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esktop\ag finished\"/>
    </mc:Choice>
  </mc:AlternateContent>
  <bookViews>
    <workbookView xWindow="1005" yWindow="1005" windowWidth="15000" windowHeight="10005" activeTab="1"/>
  </bookViews>
  <sheets>
    <sheet name="raw" sheetId="1" r:id="rId1"/>
    <sheet name="edit" sheetId="2" r:id="rId2"/>
    <sheet name="curve" sheetId="3" r:id="rId3"/>
  </sheets>
  <calcPr calcId="152511"/>
</workbook>
</file>

<file path=xl/calcChain.xml><?xml version="1.0" encoding="utf-8"?>
<calcChain xmlns="http://schemas.openxmlformats.org/spreadsheetml/2006/main">
  <c r="O8" i="2" l="1"/>
  <c r="O3" i="2"/>
  <c r="O4" i="2"/>
  <c r="O5" i="2"/>
  <c r="O6" i="2"/>
  <c r="O7" i="2"/>
  <c r="O2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9" i="2"/>
  <c r="N151" i="2"/>
  <c r="N152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9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L12" i="2"/>
  <c r="L2" i="2"/>
  <c r="M3" i="2"/>
  <c r="N3" i="2"/>
  <c r="M4" i="2"/>
  <c r="N4" i="2" s="1"/>
  <c r="M5" i="2"/>
  <c r="N5" i="2"/>
  <c r="M6" i="2"/>
  <c r="N6" i="2" s="1"/>
  <c r="M7" i="2"/>
  <c r="N7" i="2"/>
  <c r="M8" i="2"/>
  <c r="N8" i="2" s="1"/>
  <c r="N2" i="2"/>
  <c r="L142" i="2" l="1"/>
  <c r="L143" i="2"/>
  <c r="L144" i="2"/>
  <c r="L145" i="2"/>
  <c r="L146" i="2"/>
  <c r="L147" i="2"/>
  <c r="L148" i="2"/>
  <c r="L141" i="2"/>
  <c r="L138" i="2"/>
  <c r="L137" i="2"/>
  <c r="L136" i="2"/>
  <c r="L135" i="2"/>
  <c r="L134" i="2"/>
  <c r="L133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6" i="2"/>
  <c r="L115" i="2"/>
  <c r="L114" i="2"/>
  <c r="L112" i="2"/>
  <c r="L110" i="2"/>
  <c r="L109" i="2"/>
  <c r="L108" i="2"/>
  <c r="L107" i="2"/>
  <c r="L105" i="2"/>
  <c r="L104" i="2"/>
  <c r="L103" i="2"/>
  <c r="L102" i="2"/>
  <c r="L101" i="2"/>
  <c r="L100" i="2"/>
  <c r="L99" i="2"/>
  <c r="L97" i="2"/>
  <c r="L96" i="2"/>
  <c r="L95" i="2"/>
  <c r="L94" i="2"/>
  <c r="L93" i="2"/>
  <c r="L87" i="2"/>
  <c r="L86" i="2"/>
  <c r="L85" i="2"/>
  <c r="L84" i="2"/>
  <c r="L83" i="2"/>
  <c r="L82" i="2"/>
  <c r="L81" i="2"/>
  <c r="L41" i="2"/>
  <c r="L35" i="2"/>
  <c r="L29" i="2"/>
  <c r="L28" i="2"/>
  <c r="L27" i="2"/>
  <c r="L152" i="2"/>
  <c r="L151" i="2"/>
  <c r="L150" i="2"/>
  <c r="L149" i="2"/>
  <c r="L140" i="2"/>
  <c r="L139" i="2"/>
  <c r="L132" i="2"/>
  <c r="L117" i="2"/>
  <c r="L113" i="2"/>
  <c r="L106" i="2"/>
  <c r="L98" i="2"/>
  <c r="L91" i="2"/>
  <c r="L92" i="2"/>
  <c r="L89" i="2"/>
  <c r="L90" i="2"/>
  <c r="L88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42" i="2"/>
  <c r="L37" i="2"/>
  <c r="L38" i="2"/>
  <c r="L39" i="2"/>
  <c r="L40" i="2"/>
  <c r="L36" i="2"/>
  <c r="L34" i="2"/>
  <c r="L31" i="2"/>
  <c r="L32" i="2"/>
  <c r="L33" i="2"/>
  <c r="L30" i="2"/>
  <c r="L22" i="2"/>
  <c r="L23" i="2"/>
  <c r="L24" i="2"/>
  <c r="L25" i="2"/>
  <c r="L26" i="2"/>
  <c r="L21" i="2"/>
  <c r="L20" i="2"/>
  <c r="L19" i="2"/>
  <c r="L18" i="2"/>
  <c r="L17" i="2"/>
  <c r="L16" i="2"/>
  <c r="L15" i="2"/>
  <c r="L14" i="2"/>
  <c r="L13" i="2"/>
  <c r="L11" i="2"/>
  <c r="L10" i="2"/>
  <c r="L9" i="2"/>
  <c r="L5" i="2"/>
  <c r="L6" i="2"/>
  <c r="L7" i="2"/>
  <c r="L8" i="2"/>
  <c r="L4" i="2"/>
  <c r="L3" i="2"/>
  <c r="K1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2" i="2"/>
  <c r="F5" i="3"/>
  <c r="F6" i="3"/>
  <c r="F7" i="3"/>
  <c r="F8" i="3"/>
  <c r="F4" i="3"/>
  <c r="E5" i="3"/>
  <c r="E6" i="3"/>
  <c r="E7" i="3"/>
  <c r="E8" i="3"/>
  <c r="E9" i="3"/>
  <c r="E10" i="3"/>
  <c r="E11" i="3"/>
  <c r="E12" i="3"/>
  <c r="E4" i="3"/>
  <c r="D6" i="3"/>
  <c r="D4" i="3"/>
  <c r="D12" i="3"/>
  <c r="D11" i="3"/>
  <c r="D10" i="3"/>
  <c r="D9" i="3"/>
  <c r="D8" i="3"/>
  <c r="D7" i="3"/>
  <c r="D5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2" i="2"/>
  <c r="M2" i="2" l="1"/>
</calcChain>
</file>

<file path=xl/sharedStrings.xml><?xml version="1.0" encoding="utf-8"?>
<sst xmlns="http://schemas.openxmlformats.org/spreadsheetml/2006/main" count="1157" uniqueCount="411">
  <si>
    <t>008CALS.d</t>
  </si>
  <si>
    <t>005CALS.d</t>
  </si>
  <si>
    <t>v67</t>
  </si>
  <si>
    <t>v103</t>
  </si>
  <si>
    <t>v62</t>
  </si>
  <si>
    <t>034SMPL.d</t>
  </si>
  <si>
    <t>v110</t>
  </si>
  <si>
    <t>v7</t>
  </si>
  <si>
    <t>v11</t>
  </si>
  <si>
    <t>102SMPL.d</t>
  </si>
  <si>
    <t>v95</t>
  </si>
  <si>
    <t>156SMPL.d</t>
  </si>
  <si>
    <t>v86</t>
  </si>
  <si>
    <t>v77</t>
  </si>
  <si>
    <t>101SMPL.d</t>
  </si>
  <si>
    <t>v134</t>
  </si>
  <si>
    <t>060SMPL.d</t>
  </si>
  <si>
    <t>std7</t>
  </si>
  <si>
    <t>v25</t>
  </si>
  <si>
    <t>055SMPL.d</t>
  </si>
  <si>
    <t>v20</t>
  </si>
  <si>
    <t>031SMPL.d</t>
  </si>
  <si>
    <t>v116</t>
  </si>
  <si>
    <t>137SMPL.d</t>
  </si>
  <si>
    <t>v113</t>
  </si>
  <si>
    <t>061SMPL.d</t>
  </si>
  <si>
    <t>v23</t>
  </si>
  <si>
    <t>v2</t>
  </si>
  <si>
    <t>140SMPL.d</t>
  </si>
  <si>
    <t>v40</t>
  </si>
  <si>
    <t>123SMPL.d</t>
  </si>
  <si>
    <t>059SMPL.d</t>
  </si>
  <si>
    <t>std6</t>
  </si>
  <si>
    <t>069SMPL.d</t>
  </si>
  <si>
    <t>v143</t>
  </si>
  <si>
    <t>163SMPL.d</t>
  </si>
  <si>
    <t>026SMPL.d</t>
  </si>
  <si>
    <t>083SMPL.d</t>
  </si>
  <si>
    <t>v43</t>
  </si>
  <si>
    <t>v122</t>
  </si>
  <si>
    <t>v19</t>
  </si>
  <si>
    <t>044SMPL.d</t>
  </si>
  <si>
    <t>v41</t>
  </si>
  <si>
    <t>v59</t>
  </si>
  <si>
    <t>v94</t>
  </si>
  <si>
    <t>037SMPL.d</t>
  </si>
  <si>
    <t>2</t>
  </si>
  <si>
    <t>v61</t>
  </si>
  <si>
    <t>068SMPL.d</t>
  </si>
  <si>
    <t>v34</t>
  </si>
  <si>
    <t>std3</t>
  </si>
  <si>
    <t>v68</t>
  </si>
  <si>
    <t>v148</t>
  </si>
  <si>
    <t>v124</t>
  </si>
  <si>
    <t>141SMPL.d</t>
  </si>
  <si>
    <t>125SMPL.d</t>
  </si>
  <si>
    <t>v98</t>
  </si>
  <si>
    <t>Sample</t>
  </si>
  <si>
    <t>Level</t>
  </si>
  <si>
    <t>v130</t>
  </si>
  <si>
    <t>130SMPL.d</t>
  </si>
  <si>
    <t>v75</t>
  </si>
  <si>
    <t>rinse</t>
  </si>
  <si>
    <t>v73</t>
  </si>
  <si>
    <t>085SMPL.d</t>
  </si>
  <si>
    <t>039SMPL.d</t>
  </si>
  <si>
    <t>v84</t>
  </si>
  <si>
    <t>v149</t>
  </si>
  <si>
    <t>v117</t>
  </si>
  <si>
    <t>129SMPL.d</t>
  </si>
  <si>
    <t>v47</t>
  </si>
  <si>
    <t>010CALS.d</t>
  </si>
  <si>
    <t>149SMPL.d</t>
  </si>
  <si>
    <t>v88</t>
  </si>
  <si>
    <t>v106</t>
  </si>
  <si>
    <t>v131</t>
  </si>
  <si>
    <t>064SMPL.d</t>
  </si>
  <si>
    <t>093SMPL.d</t>
  </si>
  <si>
    <t>127SMPL.d</t>
  </si>
  <si>
    <t>N/A</t>
  </si>
  <si>
    <t>v55</t>
  </si>
  <si>
    <t>116SMPL.d</t>
  </si>
  <si>
    <t>v27</t>
  </si>
  <si>
    <t>v38</t>
  </si>
  <si>
    <t>131SMPL.d</t>
  </si>
  <si>
    <t>10</t>
  </si>
  <si>
    <t>133SMPL.d</t>
  </si>
  <si>
    <t>087SMPL.d</t>
  </si>
  <si>
    <t>v30</t>
  </si>
  <si>
    <t>046SMPL.d</t>
  </si>
  <si>
    <t>v35</t>
  </si>
  <si>
    <t>024SMPL.d</t>
  </si>
  <si>
    <t>110SMPL.d</t>
  </si>
  <si>
    <t>006CALS.d</t>
  </si>
  <si>
    <t>092SMPL.d</t>
  </si>
  <si>
    <t>v115</t>
  </si>
  <si>
    <t>v142</t>
  </si>
  <si>
    <t>v101</t>
  </si>
  <si>
    <t>v150</t>
  </si>
  <si>
    <t>CalBlk</t>
  </si>
  <si>
    <t>019SMPL.d</t>
  </si>
  <si>
    <t>v63</t>
  </si>
  <si>
    <t>v29</t>
  </si>
  <si>
    <t>077SMPL.d</t>
  </si>
  <si>
    <t>std2</t>
  </si>
  <si>
    <t>082SMPL.d</t>
  </si>
  <si>
    <t>003CALS.d</t>
  </si>
  <si>
    <t>v138</t>
  </si>
  <si>
    <t>v96</t>
  </si>
  <si>
    <t>164SMPL.d</t>
  </si>
  <si>
    <t>121SMPL.d</t>
  </si>
  <si>
    <t>v145</t>
  </si>
  <si>
    <t>v87</t>
  </si>
  <si>
    <t>007CALS.d</t>
  </si>
  <si>
    <t>142SMPL.d</t>
  </si>
  <si>
    <t>099SMPL.d</t>
  </si>
  <si>
    <t>Data File</t>
  </si>
  <si>
    <t>032SMPL.d</t>
  </si>
  <si>
    <t>148SMPL.d</t>
  </si>
  <si>
    <t>036SMPL.d</t>
  </si>
  <si>
    <t>056SMPL.d</t>
  </si>
  <si>
    <t>Conc. RSD</t>
  </si>
  <si>
    <t>145SMPL.d</t>
  </si>
  <si>
    <t>115SMPL.d</t>
  </si>
  <si>
    <t>154SMPL.d</t>
  </si>
  <si>
    <t>109SMPL.d</t>
  </si>
  <si>
    <t>v45</t>
  </si>
  <si>
    <t>079SMPL.d</t>
  </si>
  <si>
    <t>v14</t>
  </si>
  <si>
    <t>094SMPL.d</t>
  </si>
  <si>
    <t>v99</t>
  </si>
  <si>
    <t>v78</t>
  </si>
  <si>
    <t>v153</t>
  </si>
  <si>
    <t>3</t>
  </si>
  <si>
    <t>159SMPL.d</t>
  </si>
  <si>
    <t>v104</t>
  </si>
  <si>
    <t>v133</t>
  </si>
  <si>
    <t>108SMPL.d</t>
  </si>
  <si>
    <t>122SMPL.d</t>
  </si>
  <si>
    <t>v10</t>
  </si>
  <si>
    <t>096SMPL.d</t>
  </si>
  <si>
    <t>v70</t>
  </si>
  <si>
    <t>v111</t>
  </si>
  <si>
    <t>078SMPL.d</t>
  </si>
  <si>
    <t>017SMPL.d</t>
  </si>
  <si>
    <t>063SMPL.d</t>
  </si>
  <si>
    <t>050SMPL.d</t>
  </si>
  <si>
    <t>Type</t>
  </si>
  <si>
    <t>8</t>
  </si>
  <si>
    <t>v125</t>
  </si>
  <si>
    <t>v36</t>
  </si>
  <si>
    <t>088SMPL.d</t>
  </si>
  <si>
    <t>blank</t>
  </si>
  <si>
    <t>Acq. Date-Time</t>
  </si>
  <si>
    <t>104SMPL.d</t>
  </si>
  <si>
    <t>015SMPL.d</t>
  </si>
  <si>
    <t>143SMPL.d</t>
  </si>
  <si>
    <t>v129</t>
  </si>
  <si>
    <t>028SMPL.d</t>
  </si>
  <si>
    <t>v22</t>
  </si>
  <si>
    <t>v80</t>
  </si>
  <si>
    <t>v146</t>
  </si>
  <si>
    <t>040SMPL.d</t>
  </si>
  <si>
    <t>065SMPL.d</t>
  </si>
  <si>
    <t>107SMPL.d</t>
  </si>
  <si>
    <t>009CALS.d</t>
  </si>
  <si>
    <t>Area</t>
  </si>
  <si>
    <t>120SMPL.d</t>
  </si>
  <si>
    <t>114SMPL.d</t>
  </si>
  <si>
    <t>132SMPL.d</t>
  </si>
  <si>
    <t>049SMPL.d</t>
  </si>
  <si>
    <t>113SMPL.d</t>
  </si>
  <si>
    <t>161SMPL.d</t>
  </si>
  <si>
    <t>002CALS.d</t>
  </si>
  <si>
    <t>136SMPL.d</t>
  </si>
  <si>
    <t>042SMPL.d</t>
  </si>
  <si>
    <t>CalStd</t>
  </si>
  <si>
    <t>v137</t>
  </si>
  <si>
    <t>074SMPL.d</t>
  </si>
  <si>
    <t xml:space="preserve">107  Ag  [ No gas ] </t>
  </si>
  <si>
    <t>v8</t>
  </si>
  <si>
    <t>075SMPL.d</t>
  </si>
  <si>
    <t>041SMPL.d</t>
  </si>
  <si>
    <t>057SMPL.d</t>
  </si>
  <si>
    <t>095SMPL.d</t>
  </si>
  <si>
    <t>v139</t>
  </si>
  <si>
    <t>047SMPL.d</t>
  </si>
  <si>
    <t>v118</t>
  </si>
  <si>
    <t>v17</t>
  </si>
  <si>
    <t>v49</t>
  </si>
  <si>
    <t>v128</t>
  </si>
  <si>
    <t>v89</t>
  </si>
  <si>
    <t>v6</t>
  </si>
  <si>
    <t>020SMPL.d</t>
  </si>
  <si>
    <t>std5</t>
  </si>
  <si>
    <t>011SMPL.d</t>
  </si>
  <si>
    <t>058SMPL.d</t>
  </si>
  <si>
    <t>160SMPL.d</t>
  </si>
  <si>
    <t>v141</t>
  </si>
  <si>
    <t>v4</t>
  </si>
  <si>
    <t>v107</t>
  </si>
  <si>
    <t>134SMPL.d</t>
  </si>
  <si>
    <t>v82</t>
  </si>
  <si>
    <t>139SMPL.d</t>
  </si>
  <si>
    <t>100SMPL.d</t>
  </si>
  <si>
    <t>016SMPL.d</t>
  </si>
  <si>
    <t>027SMPL.d</t>
  </si>
  <si>
    <t>v48</t>
  </si>
  <si>
    <t>v9</t>
  </si>
  <si>
    <t>v28</t>
  </si>
  <si>
    <t>v18</t>
  </si>
  <si>
    <t>v52</t>
  </si>
  <si>
    <t>v57</t>
  </si>
  <si>
    <t>v144</t>
  </si>
  <si>
    <t>v66</t>
  </si>
  <si>
    <t>v90</t>
  </si>
  <si>
    <t>v74</t>
  </si>
  <si>
    <t>1</t>
  </si>
  <si>
    <t>v42</t>
  </si>
  <si>
    <t>128SMPL.d</t>
  </si>
  <si>
    <t>146SMPL.d</t>
  </si>
  <si>
    <t>151SMPL.d</t>
  </si>
  <si>
    <t>v12</t>
  </si>
  <si>
    <t>029SMPL.d</t>
  </si>
  <si>
    <t>138SMPL.d</t>
  </si>
  <si>
    <t>std9</t>
  </si>
  <si>
    <t>v71</t>
  </si>
  <si>
    <t>v3</t>
  </si>
  <si>
    <t>089SMPL.d</t>
  </si>
  <si>
    <t>076SMPL.d</t>
  </si>
  <si>
    <t>v91</t>
  </si>
  <si>
    <t>v32</t>
  </si>
  <si>
    <t>v120</t>
  </si>
  <si>
    <t>v83</t>
  </si>
  <si>
    <t>v56</t>
  </si>
  <si>
    <t>v132</t>
  </si>
  <si>
    <t>v65</t>
  </si>
  <si>
    <t>v114</t>
  </si>
  <si>
    <t>014SMPL.d</t>
  </si>
  <si>
    <t>v72</t>
  </si>
  <si>
    <t>v60</t>
  </si>
  <si>
    <t>021SMPL.d</t>
  </si>
  <si>
    <t>106SMPL.d</t>
  </si>
  <si>
    <t>v13</t>
  </si>
  <si>
    <t>v140</t>
  </si>
  <si>
    <t>v31</t>
  </si>
  <si>
    <t>091SMPL.d</t>
  </si>
  <si>
    <t>v136</t>
  </si>
  <si>
    <t>CPS RSD</t>
  </si>
  <si>
    <t>v69</t>
  </si>
  <si>
    <t>9</t>
  </si>
  <si>
    <t>124SMPL.d</t>
  </si>
  <si>
    <t>v76</t>
  </si>
  <si>
    <t>081SMPL.d</t>
  </si>
  <si>
    <t>v26</t>
  </si>
  <si>
    <t>052SMPL.d</t>
  </si>
  <si>
    <t>CPS</t>
  </si>
  <si>
    <t>v54</t>
  </si>
  <si>
    <t>v39</t>
  </si>
  <si>
    <t>v79</t>
  </si>
  <si>
    <t>158SMPL.d</t>
  </si>
  <si>
    <t>v119</t>
  </si>
  <si>
    <t>v123</t>
  </si>
  <si>
    <t>162SMPL.d</t>
  </si>
  <si>
    <t>Sample Name</t>
  </si>
  <si>
    <t>v127</t>
  </si>
  <si>
    <t>053SMPL.d</t>
  </si>
  <si>
    <t>135SMPL.d</t>
  </si>
  <si>
    <t>112SMPL.d</t>
  </si>
  <si>
    <t>v109</t>
  </si>
  <si>
    <t>051SMPL.d</t>
  </si>
  <si>
    <t>v102</t>
  </si>
  <si>
    <t>071SMPL.d</t>
  </si>
  <si>
    <t>023SMPL.d</t>
  </si>
  <si>
    <t>030SMPL.d</t>
  </si>
  <si>
    <t>v100</t>
  </si>
  <si>
    <t>001CALB.d</t>
  </si>
  <si>
    <t>v21</t>
  </si>
  <si>
    <t>144SMPL.d</t>
  </si>
  <si>
    <t>072SMPL.d</t>
  </si>
  <si>
    <t>012SMPL.d</t>
  </si>
  <si>
    <t>v16</t>
  </si>
  <si>
    <t>084SMPL.d</t>
  </si>
  <si>
    <t>153SMPL.d</t>
  </si>
  <si>
    <t>std4</t>
  </si>
  <si>
    <t/>
  </si>
  <si>
    <t>105SMPL.d</t>
  </si>
  <si>
    <t>048SMPL.d</t>
  </si>
  <si>
    <t>v121</t>
  </si>
  <si>
    <t>157SMPL.d</t>
  </si>
  <si>
    <t>v108</t>
  </si>
  <si>
    <t>103SMPL.d</t>
  </si>
  <si>
    <t>004CALS.d</t>
  </si>
  <si>
    <t>v51</t>
  </si>
  <si>
    <t>v112</t>
  </si>
  <si>
    <t>070SMPL.d</t>
  </si>
  <si>
    <t>v135</t>
  </si>
  <si>
    <t>018SMPL.d</t>
  </si>
  <si>
    <t>119SMPL.d</t>
  </si>
  <si>
    <t>v37</t>
  </si>
  <si>
    <t>4</t>
  </si>
  <si>
    <t>v92</t>
  </si>
  <si>
    <t>v44</t>
  </si>
  <si>
    <t>7</t>
  </si>
  <si>
    <t>066SMPL.d</t>
  </si>
  <si>
    <t>054SMPL.d</t>
  </si>
  <si>
    <t>Conc. [ ppb ]</t>
  </si>
  <si>
    <t>v50</t>
  </si>
  <si>
    <t>v33</t>
  </si>
  <si>
    <t>090SMPL.d</t>
  </si>
  <si>
    <t>117SMPL.d</t>
  </si>
  <si>
    <t>155SMPL.d</t>
  </si>
  <si>
    <t>6</t>
  </si>
  <si>
    <t>045SMPL.d</t>
  </si>
  <si>
    <t xml:space="preserve">115  In ( ISTD )  [ No gas ] </t>
  </si>
  <si>
    <t>025SMPL.d</t>
  </si>
  <si>
    <t>v24</t>
  </si>
  <si>
    <t>v5</t>
  </si>
  <si>
    <t>v15</t>
  </si>
  <si>
    <t>v53</t>
  </si>
  <si>
    <t>152SMPL.d</t>
  </si>
  <si>
    <t>033SMPL.d</t>
  </si>
  <si>
    <t>v105</t>
  </si>
  <si>
    <t>043SMPL.d</t>
  </si>
  <si>
    <t>086SMPL.d</t>
  </si>
  <si>
    <t>v97</t>
  </si>
  <si>
    <t>5</t>
  </si>
  <si>
    <t>126SMPL.d</t>
  </si>
  <si>
    <t>v1</t>
  </si>
  <si>
    <t>v93</t>
  </si>
  <si>
    <t>v85</t>
  </si>
  <si>
    <t>111SMPL.d</t>
  </si>
  <si>
    <t>v64</t>
  </si>
  <si>
    <t>std8</t>
  </si>
  <si>
    <t>035SMPL.d</t>
  </si>
  <si>
    <t>022SMPL.d</t>
  </si>
  <si>
    <t>v147</t>
  </si>
  <si>
    <t>v46</t>
  </si>
  <si>
    <t>080SMPL.d</t>
  </si>
  <si>
    <t>std1</t>
  </si>
  <si>
    <t>062SMPL.d</t>
  </si>
  <si>
    <t>Rjct</t>
  </si>
  <si>
    <t>v58</t>
  </si>
  <si>
    <t>038SMPL.d</t>
  </si>
  <si>
    <t>v81</t>
  </si>
  <si>
    <t>013SMPL.d</t>
  </si>
  <si>
    <t>073SMPL.d</t>
  </si>
  <si>
    <t>097SMPL.d</t>
  </si>
  <si>
    <t>067SMPL.d</t>
  </si>
  <si>
    <t>118SMPL.d</t>
  </si>
  <si>
    <t>v126</t>
  </si>
  <si>
    <t>147SMPL.d</t>
  </si>
  <si>
    <t>098SMPL.d</t>
  </si>
  <si>
    <t>150SMPL.d</t>
  </si>
  <si>
    <t>Date</t>
  </si>
  <si>
    <t>loc</t>
  </si>
  <si>
    <t>lake</t>
  </si>
  <si>
    <t>vial</t>
  </si>
  <si>
    <t>sample #</t>
  </si>
  <si>
    <t>type</t>
  </si>
  <si>
    <t>Volume filtered</t>
  </si>
  <si>
    <t>Ag Counts</t>
  </si>
  <si>
    <t>In Counts</t>
  </si>
  <si>
    <t>Ag:In</t>
  </si>
  <si>
    <t>curve</t>
  </si>
  <si>
    <t>Ag in vial</t>
  </si>
  <si>
    <t>In dilution</t>
  </si>
  <si>
    <t>peroxide dilution</t>
  </si>
  <si>
    <t>Final conc (ug/L)filter dilution</t>
  </si>
  <si>
    <t>tag</t>
  </si>
  <si>
    <t>bp</t>
  </si>
  <si>
    <t>seston</t>
  </si>
  <si>
    <t>sed trap</t>
  </si>
  <si>
    <t>[Ag]</t>
  </si>
  <si>
    <t>Ag</t>
  </si>
  <si>
    <t>IN</t>
  </si>
  <si>
    <t>high</t>
  </si>
  <si>
    <t>high curve will include all points</t>
  </si>
  <si>
    <t>low</t>
  </si>
  <si>
    <t>epi</t>
  </si>
  <si>
    <t>hypo</t>
  </si>
  <si>
    <t>d1</t>
  </si>
  <si>
    <t>5epi</t>
  </si>
  <si>
    <t>6hypo</t>
  </si>
  <si>
    <t>5hypo</t>
  </si>
  <si>
    <t>6meta</t>
  </si>
  <si>
    <t>2hypo</t>
  </si>
  <si>
    <t>5meta</t>
  </si>
  <si>
    <t>4hypo</t>
  </si>
  <si>
    <t>4epi</t>
  </si>
  <si>
    <t>1epi</t>
  </si>
  <si>
    <t>3meta</t>
  </si>
  <si>
    <t>1hypo</t>
  </si>
  <si>
    <t>1meta</t>
  </si>
  <si>
    <t>6epi</t>
  </si>
  <si>
    <t>out</t>
  </si>
  <si>
    <t>d2</t>
  </si>
  <si>
    <t xml:space="preserve">d1 </t>
  </si>
  <si>
    <t>meta</t>
  </si>
  <si>
    <t>3hypo</t>
  </si>
  <si>
    <t>3epi</t>
  </si>
  <si>
    <t>4meta</t>
  </si>
  <si>
    <t>d3</t>
  </si>
  <si>
    <t>2meta</t>
  </si>
  <si>
    <t>2epi</t>
  </si>
  <si>
    <t>3 hypo</t>
  </si>
  <si>
    <t>wba</t>
  </si>
  <si>
    <t>cbc</t>
  </si>
  <si>
    <t>wbb</t>
  </si>
  <si>
    <t>222_24h</t>
  </si>
  <si>
    <t>222_1h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</si>
</sst>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Microsoft Sans Serif"/>
      <family val="2"/>
    </font>
    <font>
      <sz val="9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FEFE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left" vertical="top"/>
    </xf>
    <xf numFmtId="0" fontId="2" fillId="3" borderId="2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curve!$A$4:$A$12</c:f>
              <c:numCache>
                <c:formatCode>General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curve!$D$4:$D$12</c:f>
              <c:numCache>
                <c:formatCode>General</c:formatCode>
                <c:ptCount val="9"/>
                <c:pt idx="0">
                  <c:v>0.95084271025606193</c:v>
                </c:pt>
                <c:pt idx="1">
                  <c:v>1.4753719504771863</c:v>
                </c:pt>
                <c:pt idx="2">
                  <c:v>2.7684120377114754</c:v>
                </c:pt>
                <c:pt idx="3">
                  <c:v>3.4850066736169647</c:v>
                </c:pt>
                <c:pt idx="4">
                  <c:v>6.6887566428641234</c:v>
                </c:pt>
                <c:pt idx="5">
                  <c:v>15.473118372875399</c:v>
                </c:pt>
                <c:pt idx="6">
                  <c:v>27.938983568703044</c:v>
                </c:pt>
                <c:pt idx="7">
                  <c:v>50.87233878491098</c:v>
                </c:pt>
                <c:pt idx="8">
                  <c:v>111.42314517146292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70440"/>
        <c:axId val="283570832"/>
      </c:scatterChart>
      <c:valAx>
        <c:axId val="28357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70832"/>
        <c:crosses val="autoZero"/>
        <c:crossBetween val="midCat"/>
      </c:valAx>
      <c:valAx>
        <c:axId val="2835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469160104986876E-2"/>
                  <c:y val="-7.9537037037037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curve!$A$4:$A$8</c:f>
              <c:numCache>
                <c:formatCode>General</c:formatCode>
                <c:ptCount val="5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</c:numCache>
            </c:numRef>
          </c:xVal>
          <c:yVal>
            <c:numRef>
              <c:f>curve!$D$4:$D$8</c:f>
              <c:numCache>
                <c:formatCode>General</c:formatCode>
                <c:ptCount val="5"/>
                <c:pt idx="0">
                  <c:v>0.95084271025606193</c:v>
                </c:pt>
                <c:pt idx="1">
                  <c:v>1.4753719504771863</c:v>
                </c:pt>
                <c:pt idx="2">
                  <c:v>2.7684120377114754</c:v>
                </c:pt>
                <c:pt idx="3">
                  <c:v>3.4850066736169647</c:v>
                </c:pt>
                <c:pt idx="4">
                  <c:v>6.6887566428641234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72400"/>
        <c:axId val="283566520"/>
      </c:scatterChart>
      <c:valAx>
        <c:axId val="2835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66520"/>
        <c:crosses val="autoZero"/>
        <c:crossBetween val="midCat"/>
      </c:valAx>
      <c:valAx>
        <c:axId val="28356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547688</xdr:colOff>
      <xdr:row>3</xdr:row>
      <xdr:rowOff>0</xdr:rowOff>
    </xdr:from>
    <xdr:to>
      <xdr:col>20</xdr:col>
      <xdr:colOff>261937</xdr:colOff>
      <xdr:row>9</xdr:row>
      <xdr:rowOff>142875</xdr:rowOff>
    </xdr:to>
    <xdr:sp macro="" textlink="">
      <xdr:nvSpPr>
        <xdr:cNvPr id="2" name="TextBox 1"/>
        <xdr:cNvSpPr txBox="1"/>
      </xdr:nvSpPr>
      <xdr:spPr>
        <a:xfrm>
          <a:off x="13180219" y="571500"/>
          <a:ext cx="1535906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low: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0.4696x + 0.799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0.9822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high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0.5464x + 0.3258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0.9978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157162</xdr:rowOff>
    </xdr:from>
    <xdr:to>
      <xdr:col>17</xdr:col>
      <xdr:colOff>495300</xdr:colOff>
      <xdr:row>17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4762</xdr:rowOff>
    </xdr:from>
    <xdr:to>
      <xdr:col>9</xdr:col>
      <xdr:colOff>381000</xdr:colOff>
      <xdr:row>27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66"/>
  <sheetViews>
    <sheetView workbookViewId="0">
      <selection activeCell="I4" sqref="I4"/>
    </sheetView>
  </sheetViews>
  <sheetFormatPr defaultColWidth="9.140625" defaultRowHeight="15" x14ac:dyDescent="0.25"/>
  <cols>
    <col min="1" max="1" width="4" customWidth="1"/>
    <col min="2" max="2" width="4.28515625" customWidth="1"/>
    <col min="3" max="3" width="11.5703125" customWidth="1"/>
    <col min="4" max="4" width="22.140625" customWidth="1"/>
    <col min="5" max="5" width="11" customWidth="1"/>
    <col min="6" max="6" width="5.85546875" customWidth="1"/>
    <col min="7" max="7" width="12.42578125" customWidth="1"/>
    <col min="8" max="8" width="11.140625" customWidth="1"/>
    <col min="9" max="9" width="10" customWidth="1"/>
    <col min="10" max="10" width="11.140625" customWidth="1"/>
    <col min="11" max="11" width="5" customWidth="1"/>
    <col min="12" max="12" width="8.7109375" customWidth="1"/>
    <col min="13" max="13" width="13" customWidth="1"/>
  </cols>
  <sheetData>
    <row r="1" spans="1:13" ht="18" customHeight="1" x14ac:dyDescent="0.25">
      <c r="A1" s="9" t="s">
        <v>57</v>
      </c>
      <c r="B1" s="10"/>
      <c r="C1" s="10"/>
      <c r="D1" s="10"/>
      <c r="E1" s="10"/>
      <c r="F1" s="10"/>
      <c r="G1" s="11"/>
      <c r="H1" s="9" t="s">
        <v>179</v>
      </c>
      <c r="I1" s="10"/>
      <c r="J1" s="10"/>
      <c r="K1" s="11"/>
      <c r="L1" s="9" t="s">
        <v>314</v>
      </c>
      <c r="M1" s="11"/>
    </row>
    <row r="2" spans="1:13" ht="18" customHeight="1" x14ac:dyDescent="0.25">
      <c r="A2" s="6" t="s">
        <v>285</v>
      </c>
      <c r="B2" s="6" t="s">
        <v>341</v>
      </c>
      <c r="C2" s="6" t="s">
        <v>116</v>
      </c>
      <c r="D2" s="6" t="s">
        <v>153</v>
      </c>
      <c r="E2" s="6" t="s">
        <v>147</v>
      </c>
      <c r="F2" s="6" t="s">
        <v>58</v>
      </c>
      <c r="G2" s="6" t="s">
        <v>264</v>
      </c>
      <c r="H2" s="6" t="s">
        <v>306</v>
      </c>
      <c r="I2" s="6" t="s">
        <v>121</v>
      </c>
      <c r="J2" s="6" t="s">
        <v>256</v>
      </c>
      <c r="K2" s="6" t="s">
        <v>166</v>
      </c>
      <c r="L2" s="6" t="s">
        <v>256</v>
      </c>
      <c r="M2" s="6" t="s">
        <v>248</v>
      </c>
    </row>
    <row r="3" spans="1:13" x14ac:dyDescent="0.25">
      <c r="A3" s="5"/>
      <c r="B3" s="5" t="b">
        <v>0</v>
      </c>
      <c r="C3" s="5" t="s">
        <v>276</v>
      </c>
      <c r="D3" s="3">
        <v>42408.470486111102</v>
      </c>
      <c r="E3" s="1" t="s">
        <v>99</v>
      </c>
      <c r="F3" s="2" t="s">
        <v>217</v>
      </c>
      <c r="G3" s="5" t="s">
        <v>152</v>
      </c>
      <c r="H3" s="4">
        <v>0</v>
      </c>
      <c r="I3" s="4" t="s">
        <v>79</v>
      </c>
      <c r="J3" s="4">
        <v>136608.44200000001</v>
      </c>
      <c r="K3" s="4"/>
      <c r="L3" s="2">
        <v>158610.03599999999</v>
      </c>
      <c r="M3" s="2">
        <v>3.3330585654168101</v>
      </c>
    </row>
    <row r="4" spans="1:13" x14ac:dyDescent="0.25">
      <c r="A4" s="5"/>
      <c r="B4" s="5" t="b">
        <v>0</v>
      </c>
      <c r="C4" s="5" t="s">
        <v>173</v>
      </c>
      <c r="D4" s="3">
        <v>42408.472256944398</v>
      </c>
      <c r="E4" s="1" t="s">
        <v>176</v>
      </c>
      <c r="F4" s="2" t="s">
        <v>46</v>
      </c>
      <c r="G4" s="5" t="s">
        <v>339</v>
      </c>
      <c r="H4" s="4">
        <v>0.165208574360734</v>
      </c>
      <c r="I4" s="4">
        <v>13.531415338608401</v>
      </c>
      <c r="J4" s="4">
        <v>216583.58199999999</v>
      </c>
      <c r="K4" s="4"/>
      <c r="L4" s="2">
        <v>227780.66200000001</v>
      </c>
      <c r="M4" s="2">
        <v>2.77619061988351</v>
      </c>
    </row>
    <row r="5" spans="1:13" x14ac:dyDescent="0.25">
      <c r="A5" s="5"/>
      <c r="B5" s="5" t="b">
        <v>0</v>
      </c>
      <c r="C5" s="5" t="s">
        <v>106</v>
      </c>
      <c r="D5" s="3">
        <v>42408.474039351902</v>
      </c>
      <c r="E5" s="1" t="s">
        <v>176</v>
      </c>
      <c r="F5" s="2" t="s">
        <v>133</v>
      </c>
      <c r="G5" s="5" t="s">
        <v>104</v>
      </c>
      <c r="H5" s="4">
        <v>1.1323523747629001</v>
      </c>
      <c r="I5" s="4">
        <v>3.33165701671042</v>
      </c>
      <c r="J5" s="4">
        <v>301275.76199999999</v>
      </c>
      <c r="K5" s="4"/>
      <c r="L5" s="2">
        <v>204203.26</v>
      </c>
      <c r="M5" s="2">
        <v>2.6069096537528398</v>
      </c>
    </row>
    <row r="6" spans="1:13" x14ac:dyDescent="0.25">
      <c r="A6" s="5"/>
      <c r="B6" s="5" t="b">
        <v>0</v>
      </c>
      <c r="C6" s="5" t="s">
        <v>292</v>
      </c>
      <c r="D6" s="3">
        <v>42408.475810185198</v>
      </c>
      <c r="E6" s="1" t="s">
        <v>176</v>
      </c>
      <c r="F6" s="2" t="s">
        <v>300</v>
      </c>
      <c r="G6" s="5" t="s">
        <v>50</v>
      </c>
      <c r="H6" s="4">
        <v>3.5163244577934698</v>
      </c>
      <c r="I6" s="4">
        <v>2.7345307457410901</v>
      </c>
      <c r="J6" s="4">
        <v>462584.36</v>
      </c>
      <c r="K6" s="4"/>
      <c r="L6" s="2">
        <v>167093.75399999999</v>
      </c>
      <c r="M6" s="2">
        <v>1.71430939325446</v>
      </c>
    </row>
    <row r="7" spans="1:13" x14ac:dyDescent="0.25">
      <c r="A7" s="5"/>
      <c r="B7" s="5" t="b">
        <v>0</v>
      </c>
      <c r="C7" s="5" t="s">
        <v>1</v>
      </c>
      <c r="D7" s="3">
        <v>42408.477604166699</v>
      </c>
      <c r="E7" s="1" t="s">
        <v>176</v>
      </c>
      <c r="F7" s="2" t="s">
        <v>326</v>
      </c>
      <c r="G7" s="5" t="s">
        <v>284</v>
      </c>
      <c r="H7" s="4">
        <v>5.0022132796426702</v>
      </c>
      <c r="I7" s="4">
        <v>20.8975137250569</v>
      </c>
      <c r="J7" s="4">
        <v>769810.826</v>
      </c>
      <c r="K7" s="4"/>
      <c r="L7" s="2">
        <v>220892.21</v>
      </c>
      <c r="M7" s="2">
        <v>19.844794435509002</v>
      </c>
    </row>
    <row r="8" spans="1:13" x14ac:dyDescent="0.25">
      <c r="A8" s="5"/>
      <c r="B8" s="5" t="b">
        <v>0</v>
      </c>
      <c r="C8" s="5" t="s">
        <v>93</v>
      </c>
      <c r="D8" s="3">
        <v>42408.479363425897</v>
      </c>
      <c r="E8" s="1" t="s">
        <v>176</v>
      </c>
      <c r="F8" s="2" t="s">
        <v>312</v>
      </c>
      <c r="G8" s="5" t="s">
        <v>194</v>
      </c>
      <c r="H8" s="4">
        <v>10.743769901736799</v>
      </c>
      <c r="I8" s="4">
        <v>1.3851400960209801</v>
      </c>
      <c r="J8" s="4">
        <v>1352142.2420000001</v>
      </c>
      <c r="K8" s="4"/>
      <c r="L8" s="2">
        <v>202151.508</v>
      </c>
      <c r="M8" s="2">
        <v>2.8412645174684301</v>
      </c>
    </row>
    <row r="9" spans="1:13" x14ac:dyDescent="0.25">
      <c r="A9" s="5"/>
      <c r="B9" s="5" t="b">
        <v>0</v>
      </c>
      <c r="C9" s="5" t="s">
        <v>113</v>
      </c>
      <c r="D9" s="3">
        <v>42408.481145833299</v>
      </c>
      <c r="E9" s="1" t="s">
        <v>176</v>
      </c>
      <c r="F9" s="2" t="s">
        <v>303</v>
      </c>
      <c r="G9" s="5" t="s">
        <v>32</v>
      </c>
      <c r="H9" s="4">
        <v>26.9373258944272</v>
      </c>
      <c r="I9" s="4">
        <v>2.1613499496274402</v>
      </c>
      <c r="J9" s="4">
        <v>2642626.7779999999</v>
      </c>
      <c r="K9" s="4"/>
      <c r="L9" s="2">
        <v>170788.24799999999</v>
      </c>
      <c r="M9" s="2">
        <v>0.89233178600268304</v>
      </c>
    </row>
    <row r="10" spans="1:13" x14ac:dyDescent="0.25">
      <c r="A10" s="5"/>
      <c r="B10" s="5" t="b">
        <v>0</v>
      </c>
      <c r="C10" s="5" t="s">
        <v>0</v>
      </c>
      <c r="D10" s="3">
        <v>42408.482905092598</v>
      </c>
      <c r="E10" s="1" t="s">
        <v>176</v>
      </c>
      <c r="F10" s="2" t="s">
        <v>148</v>
      </c>
      <c r="G10" s="5" t="s">
        <v>17</v>
      </c>
      <c r="H10" s="4">
        <v>49.9202239417939</v>
      </c>
      <c r="I10" s="4">
        <v>1.6529801591356299</v>
      </c>
      <c r="J10" s="4">
        <v>5291616.8899999997</v>
      </c>
      <c r="K10" s="4"/>
      <c r="L10" s="2">
        <v>189399.04800000001</v>
      </c>
      <c r="M10" s="2">
        <v>0.84671330676403</v>
      </c>
    </row>
    <row r="11" spans="1:13" x14ac:dyDescent="0.25">
      <c r="A11" s="5"/>
      <c r="B11" s="5" t="b">
        <v>0</v>
      </c>
      <c r="C11" s="5" t="s">
        <v>165</v>
      </c>
      <c r="D11" s="3">
        <v>42408.4846875</v>
      </c>
      <c r="E11" s="1" t="s">
        <v>176</v>
      </c>
      <c r="F11" s="2" t="s">
        <v>250</v>
      </c>
      <c r="G11" s="5" t="s">
        <v>333</v>
      </c>
      <c r="H11" s="4">
        <v>92.2005902008829</v>
      </c>
      <c r="I11" s="4">
        <v>1.5613028048701201</v>
      </c>
      <c r="J11" s="4">
        <v>10501808.568</v>
      </c>
      <c r="K11" s="4"/>
      <c r="L11" s="2">
        <v>206434.554</v>
      </c>
      <c r="M11" s="2">
        <v>1.12039389523735</v>
      </c>
    </row>
    <row r="12" spans="1:13" x14ac:dyDescent="0.25">
      <c r="A12" s="5"/>
      <c r="B12" s="5" t="b">
        <v>0</v>
      </c>
      <c r="C12" s="5" t="s">
        <v>71</v>
      </c>
      <c r="D12" s="3">
        <v>42408.486435185201</v>
      </c>
      <c r="E12" s="1" t="s">
        <v>176</v>
      </c>
      <c r="F12" s="2" t="s">
        <v>85</v>
      </c>
      <c r="G12" s="5" t="s">
        <v>225</v>
      </c>
      <c r="H12" s="4">
        <v>203.82589338894701</v>
      </c>
      <c r="I12" s="4">
        <v>1.1369983749764101</v>
      </c>
      <c r="J12" s="4">
        <v>19627514.605999999</v>
      </c>
      <c r="K12" s="4"/>
      <c r="L12" s="2">
        <v>176152.94</v>
      </c>
      <c r="M12" s="2">
        <v>1.3829170530880099</v>
      </c>
    </row>
    <row r="13" spans="1:13" x14ac:dyDescent="0.25">
      <c r="A13" s="5"/>
      <c r="B13" s="5" t="b">
        <v>0</v>
      </c>
      <c r="C13" s="5" t="s">
        <v>195</v>
      </c>
      <c r="D13" s="3">
        <v>42408.488206018497</v>
      </c>
      <c r="E13" s="1" t="s">
        <v>57</v>
      </c>
      <c r="F13" s="2" t="s">
        <v>285</v>
      </c>
      <c r="G13" s="5" t="s">
        <v>62</v>
      </c>
      <c r="H13" s="4">
        <v>2.1033717567694001</v>
      </c>
      <c r="I13" s="4">
        <v>65.281405479630706</v>
      </c>
      <c r="J13" s="4">
        <v>835.03</v>
      </c>
      <c r="K13" s="4"/>
      <c r="L13" s="2">
        <v>523.50599999999997</v>
      </c>
      <c r="M13" s="2">
        <v>71.679779805581404</v>
      </c>
    </row>
    <row r="14" spans="1:13" x14ac:dyDescent="0.25">
      <c r="A14" s="5"/>
      <c r="B14" s="5" t="b">
        <v>0</v>
      </c>
      <c r="C14" s="5" t="s">
        <v>280</v>
      </c>
      <c r="D14" s="3">
        <v>42408.489930555603</v>
      </c>
      <c r="E14" s="1" t="s">
        <v>57</v>
      </c>
      <c r="F14" s="2" t="s">
        <v>285</v>
      </c>
      <c r="G14" s="5" t="s">
        <v>328</v>
      </c>
      <c r="H14" s="4">
        <v>3.8480747475992501</v>
      </c>
      <c r="I14" s="4">
        <v>2.68434875512283</v>
      </c>
      <c r="J14" s="4">
        <v>524576.31999999995</v>
      </c>
      <c r="K14" s="4"/>
      <c r="L14" s="2">
        <v>177932.04800000001</v>
      </c>
      <c r="M14" s="2">
        <v>2.0810037238560399</v>
      </c>
    </row>
    <row r="15" spans="1:13" x14ac:dyDescent="0.25">
      <c r="A15" s="5"/>
      <c r="B15" s="5" t="b">
        <v>0</v>
      </c>
      <c r="C15" s="5" t="s">
        <v>345</v>
      </c>
      <c r="D15" s="3">
        <v>42408.491678240702</v>
      </c>
      <c r="E15" s="1" t="s">
        <v>57</v>
      </c>
      <c r="F15" s="2" t="s">
        <v>285</v>
      </c>
      <c r="G15" s="5" t="s">
        <v>27</v>
      </c>
      <c r="H15" s="4">
        <v>10.4293906153774</v>
      </c>
      <c r="I15" s="4">
        <v>1.1507076955903299</v>
      </c>
      <c r="J15" s="4">
        <v>1123773.54</v>
      </c>
      <c r="K15" s="4"/>
      <c r="L15" s="2">
        <v>172404.90400000001</v>
      </c>
      <c r="M15" s="2">
        <v>1.9289243039319901</v>
      </c>
    </row>
    <row r="16" spans="1:13" x14ac:dyDescent="0.25">
      <c r="A16" s="5"/>
      <c r="B16" s="5" t="b">
        <v>0</v>
      </c>
      <c r="C16" s="5" t="s">
        <v>238</v>
      </c>
      <c r="D16" s="3">
        <v>42408.493460648097</v>
      </c>
      <c r="E16" s="1" t="s">
        <v>57</v>
      </c>
      <c r="F16" s="2" t="s">
        <v>285</v>
      </c>
      <c r="G16" s="5" t="s">
        <v>227</v>
      </c>
      <c r="H16" s="4">
        <v>11.572199679896601</v>
      </c>
      <c r="I16" s="4">
        <v>1.79713662921331</v>
      </c>
      <c r="J16" s="4">
        <v>1179189.1399999999</v>
      </c>
      <c r="K16" s="4"/>
      <c r="L16" s="2">
        <v>165197.47200000001</v>
      </c>
      <c r="M16" s="2">
        <v>2.3415607405815901</v>
      </c>
    </row>
    <row r="17" spans="1:13" x14ac:dyDescent="0.25">
      <c r="A17" s="5"/>
      <c r="B17" s="5" t="b">
        <v>0</v>
      </c>
      <c r="C17" s="5" t="s">
        <v>155</v>
      </c>
      <c r="D17" s="3">
        <v>42408.495196759301</v>
      </c>
      <c r="E17" s="1" t="s">
        <v>57</v>
      </c>
      <c r="F17" s="2" t="s">
        <v>285</v>
      </c>
      <c r="G17" s="5" t="s">
        <v>199</v>
      </c>
      <c r="H17" s="4">
        <v>10.967396342352901</v>
      </c>
      <c r="I17" s="4">
        <v>0.60543487560457299</v>
      </c>
      <c r="J17" s="4">
        <v>1218693.388</v>
      </c>
      <c r="K17" s="4"/>
      <c r="L17" s="2">
        <v>178940.54199999999</v>
      </c>
      <c r="M17" s="2">
        <v>1.5139319474078801</v>
      </c>
    </row>
    <row r="18" spans="1:13" x14ac:dyDescent="0.25">
      <c r="A18" s="5"/>
      <c r="B18" s="5" t="b">
        <v>0</v>
      </c>
      <c r="C18" s="5" t="s">
        <v>205</v>
      </c>
      <c r="D18" s="3">
        <v>42408.496967592597</v>
      </c>
      <c r="E18" s="1" t="s">
        <v>57</v>
      </c>
      <c r="F18" s="2" t="s">
        <v>285</v>
      </c>
      <c r="G18" s="5" t="s">
        <v>317</v>
      </c>
      <c r="H18" s="4">
        <v>11.175223611781499</v>
      </c>
      <c r="I18" s="4">
        <v>1.74259036405025</v>
      </c>
      <c r="J18" s="4">
        <v>1179023.5160000001</v>
      </c>
      <c r="K18" s="4"/>
      <c r="L18" s="2">
        <v>170333.302</v>
      </c>
      <c r="M18" s="2">
        <v>3.1864951824658698</v>
      </c>
    </row>
    <row r="19" spans="1:13" x14ac:dyDescent="0.25">
      <c r="A19" s="5"/>
      <c r="B19" s="5" t="b">
        <v>0</v>
      </c>
      <c r="C19" s="5" t="s">
        <v>144</v>
      </c>
      <c r="D19" s="3">
        <v>42408.498715277798</v>
      </c>
      <c r="E19" s="1" t="s">
        <v>57</v>
      </c>
      <c r="F19" s="2" t="s">
        <v>285</v>
      </c>
      <c r="G19" s="5" t="s">
        <v>192</v>
      </c>
      <c r="H19" s="4">
        <v>35.109502164962599</v>
      </c>
      <c r="I19" s="4">
        <v>2.6981031709857599</v>
      </c>
      <c r="J19" s="4">
        <v>3694450.4980000001</v>
      </c>
      <c r="K19" s="4"/>
      <c r="L19" s="2">
        <v>185616.25</v>
      </c>
      <c r="M19" s="2">
        <v>1.42114394969665</v>
      </c>
    </row>
    <row r="20" spans="1:13" x14ac:dyDescent="0.25">
      <c r="A20" s="5"/>
      <c r="B20" s="5" t="b">
        <v>0</v>
      </c>
      <c r="C20" s="5" t="s">
        <v>297</v>
      </c>
      <c r="D20" s="3">
        <v>42408.500439814801</v>
      </c>
      <c r="E20" s="1" t="s">
        <v>57</v>
      </c>
      <c r="F20" s="2" t="s">
        <v>285</v>
      </c>
      <c r="G20" s="5" t="s">
        <v>7</v>
      </c>
      <c r="H20" s="4">
        <v>15.246125319142299</v>
      </c>
      <c r="I20" s="4">
        <v>2.44806446372169</v>
      </c>
      <c r="J20" s="4">
        <v>1586220.7120000001</v>
      </c>
      <c r="K20" s="4"/>
      <c r="L20" s="2">
        <v>173720.91200000001</v>
      </c>
      <c r="M20" s="2">
        <v>1.27225166889539</v>
      </c>
    </row>
    <row r="21" spans="1:13" x14ac:dyDescent="0.25">
      <c r="A21" s="5"/>
      <c r="B21" s="5" t="b">
        <v>0</v>
      </c>
      <c r="C21" s="5" t="s">
        <v>100</v>
      </c>
      <c r="D21" s="3">
        <v>42408.502199074101</v>
      </c>
      <c r="E21" s="1" t="s">
        <v>57</v>
      </c>
      <c r="F21" s="2" t="s">
        <v>285</v>
      </c>
      <c r="G21" s="5" t="s">
        <v>180</v>
      </c>
      <c r="H21" s="4">
        <v>4.9135797539260597</v>
      </c>
      <c r="I21" s="4">
        <v>0.41001190734680698</v>
      </c>
      <c r="J21" s="4">
        <v>710935.47400000005</v>
      </c>
      <c r="K21" s="4"/>
      <c r="L21" s="2">
        <v>201579.378</v>
      </c>
      <c r="M21" s="2">
        <v>2.7721598412078698</v>
      </c>
    </row>
    <row r="22" spans="1:13" x14ac:dyDescent="0.25">
      <c r="A22" s="5"/>
      <c r="B22" s="5" t="b">
        <v>0</v>
      </c>
      <c r="C22" s="5" t="s">
        <v>193</v>
      </c>
      <c r="D22" s="3">
        <v>42408.503958333298</v>
      </c>
      <c r="E22" s="1" t="s">
        <v>57</v>
      </c>
      <c r="F22" s="2" t="s">
        <v>285</v>
      </c>
      <c r="G22" s="5" t="s">
        <v>208</v>
      </c>
      <c r="H22" s="4">
        <v>8.5592861594432605</v>
      </c>
      <c r="I22" s="4">
        <v>1.6360005148172301</v>
      </c>
      <c r="J22" s="4">
        <v>1010739.27</v>
      </c>
      <c r="K22" s="4"/>
      <c r="L22" s="2">
        <v>183662.82399999999</v>
      </c>
      <c r="M22" s="2">
        <v>2.5740333540767701</v>
      </c>
    </row>
    <row r="23" spans="1:13" x14ac:dyDescent="0.25">
      <c r="A23" s="5"/>
      <c r="B23" s="5" t="b">
        <v>0</v>
      </c>
      <c r="C23" s="5" t="s">
        <v>241</v>
      </c>
      <c r="D23" s="3">
        <v>42408.505729166704</v>
      </c>
      <c r="E23" s="1" t="s">
        <v>57</v>
      </c>
      <c r="F23" s="2" t="s">
        <v>285</v>
      </c>
      <c r="G23" s="5" t="s">
        <v>139</v>
      </c>
      <c r="H23" s="4">
        <v>9.6486635693261604</v>
      </c>
      <c r="I23" s="4">
        <v>1.3920611934191001</v>
      </c>
      <c r="J23" s="4">
        <v>1124362.42</v>
      </c>
      <c r="K23" s="4"/>
      <c r="L23" s="2">
        <v>184479.92800000001</v>
      </c>
      <c r="M23" s="2">
        <v>2.7056052454150499</v>
      </c>
    </row>
    <row r="24" spans="1:13" x14ac:dyDescent="0.25">
      <c r="A24" s="5"/>
      <c r="B24" s="5" t="b">
        <v>0</v>
      </c>
      <c r="C24" s="5" t="s">
        <v>335</v>
      </c>
      <c r="D24" s="3">
        <v>42408.507476851897</v>
      </c>
      <c r="E24" s="1" t="s">
        <v>57</v>
      </c>
      <c r="F24" s="2" t="s">
        <v>285</v>
      </c>
      <c r="G24" s="5" t="s">
        <v>8</v>
      </c>
      <c r="H24" s="4">
        <v>31.920419815719701</v>
      </c>
      <c r="I24" s="4">
        <v>1.2648570836717601</v>
      </c>
      <c r="J24" s="4">
        <v>3211851.32</v>
      </c>
      <c r="K24" s="4"/>
      <c r="L24" s="2">
        <v>176688.408</v>
      </c>
      <c r="M24" s="2">
        <v>1.3555118066174701</v>
      </c>
    </row>
    <row r="25" spans="1:13" x14ac:dyDescent="0.25">
      <c r="A25" s="5"/>
      <c r="B25" s="5" t="b">
        <v>0</v>
      </c>
      <c r="C25" s="5" t="s">
        <v>273</v>
      </c>
      <c r="D25" s="3">
        <v>42408.509247685201</v>
      </c>
      <c r="E25" s="1" t="s">
        <v>57</v>
      </c>
      <c r="F25" s="2" t="s">
        <v>285</v>
      </c>
      <c r="G25" s="5" t="s">
        <v>222</v>
      </c>
      <c r="H25" s="4">
        <v>2.2695577928131798</v>
      </c>
      <c r="I25" s="4">
        <v>2.0313246944387902</v>
      </c>
      <c r="J25" s="4">
        <v>286826.87599999999</v>
      </c>
      <c r="K25" s="4"/>
      <c r="L25" s="2">
        <v>137075.90400000001</v>
      </c>
      <c r="M25" s="2">
        <v>3.3723640804310699</v>
      </c>
    </row>
    <row r="26" spans="1:13" x14ac:dyDescent="0.25">
      <c r="A26" s="5"/>
      <c r="B26" s="5" t="b">
        <v>0</v>
      </c>
      <c r="C26" s="5" t="s">
        <v>91</v>
      </c>
      <c r="D26" s="3">
        <v>42408.511018518497</v>
      </c>
      <c r="E26" s="1" t="s">
        <v>57</v>
      </c>
      <c r="F26" s="2" t="s">
        <v>285</v>
      </c>
      <c r="G26" s="5" t="s">
        <v>243</v>
      </c>
      <c r="H26" s="4">
        <v>2.1874450612367</v>
      </c>
      <c r="I26" s="4">
        <v>1.9333133488586201</v>
      </c>
      <c r="J26" s="4">
        <v>521283.43</v>
      </c>
      <c r="K26" s="4"/>
      <c r="L26" s="2">
        <v>254554.842</v>
      </c>
      <c r="M26" s="2">
        <v>2.3298234494722401</v>
      </c>
    </row>
    <row r="27" spans="1:13" x14ac:dyDescent="0.25">
      <c r="A27" s="5"/>
      <c r="B27" s="5" t="b">
        <v>0</v>
      </c>
      <c r="C27" s="5" t="s">
        <v>315</v>
      </c>
      <c r="D27" s="3">
        <v>42408.512824074103</v>
      </c>
      <c r="E27" s="1" t="s">
        <v>57</v>
      </c>
      <c r="F27" s="2" t="s">
        <v>285</v>
      </c>
      <c r="G27" s="5" t="s">
        <v>128</v>
      </c>
      <c r="H27" s="4">
        <v>1.5847716756850301</v>
      </c>
      <c r="I27" s="4">
        <v>1.8812637792128</v>
      </c>
      <c r="J27" s="4">
        <v>372533.31400000001</v>
      </c>
      <c r="K27" s="4"/>
      <c r="L27" s="2">
        <v>216454.54800000001</v>
      </c>
      <c r="M27" s="2">
        <v>2.9061311203572702</v>
      </c>
    </row>
    <row r="28" spans="1:13" x14ac:dyDescent="0.25">
      <c r="A28" s="5"/>
      <c r="B28" s="5" t="b">
        <v>0</v>
      </c>
      <c r="C28" s="5" t="s">
        <v>36</v>
      </c>
      <c r="D28" s="3">
        <v>42408.514583333301</v>
      </c>
      <c r="E28" s="1" t="s">
        <v>57</v>
      </c>
      <c r="F28" s="2" t="s">
        <v>285</v>
      </c>
      <c r="G28" s="5" t="s">
        <v>318</v>
      </c>
      <c r="H28" s="4">
        <v>2.5350818925744201</v>
      </c>
      <c r="I28" s="4">
        <v>2.9874166742671302</v>
      </c>
      <c r="J28" s="4">
        <v>398647.14199999999</v>
      </c>
      <c r="K28" s="4"/>
      <c r="L28" s="2">
        <v>178311.584</v>
      </c>
      <c r="M28" s="2">
        <v>3.2349670966417099</v>
      </c>
    </row>
    <row r="29" spans="1:13" x14ac:dyDescent="0.25">
      <c r="A29" s="5"/>
      <c r="B29" s="5" t="b">
        <v>0</v>
      </c>
      <c r="C29" s="5" t="s">
        <v>206</v>
      </c>
      <c r="D29" s="3">
        <v>42408.5163425926</v>
      </c>
      <c r="E29" s="1" t="s">
        <v>57</v>
      </c>
      <c r="F29" s="2" t="s">
        <v>285</v>
      </c>
      <c r="G29" s="5" t="s">
        <v>281</v>
      </c>
      <c r="H29" s="4">
        <v>10.1494748166861</v>
      </c>
      <c r="I29" s="4">
        <v>1.6815084848768</v>
      </c>
      <c r="J29" s="4">
        <v>1111975.8859999999</v>
      </c>
      <c r="K29" s="4"/>
      <c r="L29" s="2">
        <v>174655.00599999999</v>
      </c>
      <c r="M29" s="2">
        <v>2.7095804504473402</v>
      </c>
    </row>
    <row r="30" spans="1:13" x14ac:dyDescent="0.25">
      <c r="A30" s="5"/>
      <c r="B30" s="5" t="b">
        <v>0</v>
      </c>
      <c r="C30" s="5" t="s">
        <v>158</v>
      </c>
      <c r="D30" s="3">
        <v>42408.518078703702</v>
      </c>
      <c r="E30" s="1" t="s">
        <v>57</v>
      </c>
      <c r="F30" s="2" t="s">
        <v>285</v>
      </c>
      <c r="G30" s="5" t="s">
        <v>188</v>
      </c>
      <c r="H30" s="4">
        <v>0.89575464934125804</v>
      </c>
      <c r="I30" s="4">
        <v>2.57082005590865</v>
      </c>
      <c r="J30" s="4">
        <v>305945.76199999999</v>
      </c>
      <c r="K30" s="4"/>
      <c r="L30" s="2">
        <v>227123.076</v>
      </c>
      <c r="M30" s="2">
        <v>3.4905072633894401</v>
      </c>
    </row>
    <row r="31" spans="1:13" x14ac:dyDescent="0.25">
      <c r="A31" s="5"/>
      <c r="B31" s="5" t="b">
        <v>0</v>
      </c>
      <c r="C31" s="5" t="s">
        <v>223</v>
      </c>
      <c r="D31" s="3">
        <v>42408.519861111097</v>
      </c>
      <c r="E31" s="1" t="s">
        <v>57</v>
      </c>
      <c r="F31" s="2" t="s">
        <v>285</v>
      </c>
      <c r="G31" s="5" t="s">
        <v>210</v>
      </c>
      <c r="H31" s="4">
        <v>2.44923412619044</v>
      </c>
      <c r="I31" s="4">
        <v>0.951312633107672</v>
      </c>
      <c r="J31" s="4">
        <v>409438.36800000002</v>
      </c>
      <c r="K31" s="4"/>
      <c r="L31" s="2">
        <v>186958.19399999999</v>
      </c>
      <c r="M31" s="2">
        <v>2.62299876208747</v>
      </c>
    </row>
    <row r="32" spans="1:13" x14ac:dyDescent="0.25">
      <c r="A32" s="5"/>
      <c r="B32" s="5" t="b">
        <v>0</v>
      </c>
      <c r="C32" s="5" t="s">
        <v>274</v>
      </c>
      <c r="D32" s="3">
        <v>42408.521620370397</v>
      </c>
      <c r="E32" s="1" t="s">
        <v>57</v>
      </c>
      <c r="F32" s="2" t="s">
        <v>285</v>
      </c>
      <c r="G32" s="5" t="s">
        <v>40</v>
      </c>
      <c r="H32" s="4">
        <v>1.8807321433487501</v>
      </c>
      <c r="I32" s="4">
        <v>3.3118495998117901</v>
      </c>
      <c r="J32" s="4">
        <v>341113.04200000002</v>
      </c>
      <c r="K32" s="4"/>
      <c r="L32" s="2">
        <v>181324.67</v>
      </c>
      <c r="M32" s="2">
        <v>3.36690117513111</v>
      </c>
    </row>
    <row r="33" spans="1:13" x14ac:dyDescent="0.25">
      <c r="A33" s="5"/>
      <c r="B33" s="5" t="b">
        <v>0</v>
      </c>
      <c r="C33" s="5" t="s">
        <v>21</v>
      </c>
      <c r="D33" s="3">
        <v>42408.5233912037</v>
      </c>
      <c r="E33" s="1" t="s">
        <v>57</v>
      </c>
      <c r="F33" s="2" t="s">
        <v>285</v>
      </c>
      <c r="G33" s="5" t="s">
        <v>20</v>
      </c>
      <c r="H33" s="4">
        <v>9.4038405267399998</v>
      </c>
      <c r="I33" s="4">
        <v>1.5089335688897001</v>
      </c>
      <c r="J33" s="4">
        <v>1056569.8799999999</v>
      </c>
      <c r="K33" s="4"/>
      <c r="L33" s="2">
        <v>177241.35800000001</v>
      </c>
      <c r="M33" s="2">
        <v>2.9031612136992901</v>
      </c>
    </row>
    <row r="34" spans="1:13" x14ac:dyDescent="0.25">
      <c r="A34" s="5"/>
      <c r="B34" s="5" t="b">
        <v>0</v>
      </c>
      <c r="C34" s="5" t="s">
        <v>117</v>
      </c>
      <c r="D34" s="3">
        <v>42408.525127314802</v>
      </c>
      <c r="E34" s="1" t="s">
        <v>57</v>
      </c>
      <c r="F34" s="2" t="s">
        <v>285</v>
      </c>
      <c r="G34" s="5" t="s">
        <v>277</v>
      </c>
      <c r="H34" s="4">
        <v>4.3704003424770397</v>
      </c>
      <c r="I34" s="4">
        <v>0.933465920265662</v>
      </c>
      <c r="J34" s="4">
        <v>597641.26199999999</v>
      </c>
      <c r="K34" s="4"/>
      <c r="L34" s="2">
        <v>184907.01</v>
      </c>
      <c r="M34" s="2">
        <v>2.9951724787346401</v>
      </c>
    </row>
    <row r="35" spans="1:13" x14ac:dyDescent="0.25">
      <c r="A35" s="5"/>
      <c r="B35" s="5" t="b">
        <v>0</v>
      </c>
      <c r="C35" s="5" t="s">
        <v>321</v>
      </c>
      <c r="D35" s="3">
        <v>42408.526909722197</v>
      </c>
      <c r="E35" s="1" t="s">
        <v>57</v>
      </c>
      <c r="F35" s="2" t="s">
        <v>285</v>
      </c>
      <c r="G35" s="5" t="s">
        <v>159</v>
      </c>
      <c r="H35" s="4">
        <v>4.5639149348773902</v>
      </c>
      <c r="I35" s="4">
        <v>1.8375865770727</v>
      </c>
      <c r="J35" s="4">
        <v>627013.87800000003</v>
      </c>
      <c r="K35" s="4"/>
      <c r="L35" s="2">
        <v>187930.552</v>
      </c>
      <c r="M35" s="2">
        <v>4.2656219332635201</v>
      </c>
    </row>
    <row r="36" spans="1:13" x14ac:dyDescent="0.25">
      <c r="A36" s="5"/>
      <c r="B36" s="5" t="b">
        <v>0</v>
      </c>
      <c r="C36" s="5" t="s">
        <v>5</v>
      </c>
      <c r="D36" s="3">
        <v>42408.528645833299</v>
      </c>
      <c r="E36" s="1" t="s">
        <v>57</v>
      </c>
      <c r="F36" s="2" t="s">
        <v>285</v>
      </c>
      <c r="G36" s="5" t="s">
        <v>26</v>
      </c>
      <c r="H36" s="4">
        <v>1.85963189987407</v>
      </c>
      <c r="I36" s="4">
        <v>3.4608651076494001</v>
      </c>
      <c r="J36" s="4">
        <v>301113.23200000002</v>
      </c>
      <c r="K36" s="4"/>
      <c r="L36" s="2">
        <v>161100.53400000001</v>
      </c>
      <c r="M36" s="2">
        <v>7.5810442429000302</v>
      </c>
    </row>
    <row r="37" spans="1:13" x14ac:dyDescent="0.25">
      <c r="A37" s="5"/>
      <c r="B37" s="5" t="b">
        <v>0</v>
      </c>
      <c r="C37" s="5" t="s">
        <v>334</v>
      </c>
      <c r="D37" s="3">
        <v>42408.530428240701</v>
      </c>
      <c r="E37" s="1" t="s">
        <v>57</v>
      </c>
      <c r="F37" s="2" t="s">
        <v>285</v>
      </c>
      <c r="G37" s="5" t="s">
        <v>316</v>
      </c>
      <c r="H37" s="4">
        <v>1.0000847508231001</v>
      </c>
      <c r="I37" s="4">
        <v>6.2621554210866197</v>
      </c>
      <c r="J37" s="4">
        <v>235277.26199999999</v>
      </c>
      <c r="K37" s="4"/>
      <c r="L37" s="2">
        <v>167632.25</v>
      </c>
      <c r="M37" s="2">
        <v>3.12288472614514</v>
      </c>
    </row>
    <row r="38" spans="1:13" x14ac:dyDescent="0.25">
      <c r="A38" s="5"/>
      <c r="B38" s="5" t="b">
        <v>0</v>
      </c>
      <c r="C38" s="5" t="s">
        <v>119</v>
      </c>
      <c r="D38" s="3">
        <v>42408.532164351898</v>
      </c>
      <c r="E38" s="1" t="s">
        <v>57</v>
      </c>
      <c r="F38" s="2" t="s">
        <v>285</v>
      </c>
      <c r="G38" s="5" t="s">
        <v>18</v>
      </c>
      <c r="H38" s="4">
        <v>3.15226678853363</v>
      </c>
      <c r="I38" s="4">
        <v>2.3619729289721998</v>
      </c>
      <c r="J38" s="4">
        <v>450194.886</v>
      </c>
      <c r="K38" s="4"/>
      <c r="L38" s="2">
        <v>175117.88800000001</v>
      </c>
      <c r="M38" s="2">
        <v>3.2167248643694202</v>
      </c>
    </row>
    <row r="39" spans="1:13" x14ac:dyDescent="0.25">
      <c r="A39" s="5"/>
      <c r="B39" s="5" t="b">
        <v>0</v>
      </c>
      <c r="C39" s="5" t="s">
        <v>45</v>
      </c>
      <c r="D39" s="3">
        <v>42408.533969907403</v>
      </c>
      <c r="E39" s="1" t="s">
        <v>57</v>
      </c>
      <c r="F39" s="2" t="s">
        <v>285</v>
      </c>
      <c r="G39" s="5" t="s">
        <v>254</v>
      </c>
      <c r="H39" s="4">
        <v>141.22526991117201</v>
      </c>
      <c r="I39" s="4">
        <v>1.1858707771011101</v>
      </c>
      <c r="J39" s="4">
        <v>13206411.128</v>
      </c>
      <c r="K39" s="4"/>
      <c r="L39" s="2">
        <v>170490.772</v>
      </c>
      <c r="M39" s="2">
        <v>1.6509389109178501</v>
      </c>
    </row>
    <row r="40" spans="1:13" x14ac:dyDescent="0.25">
      <c r="A40" s="5"/>
      <c r="B40" s="5" t="b">
        <v>0</v>
      </c>
      <c r="C40" s="5" t="s">
        <v>343</v>
      </c>
      <c r="D40" s="3">
        <v>42408.535706018498</v>
      </c>
      <c r="E40" s="1" t="s">
        <v>57</v>
      </c>
      <c r="F40" s="2" t="s">
        <v>285</v>
      </c>
      <c r="G40" s="5" t="s">
        <v>82</v>
      </c>
      <c r="H40" s="4">
        <v>48.279608964809299</v>
      </c>
      <c r="I40" s="4">
        <v>1.67325070379439</v>
      </c>
      <c r="J40" s="4">
        <v>4428544.5259999996</v>
      </c>
      <c r="K40" s="4"/>
      <c r="L40" s="2">
        <v>163725.796</v>
      </c>
      <c r="M40" s="2">
        <v>1.36756455297226</v>
      </c>
    </row>
    <row r="41" spans="1:13" x14ac:dyDescent="0.25">
      <c r="A41" s="5"/>
      <c r="B41" s="5" t="b">
        <v>0</v>
      </c>
      <c r="C41" s="5" t="s">
        <v>65</v>
      </c>
      <c r="D41" s="3">
        <v>42408.5374884259</v>
      </c>
      <c r="E41" s="1" t="s">
        <v>57</v>
      </c>
      <c r="F41" s="2" t="s">
        <v>285</v>
      </c>
      <c r="G41" s="5" t="s">
        <v>209</v>
      </c>
      <c r="H41" s="4">
        <v>37.008562143896803</v>
      </c>
      <c r="I41" s="4">
        <v>2.2510143365389101</v>
      </c>
      <c r="J41" s="4">
        <v>3894641.18</v>
      </c>
      <c r="K41" s="4"/>
      <c r="L41" s="2">
        <v>186025.196</v>
      </c>
      <c r="M41" s="2">
        <v>0.70062352497230895</v>
      </c>
    </row>
    <row r="42" spans="1:13" x14ac:dyDescent="0.25">
      <c r="A42" s="5"/>
      <c r="B42" s="5" t="b">
        <v>0</v>
      </c>
      <c r="C42" s="5" t="s">
        <v>162</v>
      </c>
      <c r="D42" s="3">
        <v>42408.539247685199</v>
      </c>
      <c r="E42" s="1" t="s">
        <v>57</v>
      </c>
      <c r="F42" s="2" t="s">
        <v>285</v>
      </c>
      <c r="G42" s="5" t="s">
        <v>102</v>
      </c>
      <c r="H42" s="4">
        <v>1.9366392635193199</v>
      </c>
      <c r="I42" s="4">
        <v>3.92056523817253</v>
      </c>
      <c r="J42" s="4">
        <v>348864.83399999997</v>
      </c>
      <c r="K42" s="4"/>
      <c r="L42" s="2">
        <v>182573.91800000001</v>
      </c>
      <c r="M42" s="2">
        <v>3.7276208469504302</v>
      </c>
    </row>
    <row r="43" spans="1:13" x14ac:dyDescent="0.25">
      <c r="A43" s="5"/>
      <c r="B43" s="5" t="b">
        <v>0</v>
      </c>
      <c r="C43" s="5" t="s">
        <v>182</v>
      </c>
      <c r="D43" s="3">
        <v>42408.541030092601</v>
      </c>
      <c r="E43" s="1" t="s">
        <v>57</v>
      </c>
      <c r="F43" s="2" t="s">
        <v>285</v>
      </c>
      <c r="G43" s="5" t="s">
        <v>88</v>
      </c>
      <c r="H43" s="4">
        <v>0.79417699785343099</v>
      </c>
      <c r="I43" s="4">
        <v>3.1768907934219</v>
      </c>
      <c r="J43" s="4">
        <v>217309.878</v>
      </c>
      <c r="K43" s="4"/>
      <c r="L43" s="2">
        <v>168158.65</v>
      </c>
      <c r="M43" s="2">
        <v>2.7556271922400399</v>
      </c>
    </row>
    <row r="44" spans="1:13" x14ac:dyDescent="0.25">
      <c r="A44" s="5"/>
      <c r="B44" s="5" t="b">
        <v>0</v>
      </c>
      <c r="C44" s="5" t="s">
        <v>175</v>
      </c>
      <c r="D44" s="3">
        <v>42408.542766203696</v>
      </c>
      <c r="E44" s="1" t="s">
        <v>57</v>
      </c>
      <c r="F44" s="2" t="s">
        <v>285</v>
      </c>
      <c r="G44" s="5" t="s">
        <v>245</v>
      </c>
      <c r="H44" s="4">
        <v>2.0381948010995501</v>
      </c>
      <c r="I44" s="4">
        <v>0.71193626291168499</v>
      </c>
      <c r="J44" s="4">
        <v>319180.58</v>
      </c>
      <c r="K44" s="4"/>
      <c r="L44" s="2">
        <v>162271.68400000001</v>
      </c>
      <c r="M44" s="2">
        <v>3.6018368246861998</v>
      </c>
    </row>
    <row r="45" spans="1:13" x14ac:dyDescent="0.25">
      <c r="A45" s="5"/>
      <c r="B45" s="5" t="b">
        <v>0</v>
      </c>
      <c r="C45" s="5" t="s">
        <v>323</v>
      </c>
      <c r="D45" s="3">
        <v>42408.544548611098</v>
      </c>
      <c r="E45" s="1" t="s">
        <v>57</v>
      </c>
      <c r="F45" s="2" t="s">
        <v>285</v>
      </c>
      <c r="G45" s="5" t="s">
        <v>231</v>
      </c>
      <c r="H45" s="4">
        <v>5.6130692837218401</v>
      </c>
      <c r="I45" s="4">
        <v>1.1831713586567101</v>
      </c>
      <c r="J45" s="4">
        <v>691977.01</v>
      </c>
      <c r="K45" s="4"/>
      <c r="L45" s="2">
        <v>177185.03599999999</v>
      </c>
      <c r="M45" s="2">
        <v>3.29871256846917</v>
      </c>
    </row>
    <row r="46" spans="1:13" x14ac:dyDescent="0.25">
      <c r="A46" s="5"/>
      <c r="B46" s="5" t="b">
        <v>0</v>
      </c>
      <c r="C46" s="5" t="s">
        <v>41</v>
      </c>
      <c r="D46" s="3">
        <v>42408.546307870398</v>
      </c>
      <c r="E46" s="1" t="s">
        <v>57</v>
      </c>
      <c r="F46" s="2" t="s">
        <v>285</v>
      </c>
      <c r="G46" s="5" t="s">
        <v>308</v>
      </c>
      <c r="H46" s="4">
        <v>0.93476884839070595</v>
      </c>
      <c r="I46" s="4">
        <v>4.9135007909942896</v>
      </c>
      <c r="J46" s="4">
        <v>282350.46000000002</v>
      </c>
      <c r="K46" s="4"/>
      <c r="L46" s="2">
        <v>206367.11</v>
      </c>
      <c r="M46" s="2">
        <v>3.1448577393371702</v>
      </c>
    </row>
    <row r="47" spans="1:13" x14ac:dyDescent="0.25">
      <c r="A47" s="5"/>
      <c r="B47" s="5" t="b">
        <v>0</v>
      </c>
      <c r="C47" s="5" t="s">
        <v>313</v>
      </c>
      <c r="D47" s="3">
        <v>42408.548078703701</v>
      </c>
      <c r="E47" s="1" t="s">
        <v>57</v>
      </c>
      <c r="F47" s="2" t="s">
        <v>285</v>
      </c>
      <c r="G47" s="5" t="s">
        <v>49</v>
      </c>
      <c r="H47" s="4">
        <v>21.8545045138398</v>
      </c>
      <c r="I47" s="4">
        <v>2.2948270222565399</v>
      </c>
      <c r="J47" s="4">
        <v>2275055.5699999998</v>
      </c>
      <c r="K47" s="4"/>
      <c r="L47" s="2">
        <v>178895.78200000001</v>
      </c>
      <c r="M47" s="2">
        <v>1.6260045898248301</v>
      </c>
    </row>
    <row r="48" spans="1:13" x14ac:dyDescent="0.25">
      <c r="A48" s="5"/>
      <c r="B48" s="5" t="b">
        <v>0</v>
      </c>
      <c r="C48" s="5" t="s">
        <v>89</v>
      </c>
      <c r="D48" s="3">
        <v>42408.549803240698</v>
      </c>
      <c r="E48" s="1" t="s">
        <v>57</v>
      </c>
      <c r="F48" s="2" t="s">
        <v>285</v>
      </c>
      <c r="G48" s="5" t="s">
        <v>90</v>
      </c>
      <c r="H48" s="4">
        <v>6.8510596771658001</v>
      </c>
      <c r="I48" s="4">
        <v>1.4846582794577601</v>
      </c>
      <c r="J48" s="4">
        <v>971765.12399999995</v>
      </c>
      <c r="K48" s="4"/>
      <c r="L48" s="2">
        <v>212284.508</v>
      </c>
      <c r="M48" s="2">
        <v>2.7339600482943802</v>
      </c>
    </row>
    <row r="49" spans="1:13" x14ac:dyDescent="0.25">
      <c r="A49" s="5"/>
      <c r="B49" s="5" t="b">
        <v>0</v>
      </c>
      <c r="C49" s="5" t="s">
        <v>186</v>
      </c>
      <c r="D49" s="3">
        <v>42408.551585648202</v>
      </c>
      <c r="E49" s="1" t="s">
        <v>57</v>
      </c>
      <c r="F49" s="2" t="s">
        <v>285</v>
      </c>
      <c r="G49" s="5" t="s">
        <v>150</v>
      </c>
      <c r="H49" s="4">
        <v>2.4735909578822302</v>
      </c>
      <c r="I49" s="4">
        <v>1.6192429981579499</v>
      </c>
      <c r="J49" s="4">
        <v>369431.68800000002</v>
      </c>
      <c r="K49" s="4"/>
      <c r="L49" s="2">
        <v>167658.59</v>
      </c>
      <c r="M49" s="2">
        <v>2.3993263258717001</v>
      </c>
    </row>
    <row r="50" spans="1:13" x14ac:dyDescent="0.25">
      <c r="A50" s="5"/>
      <c r="B50" s="5" t="b">
        <v>0</v>
      </c>
      <c r="C50" s="5" t="s">
        <v>287</v>
      </c>
      <c r="D50" s="3">
        <v>42408.553368055596</v>
      </c>
      <c r="E50" s="1" t="s">
        <v>57</v>
      </c>
      <c r="F50" s="2" t="s">
        <v>285</v>
      </c>
      <c r="G50" s="5" t="s">
        <v>299</v>
      </c>
      <c r="H50" s="4">
        <v>2.4809242069249202</v>
      </c>
      <c r="I50" s="4">
        <v>2.28641966834752</v>
      </c>
      <c r="J50" s="4">
        <v>385879.14600000001</v>
      </c>
      <c r="K50" s="4"/>
      <c r="L50" s="2">
        <v>174890.64799999999</v>
      </c>
      <c r="M50" s="2">
        <v>3.55125470510513</v>
      </c>
    </row>
    <row r="51" spans="1:13" x14ac:dyDescent="0.25">
      <c r="A51" s="5"/>
      <c r="B51" s="5" t="b">
        <v>0</v>
      </c>
      <c r="C51" s="5" t="s">
        <v>170</v>
      </c>
      <c r="D51" s="3">
        <v>42408.5551388889</v>
      </c>
      <c r="E51" s="1" t="s">
        <v>57</v>
      </c>
      <c r="F51" s="2" t="s">
        <v>285</v>
      </c>
      <c r="G51" s="5" t="s">
        <v>83</v>
      </c>
      <c r="H51" s="4">
        <v>4.6976274416300399</v>
      </c>
      <c r="I51" s="4">
        <v>0.62290445183549703</v>
      </c>
      <c r="J51" s="4">
        <v>618571.25</v>
      </c>
      <c r="K51" s="4"/>
      <c r="L51" s="2">
        <v>181424.158</v>
      </c>
      <c r="M51" s="2">
        <v>2.25893338864363</v>
      </c>
    </row>
    <row r="52" spans="1:13" x14ac:dyDescent="0.25">
      <c r="A52" s="5"/>
      <c r="B52" s="5" t="b">
        <v>0</v>
      </c>
      <c r="C52" s="5" t="s">
        <v>146</v>
      </c>
      <c r="D52" s="3">
        <v>42408.556886574101</v>
      </c>
      <c r="E52" s="1" t="s">
        <v>57</v>
      </c>
      <c r="F52" s="2" t="s">
        <v>285</v>
      </c>
      <c r="G52" s="5" t="s">
        <v>258</v>
      </c>
      <c r="H52" s="4">
        <v>0.19846077949761501</v>
      </c>
      <c r="I52" s="4">
        <v>12.7516122871322</v>
      </c>
      <c r="J52" s="4">
        <v>163288.86799999999</v>
      </c>
      <c r="K52" s="4"/>
      <c r="L52" s="2">
        <v>168509.174</v>
      </c>
      <c r="M52" s="2">
        <v>1.8145063967941</v>
      </c>
    </row>
    <row r="53" spans="1:13" x14ac:dyDescent="0.25">
      <c r="A53" s="5"/>
      <c r="B53" s="5" t="b">
        <v>0</v>
      </c>
      <c r="C53" s="5" t="s">
        <v>270</v>
      </c>
      <c r="D53" s="3">
        <v>42408.558680555601</v>
      </c>
      <c r="E53" s="1" t="s">
        <v>57</v>
      </c>
      <c r="F53" s="2" t="s">
        <v>285</v>
      </c>
      <c r="G53" s="5" t="s">
        <v>29</v>
      </c>
      <c r="H53" s="4">
        <v>19.3568850757013</v>
      </c>
      <c r="I53" s="4">
        <v>2.0486674691745801</v>
      </c>
      <c r="J53" s="4">
        <v>2025605.406</v>
      </c>
      <c r="K53" s="4"/>
      <c r="L53" s="2">
        <v>178307.35200000001</v>
      </c>
      <c r="M53" s="2">
        <v>1.38279844252437</v>
      </c>
    </row>
    <row r="54" spans="1:13" x14ac:dyDescent="0.25">
      <c r="A54" s="5"/>
      <c r="B54" s="5" t="b">
        <v>0</v>
      </c>
      <c r="C54" s="5" t="s">
        <v>255</v>
      </c>
      <c r="D54" s="3">
        <v>42408.560416666704</v>
      </c>
      <c r="E54" s="1" t="s">
        <v>57</v>
      </c>
      <c r="F54" s="2" t="s">
        <v>285</v>
      </c>
      <c r="G54" s="5" t="s">
        <v>42</v>
      </c>
      <c r="H54" s="4">
        <v>6.5243323762796797</v>
      </c>
      <c r="I54" s="4">
        <v>0.52145936371208201</v>
      </c>
      <c r="J54" s="4">
        <v>801251.60800000001</v>
      </c>
      <c r="K54" s="4"/>
      <c r="L54" s="2">
        <v>182076.83199999999</v>
      </c>
      <c r="M54" s="2">
        <v>1.4363931065753901</v>
      </c>
    </row>
    <row r="55" spans="1:13" x14ac:dyDescent="0.25">
      <c r="A55" s="5"/>
      <c r="B55" s="5" t="b">
        <v>0</v>
      </c>
      <c r="C55" s="5" t="s">
        <v>266</v>
      </c>
      <c r="D55" s="3">
        <v>42408.562152777798</v>
      </c>
      <c r="E55" s="1" t="s">
        <v>57</v>
      </c>
      <c r="F55" s="2" t="s">
        <v>285</v>
      </c>
      <c r="G55" s="5" t="s">
        <v>218</v>
      </c>
      <c r="H55" s="4">
        <v>2.4262060040278</v>
      </c>
      <c r="I55" s="4">
        <v>1.03695934133701</v>
      </c>
      <c r="J55" s="4">
        <v>393230.47600000002</v>
      </c>
      <c r="K55" s="4"/>
      <c r="L55" s="2">
        <v>180590.06</v>
      </c>
      <c r="M55" s="2">
        <v>2.6190621456685301</v>
      </c>
    </row>
    <row r="56" spans="1:13" x14ac:dyDescent="0.25">
      <c r="A56" s="5"/>
      <c r="B56" s="5" t="b">
        <v>0</v>
      </c>
      <c r="C56" s="5" t="s">
        <v>305</v>
      </c>
      <c r="D56" s="3">
        <v>42408.563946759299</v>
      </c>
      <c r="E56" s="1" t="s">
        <v>57</v>
      </c>
      <c r="F56" s="2" t="s">
        <v>285</v>
      </c>
      <c r="G56" s="5" t="s">
        <v>38</v>
      </c>
      <c r="H56" s="4">
        <v>3.5873023239006101</v>
      </c>
      <c r="I56" s="4">
        <v>1.35463535836124</v>
      </c>
      <c r="J56" s="4">
        <v>489814.18400000001</v>
      </c>
      <c r="K56" s="4"/>
      <c r="L56" s="2">
        <v>174506.68599999999</v>
      </c>
      <c r="M56" s="2">
        <v>2.9229338627517101</v>
      </c>
    </row>
    <row r="57" spans="1:13" x14ac:dyDescent="0.25">
      <c r="A57" s="5"/>
      <c r="B57" s="5" t="b">
        <v>0</v>
      </c>
      <c r="C57" s="5" t="s">
        <v>19</v>
      </c>
      <c r="D57" s="3">
        <v>42408.565694444398</v>
      </c>
      <c r="E57" s="1" t="s">
        <v>57</v>
      </c>
      <c r="F57" s="2" t="s">
        <v>285</v>
      </c>
      <c r="G57" s="5" t="s">
        <v>302</v>
      </c>
      <c r="H57" s="4">
        <v>9.9374364609661203</v>
      </c>
      <c r="I57" s="4">
        <v>1.62779681940378</v>
      </c>
      <c r="J57" s="4">
        <v>1105618.202</v>
      </c>
      <c r="K57" s="4"/>
      <c r="L57" s="2">
        <v>176899.39600000001</v>
      </c>
      <c r="M57" s="2">
        <v>3.6882576207176601</v>
      </c>
    </row>
    <row r="58" spans="1:13" x14ac:dyDescent="0.25">
      <c r="A58" s="5"/>
      <c r="B58" s="5" t="b">
        <v>0</v>
      </c>
      <c r="C58" s="5" t="s">
        <v>120</v>
      </c>
      <c r="D58" s="3">
        <v>42408.567476851902</v>
      </c>
      <c r="E58" s="1" t="s">
        <v>57</v>
      </c>
      <c r="F58" s="2" t="s">
        <v>285</v>
      </c>
      <c r="G58" s="5" t="s">
        <v>126</v>
      </c>
      <c r="H58" s="4">
        <v>4.3831298435117301</v>
      </c>
      <c r="I58" s="4">
        <v>1.6341107832877499</v>
      </c>
      <c r="J58" s="4">
        <v>537502.18599999999</v>
      </c>
      <c r="K58" s="4"/>
      <c r="L58" s="2">
        <v>165978.54800000001</v>
      </c>
      <c r="M58" s="2">
        <v>3.3671054578649602</v>
      </c>
    </row>
    <row r="59" spans="1:13" x14ac:dyDescent="0.25">
      <c r="A59" s="5"/>
      <c r="B59" s="5" t="b">
        <v>0</v>
      </c>
      <c r="C59" s="5" t="s">
        <v>183</v>
      </c>
      <c r="D59" s="3">
        <v>42408.569201388898</v>
      </c>
      <c r="E59" s="1" t="s">
        <v>57</v>
      </c>
      <c r="F59" s="2" t="s">
        <v>285</v>
      </c>
      <c r="G59" s="5" t="s">
        <v>337</v>
      </c>
      <c r="H59" s="4">
        <v>2.7163024315302802</v>
      </c>
      <c r="I59" s="4">
        <v>1.8437577282280699</v>
      </c>
      <c r="J59" s="4">
        <v>415123.16600000003</v>
      </c>
      <c r="K59" s="4"/>
      <c r="L59" s="2">
        <v>177808.09</v>
      </c>
      <c r="M59" s="2">
        <v>2.8480549963905202</v>
      </c>
    </row>
    <row r="60" spans="1:13" x14ac:dyDescent="0.25">
      <c r="A60" s="5"/>
      <c r="B60" s="5" t="b">
        <v>0</v>
      </c>
      <c r="C60" s="5" t="s">
        <v>196</v>
      </c>
      <c r="D60" s="3">
        <v>42408.5709837963</v>
      </c>
      <c r="E60" s="1" t="s">
        <v>57</v>
      </c>
      <c r="F60" s="2" t="s">
        <v>285</v>
      </c>
      <c r="G60" s="5" t="s">
        <v>70</v>
      </c>
      <c r="H60" s="4">
        <v>3.1481760050192298</v>
      </c>
      <c r="I60" s="4">
        <v>1.50232083893723</v>
      </c>
      <c r="J60" s="4">
        <v>456946.69799999997</v>
      </c>
      <c r="K60" s="4"/>
      <c r="L60" s="2">
        <v>177892.318</v>
      </c>
      <c r="M60" s="2">
        <v>2.9353883428381602</v>
      </c>
    </row>
    <row r="61" spans="1:13" x14ac:dyDescent="0.25">
      <c r="A61" s="5"/>
      <c r="B61" s="5" t="b">
        <v>0</v>
      </c>
      <c r="C61" s="5" t="s">
        <v>31</v>
      </c>
      <c r="D61" s="3">
        <v>42408.572719907403</v>
      </c>
      <c r="E61" s="1" t="s">
        <v>57</v>
      </c>
      <c r="F61" s="2" t="s">
        <v>285</v>
      </c>
      <c r="G61" s="5" t="s">
        <v>207</v>
      </c>
      <c r="H61" s="4">
        <v>7.5410790879485399</v>
      </c>
      <c r="I61" s="4">
        <v>1.71920777042934</v>
      </c>
      <c r="J61" s="4">
        <v>869462.20799999998</v>
      </c>
      <c r="K61" s="4"/>
      <c r="L61" s="2">
        <v>175629.92199999999</v>
      </c>
      <c r="M61" s="2">
        <v>4.0957210917318996</v>
      </c>
    </row>
    <row r="62" spans="1:13" x14ac:dyDescent="0.25">
      <c r="A62" s="5"/>
      <c r="B62" s="5" t="b">
        <v>0</v>
      </c>
      <c r="C62" s="5" t="s">
        <v>16</v>
      </c>
      <c r="D62" s="3">
        <v>42408.574490740699</v>
      </c>
      <c r="E62" s="1" t="s">
        <v>57</v>
      </c>
      <c r="F62" s="2" t="s">
        <v>285</v>
      </c>
      <c r="G62" s="5" t="s">
        <v>189</v>
      </c>
      <c r="H62" s="4">
        <v>6.1814139605161103</v>
      </c>
      <c r="I62" s="4">
        <v>0.86043294243622503</v>
      </c>
      <c r="J62" s="4">
        <v>755561.20200000005</v>
      </c>
      <c r="K62" s="4"/>
      <c r="L62" s="2">
        <v>179285.75200000001</v>
      </c>
      <c r="M62" s="2">
        <v>1.5414495503955701</v>
      </c>
    </row>
    <row r="63" spans="1:13" x14ac:dyDescent="0.25">
      <c r="A63" s="5"/>
      <c r="B63" s="5" t="b">
        <v>0</v>
      </c>
      <c r="C63" s="5" t="s">
        <v>25</v>
      </c>
      <c r="D63" s="3">
        <v>42408.576249999998</v>
      </c>
      <c r="E63" s="1" t="s">
        <v>57</v>
      </c>
      <c r="F63" s="2" t="s">
        <v>285</v>
      </c>
      <c r="G63" s="5" t="s">
        <v>307</v>
      </c>
      <c r="H63" s="4">
        <v>0.91537784219984997</v>
      </c>
      <c r="I63" s="4">
        <v>2.0115535980263601</v>
      </c>
      <c r="J63" s="4">
        <v>388654.05200000003</v>
      </c>
      <c r="K63" s="4"/>
      <c r="L63" s="2">
        <v>286206.04800000001</v>
      </c>
      <c r="M63" s="2">
        <v>2.2850560404464</v>
      </c>
    </row>
    <row r="64" spans="1:13" x14ac:dyDescent="0.25">
      <c r="A64" s="5"/>
      <c r="B64" s="5" t="b">
        <v>0</v>
      </c>
      <c r="C64" s="5" t="s">
        <v>340</v>
      </c>
      <c r="D64" s="3">
        <v>42408.5780324074</v>
      </c>
      <c r="E64" s="1" t="s">
        <v>57</v>
      </c>
      <c r="F64" s="2" t="s">
        <v>285</v>
      </c>
      <c r="G64" s="5" t="s">
        <v>293</v>
      </c>
      <c r="H64" s="4">
        <v>1.19329528904687</v>
      </c>
      <c r="I64" s="4">
        <v>2.0835085116353298</v>
      </c>
      <c r="J64" s="4">
        <v>235036.56599999999</v>
      </c>
      <c r="K64" s="4"/>
      <c r="L64" s="2">
        <v>155781.41800000001</v>
      </c>
      <c r="M64" s="2">
        <v>3.3782640218819</v>
      </c>
    </row>
    <row r="65" spans="1:13" x14ac:dyDescent="0.25">
      <c r="A65" s="5"/>
      <c r="B65" s="5" t="b">
        <v>0</v>
      </c>
      <c r="C65" s="5" t="s">
        <v>145</v>
      </c>
      <c r="D65" s="3">
        <v>42408.579780092601</v>
      </c>
      <c r="E65" s="1" t="s">
        <v>57</v>
      </c>
      <c r="F65" s="2" t="s">
        <v>285</v>
      </c>
      <c r="G65" s="5" t="s">
        <v>211</v>
      </c>
      <c r="H65" s="4">
        <v>2.9522161541179801</v>
      </c>
      <c r="I65" s="4">
        <v>1.1942251334327001</v>
      </c>
      <c r="J65" s="4">
        <v>437497.59399999998</v>
      </c>
      <c r="K65" s="4"/>
      <c r="L65" s="2">
        <v>177634.44399999999</v>
      </c>
      <c r="M65" s="2">
        <v>0.84628047526414996</v>
      </c>
    </row>
    <row r="66" spans="1:13" x14ac:dyDescent="0.25">
      <c r="A66" s="5"/>
      <c r="B66" s="5" t="b">
        <v>0</v>
      </c>
      <c r="C66" s="5" t="s">
        <v>76</v>
      </c>
      <c r="D66" s="3">
        <v>42408.581562500003</v>
      </c>
      <c r="E66" s="1" t="s">
        <v>57</v>
      </c>
      <c r="F66" s="2" t="s">
        <v>285</v>
      </c>
      <c r="G66" s="5" t="s">
        <v>319</v>
      </c>
      <c r="H66" s="4">
        <v>2.4649065389465599</v>
      </c>
      <c r="I66" s="4">
        <v>2.55059126979137</v>
      </c>
      <c r="J66" s="4">
        <v>407292.65600000002</v>
      </c>
      <c r="K66" s="4"/>
      <c r="L66" s="2">
        <v>185322.61</v>
      </c>
      <c r="M66" s="2">
        <v>3.5982726839836001</v>
      </c>
    </row>
    <row r="67" spans="1:13" x14ac:dyDescent="0.25">
      <c r="A67" s="5"/>
      <c r="B67" s="5" t="b">
        <v>0</v>
      </c>
      <c r="C67" s="5" t="s">
        <v>163</v>
      </c>
      <c r="D67" s="3">
        <v>42408.583310185197</v>
      </c>
      <c r="E67" s="1" t="s">
        <v>57</v>
      </c>
      <c r="F67" s="2" t="s">
        <v>285</v>
      </c>
      <c r="G67" s="5" t="s">
        <v>257</v>
      </c>
      <c r="H67" s="4">
        <v>6.3703279519171199</v>
      </c>
      <c r="I67" s="4">
        <v>1.6986346108514301</v>
      </c>
      <c r="J67" s="4">
        <v>857636.88199999998</v>
      </c>
      <c r="K67" s="4"/>
      <c r="L67" s="2">
        <v>198686.514</v>
      </c>
      <c r="M67" s="2">
        <v>2.7935342668840502</v>
      </c>
    </row>
    <row r="68" spans="1:13" x14ac:dyDescent="0.25">
      <c r="A68" s="5"/>
      <c r="B68" s="5" t="b">
        <v>0</v>
      </c>
      <c r="C68" s="5" t="s">
        <v>304</v>
      </c>
      <c r="D68" s="3">
        <v>42408.5850810185</v>
      </c>
      <c r="E68" s="1" t="s">
        <v>57</v>
      </c>
      <c r="F68" s="2" t="s">
        <v>285</v>
      </c>
      <c r="G68" s="5" t="s">
        <v>80</v>
      </c>
      <c r="H68" s="4">
        <v>2.3523651330325199</v>
      </c>
      <c r="I68" s="4">
        <v>1.76240766096038</v>
      </c>
      <c r="J68" s="4">
        <v>401743.18</v>
      </c>
      <c r="K68" s="4"/>
      <c r="L68" s="2">
        <v>187986.67199999999</v>
      </c>
      <c r="M68" s="2">
        <v>3.3218129235132201</v>
      </c>
    </row>
    <row r="69" spans="1:13" x14ac:dyDescent="0.25">
      <c r="A69" s="5"/>
      <c r="B69" s="5" t="b">
        <v>0</v>
      </c>
      <c r="C69" s="5" t="s">
        <v>348</v>
      </c>
      <c r="D69" s="3">
        <v>42408.586828703701</v>
      </c>
      <c r="E69" s="1" t="s">
        <v>57</v>
      </c>
      <c r="F69" s="2" t="s">
        <v>285</v>
      </c>
      <c r="G69" s="5" t="s">
        <v>234</v>
      </c>
      <c r="H69" s="4">
        <v>2.54839529595534</v>
      </c>
      <c r="I69" s="4">
        <v>2.5430751086362</v>
      </c>
      <c r="J69" s="4">
        <v>366244.48800000001</v>
      </c>
      <c r="K69" s="4"/>
      <c r="L69" s="2">
        <v>163286.76800000001</v>
      </c>
      <c r="M69" s="2">
        <v>3.7947256940765701</v>
      </c>
    </row>
    <row r="70" spans="1:13" x14ac:dyDescent="0.25">
      <c r="A70" s="5"/>
      <c r="B70" s="5" t="b">
        <v>0</v>
      </c>
      <c r="C70" s="5" t="s">
        <v>48</v>
      </c>
      <c r="D70" s="3">
        <v>42408.588599536997</v>
      </c>
      <c r="E70" s="1" t="s">
        <v>57</v>
      </c>
      <c r="F70" s="2" t="s">
        <v>285</v>
      </c>
      <c r="G70" s="5" t="s">
        <v>212</v>
      </c>
      <c r="H70" s="4">
        <v>0.657522342853326</v>
      </c>
      <c r="I70" s="4">
        <v>5.4016621310570203</v>
      </c>
      <c r="J70" s="4">
        <v>270343.19199999998</v>
      </c>
      <c r="K70" s="4"/>
      <c r="L70" s="2">
        <v>221951.76</v>
      </c>
      <c r="M70" s="2">
        <v>1.2495042000877099</v>
      </c>
    </row>
    <row r="71" spans="1:13" x14ac:dyDescent="0.25">
      <c r="A71" s="5"/>
      <c r="B71" s="5" t="b">
        <v>0</v>
      </c>
      <c r="C71" s="5" t="s">
        <v>33</v>
      </c>
      <c r="D71" s="3">
        <v>42408.590335648201</v>
      </c>
      <c r="E71" s="1" t="s">
        <v>57</v>
      </c>
      <c r="F71" s="2" t="s">
        <v>285</v>
      </c>
      <c r="G71" s="5" t="s">
        <v>342</v>
      </c>
      <c r="H71" s="4">
        <v>0.40875823980068499</v>
      </c>
      <c r="I71" s="4">
        <v>7.7570586180851997</v>
      </c>
      <c r="J71" s="4">
        <v>197666.75</v>
      </c>
      <c r="K71" s="4"/>
      <c r="L71" s="2">
        <v>182549.584</v>
      </c>
      <c r="M71" s="2">
        <v>3.3105625168617099</v>
      </c>
    </row>
    <row r="72" spans="1:13" x14ac:dyDescent="0.25">
      <c r="A72" s="5"/>
      <c r="B72" s="5" t="b">
        <v>0</v>
      </c>
      <c r="C72" s="5" t="s">
        <v>295</v>
      </c>
      <c r="D72" s="3">
        <v>42408.592141203699</v>
      </c>
      <c r="E72" s="1" t="s">
        <v>57</v>
      </c>
      <c r="F72" s="2" t="s">
        <v>285</v>
      </c>
      <c r="G72" s="5" t="s">
        <v>43</v>
      </c>
      <c r="H72" s="4">
        <v>4.3349206058402299</v>
      </c>
      <c r="I72" s="4">
        <v>1.59308385941533</v>
      </c>
      <c r="J72" s="4">
        <v>591342.06999999995</v>
      </c>
      <c r="K72" s="4"/>
      <c r="L72" s="2">
        <v>184050.63399999999</v>
      </c>
      <c r="M72" s="2">
        <v>3.7441342557528898</v>
      </c>
    </row>
    <row r="73" spans="1:13" x14ac:dyDescent="0.25">
      <c r="A73" s="5"/>
      <c r="B73" s="5" t="b">
        <v>0</v>
      </c>
      <c r="C73" s="5" t="s">
        <v>272</v>
      </c>
      <c r="D73" s="3">
        <v>42408.593877314801</v>
      </c>
      <c r="E73" s="1" t="s">
        <v>57</v>
      </c>
      <c r="F73" s="2" t="s">
        <v>285</v>
      </c>
      <c r="G73" s="5" t="s">
        <v>240</v>
      </c>
      <c r="H73" s="4">
        <v>1.38963797985174</v>
      </c>
      <c r="I73" s="4">
        <v>2.4842948936434199</v>
      </c>
      <c r="J73" s="4">
        <v>334998.29399999999</v>
      </c>
      <c r="K73" s="4"/>
      <c r="L73" s="2">
        <v>207421.69399999999</v>
      </c>
      <c r="M73" s="2">
        <v>3.39646662920017</v>
      </c>
    </row>
    <row r="74" spans="1:13" x14ac:dyDescent="0.25">
      <c r="A74" s="5"/>
      <c r="B74" s="5" t="b">
        <v>0</v>
      </c>
      <c r="C74" s="5" t="s">
        <v>279</v>
      </c>
      <c r="D74" s="3">
        <v>42408.595648148097</v>
      </c>
      <c r="E74" s="1" t="s">
        <v>57</v>
      </c>
      <c r="F74" s="2" t="s">
        <v>285</v>
      </c>
      <c r="G74" s="5" t="s">
        <v>47</v>
      </c>
      <c r="H74" s="4">
        <v>3.5567046730085501</v>
      </c>
      <c r="I74" s="4">
        <v>1.59236908053459</v>
      </c>
      <c r="J74" s="4">
        <v>536637.05000000005</v>
      </c>
      <c r="K74" s="4"/>
      <c r="L74" s="2">
        <v>192309.33799999999</v>
      </c>
      <c r="M74" s="2">
        <v>3.4773245637203098</v>
      </c>
    </row>
    <row r="75" spans="1:13" x14ac:dyDescent="0.25">
      <c r="A75" s="5"/>
      <c r="B75" s="5" t="b">
        <v>0</v>
      </c>
      <c r="C75" s="5" t="s">
        <v>346</v>
      </c>
      <c r="D75" s="3">
        <v>42408.597395833298</v>
      </c>
      <c r="E75" s="1" t="s">
        <v>57</v>
      </c>
      <c r="F75" s="2" t="s">
        <v>285</v>
      </c>
      <c r="G75" s="5" t="s">
        <v>4</v>
      </c>
      <c r="H75" s="4">
        <v>1.32810100107735</v>
      </c>
      <c r="I75" s="4">
        <v>0.92061913293698805</v>
      </c>
      <c r="J75" s="4">
        <v>290825.28200000001</v>
      </c>
      <c r="K75" s="4"/>
      <c r="L75" s="2">
        <v>183837.04199999999</v>
      </c>
      <c r="M75" s="2">
        <v>3.0165374496316</v>
      </c>
    </row>
    <row r="76" spans="1:13" x14ac:dyDescent="0.25">
      <c r="A76" s="5"/>
      <c r="B76" s="5" t="b">
        <v>0</v>
      </c>
      <c r="C76" s="5" t="s">
        <v>178</v>
      </c>
      <c r="D76" s="3">
        <v>42408.599166666703</v>
      </c>
      <c r="E76" s="1" t="s">
        <v>57</v>
      </c>
      <c r="F76" s="2" t="s">
        <v>285</v>
      </c>
      <c r="G76" s="5" t="s">
        <v>101</v>
      </c>
      <c r="H76" s="4">
        <v>1.83916057409659</v>
      </c>
      <c r="I76" s="4">
        <v>3.34260235679286</v>
      </c>
      <c r="J76" s="4">
        <v>337261.85</v>
      </c>
      <c r="K76" s="4"/>
      <c r="L76" s="2">
        <v>181446.37400000001</v>
      </c>
      <c r="M76" s="2">
        <v>2.8441334727878802</v>
      </c>
    </row>
    <row r="77" spans="1:13" x14ac:dyDescent="0.25">
      <c r="A77" s="5"/>
      <c r="B77" s="5" t="b">
        <v>0</v>
      </c>
      <c r="C77" s="5" t="s">
        <v>181</v>
      </c>
      <c r="D77" s="3">
        <v>42408.600925925901</v>
      </c>
      <c r="E77" s="1" t="s">
        <v>57</v>
      </c>
      <c r="F77" s="2" t="s">
        <v>285</v>
      </c>
      <c r="G77" s="5" t="s">
        <v>332</v>
      </c>
      <c r="H77" s="4">
        <v>3.98654937896552</v>
      </c>
      <c r="I77" s="4">
        <v>2.1546461637682999</v>
      </c>
      <c r="J77" s="4">
        <v>566775.68200000003</v>
      </c>
      <c r="K77" s="4"/>
      <c r="L77" s="2">
        <v>187497.42800000001</v>
      </c>
      <c r="M77" s="2">
        <v>3.67739763871174</v>
      </c>
    </row>
    <row r="78" spans="1:13" x14ac:dyDescent="0.25">
      <c r="A78" s="5"/>
      <c r="B78" s="5" t="b">
        <v>0</v>
      </c>
      <c r="C78" s="5" t="s">
        <v>229</v>
      </c>
      <c r="D78" s="3">
        <v>42408.602696759299</v>
      </c>
      <c r="E78" s="1" t="s">
        <v>57</v>
      </c>
      <c r="F78" s="2" t="s">
        <v>285</v>
      </c>
      <c r="G78" s="5" t="s">
        <v>236</v>
      </c>
      <c r="H78" s="4">
        <v>1.8599570153326499</v>
      </c>
      <c r="I78" s="4">
        <v>2.2015150823002299</v>
      </c>
      <c r="J78" s="4">
        <v>301053.266</v>
      </c>
      <c r="K78" s="4"/>
      <c r="L78" s="2">
        <v>160983.02600000001</v>
      </c>
      <c r="M78" s="2">
        <v>3.1761314382147501</v>
      </c>
    </row>
    <row r="79" spans="1:13" x14ac:dyDescent="0.25">
      <c r="A79" s="5"/>
      <c r="B79" s="5" t="b">
        <v>0</v>
      </c>
      <c r="C79" s="5" t="s">
        <v>103</v>
      </c>
      <c r="D79" s="3">
        <v>42408.604456018496</v>
      </c>
      <c r="E79" s="1" t="s">
        <v>57</v>
      </c>
      <c r="F79" s="2" t="s">
        <v>285</v>
      </c>
      <c r="G79" s="5" t="s">
        <v>214</v>
      </c>
      <c r="H79" s="4">
        <v>5.9152289843664603</v>
      </c>
      <c r="I79" s="4">
        <v>1.6743771146317901</v>
      </c>
      <c r="J79" s="4">
        <v>703246.57799999998</v>
      </c>
      <c r="K79" s="4"/>
      <c r="L79" s="2">
        <v>172812.402</v>
      </c>
      <c r="M79" s="2">
        <v>3.23956126291881</v>
      </c>
    </row>
    <row r="80" spans="1:13" x14ac:dyDescent="0.25">
      <c r="A80" s="5"/>
      <c r="B80" s="5" t="b">
        <v>0</v>
      </c>
      <c r="C80" s="5" t="s">
        <v>143</v>
      </c>
      <c r="D80" s="3">
        <v>42408.606215277803</v>
      </c>
      <c r="E80" s="1" t="s">
        <v>57</v>
      </c>
      <c r="F80" s="2" t="s">
        <v>285</v>
      </c>
      <c r="G80" s="5" t="s">
        <v>2</v>
      </c>
      <c r="H80" s="4">
        <v>2.2648889408864799</v>
      </c>
      <c r="I80" s="4">
        <v>1.9242755146087001</v>
      </c>
      <c r="J80" s="4">
        <v>389530.72600000002</v>
      </c>
      <c r="K80" s="4"/>
      <c r="L80" s="2">
        <v>186375.54199999999</v>
      </c>
      <c r="M80" s="2">
        <v>1.7638673370167599</v>
      </c>
    </row>
    <row r="81" spans="1:13" x14ac:dyDescent="0.25">
      <c r="A81" s="5"/>
      <c r="B81" s="5" t="b">
        <v>0</v>
      </c>
      <c r="C81" s="5" t="s">
        <v>127</v>
      </c>
      <c r="D81" s="3">
        <v>42408.607962962997</v>
      </c>
      <c r="E81" s="1" t="s">
        <v>57</v>
      </c>
      <c r="F81" s="2" t="s">
        <v>285</v>
      </c>
      <c r="G81" s="5" t="s">
        <v>51</v>
      </c>
      <c r="H81" s="4">
        <v>1.5624984282738199</v>
      </c>
      <c r="I81" s="4">
        <v>4.0623484465008897</v>
      </c>
      <c r="J81" s="4">
        <v>286185.95799999998</v>
      </c>
      <c r="K81" s="4"/>
      <c r="L81" s="2">
        <v>167490.85399999999</v>
      </c>
      <c r="M81" s="2">
        <v>2.7507533170004699</v>
      </c>
    </row>
    <row r="82" spans="1:13" x14ac:dyDescent="0.25">
      <c r="A82" s="5"/>
      <c r="B82" s="5" t="b">
        <v>0</v>
      </c>
      <c r="C82" s="5" t="s">
        <v>338</v>
      </c>
      <c r="D82" s="3">
        <v>42408.609745370399</v>
      </c>
      <c r="E82" s="1" t="s">
        <v>57</v>
      </c>
      <c r="F82" s="2" t="s">
        <v>285</v>
      </c>
      <c r="G82" s="5" t="s">
        <v>249</v>
      </c>
      <c r="H82" s="4">
        <v>1.20432160339663</v>
      </c>
      <c r="I82" s="4">
        <v>2.6001029790163499</v>
      </c>
      <c r="J82" s="4">
        <v>290717.924</v>
      </c>
      <c r="K82" s="4"/>
      <c r="L82" s="2">
        <v>191935.592</v>
      </c>
      <c r="M82" s="2">
        <v>3.1589640348035202</v>
      </c>
    </row>
    <row r="83" spans="1:13" x14ac:dyDescent="0.25">
      <c r="A83" s="5"/>
      <c r="B83" s="5" t="b">
        <v>0</v>
      </c>
      <c r="C83" s="5" t="s">
        <v>253</v>
      </c>
      <c r="D83" s="3">
        <v>42408.6114930556</v>
      </c>
      <c r="E83" s="1" t="s">
        <v>57</v>
      </c>
      <c r="F83" s="2" t="s">
        <v>285</v>
      </c>
      <c r="G83" s="5" t="s">
        <v>141</v>
      </c>
      <c r="H83" s="4">
        <v>4.2794486461971397</v>
      </c>
      <c r="I83" s="4">
        <v>2.3199434662290099</v>
      </c>
      <c r="J83" s="4">
        <v>569705.64</v>
      </c>
      <c r="K83" s="4"/>
      <c r="L83" s="2">
        <v>179038.17199999999</v>
      </c>
      <c r="M83" s="2">
        <v>3.13281384987472</v>
      </c>
    </row>
    <row r="84" spans="1:13" x14ac:dyDescent="0.25">
      <c r="A84" s="5"/>
      <c r="B84" s="5" t="b">
        <v>0</v>
      </c>
      <c r="C84" s="5" t="s">
        <v>105</v>
      </c>
      <c r="D84" s="3">
        <v>42408.613275463002</v>
      </c>
      <c r="E84" s="1" t="s">
        <v>57</v>
      </c>
      <c r="F84" s="2" t="s">
        <v>285</v>
      </c>
      <c r="G84" s="5" t="s">
        <v>226</v>
      </c>
      <c r="H84" s="4">
        <v>4.3273672273318704</v>
      </c>
      <c r="I84" s="4">
        <v>1.35401303727063</v>
      </c>
      <c r="J84" s="4">
        <v>537361.52</v>
      </c>
      <c r="K84" s="4"/>
      <c r="L84" s="2">
        <v>167476.32800000001</v>
      </c>
      <c r="M84" s="2">
        <v>3.3175187487070699</v>
      </c>
    </row>
    <row r="85" spans="1:13" x14ac:dyDescent="0.25">
      <c r="A85" s="5"/>
      <c r="B85" s="5" t="b">
        <v>0</v>
      </c>
      <c r="C85" s="5" t="s">
        <v>37</v>
      </c>
      <c r="D85" s="3">
        <v>42408.615046296298</v>
      </c>
      <c r="E85" s="1" t="s">
        <v>57</v>
      </c>
      <c r="F85" s="2" t="s">
        <v>285</v>
      </c>
      <c r="G85" s="5" t="s">
        <v>239</v>
      </c>
      <c r="H85" s="4">
        <v>4.27493916899199</v>
      </c>
      <c r="I85" s="4">
        <v>1.6005771632699399</v>
      </c>
      <c r="J85" s="4">
        <v>576587.37</v>
      </c>
      <c r="K85" s="4"/>
      <c r="L85" s="2">
        <v>181326.78200000001</v>
      </c>
      <c r="M85" s="2">
        <v>3.0906829173919501</v>
      </c>
    </row>
    <row r="86" spans="1:13" x14ac:dyDescent="0.25">
      <c r="A86" s="5"/>
      <c r="B86" s="5" t="b">
        <v>0</v>
      </c>
      <c r="C86" s="5" t="s">
        <v>282</v>
      </c>
      <c r="D86" s="3">
        <v>42408.616805555597</v>
      </c>
      <c r="E86" s="1" t="s">
        <v>57</v>
      </c>
      <c r="F86" s="2" t="s">
        <v>285</v>
      </c>
      <c r="G86" s="5" t="s">
        <v>63</v>
      </c>
      <c r="H86" s="4">
        <v>2.0021558618047699</v>
      </c>
      <c r="I86" s="4">
        <v>1.7271944245502899</v>
      </c>
      <c r="J86" s="4">
        <v>353466.81199999998</v>
      </c>
      <c r="K86" s="4"/>
      <c r="L86" s="2">
        <v>181463.71400000001</v>
      </c>
      <c r="M86" s="2">
        <v>2.63890178132639</v>
      </c>
    </row>
    <row r="87" spans="1:13" x14ac:dyDescent="0.25">
      <c r="A87" s="5"/>
      <c r="B87" s="5" t="b">
        <v>0</v>
      </c>
      <c r="C87" s="5" t="s">
        <v>64</v>
      </c>
      <c r="D87" s="3">
        <v>42408.618564814802</v>
      </c>
      <c r="E87" s="1" t="s">
        <v>57</v>
      </c>
      <c r="F87" s="2" t="s">
        <v>285</v>
      </c>
      <c r="G87" s="5" t="s">
        <v>216</v>
      </c>
      <c r="H87" s="4">
        <v>2.2742110826649</v>
      </c>
      <c r="I87" s="4">
        <v>2.1602558688737399</v>
      </c>
      <c r="J87" s="4">
        <v>351943.092</v>
      </c>
      <c r="K87" s="4"/>
      <c r="L87" s="2">
        <v>167971.00599999999</v>
      </c>
      <c r="M87" s="2">
        <v>3.0054617611034899</v>
      </c>
    </row>
    <row r="88" spans="1:13" x14ac:dyDescent="0.25">
      <c r="A88" s="5"/>
      <c r="B88" s="5" t="b">
        <v>0</v>
      </c>
      <c r="C88" s="5" t="s">
        <v>324</v>
      </c>
      <c r="D88" s="3">
        <v>42408.620358796303</v>
      </c>
      <c r="E88" s="1" t="s">
        <v>57</v>
      </c>
      <c r="F88" s="2" t="s">
        <v>285</v>
      </c>
      <c r="G88" s="5" t="s">
        <v>61</v>
      </c>
      <c r="H88" s="4">
        <v>2.2807262166758302</v>
      </c>
      <c r="I88" s="4">
        <v>3.2198918176042302</v>
      </c>
      <c r="J88" s="4">
        <v>354812.46799999999</v>
      </c>
      <c r="K88" s="4"/>
      <c r="L88" s="2">
        <v>169103.734</v>
      </c>
      <c r="M88" s="2">
        <v>3.0434849347323598</v>
      </c>
    </row>
    <row r="89" spans="1:13" x14ac:dyDescent="0.25">
      <c r="A89" s="5"/>
      <c r="B89" s="5" t="b">
        <v>0</v>
      </c>
      <c r="C89" s="5" t="s">
        <v>87</v>
      </c>
      <c r="D89" s="3">
        <v>42408.622106481504</v>
      </c>
      <c r="E89" s="1" t="s">
        <v>57</v>
      </c>
      <c r="F89" s="2" t="s">
        <v>285</v>
      </c>
      <c r="G89" s="5" t="s">
        <v>252</v>
      </c>
      <c r="H89" s="4">
        <v>1.81804090312416</v>
      </c>
      <c r="I89" s="4">
        <v>3.3290704321914601</v>
      </c>
      <c r="J89" s="4">
        <v>320519.016</v>
      </c>
      <c r="K89" s="4"/>
      <c r="L89" s="2">
        <v>173483.75399999999</v>
      </c>
      <c r="M89" s="2">
        <v>2.41649253268139</v>
      </c>
    </row>
    <row r="90" spans="1:13" x14ac:dyDescent="0.25">
      <c r="A90" s="5"/>
      <c r="B90" s="5" t="b">
        <v>0</v>
      </c>
      <c r="C90" s="5" t="s">
        <v>151</v>
      </c>
      <c r="D90" s="3">
        <v>42408.623900462997</v>
      </c>
      <c r="E90" s="1" t="s">
        <v>57</v>
      </c>
      <c r="F90" s="2" t="s">
        <v>285</v>
      </c>
      <c r="G90" s="5" t="s">
        <v>13</v>
      </c>
      <c r="H90" s="4">
        <v>2.0985952565304098</v>
      </c>
      <c r="I90" s="4">
        <v>2.5313347023613999</v>
      </c>
      <c r="J90" s="4">
        <v>320373.19799999997</v>
      </c>
      <c r="K90" s="4"/>
      <c r="L90" s="2">
        <v>160195.49799999999</v>
      </c>
      <c r="M90" s="2">
        <v>2.2844098510808801</v>
      </c>
    </row>
    <row r="91" spans="1:13" x14ac:dyDescent="0.25">
      <c r="A91" s="5"/>
      <c r="B91" s="5" t="b">
        <v>0</v>
      </c>
      <c r="C91" s="5" t="s">
        <v>228</v>
      </c>
      <c r="D91" s="3">
        <v>42408.625648148103</v>
      </c>
      <c r="E91" s="1" t="s">
        <v>57</v>
      </c>
      <c r="F91" s="2" t="s">
        <v>285</v>
      </c>
      <c r="G91" s="5" t="s">
        <v>131</v>
      </c>
      <c r="H91" s="4">
        <v>8.0675264246053295</v>
      </c>
      <c r="I91" s="4">
        <v>1.0116710756679199</v>
      </c>
      <c r="J91" s="4">
        <v>884822.27399999998</v>
      </c>
      <c r="K91" s="4"/>
      <c r="L91" s="2">
        <v>168969.85</v>
      </c>
      <c r="M91" s="2">
        <v>3.8053298672337799</v>
      </c>
    </row>
    <row r="92" spans="1:13" x14ac:dyDescent="0.25">
      <c r="A92" s="5"/>
      <c r="B92" s="5" t="b">
        <v>0</v>
      </c>
      <c r="C92" s="5" t="s">
        <v>309</v>
      </c>
      <c r="D92" s="3">
        <v>42408.627442129597</v>
      </c>
      <c r="E92" s="1" t="s">
        <v>57</v>
      </c>
      <c r="F92" s="2" t="s">
        <v>285</v>
      </c>
      <c r="G92" s="5" t="s">
        <v>259</v>
      </c>
      <c r="H92" s="4">
        <v>4.6233075932148404</v>
      </c>
      <c r="I92" s="4">
        <v>1.8746636342188101</v>
      </c>
      <c r="J92" s="4">
        <v>643161.87600000005</v>
      </c>
      <c r="K92" s="4"/>
      <c r="L92" s="2">
        <v>190886.59</v>
      </c>
      <c r="M92" s="2">
        <v>2.5765895077924301</v>
      </c>
    </row>
    <row r="93" spans="1:13" x14ac:dyDescent="0.25">
      <c r="A93" s="5"/>
      <c r="B93" s="5" t="b">
        <v>0</v>
      </c>
      <c r="C93" s="5" t="s">
        <v>246</v>
      </c>
      <c r="D93" s="3">
        <v>42408.629189814797</v>
      </c>
      <c r="E93" s="1" t="s">
        <v>57</v>
      </c>
      <c r="F93" s="2" t="s">
        <v>285</v>
      </c>
      <c r="G93" s="5" t="s">
        <v>160</v>
      </c>
      <c r="H93" s="4">
        <v>25.646374036309901</v>
      </c>
      <c r="I93" s="4">
        <v>0.87619728828755306</v>
      </c>
      <c r="J93" s="4">
        <v>2432036.824</v>
      </c>
      <c r="K93" s="4"/>
      <c r="L93" s="2">
        <v>164626.17800000001</v>
      </c>
      <c r="M93" s="2">
        <v>1.60752550776653</v>
      </c>
    </row>
    <row r="94" spans="1:13" x14ac:dyDescent="0.25">
      <c r="A94" s="5"/>
      <c r="B94" s="5" t="b">
        <v>0</v>
      </c>
      <c r="C94" s="5" t="s">
        <v>94</v>
      </c>
      <c r="D94" s="3">
        <v>42408.630972222199</v>
      </c>
      <c r="E94" s="1" t="s">
        <v>57</v>
      </c>
      <c r="F94" s="2" t="s">
        <v>285</v>
      </c>
      <c r="G94" s="5" t="s">
        <v>344</v>
      </c>
      <c r="H94" s="4">
        <v>28.722949104942</v>
      </c>
      <c r="I94" s="4">
        <v>1.5190481493038499</v>
      </c>
      <c r="J94" s="4">
        <v>3049532.5180000002</v>
      </c>
      <c r="K94" s="4"/>
      <c r="L94" s="2">
        <v>185477.728</v>
      </c>
      <c r="M94" s="2">
        <v>1.0979837590975801</v>
      </c>
    </row>
    <row r="95" spans="1:13" x14ac:dyDescent="0.25">
      <c r="A95" s="5"/>
      <c r="B95" s="5" t="b">
        <v>0</v>
      </c>
      <c r="C95" s="5" t="s">
        <v>77</v>
      </c>
      <c r="D95" s="3">
        <v>42408.632708333302</v>
      </c>
      <c r="E95" s="1" t="s">
        <v>57</v>
      </c>
      <c r="F95" s="2" t="s">
        <v>285</v>
      </c>
      <c r="G95" s="5" t="s">
        <v>202</v>
      </c>
      <c r="H95" s="4">
        <v>11.7352286565488</v>
      </c>
      <c r="I95" s="4">
        <v>0.772331517568009</v>
      </c>
      <c r="J95" s="4">
        <v>1378722.844</v>
      </c>
      <c r="K95" s="4"/>
      <c r="L95" s="2">
        <v>190784.18599999999</v>
      </c>
      <c r="M95" s="2">
        <v>3.3933693460758101</v>
      </c>
    </row>
    <row r="96" spans="1:13" x14ac:dyDescent="0.25">
      <c r="A96" s="5"/>
      <c r="B96" s="5" t="b">
        <v>0</v>
      </c>
      <c r="C96" s="5" t="s">
        <v>129</v>
      </c>
      <c r="D96" s="3">
        <v>42408.634490740696</v>
      </c>
      <c r="E96" s="1" t="s">
        <v>57</v>
      </c>
      <c r="F96" s="2" t="s">
        <v>285</v>
      </c>
      <c r="G96" s="5" t="s">
        <v>233</v>
      </c>
      <c r="H96" s="4">
        <v>70.712967512128699</v>
      </c>
      <c r="I96" s="4">
        <v>0.881215146309273</v>
      </c>
      <c r="J96" s="4">
        <v>7436751.4179999996</v>
      </c>
      <c r="K96" s="4"/>
      <c r="L96" s="2">
        <v>189599.82800000001</v>
      </c>
      <c r="M96" s="2">
        <v>2.3917316483514299</v>
      </c>
    </row>
    <row r="97" spans="1:13" x14ac:dyDescent="0.25">
      <c r="A97" s="5"/>
      <c r="B97" s="5" t="b">
        <v>0</v>
      </c>
      <c r="C97" s="5" t="s">
        <v>184</v>
      </c>
      <c r="D97" s="3">
        <v>42408.636238425897</v>
      </c>
      <c r="E97" s="1" t="s">
        <v>57</v>
      </c>
      <c r="F97" s="2" t="s">
        <v>285</v>
      </c>
      <c r="G97" s="5" t="s">
        <v>66</v>
      </c>
      <c r="H97" s="4">
        <v>14.6569681969386</v>
      </c>
      <c r="I97" s="4">
        <v>0.91019604554919797</v>
      </c>
      <c r="J97" s="4">
        <v>1207060.42</v>
      </c>
      <c r="K97" s="4"/>
      <c r="L97" s="2">
        <v>136979.70000000001</v>
      </c>
      <c r="M97" s="2">
        <v>1.13314524984098</v>
      </c>
    </row>
    <row r="98" spans="1:13" x14ac:dyDescent="0.25">
      <c r="A98" s="5"/>
      <c r="B98" s="5" t="b">
        <v>0</v>
      </c>
      <c r="C98" s="5" t="s">
        <v>140</v>
      </c>
      <c r="D98" s="3">
        <v>42408.638009259303</v>
      </c>
      <c r="E98" s="1" t="s">
        <v>57</v>
      </c>
      <c r="F98" s="2" t="s">
        <v>285</v>
      </c>
      <c r="G98" s="5" t="s">
        <v>330</v>
      </c>
      <c r="H98" s="4">
        <v>243.20703726246799</v>
      </c>
      <c r="I98" s="4">
        <v>1.30828512509762</v>
      </c>
      <c r="J98" s="4">
        <v>46615241.876000002</v>
      </c>
      <c r="K98" s="4"/>
      <c r="L98" s="2">
        <v>351003.266</v>
      </c>
      <c r="M98" s="2">
        <v>1.09473210493475</v>
      </c>
    </row>
    <row r="99" spans="1:13" x14ac:dyDescent="0.25">
      <c r="A99" s="5"/>
      <c r="B99" s="5" t="b">
        <v>0</v>
      </c>
      <c r="C99" s="5" t="s">
        <v>347</v>
      </c>
      <c r="D99" s="3">
        <v>42408.639756944402</v>
      </c>
      <c r="E99" s="1" t="s">
        <v>57</v>
      </c>
      <c r="F99" s="2" t="s">
        <v>285</v>
      </c>
      <c r="G99" s="5" t="s">
        <v>12</v>
      </c>
      <c r="H99" s="4">
        <v>222.61450059715699</v>
      </c>
      <c r="I99" s="4">
        <v>2.0517341574136299</v>
      </c>
      <c r="J99" s="4">
        <v>21510555.897999998</v>
      </c>
      <c r="K99" s="4"/>
      <c r="L99" s="2">
        <v>176872.182</v>
      </c>
      <c r="M99" s="2">
        <v>0.45285530449538702</v>
      </c>
    </row>
    <row r="100" spans="1:13" x14ac:dyDescent="0.25">
      <c r="A100" s="5"/>
      <c r="B100" s="5" t="b">
        <v>0</v>
      </c>
      <c r="C100" s="5" t="s">
        <v>352</v>
      </c>
      <c r="D100" s="3">
        <v>42408.641516203701</v>
      </c>
      <c r="E100" s="1" t="s">
        <v>57</v>
      </c>
      <c r="F100" s="2" t="s">
        <v>285</v>
      </c>
      <c r="G100" s="5" t="s">
        <v>112</v>
      </c>
      <c r="H100" s="4">
        <v>8.2815817893548793</v>
      </c>
      <c r="I100" s="4">
        <v>1.40889826157033</v>
      </c>
      <c r="J100" s="4">
        <v>1015748.8540000001</v>
      </c>
      <c r="K100" s="4"/>
      <c r="L100" s="2">
        <v>189772.45</v>
      </c>
      <c r="M100" s="2">
        <v>3.7725561571453801</v>
      </c>
    </row>
    <row r="101" spans="1:13" x14ac:dyDescent="0.25">
      <c r="A101" s="5"/>
      <c r="B101" s="5" t="b">
        <v>0</v>
      </c>
      <c r="C101" s="5" t="s">
        <v>115</v>
      </c>
      <c r="D101" s="3">
        <v>42408.643263888902</v>
      </c>
      <c r="E101" s="1" t="s">
        <v>57</v>
      </c>
      <c r="F101" s="2" t="s">
        <v>285</v>
      </c>
      <c r="G101" s="5" t="s">
        <v>73</v>
      </c>
      <c r="H101" s="4">
        <v>9.8791542765774505</v>
      </c>
      <c r="I101" s="4">
        <v>0.95259044223010703</v>
      </c>
      <c r="J101" s="4">
        <v>1241230.8859999999</v>
      </c>
      <c r="K101" s="4"/>
      <c r="L101" s="2">
        <v>199555.42</v>
      </c>
      <c r="M101" s="2">
        <v>3.0116678010922699</v>
      </c>
    </row>
    <row r="102" spans="1:13" x14ac:dyDescent="0.25">
      <c r="A102" s="5"/>
      <c r="B102" s="5" t="b">
        <v>0</v>
      </c>
      <c r="C102" s="5" t="s">
        <v>204</v>
      </c>
      <c r="D102" s="3">
        <v>42408.645034722198</v>
      </c>
      <c r="E102" s="1" t="s">
        <v>57</v>
      </c>
      <c r="F102" s="2" t="s">
        <v>285</v>
      </c>
      <c r="G102" s="5" t="s">
        <v>191</v>
      </c>
      <c r="H102" s="4">
        <v>2.9044373521351798</v>
      </c>
      <c r="I102" s="4">
        <v>1.79689777600311</v>
      </c>
      <c r="J102" s="4">
        <v>430011.05800000002</v>
      </c>
      <c r="K102" s="4"/>
      <c r="L102" s="2">
        <v>176483.842</v>
      </c>
      <c r="M102" s="2">
        <v>3.0207006307609099</v>
      </c>
    </row>
    <row r="103" spans="1:13" x14ac:dyDescent="0.25">
      <c r="A103" s="5"/>
      <c r="B103" s="5" t="b">
        <v>0</v>
      </c>
      <c r="C103" s="5" t="s">
        <v>14</v>
      </c>
      <c r="D103" s="3">
        <v>42408.646782407399</v>
      </c>
      <c r="E103" s="1" t="s">
        <v>57</v>
      </c>
      <c r="F103" s="2" t="s">
        <v>285</v>
      </c>
      <c r="G103" s="5" t="s">
        <v>215</v>
      </c>
      <c r="H103" s="4">
        <v>6.7647552446104102</v>
      </c>
      <c r="I103" s="4">
        <v>1.8273775972861399</v>
      </c>
      <c r="J103" s="4">
        <v>744484.43200000003</v>
      </c>
      <c r="K103" s="4"/>
      <c r="L103" s="2">
        <v>164310.22399999999</v>
      </c>
      <c r="M103" s="2">
        <v>2.9619224268040698</v>
      </c>
    </row>
    <row r="104" spans="1:13" x14ac:dyDescent="0.25">
      <c r="A104" s="5"/>
      <c r="B104" s="5" t="b">
        <v>0</v>
      </c>
      <c r="C104" s="5" t="s">
        <v>9</v>
      </c>
      <c r="D104" s="3">
        <v>42408.648553240702</v>
      </c>
      <c r="E104" s="1" t="s">
        <v>57</v>
      </c>
      <c r="F104" s="2" t="s">
        <v>285</v>
      </c>
      <c r="G104" s="5" t="s">
        <v>230</v>
      </c>
      <c r="H104" s="4">
        <v>2.7160823589471099</v>
      </c>
      <c r="I104" s="4">
        <v>1.0493295838979799</v>
      </c>
      <c r="J104" s="4">
        <v>464325.65</v>
      </c>
      <c r="K104" s="4"/>
      <c r="L104" s="2">
        <v>198867.772</v>
      </c>
      <c r="M104" s="2">
        <v>2.6237897908458199</v>
      </c>
    </row>
    <row r="105" spans="1:13" x14ac:dyDescent="0.25">
      <c r="A105" s="5"/>
      <c r="B105" s="5" t="b">
        <v>0</v>
      </c>
      <c r="C105" s="5" t="s">
        <v>291</v>
      </c>
      <c r="D105" s="3">
        <v>42408.650300925903</v>
      </c>
      <c r="E105" s="1" t="s">
        <v>57</v>
      </c>
      <c r="F105" s="2" t="s">
        <v>285</v>
      </c>
      <c r="G105" s="5" t="s">
        <v>301</v>
      </c>
      <c r="H105" s="4">
        <v>25.3042224728303</v>
      </c>
      <c r="I105" s="4">
        <v>1.9151839073123</v>
      </c>
      <c r="J105" s="4">
        <v>2603938.1320000002</v>
      </c>
      <c r="K105" s="4"/>
      <c r="L105" s="2">
        <v>178531.302</v>
      </c>
      <c r="M105" s="2">
        <v>1.6742309448035899</v>
      </c>
    </row>
    <row r="106" spans="1:13" x14ac:dyDescent="0.25">
      <c r="A106" s="5"/>
      <c r="B106" s="5" t="b">
        <v>0</v>
      </c>
      <c r="C106" s="5" t="s">
        <v>154</v>
      </c>
      <c r="D106" s="3">
        <v>42408.652071759301</v>
      </c>
      <c r="E106" s="1" t="s">
        <v>57</v>
      </c>
      <c r="F106" s="2" t="s">
        <v>285</v>
      </c>
      <c r="G106" s="5" t="s">
        <v>329</v>
      </c>
      <c r="H106" s="4">
        <v>10.9742324715432</v>
      </c>
      <c r="I106" s="4">
        <v>0.91459522751790701</v>
      </c>
      <c r="J106" s="4">
        <v>1271592.9720000001</v>
      </c>
      <c r="K106" s="4"/>
      <c r="L106" s="2">
        <v>186631.91800000001</v>
      </c>
      <c r="M106" s="2">
        <v>4.1356807766148398</v>
      </c>
    </row>
    <row r="107" spans="1:13" x14ac:dyDescent="0.25">
      <c r="A107" s="5"/>
      <c r="B107" s="5" t="b">
        <v>0</v>
      </c>
      <c r="C107" s="5" t="s">
        <v>286</v>
      </c>
      <c r="D107" s="3">
        <v>42408.653831018499</v>
      </c>
      <c r="E107" s="1" t="s">
        <v>57</v>
      </c>
      <c r="F107" s="2" t="s">
        <v>285</v>
      </c>
      <c r="G107" s="5" t="s">
        <v>44</v>
      </c>
      <c r="H107" s="4">
        <v>52.3393367814095</v>
      </c>
      <c r="I107" s="4">
        <v>1.62062801095909</v>
      </c>
      <c r="J107" s="4">
        <v>5646673.5640000002</v>
      </c>
      <c r="K107" s="4"/>
      <c r="L107" s="2">
        <v>193062.92</v>
      </c>
      <c r="M107" s="2">
        <v>1.7268723507096999</v>
      </c>
    </row>
    <row r="108" spans="1:13" x14ac:dyDescent="0.25">
      <c r="A108" s="5"/>
      <c r="B108" s="5" t="b">
        <v>0</v>
      </c>
      <c r="C108" s="5" t="s">
        <v>242</v>
      </c>
      <c r="D108" s="3">
        <v>42408.655590277798</v>
      </c>
      <c r="E108" s="1" t="s">
        <v>57</v>
      </c>
      <c r="F108" s="2" t="s">
        <v>285</v>
      </c>
      <c r="G108" s="5" t="s">
        <v>10</v>
      </c>
      <c r="H108" s="4">
        <v>18.650579293625601</v>
      </c>
      <c r="I108" s="4">
        <v>2.4815301205981202</v>
      </c>
      <c r="J108" s="4">
        <v>1848190.0660000001</v>
      </c>
      <c r="K108" s="4"/>
      <c r="L108" s="2">
        <v>168559.122</v>
      </c>
      <c r="M108" s="2">
        <v>7.1963209777608901</v>
      </c>
    </row>
    <row r="109" spans="1:13" x14ac:dyDescent="0.25">
      <c r="A109" s="5"/>
      <c r="B109" s="5" t="b">
        <v>0</v>
      </c>
      <c r="C109" s="5" t="s">
        <v>164</v>
      </c>
      <c r="D109" s="3">
        <v>42408.6573263889</v>
      </c>
      <c r="E109" s="1" t="s">
        <v>57</v>
      </c>
      <c r="F109" s="2" t="s">
        <v>285</v>
      </c>
      <c r="G109" s="5" t="s">
        <v>108</v>
      </c>
      <c r="H109" s="4">
        <v>13.8595336432385</v>
      </c>
      <c r="I109" s="4">
        <v>1.82394048401664</v>
      </c>
      <c r="J109" s="4">
        <v>1651015.4280000001</v>
      </c>
      <c r="K109" s="4"/>
      <c r="L109" s="2">
        <v>197043.12599999999</v>
      </c>
      <c r="M109" s="2">
        <v>0.83432070676158698</v>
      </c>
    </row>
    <row r="110" spans="1:13" x14ac:dyDescent="0.25">
      <c r="A110" s="5"/>
      <c r="B110" s="5" t="b">
        <v>0</v>
      </c>
      <c r="C110" s="5" t="s">
        <v>137</v>
      </c>
      <c r="D110" s="3">
        <v>42408.659097222197</v>
      </c>
      <c r="E110" s="1" t="s">
        <v>57</v>
      </c>
      <c r="F110" s="2" t="s">
        <v>285</v>
      </c>
      <c r="G110" s="5" t="s">
        <v>325</v>
      </c>
      <c r="H110" s="4">
        <v>8.1111322508927604</v>
      </c>
      <c r="I110" s="4">
        <v>1.3085870577943199</v>
      </c>
      <c r="J110" s="4">
        <v>1068598.5900000001</v>
      </c>
      <c r="K110" s="4"/>
      <c r="L110" s="2">
        <v>203136.818</v>
      </c>
      <c r="M110" s="2">
        <v>2.8031882569350199</v>
      </c>
    </row>
    <row r="111" spans="1:13" x14ac:dyDescent="0.25">
      <c r="A111" s="5"/>
      <c r="B111" s="5" t="b">
        <v>0</v>
      </c>
      <c r="C111" s="5" t="s">
        <v>125</v>
      </c>
      <c r="D111" s="3">
        <v>42408.660856481503</v>
      </c>
      <c r="E111" s="1" t="s">
        <v>57</v>
      </c>
      <c r="F111" s="2" t="s">
        <v>285</v>
      </c>
      <c r="G111" s="5" t="s">
        <v>56</v>
      </c>
      <c r="H111" s="4">
        <v>34.092189179705599</v>
      </c>
      <c r="I111" s="4">
        <v>2.07357339318582</v>
      </c>
      <c r="J111" s="4">
        <v>3923933.11</v>
      </c>
      <c r="K111" s="4"/>
      <c r="L111" s="2">
        <v>202742.86799999999</v>
      </c>
      <c r="M111" s="2">
        <v>2.5045481841317101</v>
      </c>
    </row>
    <row r="112" spans="1:13" x14ac:dyDescent="0.25">
      <c r="A112" s="5"/>
      <c r="B112" s="5" t="b">
        <v>0</v>
      </c>
      <c r="C112" s="5" t="s">
        <v>92</v>
      </c>
      <c r="D112" s="3">
        <v>42408.662615740701</v>
      </c>
      <c r="E112" s="1" t="s">
        <v>57</v>
      </c>
      <c r="F112" s="2" t="s">
        <v>285</v>
      </c>
      <c r="G112" s="5" t="s">
        <v>130</v>
      </c>
      <c r="H112" s="4">
        <v>78.901649412309894</v>
      </c>
      <c r="I112" s="4">
        <v>1.67297594627332</v>
      </c>
      <c r="J112" s="4">
        <v>7325030.5820000004</v>
      </c>
      <c r="K112" s="4"/>
      <c r="L112" s="2">
        <v>167775.93400000001</v>
      </c>
      <c r="M112" s="2">
        <v>1.3166053680993399</v>
      </c>
    </row>
    <row r="113" spans="1:13" x14ac:dyDescent="0.25">
      <c r="A113" s="5"/>
      <c r="B113" s="5" t="b">
        <v>0</v>
      </c>
      <c r="C113" s="5" t="s">
        <v>331</v>
      </c>
      <c r="D113" s="3">
        <v>42408.664363425902</v>
      </c>
      <c r="E113" s="1" t="s">
        <v>57</v>
      </c>
      <c r="F113" s="2" t="s">
        <v>285</v>
      </c>
      <c r="G113" s="5" t="s">
        <v>275</v>
      </c>
      <c r="H113" s="4">
        <v>84.473519005645798</v>
      </c>
      <c r="I113" s="4">
        <v>1.7872444698724099</v>
      </c>
      <c r="J113" s="4">
        <v>10514448.778000001</v>
      </c>
      <c r="K113" s="4"/>
      <c r="L113" s="2">
        <v>225271.73800000001</v>
      </c>
      <c r="M113" s="2">
        <v>1.6425461338160801</v>
      </c>
    </row>
    <row r="114" spans="1:13" x14ac:dyDescent="0.25">
      <c r="A114" s="5"/>
      <c r="B114" s="5" t="b">
        <v>0</v>
      </c>
      <c r="C114" s="5" t="s">
        <v>268</v>
      </c>
      <c r="D114" s="3">
        <v>42408.6661342593</v>
      </c>
      <c r="E114" s="1" t="s">
        <v>57</v>
      </c>
      <c r="F114" s="2" t="s">
        <v>285</v>
      </c>
      <c r="G114" s="5" t="s">
        <v>97</v>
      </c>
      <c r="H114" s="4">
        <v>17.276884579105602</v>
      </c>
      <c r="I114" s="4">
        <v>1.6114738425558</v>
      </c>
      <c r="J114" s="4">
        <v>2118045.4619999998</v>
      </c>
      <c r="K114" s="4"/>
      <c r="L114" s="2">
        <v>206978.50200000001</v>
      </c>
      <c r="M114" s="2">
        <v>1.7164953456238301</v>
      </c>
    </row>
    <row r="115" spans="1:13" x14ac:dyDescent="0.25">
      <c r="A115" s="5"/>
      <c r="B115" s="5" t="b">
        <v>0</v>
      </c>
      <c r="C115" s="5" t="s">
        <v>171</v>
      </c>
      <c r="D115" s="3">
        <v>42408.667870370402</v>
      </c>
      <c r="E115" s="1" t="s">
        <v>57</v>
      </c>
      <c r="F115" s="2" t="s">
        <v>285</v>
      </c>
      <c r="G115" s="5" t="s">
        <v>271</v>
      </c>
      <c r="H115" s="4">
        <v>14.266595509361</v>
      </c>
      <c r="I115" s="4">
        <v>1.51312015518113</v>
      </c>
      <c r="J115" s="4">
        <v>1567487.692</v>
      </c>
      <c r="K115" s="4"/>
      <c r="L115" s="2">
        <v>182254.37</v>
      </c>
      <c r="M115" s="2">
        <v>0.73146807577745798</v>
      </c>
    </row>
    <row r="116" spans="1:13" x14ac:dyDescent="0.25">
      <c r="A116" s="5"/>
      <c r="B116" s="5" t="b">
        <v>0</v>
      </c>
      <c r="C116" s="5" t="s">
        <v>168</v>
      </c>
      <c r="D116" s="3">
        <v>42408.669641203698</v>
      </c>
      <c r="E116" s="1" t="s">
        <v>57</v>
      </c>
      <c r="F116" s="2" t="s">
        <v>285</v>
      </c>
      <c r="G116" s="5" t="s">
        <v>3</v>
      </c>
      <c r="H116" s="4">
        <v>133.58379216878399</v>
      </c>
      <c r="I116" s="4">
        <v>1.46805609557431</v>
      </c>
      <c r="J116" s="4">
        <v>15518693.262</v>
      </c>
      <c r="K116" s="4"/>
      <c r="L116" s="2">
        <v>211654.08</v>
      </c>
      <c r="M116" s="2">
        <v>1.45317908490105</v>
      </c>
    </row>
    <row r="117" spans="1:13" x14ac:dyDescent="0.25">
      <c r="A117" s="5"/>
      <c r="B117" s="5" t="b">
        <v>0</v>
      </c>
      <c r="C117" s="5" t="s">
        <v>123</v>
      </c>
      <c r="D117" s="3">
        <v>42408.671400462998</v>
      </c>
      <c r="E117" s="1" t="s">
        <v>57</v>
      </c>
      <c r="F117" s="2" t="s">
        <v>285</v>
      </c>
      <c r="G117" s="5" t="s">
        <v>135</v>
      </c>
      <c r="H117" s="4">
        <v>50.526009359055998</v>
      </c>
      <c r="I117" s="4">
        <v>1.0990806850891901</v>
      </c>
      <c r="J117" s="4">
        <v>5724112.7319999998</v>
      </c>
      <c r="K117" s="4"/>
      <c r="L117" s="2">
        <v>202488.274</v>
      </c>
      <c r="M117" s="2">
        <v>1.35692071795475</v>
      </c>
    </row>
    <row r="118" spans="1:13" x14ac:dyDescent="0.25">
      <c r="A118" s="5"/>
      <c r="B118" s="5" t="b">
        <v>0</v>
      </c>
      <c r="C118" s="5" t="s">
        <v>81</v>
      </c>
      <c r="D118" s="3">
        <v>42408.673171296301</v>
      </c>
      <c r="E118" s="1" t="s">
        <v>57</v>
      </c>
      <c r="F118" s="2" t="s">
        <v>285</v>
      </c>
      <c r="G118" s="5" t="s">
        <v>322</v>
      </c>
      <c r="H118" s="4">
        <v>7.01750663567356</v>
      </c>
      <c r="I118" s="4">
        <v>0.65185006814610802</v>
      </c>
      <c r="J118" s="4">
        <v>887129.57799999998</v>
      </c>
      <c r="K118" s="4"/>
      <c r="L118" s="2">
        <v>190055.51</v>
      </c>
      <c r="M118" s="2">
        <v>2.4622236924616501</v>
      </c>
    </row>
    <row r="119" spans="1:13" x14ac:dyDescent="0.25">
      <c r="A119" s="5"/>
      <c r="B119" s="5" t="b">
        <v>0</v>
      </c>
      <c r="C119" s="5" t="s">
        <v>310</v>
      </c>
      <c r="D119" s="3">
        <v>42408.674918981502</v>
      </c>
      <c r="E119" s="1" t="s">
        <v>57</v>
      </c>
      <c r="F119" s="2" t="s">
        <v>285</v>
      </c>
      <c r="G119" s="5" t="s">
        <v>74</v>
      </c>
      <c r="H119" s="4">
        <v>18.919442895510301</v>
      </c>
      <c r="I119" s="4">
        <v>1.67680790411273</v>
      </c>
      <c r="J119" s="4">
        <v>2341334.48</v>
      </c>
      <c r="K119" s="4"/>
      <c r="L119" s="2">
        <v>210485.32199999999</v>
      </c>
      <c r="M119" s="2">
        <v>1.87060864100033</v>
      </c>
    </row>
    <row r="120" spans="1:13" x14ac:dyDescent="0.25">
      <c r="A120" s="5"/>
      <c r="B120" s="5" t="b">
        <v>0</v>
      </c>
      <c r="C120" s="5" t="s">
        <v>349</v>
      </c>
      <c r="D120" s="3">
        <v>42408.676689814798</v>
      </c>
      <c r="E120" s="1" t="s">
        <v>57</v>
      </c>
      <c r="F120" s="2" t="s">
        <v>285</v>
      </c>
      <c r="G120" s="5" t="s">
        <v>200</v>
      </c>
      <c r="H120" s="4">
        <v>23.505204016352401</v>
      </c>
      <c r="I120" s="4">
        <v>2.0197293416419599</v>
      </c>
      <c r="J120" s="4">
        <v>2467890.264</v>
      </c>
      <c r="K120" s="4"/>
      <c r="L120" s="2">
        <v>181351.56</v>
      </c>
      <c r="M120" s="2">
        <v>2.4832707211045002</v>
      </c>
    </row>
    <row r="121" spans="1:13" x14ac:dyDescent="0.25">
      <c r="A121" s="5"/>
      <c r="B121" s="5" t="b">
        <v>0</v>
      </c>
      <c r="C121" s="5" t="s">
        <v>298</v>
      </c>
      <c r="D121" s="3">
        <v>42408.678437499999</v>
      </c>
      <c r="E121" s="1" t="s">
        <v>57</v>
      </c>
      <c r="F121" s="2" t="s">
        <v>285</v>
      </c>
      <c r="G121" s="5" t="s">
        <v>290</v>
      </c>
      <c r="H121" s="4">
        <v>11.5415830958689</v>
      </c>
      <c r="I121" s="4">
        <v>1.23870856229698</v>
      </c>
      <c r="J121" s="4">
        <v>1371723.34</v>
      </c>
      <c r="K121" s="4"/>
      <c r="L121" s="2">
        <v>192623.8</v>
      </c>
      <c r="M121" s="2">
        <v>3.8867952795432599</v>
      </c>
    </row>
    <row r="122" spans="1:13" x14ac:dyDescent="0.25">
      <c r="A122" s="5"/>
      <c r="B122" s="5" t="b">
        <v>0</v>
      </c>
      <c r="C122" s="5" t="s">
        <v>167</v>
      </c>
      <c r="D122" s="3">
        <v>42408.680208333302</v>
      </c>
      <c r="E122" s="1" t="s">
        <v>57</v>
      </c>
      <c r="F122" s="2" t="s">
        <v>285</v>
      </c>
      <c r="G122" s="5" t="s">
        <v>269</v>
      </c>
      <c r="H122" s="4">
        <v>23.611252574384</v>
      </c>
      <c r="I122" s="4">
        <v>2.0305674638236599</v>
      </c>
      <c r="J122" s="4">
        <v>2742474.4339999999</v>
      </c>
      <c r="K122" s="4"/>
      <c r="L122" s="2">
        <v>200632.31400000001</v>
      </c>
      <c r="M122" s="2">
        <v>0.57801126167460004</v>
      </c>
    </row>
    <row r="123" spans="1:13" x14ac:dyDescent="0.25">
      <c r="A123" s="5"/>
      <c r="B123" s="5" t="b">
        <v>0</v>
      </c>
      <c r="C123" s="5" t="s">
        <v>110</v>
      </c>
      <c r="D123" s="3">
        <v>42408.681956018503</v>
      </c>
      <c r="E123" s="1" t="s">
        <v>57</v>
      </c>
      <c r="F123" s="2" t="s">
        <v>285</v>
      </c>
      <c r="G123" s="5" t="s">
        <v>6</v>
      </c>
      <c r="H123" s="4">
        <v>20.781595822528701</v>
      </c>
      <c r="I123" s="4">
        <v>1.79857582319142</v>
      </c>
      <c r="J123" s="4">
        <v>2418628.702</v>
      </c>
      <c r="K123" s="4"/>
      <c r="L123" s="2">
        <v>199331.50200000001</v>
      </c>
      <c r="M123" s="2">
        <v>0.738532530761147</v>
      </c>
    </row>
    <row r="124" spans="1:13" x14ac:dyDescent="0.25">
      <c r="A124" s="5"/>
      <c r="B124" s="5" t="b">
        <v>0</v>
      </c>
      <c r="C124" s="5" t="s">
        <v>138</v>
      </c>
      <c r="D124" s="3">
        <v>42408.683738425898</v>
      </c>
      <c r="E124" s="1" t="s">
        <v>57</v>
      </c>
      <c r="F124" s="2" t="s">
        <v>285</v>
      </c>
      <c r="G124" s="5" t="s">
        <v>142</v>
      </c>
      <c r="H124" s="4">
        <v>18.946471773075601</v>
      </c>
      <c r="I124" s="4">
        <v>2.0013419597300302</v>
      </c>
      <c r="J124" s="4">
        <v>1776517.5660000001</v>
      </c>
      <c r="K124" s="4"/>
      <c r="L124" s="2">
        <v>159489.01199999999</v>
      </c>
      <c r="M124" s="2">
        <v>0.58958227534610397</v>
      </c>
    </row>
    <row r="125" spans="1:13" x14ac:dyDescent="0.25">
      <c r="A125" s="5"/>
      <c r="B125" s="5" t="b">
        <v>0</v>
      </c>
      <c r="C125" s="5" t="s">
        <v>30</v>
      </c>
      <c r="D125" s="3">
        <v>42408.685509259303</v>
      </c>
      <c r="E125" s="1" t="s">
        <v>57</v>
      </c>
      <c r="F125" s="2" t="s">
        <v>285</v>
      </c>
      <c r="G125" s="5" t="s">
        <v>294</v>
      </c>
      <c r="H125" s="4">
        <v>7.2580807800134401</v>
      </c>
      <c r="I125" s="4">
        <v>2.4695057727855398</v>
      </c>
      <c r="J125" s="4">
        <v>1685121.8359999999</v>
      </c>
      <c r="K125" s="4"/>
      <c r="L125" s="2">
        <v>351142.51</v>
      </c>
      <c r="M125" s="2">
        <v>0.84304825358042701</v>
      </c>
    </row>
    <row r="126" spans="1:13" x14ac:dyDescent="0.25">
      <c r="A126" s="5"/>
      <c r="B126" s="5" t="b">
        <v>0</v>
      </c>
      <c r="C126" s="5" t="s">
        <v>251</v>
      </c>
      <c r="D126" s="3">
        <v>42408.687280092599</v>
      </c>
      <c r="E126" s="1" t="s">
        <v>57</v>
      </c>
      <c r="F126" s="2" t="s">
        <v>285</v>
      </c>
      <c r="G126" s="5" t="s">
        <v>24</v>
      </c>
      <c r="H126" s="4">
        <v>14.1539247943505</v>
      </c>
      <c r="I126" s="4">
        <v>2.2365135465317598</v>
      </c>
      <c r="J126" s="4">
        <v>2111192.702</v>
      </c>
      <c r="K126" s="4"/>
      <c r="L126" s="2">
        <v>247210.18400000001</v>
      </c>
      <c r="M126" s="2">
        <v>1.89400118264865</v>
      </c>
    </row>
    <row r="127" spans="1:13" x14ac:dyDescent="0.25">
      <c r="A127" s="5"/>
      <c r="B127" s="5" t="b">
        <v>0</v>
      </c>
      <c r="C127" s="5" t="s">
        <v>55</v>
      </c>
      <c r="D127" s="3">
        <v>42408.689039351899</v>
      </c>
      <c r="E127" s="1" t="s">
        <v>57</v>
      </c>
      <c r="F127" s="2" t="s">
        <v>285</v>
      </c>
      <c r="G127" s="5" t="s">
        <v>237</v>
      </c>
      <c r="H127" s="4">
        <v>11.4831306922529</v>
      </c>
      <c r="I127" s="4">
        <v>1.9926876339994599</v>
      </c>
      <c r="J127" s="4">
        <v>1340988.182</v>
      </c>
      <c r="K127" s="4"/>
      <c r="L127" s="2">
        <v>189181.21799999999</v>
      </c>
      <c r="M127" s="2">
        <v>3.5015612684333299</v>
      </c>
    </row>
    <row r="128" spans="1:13" x14ac:dyDescent="0.25">
      <c r="A128" s="5"/>
      <c r="B128" s="5" t="b">
        <v>0</v>
      </c>
      <c r="C128" s="5" t="s">
        <v>327</v>
      </c>
      <c r="D128" s="3">
        <v>42408.690810185202</v>
      </c>
      <c r="E128" s="1" t="s">
        <v>57</v>
      </c>
      <c r="F128" s="2" t="s">
        <v>285</v>
      </c>
      <c r="G128" s="5" t="s">
        <v>95</v>
      </c>
      <c r="H128" s="4">
        <v>12.2482748138594</v>
      </c>
      <c r="I128" s="4">
        <v>1.3265048853080901</v>
      </c>
      <c r="J128" s="4">
        <v>1336646.956</v>
      </c>
      <c r="K128" s="4"/>
      <c r="L128" s="2">
        <v>178084.20199999999</v>
      </c>
      <c r="M128" s="2">
        <v>2.7641869196329099</v>
      </c>
    </row>
    <row r="129" spans="1:13" x14ac:dyDescent="0.25">
      <c r="A129" s="5"/>
      <c r="B129" s="5" t="b">
        <v>0</v>
      </c>
      <c r="C129" s="5" t="s">
        <v>78</v>
      </c>
      <c r="D129" s="3">
        <v>42408.6925694444</v>
      </c>
      <c r="E129" s="1" t="s">
        <v>57</v>
      </c>
      <c r="F129" s="2" t="s">
        <v>285</v>
      </c>
      <c r="G129" s="5" t="s">
        <v>22</v>
      </c>
      <c r="H129" s="4">
        <v>9.35169859178054</v>
      </c>
      <c r="I129" s="4">
        <v>1.14502960678957</v>
      </c>
      <c r="J129" s="4">
        <v>1217019.794</v>
      </c>
      <c r="K129" s="4"/>
      <c r="L129" s="2">
        <v>205125.53400000001</v>
      </c>
      <c r="M129" s="2">
        <v>3.9813940436730202</v>
      </c>
    </row>
    <row r="130" spans="1:13" x14ac:dyDescent="0.25">
      <c r="A130" s="5"/>
      <c r="B130" s="5" t="b">
        <v>0</v>
      </c>
      <c r="C130" s="5" t="s">
        <v>219</v>
      </c>
      <c r="D130" s="3">
        <v>42408.694351851896</v>
      </c>
      <c r="E130" s="1" t="s">
        <v>57</v>
      </c>
      <c r="F130" s="2" t="s">
        <v>285</v>
      </c>
      <c r="G130" s="5" t="s">
        <v>68</v>
      </c>
      <c r="H130" s="4">
        <v>19.345719331469699</v>
      </c>
      <c r="I130" s="4">
        <v>0.46408722390562401</v>
      </c>
      <c r="J130" s="4">
        <v>2238827.3420000002</v>
      </c>
      <c r="K130" s="4"/>
      <c r="L130" s="2">
        <v>197150.54399999999</v>
      </c>
      <c r="M130" s="2">
        <v>1.2352033566749301</v>
      </c>
    </row>
    <row r="131" spans="1:13" x14ac:dyDescent="0.25">
      <c r="A131" s="5"/>
      <c r="B131" s="5" t="b">
        <v>0</v>
      </c>
      <c r="C131" s="5" t="s">
        <v>69</v>
      </c>
      <c r="D131" s="3">
        <v>42408.696111111101</v>
      </c>
      <c r="E131" s="1" t="s">
        <v>57</v>
      </c>
      <c r="F131" s="2" t="s">
        <v>285</v>
      </c>
      <c r="G131" s="5" t="s">
        <v>187</v>
      </c>
      <c r="H131" s="4">
        <v>20.517431241038199</v>
      </c>
      <c r="I131" s="4">
        <v>1.77731642638758</v>
      </c>
      <c r="J131" s="4">
        <v>2466015.108</v>
      </c>
      <c r="K131" s="4"/>
      <c r="L131" s="2">
        <v>205687.302</v>
      </c>
      <c r="M131" s="2">
        <v>1.4678740638163701</v>
      </c>
    </row>
    <row r="132" spans="1:13" x14ac:dyDescent="0.25">
      <c r="A132" s="5"/>
      <c r="B132" s="5" t="b">
        <v>0</v>
      </c>
      <c r="C132" s="5" t="s">
        <v>60</v>
      </c>
      <c r="D132" s="3">
        <v>42408.697905092602</v>
      </c>
      <c r="E132" s="1" t="s">
        <v>57</v>
      </c>
      <c r="F132" s="2" t="s">
        <v>285</v>
      </c>
      <c r="G132" s="5" t="s">
        <v>261</v>
      </c>
      <c r="H132" s="4">
        <v>14.3066597650301</v>
      </c>
      <c r="I132" s="4">
        <v>1.97267994825435</v>
      </c>
      <c r="J132" s="4">
        <v>1685836.0279999999</v>
      </c>
      <c r="K132" s="4"/>
      <c r="L132" s="2">
        <v>195560.89799999999</v>
      </c>
      <c r="M132" s="2">
        <v>1.52149262515585</v>
      </c>
    </row>
    <row r="133" spans="1:13" x14ac:dyDescent="0.25">
      <c r="A133" s="5"/>
      <c r="B133" s="5" t="b">
        <v>0</v>
      </c>
      <c r="C133" s="5" t="s">
        <v>84</v>
      </c>
      <c r="D133" s="3">
        <v>42408.699652777803</v>
      </c>
      <c r="E133" s="1" t="s">
        <v>57</v>
      </c>
      <c r="F133" s="2" t="s">
        <v>285</v>
      </c>
      <c r="G133" s="5" t="s">
        <v>232</v>
      </c>
      <c r="H133" s="4">
        <v>12.9782323329883</v>
      </c>
      <c r="I133" s="4">
        <v>1.18098738099972</v>
      </c>
      <c r="J133" s="4">
        <v>1389193.4939999999</v>
      </c>
      <c r="K133" s="4"/>
      <c r="L133" s="2">
        <v>175830.166</v>
      </c>
      <c r="M133" s="2">
        <v>1.9794909820415401</v>
      </c>
    </row>
    <row r="134" spans="1:13" x14ac:dyDescent="0.25">
      <c r="A134" s="5"/>
      <c r="B134" s="5" t="b">
        <v>0</v>
      </c>
      <c r="C134" s="5" t="s">
        <v>169</v>
      </c>
      <c r="D134" s="3">
        <v>42408.701423611099</v>
      </c>
      <c r="E134" s="1" t="s">
        <v>57</v>
      </c>
      <c r="F134" s="2" t="s">
        <v>285</v>
      </c>
      <c r="G134" s="5" t="s">
        <v>288</v>
      </c>
      <c r="H134" s="4">
        <v>19.087366959819601</v>
      </c>
      <c r="I134" s="4">
        <v>3.9572813833802201</v>
      </c>
      <c r="J134" s="4">
        <v>2071856.922</v>
      </c>
      <c r="K134" s="4"/>
      <c r="L134" s="2">
        <v>184773.03200000001</v>
      </c>
      <c r="M134" s="2">
        <v>2.0328432513136598</v>
      </c>
    </row>
    <row r="135" spans="1:13" x14ac:dyDescent="0.25">
      <c r="A135" s="5"/>
      <c r="B135" s="5" t="b">
        <v>0</v>
      </c>
      <c r="C135" s="5" t="s">
        <v>86</v>
      </c>
      <c r="D135" s="3">
        <v>42408.7031712963</v>
      </c>
      <c r="E135" s="1" t="s">
        <v>57</v>
      </c>
      <c r="F135" s="2" t="s">
        <v>285</v>
      </c>
      <c r="G135" s="5" t="s">
        <v>39</v>
      </c>
      <c r="H135" s="4">
        <v>20.292160699658002</v>
      </c>
      <c r="I135" s="4">
        <v>2.11714559453267</v>
      </c>
      <c r="J135" s="4">
        <v>2316884.0079999999</v>
      </c>
      <c r="K135" s="4"/>
      <c r="L135" s="2">
        <v>195272.50599999999</v>
      </c>
      <c r="M135" s="2">
        <v>2.5304185423861698</v>
      </c>
    </row>
    <row r="136" spans="1:13" x14ac:dyDescent="0.25">
      <c r="A136" s="5"/>
      <c r="B136" s="5" t="b">
        <v>0</v>
      </c>
      <c r="C136" s="5" t="s">
        <v>201</v>
      </c>
      <c r="D136" s="3">
        <v>42408.704965277801</v>
      </c>
      <c r="E136" s="1" t="s">
        <v>57</v>
      </c>
      <c r="F136" s="2" t="s">
        <v>285</v>
      </c>
      <c r="G136" s="5" t="s">
        <v>262</v>
      </c>
      <c r="H136" s="4">
        <v>16.6708105885813</v>
      </c>
      <c r="I136" s="4">
        <v>0.96949025685914003</v>
      </c>
      <c r="J136" s="4">
        <v>2063046.9739999999</v>
      </c>
      <c r="K136" s="4"/>
      <c r="L136" s="2">
        <v>208292.66200000001</v>
      </c>
      <c r="M136" s="2">
        <v>0.99901083089160703</v>
      </c>
    </row>
    <row r="137" spans="1:13" x14ac:dyDescent="0.25">
      <c r="A137" s="5"/>
      <c r="B137" s="5" t="b">
        <v>0</v>
      </c>
      <c r="C137" s="5" t="s">
        <v>267</v>
      </c>
      <c r="D137" s="3">
        <v>42408.706724536998</v>
      </c>
      <c r="E137" s="1" t="s">
        <v>57</v>
      </c>
      <c r="F137" s="2" t="s">
        <v>285</v>
      </c>
      <c r="G137" s="5" t="s">
        <v>53</v>
      </c>
      <c r="H137" s="4">
        <v>15.2125600094211</v>
      </c>
      <c r="I137" s="4">
        <v>1.12220488749828</v>
      </c>
      <c r="J137" s="4">
        <v>1626006.34</v>
      </c>
      <c r="K137" s="4"/>
      <c r="L137" s="2">
        <v>178412.17</v>
      </c>
      <c r="M137" s="2">
        <v>1.1178260971852201</v>
      </c>
    </row>
    <row r="138" spans="1:13" x14ac:dyDescent="0.25">
      <c r="A138" s="5"/>
      <c r="B138" s="5" t="b">
        <v>0</v>
      </c>
      <c r="C138" s="5" t="s">
        <v>174</v>
      </c>
      <c r="D138" s="3">
        <v>42408.708495370403</v>
      </c>
      <c r="E138" s="1" t="s">
        <v>57</v>
      </c>
      <c r="F138" s="2" t="s">
        <v>285</v>
      </c>
      <c r="G138" s="5" t="s">
        <v>149</v>
      </c>
      <c r="H138" s="4">
        <v>25.946226374843299</v>
      </c>
      <c r="I138" s="4">
        <v>2.0544495161850702</v>
      </c>
      <c r="J138" s="4">
        <v>3021453.608</v>
      </c>
      <c r="K138" s="4"/>
      <c r="L138" s="2">
        <v>202294.962</v>
      </c>
      <c r="M138" s="2">
        <v>1.3298740707993999</v>
      </c>
    </row>
    <row r="139" spans="1:13" x14ac:dyDescent="0.25">
      <c r="A139" s="5"/>
      <c r="B139" s="5" t="b">
        <v>0</v>
      </c>
      <c r="C139" s="5" t="s">
        <v>23</v>
      </c>
      <c r="D139" s="3">
        <v>42408.710254629601</v>
      </c>
      <c r="E139" s="1" t="s">
        <v>57</v>
      </c>
      <c r="F139" s="2" t="s">
        <v>285</v>
      </c>
      <c r="G139" s="5" t="s">
        <v>350</v>
      </c>
      <c r="H139" s="4">
        <v>74.313779933494402</v>
      </c>
      <c r="I139" s="4">
        <v>1.0058669229221999</v>
      </c>
      <c r="J139" s="4">
        <v>6992679.9479999999</v>
      </c>
      <c r="K139" s="4"/>
      <c r="L139" s="2">
        <v>169827.296</v>
      </c>
      <c r="M139" s="2">
        <v>1.05457068188475</v>
      </c>
    </row>
    <row r="140" spans="1:13" x14ac:dyDescent="0.25">
      <c r="A140" s="5"/>
      <c r="B140" s="5" t="b">
        <v>0</v>
      </c>
      <c r="C140" s="5" t="s">
        <v>224</v>
      </c>
      <c r="D140" s="3">
        <v>42408.712025462999</v>
      </c>
      <c r="E140" s="1" t="s">
        <v>57</v>
      </c>
      <c r="F140" s="2" t="s">
        <v>285</v>
      </c>
      <c r="G140" s="5" t="s">
        <v>265</v>
      </c>
      <c r="H140" s="4">
        <v>16.504858771008799</v>
      </c>
      <c r="I140" s="4">
        <v>0.84893217955134304</v>
      </c>
      <c r="J140" s="4">
        <v>2254972.656</v>
      </c>
      <c r="K140" s="4"/>
      <c r="L140" s="2">
        <v>229748.33799999999</v>
      </c>
      <c r="M140" s="2">
        <v>1.62942570330349</v>
      </c>
    </row>
    <row r="141" spans="1:13" x14ac:dyDescent="0.25">
      <c r="A141" s="5"/>
      <c r="B141" s="5" t="b">
        <v>0</v>
      </c>
      <c r="C141" s="5" t="s">
        <v>203</v>
      </c>
      <c r="D141" s="3">
        <v>42408.713784722197</v>
      </c>
      <c r="E141" s="1" t="s">
        <v>57</v>
      </c>
      <c r="F141" s="2" t="s">
        <v>285</v>
      </c>
      <c r="G141" s="5" t="s">
        <v>190</v>
      </c>
      <c r="H141" s="4">
        <v>183.74624326313901</v>
      </c>
      <c r="I141" s="4">
        <v>1.61153492612389</v>
      </c>
      <c r="J141" s="4">
        <v>19040475.008000001</v>
      </c>
      <c r="K141" s="4"/>
      <c r="L141" s="2">
        <v>189442.98800000001</v>
      </c>
      <c r="M141" s="2">
        <v>2.5212493111471499</v>
      </c>
    </row>
    <row r="142" spans="1:13" x14ac:dyDescent="0.25">
      <c r="A142" s="5"/>
      <c r="B142" s="5" t="b">
        <v>0</v>
      </c>
      <c r="C142" s="5" t="s">
        <v>28</v>
      </c>
      <c r="D142" s="3">
        <v>42408.715555555602</v>
      </c>
      <c r="E142" s="1" t="s">
        <v>57</v>
      </c>
      <c r="F142" s="2" t="s">
        <v>285</v>
      </c>
      <c r="G142" s="5" t="s">
        <v>157</v>
      </c>
      <c r="H142" s="4">
        <v>19.357032972944399</v>
      </c>
      <c r="I142" s="4">
        <v>2.3395424639325699</v>
      </c>
      <c r="J142" s="4">
        <v>2043977.6240000001</v>
      </c>
      <c r="K142" s="4"/>
      <c r="L142" s="2">
        <v>179931.03</v>
      </c>
      <c r="M142" s="2">
        <v>1.6866496674518601</v>
      </c>
    </row>
    <row r="143" spans="1:13" x14ac:dyDescent="0.25">
      <c r="A143" s="5"/>
      <c r="B143" s="5" t="b">
        <v>0</v>
      </c>
      <c r="C143" s="5" t="s">
        <v>54</v>
      </c>
      <c r="D143" s="3">
        <v>42408.717303240701</v>
      </c>
      <c r="E143" s="1" t="s">
        <v>57</v>
      </c>
      <c r="F143" s="2" t="s">
        <v>285</v>
      </c>
      <c r="G143" s="5" t="s">
        <v>59</v>
      </c>
      <c r="H143" s="4">
        <v>18.0716702129114</v>
      </c>
      <c r="I143" s="4">
        <v>1.3633824180354699</v>
      </c>
      <c r="J143" s="4">
        <v>2178790.0759999999</v>
      </c>
      <c r="K143" s="4"/>
      <c r="L143" s="2">
        <v>204299.32199999999</v>
      </c>
      <c r="M143" s="2">
        <v>2.34362223830512</v>
      </c>
    </row>
    <row r="144" spans="1:13" x14ac:dyDescent="0.25">
      <c r="A144" s="5"/>
      <c r="B144" s="5" t="b">
        <v>0</v>
      </c>
      <c r="C144" s="5" t="s">
        <v>114</v>
      </c>
      <c r="D144" s="3">
        <v>42408.719085648103</v>
      </c>
      <c r="E144" s="1" t="s">
        <v>57</v>
      </c>
      <c r="F144" s="2" t="s">
        <v>285</v>
      </c>
      <c r="G144" s="5" t="s">
        <v>75</v>
      </c>
      <c r="H144" s="4">
        <v>8.6628690133069597</v>
      </c>
      <c r="I144" s="4">
        <v>0.50451594420238799</v>
      </c>
      <c r="J144" s="4">
        <v>1172499.5819999999</v>
      </c>
      <c r="K144" s="4"/>
      <c r="L144" s="2">
        <v>210856.008</v>
      </c>
      <c r="M144" s="2">
        <v>1.2238179010803401</v>
      </c>
    </row>
    <row r="145" spans="1:13" x14ac:dyDescent="0.25">
      <c r="A145" s="5"/>
      <c r="B145" s="5" t="b">
        <v>0</v>
      </c>
      <c r="C145" s="5" t="s">
        <v>156</v>
      </c>
      <c r="D145" s="3">
        <v>42408.720833333296</v>
      </c>
      <c r="E145" s="1" t="s">
        <v>57</v>
      </c>
      <c r="F145" s="2" t="s">
        <v>285</v>
      </c>
      <c r="G145" s="5" t="s">
        <v>235</v>
      </c>
      <c r="H145" s="4">
        <v>10.978090243185701</v>
      </c>
      <c r="I145" s="4">
        <v>1.25922284265344</v>
      </c>
      <c r="J145" s="4">
        <v>1343957.53</v>
      </c>
      <c r="K145" s="4"/>
      <c r="L145" s="2">
        <v>197174.66</v>
      </c>
      <c r="M145" s="2">
        <v>4.29906539812667</v>
      </c>
    </row>
    <row r="146" spans="1:13" x14ac:dyDescent="0.25">
      <c r="A146" s="5"/>
      <c r="B146" s="5" t="b">
        <v>0</v>
      </c>
      <c r="C146" s="5" t="s">
        <v>278</v>
      </c>
      <c r="D146" s="3">
        <v>42408.722615740699</v>
      </c>
      <c r="E146" s="1" t="s">
        <v>57</v>
      </c>
      <c r="F146" s="2" t="s">
        <v>285</v>
      </c>
      <c r="G146" s="5" t="s">
        <v>136</v>
      </c>
      <c r="H146" s="4">
        <v>15.822807901525</v>
      </c>
      <c r="I146" s="4">
        <v>1.9860832729865801</v>
      </c>
      <c r="J146" s="4">
        <v>1746485.38</v>
      </c>
      <c r="K146" s="4"/>
      <c r="L146" s="2">
        <v>184979.83</v>
      </c>
      <c r="M146" s="2">
        <v>3.0257377425488099</v>
      </c>
    </row>
    <row r="147" spans="1:13" x14ac:dyDescent="0.25">
      <c r="A147" s="5"/>
      <c r="B147" s="5" t="b">
        <v>0</v>
      </c>
      <c r="C147" s="5" t="s">
        <v>122</v>
      </c>
      <c r="D147" s="3">
        <v>42408.724386574097</v>
      </c>
      <c r="E147" s="1" t="s">
        <v>57</v>
      </c>
      <c r="F147" s="2" t="s">
        <v>285</v>
      </c>
      <c r="G147" s="5" t="s">
        <v>15</v>
      </c>
      <c r="H147" s="4">
        <v>16.005294524108098</v>
      </c>
      <c r="I147" s="4">
        <v>3.2710845627367</v>
      </c>
      <c r="J147" s="4">
        <v>1902122.048</v>
      </c>
      <c r="K147" s="4"/>
      <c r="L147" s="2">
        <v>199314.416</v>
      </c>
      <c r="M147" s="2">
        <v>0.81866635747151095</v>
      </c>
    </row>
    <row r="148" spans="1:13" x14ac:dyDescent="0.25">
      <c r="A148" s="5"/>
      <c r="B148" s="5" t="b">
        <v>0</v>
      </c>
      <c r="C148" s="5" t="s">
        <v>220</v>
      </c>
      <c r="D148" s="3">
        <v>42408.726180555597</v>
      </c>
      <c r="E148" s="1" t="s">
        <v>57</v>
      </c>
      <c r="F148" s="2" t="s">
        <v>285</v>
      </c>
      <c r="G148" s="5" t="s">
        <v>296</v>
      </c>
      <c r="H148" s="4">
        <v>36.403014816321999</v>
      </c>
      <c r="I148" s="4">
        <v>1.8215579118926799</v>
      </c>
      <c r="J148" s="4">
        <v>3753863.9920000001</v>
      </c>
      <c r="K148" s="4"/>
      <c r="L148" s="2">
        <v>182176.052</v>
      </c>
      <c r="M148" s="2">
        <v>1.3820294084409801</v>
      </c>
    </row>
    <row r="149" spans="1:13" x14ac:dyDescent="0.25">
      <c r="A149" s="5"/>
      <c r="B149" s="5" t="b">
        <v>0</v>
      </c>
      <c r="C149" s="5" t="s">
        <v>351</v>
      </c>
      <c r="D149" s="3">
        <v>42408.727939814802</v>
      </c>
      <c r="E149" s="1" t="s">
        <v>57</v>
      </c>
      <c r="F149" s="2" t="s">
        <v>285</v>
      </c>
      <c r="G149" s="5" t="s">
        <v>247</v>
      </c>
      <c r="H149" s="4">
        <v>15.1628981187691</v>
      </c>
      <c r="I149" s="4">
        <v>1.4338754534543401</v>
      </c>
      <c r="J149" s="4">
        <v>1663178.6839999999</v>
      </c>
      <c r="K149" s="4"/>
      <c r="L149" s="2">
        <v>183042.46799999999</v>
      </c>
      <c r="M149" s="2">
        <v>1.58320333571325</v>
      </c>
    </row>
    <row r="150" spans="1:13" x14ac:dyDescent="0.25">
      <c r="A150" s="5"/>
      <c r="B150" s="5" t="b">
        <v>0</v>
      </c>
      <c r="C150" s="5" t="s">
        <v>118</v>
      </c>
      <c r="D150" s="3">
        <v>42408.729722222197</v>
      </c>
      <c r="E150" s="1" t="s">
        <v>57</v>
      </c>
      <c r="F150" s="2" t="s">
        <v>285</v>
      </c>
      <c r="G150" s="5" t="s">
        <v>177</v>
      </c>
      <c r="H150" s="4">
        <v>21.169666106807401</v>
      </c>
      <c r="I150" s="4">
        <v>2.4590761982832001</v>
      </c>
      <c r="J150" s="4">
        <v>2244653.6179999998</v>
      </c>
      <c r="K150" s="4"/>
      <c r="L150" s="2">
        <v>181787.46</v>
      </c>
      <c r="M150" s="2">
        <v>1.3289142142910599</v>
      </c>
    </row>
    <row r="151" spans="1:13" x14ac:dyDescent="0.25">
      <c r="A151" s="5"/>
      <c r="B151" s="5" t="b">
        <v>0</v>
      </c>
      <c r="C151" s="5" t="s">
        <v>72</v>
      </c>
      <c r="D151" s="3">
        <v>42408.731481481504</v>
      </c>
      <c r="E151" s="1" t="s">
        <v>57</v>
      </c>
      <c r="F151" s="2" t="s">
        <v>285</v>
      </c>
      <c r="G151" s="5" t="s">
        <v>107</v>
      </c>
      <c r="H151" s="4">
        <v>7.3400124614609803</v>
      </c>
      <c r="I151" s="4">
        <v>0.75641889072775503</v>
      </c>
      <c r="J151" s="4">
        <v>1004452.29</v>
      </c>
      <c r="K151" s="4"/>
      <c r="L151" s="2">
        <v>207407.57199999999</v>
      </c>
      <c r="M151" s="2">
        <v>2.7016605861691998</v>
      </c>
    </row>
    <row r="152" spans="1:13" x14ac:dyDescent="0.25">
      <c r="A152" s="5"/>
      <c r="B152" s="5" t="b">
        <v>0</v>
      </c>
      <c r="C152" s="5" t="s">
        <v>353</v>
      </c>
      <c r="D152" s="3">
        <v>42408.733275462997</v>
      </c>
      <c r="E152" s="1" t="s">
        <v>57</v>
      </c>
      <c r="F152" s="2" t="s">
        <v>285</v>
      </c>
      <c r="G152" s="5" t="s">
        <v>185</v>
      </c>
      <c r="H152" s="4">
        <v>9.0622433540887606</v>
      </c>
      <c r="I152" s="4">
        <v>1.5360050156378799</v>
      </c>
      <c r="J152" s="4">
        <v>1143634.764</v>
      </c>
      <c r="K152" s="4"/>
      <c r="L152" s="2">
        <v>198026.372</v>
      </c>
      <c r="M152" s="2">
        <v>4.0778446656528304</v>
      </c>
    </row>
    <row r="153" spans="1:13" x14ac:dyDescent="0.25">
      <c r="A153" s="5"/>
      <c r="B153" s="5" t="b">
        <v>0</v>
      </c>
      <c r="C153" s="5" t="s">
        <v>221</v>
      </c>
      <c r="D153" s="3">
        <v>42408.735057870399</v>
      </c>
      <c r="E153" s="1" t="s">
        <v>57</v>
      </c>
      <c r="F153" s="2" t="s">
        <v>285</v>
      </c>
      <c r="G153" s="5" t="s">
        <v>244</v>
      </c>
      <c r="H153" s="4">
        <v>15.5812295029317</v>
      </c>
      <c r="I153" s="4">
        <v>1.1730447831464901</v>
      </c>
      <c r="J153" s="4">
        <v>1613250.4280000001</v>
      </c>
      <c r="K153" s="4"/>
      <c r="L153" s="2">
        <v>173215.31599999999</v>
      </c>
      <c r="M153" s="2">
        <v>1.9120857840463099</v>
      </c>
    </row>
    <row r="154" spans="1:13" x14ac:dyDescent="0.25">
      <c r="A154" s="5"/>
      <c r="B154" s="5" t="b">
        <v>0</v>
      </c>
      <c r="C154" s="5" t="s">
        <v>320</v>
      </c>
      <c r="D154" s="3">
        <v>42408.736851851798</v>
      </c>
      <c r="E154" s="1" t="s">
        <v>57</v>
      </c>
      <c r="F154" s="2" t="s">
        <v>285</v>
      </c>
      <c r="G154" s="5" t="s">
        <v>198</v>
      </c>
      <c r="H154" s="4">
        <v>12.535326998045599</v>
      </c>
      <c r="I154" s="4">
        <v>3.6765022207603399</v>
      </c>
      <c r="J154" s="4">
        <v>1464034.3540000001</v>
      </c>
      <c r="K154" s="4"/>
      <c r="L154" s="2">
        <v>191022.122</v>
      </c>
      <c r="M154" s="2">
        <v>2.3285488518427502</v>
      </c>
    </row>
    <row r="155" spans="1:13" x14ac:dyDescent="0.25">
      <c r="A155" s="5"/>
      <c r="B155" s="5" t="b">
        <v>0</v>
      </c>
      <c r="C155" s="5" t="s">
        <v>283</v>
      </c>
      <c r="D155" s="3">
        <v>42408.738622685203</v>
      </c>
      <c r="E155" s="1" t="s">
        <v>57</v>
      </c>
      <c r="F155" s="2" t="s">
        <v>285</v>
      </c>
      <c r="G155" s="5" t="s">
        <v>96</v>
      </c>
      <c r="H155" s="4">
        <v>29.439456016959699</v>
      </c>
      <c r="I155" s="4">
        <v>2.4163993224056699</v>
      </c>
      <c r="J155" s="4">
        <v>3248063.8739999998</v>
      </c>
      <c r="K155" s="4"/>
      <c r="L155" s="2">
        <v>193016.21400000001</v>
      </c>
      <c r="M155" s="2">
        <v>1.18014549154558</v>
      </c>
    </row>
    <row r="156" spans="1:13" x14ac:dyDescent="0.25">
      <c r="A156" s="5"/>
      <c r="B156" s="5" t="b">
        <v>0</v>
      </c>
      <c r="C156" s="5" t="s">
        <v>124</v>
      </c>
      <c r="D156" s="3">
        <v>42408.740405092598</v>
      </c>
      <c r="E156" s="1" t="s">
        <v>57</v>
      </c>
      <c r="F156" s="2" t="s">
        <v>285</v>
      </c>
      <c r="G156" s="5" t="s">
        <v>34</v>
      </c>
      <c r="H156" s="4">
        <v>16.576792741845999</v>
      </c>
      <c r="I156" s="4">
        <v>0.83546572252775897</v>
      </c>
      <c r="J156" s="4">
        <v>1911934.8060000001</v>
      </c>
      <c r="K156" s="4"/>
      <c r="L156" s="2">
        <v>194029.416</v>
      </c>
      <c r="M156" s="2">
        <v>2.5996305122079701</v>
      </c>
    </row>
    <row r="157" spans="1:13" x14ac:dyDescent="0.25">
      <c r="A157" s="5"/>
      <c r="B157" s="5" t="b">
        <v>0</v>
      </c>
      <c r="C157" s="5" t="s">
        <v>311</v>
      </c>
      <c r="D157" s="3">
        <v>42408.742164351897</v>
      </c>
      <c r="E157" s="1" t="s">
        <v>57</v>
      </c>
      <c r="F157" s="2" t="s">
        <v>285</v>
      </c>
      <c r="G157" s="5" t="s">
        <v>213</v>
      </c>
      <c r="H157" s="4">
        <v>14.109870006198999</v>
      </c>
      <c r="I157" s="4">
        <v>3.3823517117253199</v>
      </c>
      <c r="J157" s="4">
        <v>1589948.21</v>
      </c>
      <c r="K157" s="4"/>
      <c r="L157" s="2">
        <v>186802.166</v>
      </c>
      <c r="M157" s="2">
        <v>2.5996938776471801</v>
      </c>
    </row>
    <row r="158" spans="1:13" x14ac:dyDescent="0.25">
      <c r="A158" s="5"/>
      <c r="B158" s="5" t="b">
        <v>0</v>
      </c>
      <c r="C158" s="5" t="s">
        <v>11</v>
      </c>
      <c r="D158" s="3">
        <v>42408.743935185201</v>
      </c>
      <c r="E158" s="1" t="s">
        <v>57</v>
      </c>
      <c r="F158" s="2" t="s">
        <v>285</v>
      </c>
      <c r="G158" s="5" t="s">
        <v>111</v>
      </c>
      <c r="H158" s="4">
        <v>11.9814414393596</v>
      </c>
      <c r="I158" s="4">
        <v>4.0391990086078398</v>
      </c>
      <c r="J158" s="4">
        <v>1451801.36</v>
      </c>
      <c r="K158" s="4"/>
      <c r="L158" s="2">
        <v>197222.75200000001</v>
      </c>
      <c r="M158" s="2">
        <v>0.43431515190952502</v>
      </c>
    </row>
    <row r="159" spans="1:13" x14ac:dyDescent="0.25">
      <c r="A159" s="5"/>
      <c r="B159" s="5" t="b">
        <v>0</v>
      </c>
      <c r="C159" s="5" t="s">
        <v>289</v>
      </c>
      <c r="D159" s="3">
        <v>42408.745682870402</v>
      </c>
      <c r="E159" s="1" t="s">
        <v>57</v>
      </c>
      <c r="F159" s="2" t="s">
        <v>285</v>
      </c>
      <c r="G159" s="5" t="s">
        <v>161</v>
      </c>
      <c r="H159" s="4">
        <v>14.020724430062</v>
      </c>
      <c r="I159" s="4">
        <v>1.01878319987321</v>
      </c>
      <c r="J159" s="4">
        <v>1979456.058</v>
      </c>
      <c r="K159" s="4"/>
      <c r="L159" s="2">
        <v>233788.10200000001</v>
      </c>
      <c r="M159" s="2">
        <v>1.66633138660113</v>
      </c>
    </row>
    <row r="160" spans="1:13" x14ac:dyDescent="0.25">
      <c r="A160" s="5"/>
      <c r="B160" s="5" t="b">
        <v>0</v>
      </c>
      <c r="C160" s="5" t="s">
        <v>260</v>
      </c>
      <c r="D160" s="3">
        <v>42408.747465277796</v>
      </c>
      <c r="E160" s="1" t="s">
        <v>57</v>
      </c>
      <c r="F160" s="2" t="s">
        <v>285</v>
      </c>
      <c r="G160" s="5" t="s">
        <v>336</v>
      </c>
      <c r="H160" s="4">
        <v>12.7006569584575</v>
      </c>
      <c r="I160" s="4">
        <v>2.24124359882844</v>
      </c>
      <c r="J160" s="4">
        <v>1490304.4080000001</v>
      </c>
      <c r="K160" s="4"/>
      <c r="L160" s="2">
        <v>192222.61</v>
      </c>
      <c r="M160" s="2">
        <v>3.20655466273513</v>
      </c>
    </row>
    <row r="161" spans="1:13" x14ac:dyDescent="0.25">
      <c r="A161" s="5"/>
      <c r="B161" s="5" t="b">
        <v>0</v>
      </c>
      <c r="C161" s="5" t="s">
        <v>134</v>
      </c>
      <c r="D161" s="3">
        <v>42408.749224537001</v>
      </c>
      <c r="E161" s="1" t="s">
        <v>57</v>
      </c>
      <c r="F161" s="2" t="s">
        <v>285</v>
      </c>
      <c r="G161" s="5" t="s">
        <v>52</v>
      </c>
      <c r="H161" s="4">
        <v>2.6395632307041299</v>
      </c>
      <c r="I161" s="4">
        <v>3.0858006402617599</v>
      </c>
      <c r="J161" s="4">
        <v>447936.93800000002</v>
      </c>
      <c r="K161" s="4"/>
      <c r="L161" s="2">
        <v>195383.152</v>
      </c>
      <c r="M161" s="2">
        <v>2.6748333784010998</v>
      </c>
    </row>
    <row r="162" spans="1:13" x14ac:dyDescent="0.25">
      <c r="A162" s="5"/>
      <c r="B162" s="5" t="b">
        <v>0</v>
      </c>
      <c r="C162" s="5" t="s">
        <v>197</v>
      </c>
      <c r="D162" s="3">
        <v>42408.751030092601</v>
      </c>
      <c r="E162" s="1" t="s">
        <v>57</v>
      </c>
      <c r="F162" s="2" t="s">
        <v>285</v>
      </c>
      <c r="G162" s="5" t="s">
        <v>67</v>
      </c>
      <c r="H162" s="4">
        <v>10.5384565860146</v>
      </c>
      <c r="I162" s="4">
        <v>1.95640999671099</v>
      </c>
      <c r="J162" s="4">
        <v>1342184.8740000001</v>
      </c>
      <c r="K162" s="4"/>
      <c r="L162" s="2">
        <v>204070.372</v>
      </c>
      <c r="M162" s="2">
        <v>1.8396054178888901</v>
      </c>
    </row>
    <row r="163" spans="1:13" x14ac:dyDescent="0.25">
      <c r="A163" s="5"/>
      <c r="B163" s="5" t="b">
        <v>0</v>
      </c>
      <c r="C163" s="5" t="s">
        <v>172</v>
      </c>
      <c r="D163" s="3">
        <v>42408.752800925897</v>
      </c>
      <c r="E163" s="1" t="s">
        <v>57</v>
      </c>
      <c r="F163" s="2" t="s">
        <v>285</v>
      </c>
      <c r="G163" s="5" t="s">
        <v>98</v>
      </c>
      <c r="H163" s="4">
        <v>3.6132665838548799</v>
      </c>
      <c r="I163" s="4">
        <v>1.67579295637142</v>
      </c>
      <c r="J163" s="4">
        <v>422073.02399999998</v>
      </c>
      <c r="K163" s="4"/>
      <c r="L163" s="2">
        <v>149625.448</v>
      </c>
      <c r="M163" s="2">
        <v>4.2472944228928702</v>
      </c>
    </row>
    <row r="164" spans="1:13" x14ac:dyDescent="0.25">
      <c r="A164" s="5"/>
      <c r="B164" s="5" t="b">
        <v>0</v>
      </c>
      <c r="C164" s="5" t="s">
        <v>263</v>
      </c>
      <c r="D164" s="3">
        <v>42408.754618055602</v>
      </c>
      <c r="E164" s="1" t="s">
        <v>57</v>
      </c>
      <c r="F164" s="2" t="s">
        <v>285</v>
      </c>
      <c r="G164" s="5" t="s">
        <v>132</v>
      </c>
      <c r="H164" s="4">
        <v>5.2400904408900599</v>
      </c>
      <c r="I164" s="4">
        <v>0.78968439902062704</v>
      </c>
      <c r="J164" s="4">
        <v>746447.23</v>
      </c>
      <c r="K164" s="4"/>
      <c r="L164" s="2">
        <v>201529.796</v>
      </c>
      <c r="M164" s="2">
        <v>3.6465658245100498</v>
      </c>
    </row>
    <row r="165" spans="1:13" x14ac:dyDescent="0.25">
      <c r="A165" s="5"/>
      <c r="B165" s="5" t="b">
        <v>0</v>
      </c>
      <c r="C165" s="5" t="s">
        <v>35</v>
      </c>
      <c r="D165" s="3">
        <v>42408.756388888898</v>
      </c>
      <c r="E165" s="1" t="s">
        <v>57</v>
      </c>
      <c r="F165" s="2" t="s">
        <v>285</v>
      </c>
      <c r="G165" s="5" t="s">
        <v>62</v>
      </c>
      <c r="H165" s="4">
        <v>1.8687575174028801</v>
      </c>
      <c r="I165" s="4">
        <v>53.893557986480701</v>
      </c>
      <c r="J165" s="4">
        <v>748.35400000000004</v>
      </c>
      <c r="K165" s="4"/>
      <c r="L165" s="2">
        <v>421.67599999999999</v>
      </c>
      <c r="M165" s="2">
        <v>24.4695265297491</v>
      </c>
    </row>
    <row r="166" spans="1:13" x14ac:dyDescent="0.25">
      <c r="A166" s="5"/>
      <c r="B166" s="5" t="b">
        <v>0</v>
      </c>
      <c r="C166" s="5" t="s">
        <v>109</v>
      </c>
      <c r="D166" s="3">
        <v>42408.758159722202</v>
      </c>
      <c r="E166" s="1" t="s">
        <v>57</v>
      </c>
      <c r="F166" s="2" t="s">
        <v>285</v>
      </c>
      <c r="G166" s="5" t="s">
        <v>62</v>
      </c>
      <c r="H166" s="4">
        <v>0.64575512766407495</v>
      </c>
      <c r="I166" s="4">
        <v>33.108123716674001</v>
      </c>
      <c r="J166" s="4">
        <v>551.68200000000002</v>
      </c>
      <c r="K166" s="4"/>
      <c r="L166" s="2">
        <v>460.01400000000001</v>
      </c>
      <c r="M166" s="2">
        <v>17.8153757301694</v>
      </c>
    </row>
  </sheetData>
  <mergeCells count="3">
    <mergeCell ref="A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topLeftCell="H127" zoomScale="80" zoomScaleNormal="80" workbookViewId="0">
      <selection activeCell="O151" sqref="O151:O153"/>
    </sheetView>
  </sheetViews>
  <sheetFormatPr defaultRowHeight="15" x14ac:dyDescent="0.25"/>
  <cols>
    <col min="1" max="1" width="10.85546875" bestFit="1" customWidth="1"/>
    <col min="7" max="7" width="15.28515625" bestFit="1" customWidth="1"/>
    <col min="13" max="13" width="10.140625" bestFit="1" customWidth="1"/>
    <col min="14" max="14" width="16.5703125" bestFit="1" customWidth="1"/>
    <col min="15" max="15" width="27.85546875" bestFit="1" customWidth="1"/>
  </cols>
  <sheetData>
    <row r="1" spans="1:15" x14ac:dyDescent="0.25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</row>
    <row r="2" spans="1:15" x14ac:dyDescent="0.25">
      <c r="A2" s="7">
        <v>42219</v>
      </c>
      <c r="B2" t="s">
        <v>152</v>
      </c>
      <c r="C2" t="s">
        <v>152</v>
      </c>
      <c r="D2" s="5" t="s">
        <v>328</v>
      </c>
      <c r="E2">
        <v>1</v>
      </c>
      <c r="F2" t="s">
        <v>369</v>
      </c>
      <c r="H2" s="4">
        <v>524576.31999999995</v>
      </c>
      <c r="I2" s="2">
        <v>177932.04800000001</v>
      </c>
      <c r="J2">
        <f>H2/I2</f>
        <v>2.9481834548433903</v>
      </c>
      <c r="K2" t="str">
        <f>IF(J2&lt;6.688,"low","high")</f>
        <v>low</v>
      </c>
      <c r="L2">
        <f>(J2-0.799)/0.4696</f>
        <v>4.5766257556290251</v>
      </c>
      <c r="M2">
        <f>(L2*5)/4.98</f>
        <v>4.5950057787440004</v>
      </c>
      <c r="N2">
        <f>(M2*11.1)/10</f>
        <v>5.1004564144058406</v>
      </c>
      <c r="O2">
        <f>((N2*10)/(10-0.571))</f>
        <v>5.409329106380147</v>
      </c>
    </row>
    <row r="3" spans="1:15" x14ac:dyDescent="0.25">
      <c r="A3" s="7">
        <v>42140</v>
      </c>
      <c r="B3" t="s">
        <v>379</v>
      </c>
      <c r="C3" t="s">
        <v>409</v>
      </c>
      <c r="D3" s="5" t="s">
        <v>27</v>
      </c>
      <c r="E3">
        <v>2</v>
      </c>
      <c r="F3" t="s">
        <v>369</v>
      </c>
      <c r="H3" s="4">
        <v>1123773.54</v>
      </c>
      <c r="I3" s="2">
        <v>172404.90400000001</v>
      </c>
      <c r="J3">
        <f t="shared" ref="J3:J66" si="0">H3/I3</f>
        <v>6.5182225906984641</v>
      </c>
      <c r="K3" t="str">
        <f t="shared" ref="K3:K66" si="1">IF(J3&lt;6.688,"low","high")</f>
        <v>low</v>
      </c>
      <c r="L3">
        <f>(J3-0.799)/0.4696</f>
        <v>12.178923745098944</v>
      </c>
      <c r="M3">
        <f t="shared" ref="M3:M66" si="2">(L3*5)/4.98</f>
        <v>12.227835085440706</v>
      </c>
      <c r="N3">
        <f t="shared" ref="N3:N9" si="3">(M3*11.1)/10</f>
        <v>13.572896944839183</v>
      </c>
      <c r="O3">
        <f t="shared" ref="O3:O8" si="4">((N3*10)/(10-0.571))</f>
        <v>14.394842448657528</v>
      </c>
    </row>
    <row r="4" spans="1:15" x14ac:dyDescent="0.25">
      <c r="A4" s="7">
        <v>42140</v>
      </c>
      <c r="B4" t="s">
        <v>380</v>
      </c>
      <c r="C4" t="s">
        <v>409</v>
      </c>
      <c r="D4" s="5" t="s">
        <v>227</v>
      </c>
      <c r="E4">
        <v>3</v>
      </c>
      <c r="F4" t="s">
        <v>369</v>
      </c>
      <c r="H4" s="4">
        <v>1179189.1399999999</v>
      </c>
      <c r="I4" s="2">
        <v>165197.47200000001</v>
      </c>
      <c r="J4">
        <f t="shared" si="0"/>
        <v>7.1380580206457385</v>
      </c>
      <c r="K4" t="str">
        <f t="shared" si="1"/>
        <v>high</v>
      </c>
      <c r="L4">
        <f>(J4-0.3258)/0.5464</f>
        <v>12.467529320361892</v>
      </c>
      <c r="M4">
        <f t="shared" si="2"/>
        <v>12.517599719238847</v>
      </c>
      <c r="N4">
        <f t="shared" si="3"/>
        <v>13.89453568835512</v>
      </c>
      <c r="O4">
        <f t="shared" si="4"/>
        <v>14.735958944061002</v>
      </c>
    </row>
    <row r="5" spans="1:15" x14ac:dyDescent="0.25">
      <c r="A5" s="7">
        <v>42139</v>
      </c>
      <c r="B5" t="s">
        <v>379</v>
      </c>
      <c r="C5" t="s">
        <v>410</v>
      </c>
      <c r="D5" s="5" t="s">
        <v>199</v>
      </c>
      <c r="E5">
        <v>4</v>
      </c>
      <c r="F5" t="s">
        <v>369</v>
      </c>
      <c r="H5" s="4">
        <v>1218693.388</v>
      </c>
      <c r="I5" s="2">
        <v>178940.54199999999</v>
      </c>
      <c r="J5">
        <f t="shared" si="0"/>
        <v>6.8106052120933001</v>
      </c>
      <c r="K5" t="str">
        <f t="shared" si="1"/>
        <v>high</v>
      </c>
      <c r="L5">
        <f t="shared" ref="L5:L8" si="5">(J5-0.3258)/0.5464</f>
        <v>11.86823794306973</v>
      </c>
      <c r="M5">
        <f t="shared" si="2"/>
        <v>11.915901549266795</v>
      </c>
      <c r="N5">
        <f t="shared" si="3"/>
        <v>13.226650719686143</v>
      </c>
      <c r="O5">
        <f t="shared" si="4"/>
        <v>14.027628295350665</v>
      </c>
    </row>
    <row r="6" spans="1:15" x14ac:dyDescent="0.25">
      <c r="A6" s="7">
        <v>42139</v>
      </c>
      <c r="B6" t="s">
        <v>380</v>
      </c>
      <c r="C6" t="s">
        <v>410</v>
      </c>
      <c r="D6" s="5" t="s">
        <v>317</v>
      </c>
      <c r="E6">
        <v>5</v>
      </c>
      <c r="F6" t="s">
        <v>369</v>
      </c>
      <c r="H6" s="4">
        <v>1179023.5160000001</v>
      </c>
      <c r="I6" s="2">
        <v>170333.302</v>
      </c>
      <c r="J6">
        <f t="shared" si="0"/>
        <v>6.9218614455087595</v>
      </c>
      <c r="K6" t="str">
        <f t="shared" si="1"/>
        <v>high</v>
      </c>
      <c r="L6">
        <f t="shared" si="5"/>
        <v>12.071854768500657</v>
      </c>
      <c r="M6">
        <f t="shared" si="2"/>
        <v>12.120336112952465</v>
      </c>
      <c r="N6">
        <f t="shared" si="3"/>
        <v>13.453573085377235</v>
      </c>
      <c r="O6">
        <f t="shared" si="4"/>
        <v>14.268292592403473</v>
      </c>
    </row>
    <row r="7" spans="1:15" x14ac:dyDescent="0.25">
      <c r="A7" s="7">
        <v>42139</v>
      </c>
      <c r="B7" t="s">
        <v>381</v>
      </c>
      <c r="C7" t="s">
        <v>410</v>
      </c>
      <c r="D7" s="5" t="s">
        <v>192</v>
      </c>
      <c r="E7">
        <v>6</v>
      </c>
      <c r="F7" t="s">
        <v>369</v>
      </c>
      <c r="H7" s="4">
        <v>3694450.4980000001</v>
      </c>
      <c r="I7" s="2">
        <v>185616.25</v>
      </c>
      <c r="J7">
        <f t="shared" si="0"/>
        <v>19.903701847225122</v>
      </c>
      <c r="K7" t="str">
        <f t="shared" si="1"/>
        <v>high</v>
      </c>
      <c r="L7">
        <f t="shared" si="5"/>
        <v>35.830713483208491</v>
      </c>
      <c r="M7">
        <f t="shared" si="2"/>
        <v>35.974611930932213</v>
      </c>
      <c r="N7">
        <f t="shared" si="3"/>
        <v>39.931819243334751</v>
      </c>
      <c r="O7">
        <f t="shared" si="4"/>
        <v>42.350004500301992</v>
      </c>
    </row>
    <row r="8" spans="1:15" x14ac:dyDescent="0.25">
      <c r="A8" s="7">
        <v>42140</v>
      </c>
      <c r="B8" t="s">
        <v>381</v>
      </c>
      <c r="C8" t="s">
        <v>409</v>
      </c>
      <c r="D8" s="5" t="s">
        <v>7</v>
      </c>
      <c r="E8">
        <v>7</v>
      </c>
      <c r="F8" t="s">
        <v>369</v>
      </c>
      <c r="H8" s="4">
        <v>1586220.7120000001</v>
      </c>
      <c r="I8" s="2">
        <v>173720.91200000001</v>
      </c>
      <c r="J8">
        <f t="shared" si="0"/>
        <v>9.1308564624620434</v>
      </c>
      <c r="K8" t="str">
        <f t="shared" si="1"/>
        <v>high</v>
      </c>
      <c r="L8">
        <f t="shared" si="5"/>
        <v>16.114671417390273</v>
      </c>
      <c r="M8">
        <f t="shared" si="2"/>
        <v>16.179388973283405</v>
      </c>
      <c r="N8">
        <f t="shared" si="3"/>
        <v>17.95912176034458</v>
      </c>
      <c r="O8">
        <f>((N8*10)/(10-0.571))</f>
        <v>19.046687623655295</v>
      </c>
    </row>
    <row r="9" spans="1:15" x14ac:dyDescent="0.25">
      <c r="A9" s="7">
        <v>41937</v>
      </c>
      <c r="B9" t="s">
        <v>382</v>
      </c>
      <c r="C9">
        <v>222</v>
      </c>
      <c r="D9" s="5" t="s">
        <v>180</v>
      </c>
      <c r="E9">
        <v>8</v>
      </c>
      <c r="F9" t="s">
        <v>370</v>
      </c>
      <c r="G9">
        <v>100</v>
      </c>
      <c r="H9" s="4">
        <v>710935.47400000005</v>
      </c>
      <c r="I9" s="2">
        <v>201579.378</v>
      </c>
      <c r="J9">
        <f t="shared" si="0"/>
        <v>3.526826409792772</v>
      </c>
      <c r="K9" t="str">
        <f t="shared" si="1"/>
        <v>low</v>
      </c>
      <c r="L9">
        <f>(J9-0.799)/0.4696</f>
        <v>5.8088296631021548</v>
      </c>
      <c r="M9">
        <f t="shared" si="2"/>
        <v>5.8321582962873038</v>
      </c>
      <c r="N9">
        <f>(M9*5.55)/5</f>
        <v>6.4736957088789069</v>
      </c>
      <c r="O9">
        <f>((N9*5)/G9)</f>
        <v>0.32368478544394536</v>
      </c>
    </row>
    <row r="10" spans="1:15" x14ac:dyDescent="0.25">
      <c r="A10" s="7">
        <v>41937</v>
      </c>
      <c r="B10" t="s">
        <v>383</v>
      </c>
      <c r="C10">
        <v>222</v>
      </c>
      <c r="D10" s="5" t="s">
        <v>208</v>
      </c>
      <c r="E10">
        <v>9</v>
      </c>
      <c r="F10" t="s">
        <v>370</v>
      </c>
      <c r="G10">
        <v>100</v>
      </c>
      <c r="H10" s="4">
        <v>1010739.27</v>
      </c>
      <c r="I10" s="2">
        <v>183662.82399999999</v>
      </c>
      <c r="J10">
        <f t="shared" si="0"/>
        <v>5.503232760920632</v>
      </c>
      <c r="K10" t="str">
        <f t="shared" si="1"/>
        <v>low</v>
      </c>
      <c r="L10">
        <f>(J10-0.799)/0.4696</f>
        <v>10.017531432965569</v>
      </c>
      <c r="M10">
        <f t="shared" si="2"/>
        <v>10.057762482897157</v>
      </c>
      <c r="N10">
        <f t="shared" ref="N10:N73" si="6">(M10*5.55)/5</f>
        <v>11.164116356015844</v>
      </c>
      <c r="O10">
        <f t="shared" ref="O10:O73" si="7">((N10*5)/G10)</f>
        <v>0.55820581780079226</v>
      </c>
    </row>
    <row r="11" spans="1:15" x14ac:dyDescent="0.25">
      <c r="A11" s="7">
        <v>41937</v>
      </c>
      <c r="B11" t="s">
        <v>384</v>
      </c>
      <c r="C11">
        <v>222</v>
      </c>
      <c r="D11" s="5" t="s">
        <v>139</v>
      </c>
      <c r="E11">
        <v>10</v>
      </c>
      <c r="F11" t="s">
        <v>370</v>
      </c>
      <c r="G11">
        <v>100</v>
      </c>
      <c r="H11" s="4">
        <v>1124362.42</v>
      </c>
      <c r="I11" s="2">
        <v>184479.92800000001</v>
      </c>
      <c r="J11">
        <f t="shared" si="0"/>
        <v>6.0947683153909287</v>
      </c>
      <c r="K11" t="str">
        <f t="shared" si="1"/>
        <v>low</v>
      </c>
      <c r="L11">
        <f>(J11-0.799)/0.4696</f>
        <v>11.277189768720035</v>
      </c>
      <c r="M11">
        <f t="shared" si="2"/>
        <v>11.322479687469913</v>
      </c>
      <c r="N11">
        <f t="shared" si="6"/>
        <v>12.567952453091603</v>
      </c>
      <c r="O11">
        <f t="shared" si="7"/>
        <v>0.62839762265458021</v>
      </c>
    </row>
    <row r="12" spans="1:15" x14ac:dyDescent="0.25">
      <c r="A12" s="7">
        <v>41937</v>
      </c>
      <c r="B12" t="s">
        <v>385</v>
      </c>
      <c r="C12">
        <v>222</v>
      </c>
      <c r="D12" s="5" t="s">
        <v>8</v>
      </c>
      <c r="E12">
        <v>11</v>
      </c>
      <c r="F12" t="s">
        <v>370</v>
      </c>
      <c r="G12">
        <v>100</v>
      </c>
      <c r="H12" s="4">
        <v>3211851.32</v>
      </c>
      <c r="I12" s="2">
        <v>176688.408</v>
      </c>
      <c r="J12">
        <f t="shared" si="0"/>
        <v>18.178053423855626</v>
      </c>
      <c r="K12" t="str">
        <f t="shared" si="1"/>
        <v>high</v>
      </c>
      <c r="L12">
        <f>(J12-0.3258)/0.5464</f>
        <v>32.672498945563007</v>
      </c>
      <c r="M12">
        <f t="shared" si="2"/>
        <v>32.803713800766069</v>
      </c>
      <c r="N12">
        <f t="shared" si="6"/>
        <v>36.412122318850336</v>
      </c>
      <c r="O12">
        <f t="shared" si="7"/>
        <v>1.8206061159425166</v>
      </c>
    </row>
    <row r="13" spans="1:15" x14ac:dyDescent="0.25">
      <c r="A13" s="7">
        <v>41937</v>
      </c>
      <c r="B13" t="s">
        <v>386</v>
      </c>
      <c r="C13">
        <v>222</v>
      </c>
      <c r="D13" s="5" t="s">
        <v>222</v>
      </c>
      <c r="E13">
        <v>12</v>
      </c>
      <c r="F13" t="s">
        <v>370</v>
      </c>
      <c r="G13">
        <v>100</v>
      </c>
      <c r="H13" s="4">
        <v>286826.87599999999</v>
      </c>
      <c r="I13" s="2">
        <v>137075.90400000001</v>
      </c>
      <c r="J13">
        <f t="shared" si="0"/>
        <v>2.092467513473411</v>
      </c>
      <c r="K13" t="str">
        <f t="shared" si="1"/>
        <v>low</v>
      </c>
      <c r="L13">
        <f t="shared" ref="L13:L21" si="8">(J13-0.799)/0.4696</f>
        <v>2.7544027118258327</v>
      </c>
      <c r="M13">
        <f t="shared" si="2"/>
        <v>2.7654645701062575</v>
      </c>
      <c r="N13">
        <f t="shared" si="6"/>
        <v>3.0696656728179454</v>
      </c>
      <c r="O13">
        <f t="shared" si="7"/>
        <v>0.15348328364089728</v>
      </c>
    </row>
    <row r="14" spans="1:15" x14ac:dyDescent="0.25">
      <c r="A14" s="7">
        <v>41937</v>
      </c>
      <c r="B14" t="s">
        <v>387</v>
      </c>
      <c r="C14">
        <v>222</v>
      </c>
      <c r="D14" s="5" t="s">
        <v>243</v>
      </c>
      <c r="E14">
        <v>13</v>
      </c>
      <c r="F14" t="s">
        <v>370</v>
      </c>
      <c r="G14">
        <v>100</v>
      </c>
      <c r="H14" s="4">
        <v>521283.43</v>
      </c>
      <c r="I14" s="2">
        <v>254554.842</v>
      </c>
      <c r="J14">
        <f t="shared" si="0"/>
        <v>2.0478236670116061</v>
      </c>
      <c r="K14" t="str">
        <f t="shared" si="1"/>
        <v>low</v>
      </c>
      <c r="L14">
        <f t="shared" si="8"/>
        <v>2.6593348956805922</v>
      </c>
      <c r="M14">
        <f t="shared" si="2"/>
        <v>2.6700149555026025</v>
      </c>
      <c r="N14">
        <f t="shared" si="6"/>
        <v>2.9637166006078886</v>
      </c>
      <c r="O14">
        <f t="shared" si="7"/>
        <v>0.14818583003039443</v>
      </c>
    </row>
    <row r="15" spans="1:15" x14ac:dyDescent="0.25">
      <c r="A15" s="7">
        <v>41937</v>
      </c>
      <c r="B15" t="s">
        <v>388</v>
      </c>
      <c r="C15">
        <v>222</v>
      </c>
      <c r="D15" s="5" t="s">
        <v>128</v>
      </c>
      <c r="E15">
        <v>14</v>
      </c>
      <c r="F15" t="s">
        <v>370</v>
      </c>
      <c r="G15">
        <v>100</v>
      </c>
      <c r="H15" s="4">
        <v>372533.31400000001</v>
      </c>
      <c r="I15" s="2">
        <v>216454.54800000001</v>
      </c>
      <c r="J15">
        <f t="shared" si="0"/>
        <v>1.7210694690508419</v>
      </c>
      <c r="K15" t="str">
        <f t="shared" si="1"/>
        <v>low</v>
      </c>
      <c r="L15">
        <f t="shared" si="8"/>
        <v>1.9635210158663583</v>
      </c>
      <c r="M15">
        <f t="shared" si="2"/>
        <v>1.9714066424361025</v>
      </c>
      <c r="N15">
        <f t="shared" si="6"/>
        <v>2.1882613731040736</v>
      </c>
      <c r="O15">
        <f t="shared" si="7"/>
        <v>0.10941306865520367</v>
      </c>
    </row>
    <row r="16" spans="1:15" x14ac:dyDescent="0.25">
      <c r="A16" s="7">
        <v>41937</v>
      </c>
      <c r="B16" t="s">
        <v>389</v>
      </c>
      <c r="C16">
        <v>222</v>
      </c>
      <c r="D16" s="5" t="s">
        <v>318</v>
      </c>
      <c r="E16">
        <v>15</v>
      </c>
      <c r="F16" t="s">
        <v>370</v>
      </c>
      <c r="G16">
        <v>100</v>
      </c>
      <c r="H16" s="4">
        <v>398647.14199999999</v>
      </c>
      <c r="I16" s="2">
        <v>178311.584</v>
      </c>
      <c r="J16">
        <f t="shared" si="0"/>
        <v>2.235677195262872</v>
      </c>
      <c r="K16" t="str">
        <f t="shared" si="1"/>
        <v>low</v>
      </c>
      <c r="L16">
        <f t="shared" si="8"/>
        <v>3.059363703711397</v>
      </c>
      <c r="M16">
        <f t="shared" si="2"/>
        <v>3.0716503049311212</v>
      </c>
      <c r="N16">
        <f t="shared" si="6"/>
        <v>3.4095318384735442</v>
      </c>
      <c r="O16">
        <f t="shared" si="7"/>
        <v>0.1704765919236772</v>
      </c>
    </row>
    <row r="17" spans="1:15" x14ac:dyDescent="0.25">
      <c r="A17" s="7">
        <v>41937</v>
      </c>
      <c r="B17" t="s">
        <v>390</v>
      </c>
      <c r="C17">
        <v>222</v>
      </c>
      <c r="D17" s="5" t="s">
        <v>281</v>
      </c>
      <c r="E17">
        <v>16</v>
      </c>
      <c r="F17" t="s">
        <v>370</v>
      </c>
      <c r="G17">
        <v>100</v>
      </c>
      <c r="H17" s="4">
        <v>1111975.8859999999</v>
      </c>
      <c r="I17" s="2">
        <v>174655.00599999999</v>
      </c>
      <c r="J17">
        <f t="shared" si="0"/>
        <v>6.3666991944107227</v>
      </c>
      <c r="K17" t="str">
        <f t="shared" si="1"/>
        <v>low</v>
      </c>
      <c r="L17">
        <f t="shared" si="8"/>
        <v>11.856258931879733</v>
      </c>
      <c r="M17">
        <f t="shared" si="2"/>
        <v>11.903874429598124</v>
      </c>
      <c r="N17">
        <f t="shared" si="6"/>
        <v>13.213300616853918</v>
      </c>
      <c r="O17">
        <f t="shared" si="7"/>
        <v>0.66066503084269579</v>
      </c>
    </row>
    <row r="18" spans="1:15" x14ac:dyDescent="0.25">
      <c r="A18" s="7">
        <v>41937</v>
      </c>
      <c r="B18" t="s">
        <v>391</v>
      </c>
      <c r="C18">
        <v>222</v>
      </c>
      <c r="D18" s="5" t="s">
        <v>188</v>
      </c>
      <c r="E18">
        <v>17</v>
      </c>
      <c r="F18" t="s">
        <v>370</v>
      </c>
      <c r="G18">
        <v>100</v>
      </c>
      <c r="H18" s="4">
        <v>305945.76199999999</v>
      </c>
      <c r="I18" s="2">
        <v>227123.076</v>
      </c>
      <c r="J18">
        <f t="shared" si="0"/>
        <v>1.3470483377919731</v>
      </c>
      <c r="K18" t="str">
        <f t="shared" si="1"/>
        <v>low</v>
      </c>
      <c r="L18">
        <f t="shared" si="8"/>
        <v>1.1670535302214076</v>
      </c>
      <c r="M18">
        <f t="shared" si="2"/>
        <v>1.1717404921901682</v>
      </c>
      <c r="N18">
        <f t="shared" si="6"/>
        <v>1.3006319463310867</v>
      </c>
      <c r="O18">
        <f t="shared" si="7"/>
        <v>6.5031597316554335E-2</v>
      </c>
    </row>
    <row r="19" spans="1:15" x14ac:dyDescent="0.25">
      <c r="A19" s="7">
        <v>41937</v>
      </c>
      <c r="B19" t="s">
        <v>392</v>
      </c>
      <c r="C19">
        <v>222</v>
      </c>
      <c r="D19" s="5" t="s">
        <v>210</v>
      </c>
      <c r="E19">
        <v>18</v>
      </c>
      <c r="F19" t="s">
        <v>370</v>
      </c>
      <c r="G19">
        <v>100</v>
      </c>
      <c r="H19" s="4">
        <v>409438.36800000002</v>
      </c>
      <c r="I19" s="2">
        <v>186958.19399999999</v>
      </c>
      <c r="J19">
        <f t="shared" si="0"/>
        <v>2.1899995888920496</v>
      </c>
      <c r="K19" t="str">
        <f t="shared" si="1"/>
        <v>low</v>
      </c>
      <c r="L19">
        <f t="shared" si="8"/>
        <v>2.9620945248978909</v>
      </c>
      <c r="M19">
        <f t="shared" si="2"/>
        <v>2.9739904868452718</v>
      </c>
      <c r="N19">
        <f t="shared" si="6"/>
        <v>3.3011294403982516</v>
      </c>
      <c r="O19">
        <f t="shared" si="7"/>
        <v>0.16505647201991258</v>
      </c>
    </row>
    <row r="20" spans="1:15" x14ac:dyDescent="0.25">
      <c r="A20" s="7">
        <v>41937</v>
      </c>
      <c r="B20" t="s">
        <v>393</v>
      </c>
      <c r="C20">
        <v>222</v>
      </c>
      <c r="D20" s="5" t="s">
        <v>40</v>
      </c>
      <c r="E20">
        <v>19</v>
      </c>
      <c r="F20" t="s">
        <v>370</v>
      </c>
      <c r="G20">
        <v>100</v>
      </c>
      <c r="H20" s="4">
        <v>341113.04200000002</v>
      </c>
      <c r="I20" s="2">
        <v>181324.67</v>
      </c>
      <c r="J20">
        <f t="shared" si="0"/>
        <v>1.8812279763145301</v>
      </c>
      <c r="K20" t="str">
        <f t="shared" si="1"/>
        <v>low</v>
      </c>
      <c r="L20">
        <f t="shared" si="8"/>
        <v>2.3045740551842635</v>
      </c>
      <c r="M20">
        <f t="shared" si="2"/>
        <v>2.313829372674963</v>
      </c>
      <c r="N20">
        <f t="shared" si="6"/>
        <v>2.5683506036692085</v>
      </c>
      <c r="O20">
        <f t="shared" si="7"/>
        <v>0.12841753018346044</v>
      </c>
    </row>
    <row r="21" spans="1:15" x14ac:dyDescent="0.25">
      <c r="A21" s="7">
        <v>41937</v>
      </c>
      <c r="B21" t="s">
        <v>394</v>
      </c>
      <c r="C21">
        <v>222</v>
      </c>
      <c r="D21" s="5" t="s">
        <v>20</v>
      </c>
      <c r="E21">
        <v>20</v>
      </c>
      <c r="F21" t="s">
        <v>370</v>
      </c>
      <c r="G21">
        <v>100</v>
      </c>
      <c r="H21" s="4">
        <v>1056569.8799999999</v>
      </c>
      <c r="I21" s="2">
        <v>177241.35800000001</v>
      </c>
      <c r="J21">
        <f t="shared" si="0"/>
        <v>5.961192646695924</v>
      </c>
      <c r="K21" t="str">
        <f t="shared" si="1"/>
        <v>low</v>
      </c>
      <c r="L21">
        <f t="shared" si="8"/>
        <v>10.992744136916361</v>
      </c>
      <c r="M21">
        <f t="shared" si="2"/>
        <v>11.036891703731284</v>
      </c>
      <c r="N21">
        <f t="shared" si="6"/>
        <v>12.250949791141725</v>
      </c>
      <c r="O21">
        <f t="shared" si="7"/>
        <v>0.61254748955708616</v>
      </c>
    </row>
    <row r="22" spans="1:15" x14ac:dyDescent="0.25">
      <c r="A22" s="7">
        <v>41877</v>
      </c>
      <c r="B22" t="s">
        <v>387</v>
      </c>
      <c r="C22">
        <v>222</v>
      </c>
      <c r="D22" s="5" t="s">
        <v>277</v>
      </c>
      <c r="E22">
        <v>21</v>
      </c>
      <c r="F22" t="s">
        <v>370</v>
      </c>
      <c r="G22">
        <v>100</v>
      </c>
      <c r="H22" s="4">
        <v>597641.26199999999</v>
      </c>
      <c r="I22" s="2">
        <v>184907.01</v>
      </c>
      <c r="J22">
        <f t="shared" si="0"/>
        <v>3.2321179278167982</v>
      </c>
      <c r="K22" t="str">
        <f t="shared" si="1"/>
        <v>low</v>
      </c>
      <c r="L22">
        <f t="shared" ref="L22:L26" si="9">(J22-0.799)/0.4696</f>
        <v>5.1812562347035733</v>
      </c>
      <c r="M22">
        <f t="shared" si="2"/>
        <v>5.2020644926742703</v>
      </c>
      <c r="N22">
        <f t="shared" si="6"/>
        <v>5.7742915868684399</v>
      </c>
      <c r="O22">
        <f t="shared" si="7"/>
        <v>0.28871457934342198</v>
      </c>
    </row>
    <row r="23" spans="1:15" x14ac:dyDescent="0.25">
      <c r="A23" s="7">
        <v>42214</v>
      </c>
      <c r="B23" t="s">
        <v>382</v>
      </c>
      <c r="C23">
        <v>222</v>
      </c>
      <c r="D23" s="5" t="s">
        <v>159</v>
      </c>
      <c r="E23">
        <v>22</v>
      </c>
      <c r="F23" t="s">
        <v>370</v>
      </c>
      <c r="G23">
        <v>100</v>
      </c>
      <c r="H23" s="4">
        <v>627013.87800000003</v>
      </c>
      <c r="I23" s="2">
        <v>187930.552</v>
      </c>
      <c r="J23">
        <f t="shared" si="0"/>
        <v>3.3364126871718018</v>
      </c>
      <c r="K23" t="str">
        <f t="shared" si="1"/>
        <v>low</v>
      </c>
      <c r="L23">
        <f t="shared" si="9"/>
        <v>5.4033489931256424</v>
      </c>
      <c r="M23">
        <f t="shared" si="2"/>
        <v>5.4250491898851827</v>
      </c>
      <c r="N23">
        <f t="shared" si="6"/>
        <v>6.021804600772553</v>
      </c>
      <c r="O23">
        <f t="shared" si="7"/>
        <v>0.30109023003862767</v>
      </c>
    </row>
    <row r="24" spans="1:15" x14ac:dyDescent="0.25">
      <c r="A24" s="7">
        <v>42214</v>
      </c>
      <c r="B24" t="s">
        <v>393</v>
      </c>
      <c r="C24">
        <v>222</v>
      </c>
      <c r="D24" s="5" t="s">
        <v>26</v>
      </c>
      <c r="E24">
        <v>23</v>
      </c>
      <c r="F24" t="s">
        <v>370</v>
      </c>
      <c r="G24">
        <v>100</v>
      </c>
      <c r="H24" s="4">
        <v>301113.23200000002</v>
      </c>
      <c r="I24" s="2">
        <v>161100.53400000001</v>
      </c>
      <c r="J24">
        <f t="shared" si="0"/>
        <v>1.8691013898191051</v>
      </c>
      <c r="K24" t="str">
        <f t="shared" si="1"/>
        <v>low</v>
      </c>
      <c r="L24">
        <f t="shared" si="9"/>
        <v>2.2787508301088271</v>
      </c>
      <c r="M24">
        <f t="shared" si="2"/>
        <v>2.2879024398682999</v>
      </c>
      <c r="N24">
        <f t="shared" si="6"/>
        <v>2.5395717082538125</v>
      </c>
      <c r="O24">
        <f t="shared" si="7"/>
        <v>0.12697858541269064</v>
      </c>
    </row>
    <row r="25" spans="1:15" x14ac:dyDescent="0.25">
      <c r="A25" s="7">
        <v>41830</v>
      </c>
      <c r="B25" t="s">
        <v>380</v>
      </c>
      <c r="C25">
        <v>222</v>
      </c>
      <c r="D25" s="5" t="s">
        <v>316</v>
      </c>
      <c r="E25">
        <v>24</v>
      </c>
      <c r="F25" t="s">
        <v>370</v>
      </c>
      <c r="G25">
        <v>100</v>
      </c>
      <c r="H25" s="4">
        <v>235277.26199999999</v>
      </c>
      <c r="I25" s="2">
        <v>167632.25</v>
      </c>
      <c r="J25">
        <f t="shared" si="0"/>
        <v>1.4035322081520709</v>
      </c>
      <c r="K25" t="str">
        <f t="shared" si="1"/>
        <v>low</v>
      </c>
      <c r="L25">
        <f t="shared" si="9"/>
        <v>1.2873343444464882</v>
      </c>
      <c r="M25">
        <f t="shared" si="2"/>
        <v>1.2925043618940644</v>
      </c>
      <c r="N25">
        <f t="shared" si="6"/>
        <v>1.4346798417024114</v>
      </c>
      <c r="O25">
        <f t="shared" si="7"/>
        <v>7.1733992085120574E-2</v>
      </c>
    </row>
    <row r="26" spans="1:15" x14ac:dyDescent="0.25">
      <c r="A26" s="7">
        <v>41872</v>
      </c>
      <c r="B26" t="s">
        <v>395</v>
      </c>
      <c r="C26">
        <v>222</v>
      </c>
      <c r="D26" s="5" t="s">
        <v>18</v>
      </c>
      <c r="E26">
        <v>25</v>
      </c>
      <c r="F26" t="s">
        <v>370</v>
      </c>
      <c r="G26">
        <v>100</v>
      </c>
      <c r="H26" s="4">
        <v>450194.886</v>
      </c>
      <c r="I26" s="2">
        <v>175117.88800000001</v>
      </c>
      <c r="J26">
        <f t="shared" si="0"/>
        <v>2.5708103903126105</v>
      </c>
      <c r="K26" t="str">
        <f t="shared" si="1"/>
        <v>low</v>
      </c>
      <c r="L26">
        <f t="shared" si="9"/>
        <v>3.7730204223011299</v>
      </c>
      <c r="M26">
        <f t="shared" si="2"/>
        <v>3.7881731147601703</v>
      </c>
      <c r="N26">
        <f t="shared" si="6"/>
        <v>4.2048721573837886</v>
      </c>
      <c r="O26">
        <f t="shared" si="7"/>
        <v>0.21024360786918944</v>
      </c>
    </row>
    <row r="27" spans="1:15" x14ac:dyDescent="0.25">
      <c r="A27" s="7">
        <v>41808</v>
      </c>
      <c r="B27" t="s">
        <v>381</v>
      </c>
      <c r="C27">
        <v>222</v>
      </c>
      <c r="D27" s="5" t="s">
        <v>254</v>
      </c>
      <c r="E27">
        <v>26</v>
      </c>
      <c r="F27" t="s">
        <v>370</v>
      </c>
      <c r="G27">
        <v>100</v>
      </c>
      <c r="H27" s="4">
        <v>13206411.128</v>
      </c>
      <c r="I27" s="2">
        <v>170490.772</v>
      </c>
      <c r="J27">
        <f t="shared" si="0"/>
        <v>77.461149205189827</v>
      </c>
      <c r="K27" t="str">
        <f t="shared" si="1"/>
        <v>high</v>
      </c>
      <c r="L27">
        <f>(J27-0.3258)/0.5464</f>
        <v>141.17011201535473</v>
      </c>
      <c r="M27">
        <f t="shared" si="2"/>
        <v>141.73706025638026</v>
      </c>
      <c r="N27">
        <f t="shared" si="6"/>
        <v>157.32813688458208</v>
      </c>
      <c r="O27">
        <f t="shared" si="7"/>
        <v>7.8664068442291049</v>
      </c>
    </row>
    <row r="28" spans="1:15" x14ac:dyDescent="0.25">
      <c r="A28" s="7">
        <v>41808</v>
      </c>
      <c r="B28" t="s">
        <v>396</v>
      </c>
      <c r="C28">
        <v>222</v>
      </c>
      <c r="D28" s="5" t="s">
        <v>82</v>
      </c>
      <c r="E28">
        <v>27</v>
      </c>
      <c r="F28" t="s">
        <v>370</v>
      </c>
      <c r="G28">
        <v>100</v>
      </c>
      <c r="H28" s="4">
        <v>4428544.5259999996</v>
      </c>
      <c r="I28" s="2">
        <v>163725.796</v>
      </c>
      <c r="J28">
        <f t="shared" si="0"/>
        <v>27.048544787652151</v>
      </c>
      <c r="K28" t="str">
        <f t="shared" si="1"/>
        <v>high</v>
      </c>
      <c r="L28">
        <f>(J28-0.3258)/0.5464</f>
        <v>48.906926770959281</v>
      </c>
      <c r="M28">
        <f t="shared" si="2"/>
        <v>49.103340131485218</v>
      </c>
      <c r="N28">
        <f t="shared" si="6"/>
        <v>54.504707545948591</v>
      </c>
      <c r="O28">
        <f t="shared" si="7"/>
        <v>2.7252353772974294</v>
      </c>
    </row>
    <row r="29" spans="1:15" x14ac:dyDescent="0.25">
      <c r="A29" s="7">
        <v>41808</v>
      </c>
      <c r="B29" t="s">
        <v>397</v>
      </c>
      <c r="C29">
        <v>222</v>
      </c>
      <c r="D29" s="5" t="s">
        <v>209</v>
      </c>
      <c r="E29">
        <v>28</v>
      </c>
      <c r="F29" t="s">
        <v>370</v>
      </c>
      <c r="G29">
        <v>100</v>
      </c>
      <c r="H29" s="4">
        <v>3894641.18</v>
      </c>
      <c r="I29" s="2">
        <v>186025.196</v>
      </c>
      <c r="J29">
        <f t="shared" si="0"/>
        <v>20.936095022310852</v>
      </c>
      <c r="K29" t="str">
        <f t="shared" si="1"/>
        <v>high</v>
      </c>
      <c r="L29">
        <f>(J29-0.3258)/0.5464</f>
        <v>37.720159264844163</v>
      </c>
      <c r="M29">
        <f t="shared" si="2"/>
        <v>37.871645848237108</v>
      </c>
      <c r="N29">
        <f t="shared" si="6"/>
        <v>42.037526891543187</v>
      </c>
      <c r="O29">
        <f t="shared" si="7"/>
        <v>2.1018763445771595</v>
      </c>
    </row>
    <row r="30" spans="1:15" x14ac:dyDescent="0.25">
      <c r="A30" s="7">
        <v>41857</v>
      </c>
      <c r="B30" t="s">
        <v>380</v>
      </c>
      <c r="C30">
        <v>222</v>
      </c>
      <c r="D30" s="5" t="s">
        <v>102</v>
      </c>
      <c r="E30">
        <v>29</v>
      </c>
      <c r="F30" t="s">
        <v>370</v>
      </c>
      <c r="G30">
        <v>100</v>
      </c>
      <c r="H30" s="4">
        <v>348864.83399999997</v>
      </c>
      <c r="I30" s="2">
        <v>182573.91800000001</v>
      </c>
      <c r="J30">
        <f t="shared" si="0"/>
        <v>1.9108141941720282</v>
      </c>
      <c r="K30" t="str">
        <f t="shared" si="1"/>
        <v>low</v>
      </c>
      <c r="L30">
        <f t="shared" ref="L30:L80" si="10">(J30-0.799)/0.4696</f>
        <v>2.3675770744719506</v>
      </c>
      <c r="M30">
        <f t="shared" si="2"/>
        <v>2.3770854161364965</v>
      </c>
      <c r="N30">
        <f t="shared" si="6"/>
        <v>2.638564811911511</v>
      </c>
      <c r="O30">
        <f t="shared" si="7"/>
        <v>0.13192824059557556</v>
      </c>
    </row>
    <row r="31" spans="1:15" x14ac:dyDescent="0.25">
      <c r="A31" s="7">
        <v>41857</v>
      </c>
      <c r="B31" t="s">
        <v>395</v>
      </c>
      <c r="C31">
        <v>222</v>
      </c>
      <c r="D31" s="5" t="s">
        <v>88</v>
      </c>
      <c r="E31">
        <v>30</v>
      </c>
      <c r="F31" t="s">
        <v>370</v>
      </c>
      <c r="G31">
        <v>100</v>
      </c>
      <c r="H31" s="4">
        <v>217309.878</v>
      </c>
      <c r="I31" s="2">
        <v>168158.65</v>
      </c>
      <c r="J31">
        <f t="shared" si="0"/>
        <v>1.2922908098988664</v>
      </c>
      <c r="K31" t="str">
        <f t="shared" si="1"/>
        <v>low</v>
      </c>
      <c r="L31">
        <f t="shared" si="10"/>
        <v>1.0504489137539743</v>
      </c>
      <c r="M31">
        <f t="shared" si="2"/>
        <v>1.0546675840903355</v>
      </c>
      <c r="N31">
        <f t="shared" si="6"/>
        <v>1.1706810183402723</v>
      </c>
      <c r="O31">
        <f t="shared" si="7"/>
        <v>5.8534050917013615E-2</v>
      </c>
    </row>
    <row r="32" spans="1:15" x14ac:dyDescent="0.25">
      <c r="A32" s="7">
        <v>41830</v>
      </c>
      <c r="B32" t="s">
        <v>395</v>
      </c>
      <c r="C32">
        <v>222</v>
      </c>
      <c r="D32" s="5" t="s">
        <v>245</v>
      </c>
      <c r="E32">
        <v>31</v>
      </c>
      <c r="F32" t="s">
        <v>370</v>
      </c>
      <c r="G32">
        <v>100</v>
      </c>
      <c r="H32" s="4">
        <v>319180.58</v>
      </c>
      <c r="I32" s="2">
        <v>162271.68400000001</v>
      </c>
      <c r="J32">
        <f t="shared" si="0"/>
        <v>1.9669517942514234</v>
      </c>
      <c r="K32" t="str">
        <f t="shared" si="1"/>
        <v>low</v>
      </c>
      <c r="L32">
        <f t="shared" si="10"/>
        <v>2.4871205158675962</v>
      </c>
      <c r="M32">
        <f t="shared" si="2"/>
        <v>2.497108951674293</v>
      </c>
      <c r="N32">
        <f t="shared" si="6"/>
        <v>2.7717909363584652</v>
      </c>
      <c r="O32">
        <f t="shared" si="7"/>
        <v>0.13858954681792326</v>
      </c>
    </row>
    <row r="33" spans="1:15" x14ac:dyDescent="0.25">
      <c r="A33" s="7">
        <v>41871</v>
      </c>
      <c r="B33" t="s">
        <v>388</v>
      </c>
      <c r="C33">
        <v>222</v>
      </c>
      <c r="D33" s="5" t="s">
        <v>231</v>
      </c>
      <c r="E33">
        <v>32</v>
      </c>
      <c r="F33" t="s">
        <v>370</v>
      </c>
      <c r="G33">
        <v>100</v>
      </c>
      <c r="H33" s="4">
        <v>691977.01</v>
      </c>
      <c r="I33" s="2">
        <v>177185.03599999999</v>
      </c>
      <c r="J33">
        <f t="shared" si="0"/>
        <v>3.9053919316301635</v>
      </c>
      <c r="K33" t="str">
        <f t="shared" si="1"/>
        <v>low</v>
      </c>
      <c r="L33">
        <f t="shared" si="10"/>
        <v>6.6149743007456632</v>
      </c>
      <c r="M33">
        <f t="shared" si="2"/>
        <v>6.6415404625960468</v>
      </c>
      <c r="N33">
        <f t="shared" si="6"/>
        <v>7.3721099134816113</v>
      </c>
      <c r="O33">
        <f t="shared" si="7"/>
        <v>0.36860549567408057</v>
      </c>
    </row>
    <row r="34" spans="1:15" x14ac:dyDescent="0.25">
      <c r="A34" s="7">
        <v>41837</v>
      </c>
      <c r="B34" t="s">
        <v>398</v>
      </c>
      <c r="C34">
        <v>222</v>
      </c>
      <c r="D34" s="5" t="s">
        <v>308</v>
      </c>
      <c r="E34">
        <v>33</v>
      </c>
      <c r="F34" t="s">
        <v>370</v>
      </c>
      <c r="G34">
        <v>100</v>
      </c>
      <c r="H34" s="4">
        <v>282350.46000000002</v>
      </c>
      <c r="I34" s="2">
        <v>206367.11</v>
      </c>
      <c r="J34">
        <f t="shared" si="0"/>
        <v>1.3681950578268021</v>
      </c>
      <c r="K34" t="str">
        <f t="shared" si="1"/>
        <v>low</v>
      </c>
      <c r="L34">
        <f t="shared" si="10"/>
        <v>1.2120848761218102</v>
      </c>
      <c r="M34">
        <f t="shared" si="2"/>
        <v>1.2169526868692873</v>
      </c>
      <c r="N34">
        <f t="shared" si="6"/>
        <v>1.3508174824249088</v>
      </c>
      <c r="O34">
        <f t="shared" si="7"/>
        <v>6.7540874121245445E-2</v>
      </c>
    </row>
    <row r="35" spans="1:15" x14ac:dyDescent="0.25">
      <c r="A35" s="7">
        <v>41877</v>
      </c>
      <c r="B35" t="s">
        <v>392</v>
      </c>
      <c r="C35">
        <v>222</v>
      </c>
      <c r="D35" s="5" t="s">
        <v>49</v>
      </c>
      <c r="E35">
        <v>34</v>
      </c>
      <c r="F35" t="s">
        <v>370</v>
      </c>
      <c r="G35">
        <v>100</v>
      </c>
      <c r="H35" s="4">
        <v>2275055.5699999998</v>
      </c>
      <c r="I35" s="2">
        <v>178895.78200000001</v>
      </c>
      <c r="J35">
        <f t="shared" si="0"/>
        <v>12.717211912799597</v>
      </c>
      <c r="K35" t="str">
        <f t="shared" si="1"/>
        <v>high</v>
      </c>
      <c r="L35">
        <f>(J35-0.3258)/0.5464</f>
        <v>22.678279489018298</v>
      </c>
      <c r="M35">
        <f t="shared" si="2"/>
        <v>22.769356916685034</v>
      </c>
      <c r="N35">
        <f t="shared" si="6"/>
        <v>25.273986177520388</v>
      </c>
      <c r="O35">
        <f t="shared" si="7"/>
        <v>1.2636993088760193</v>
      </c>
    </row>
    <row r="36" spans="1:15" x14ac:dyDescent="0.25">
      <c r="A36" s="7">
        <v>41877</v>
      </c>
      <c r="B36" t="s">
        <v>389</v>
      </c>
      <c r="C36">
        <v>222</v>
      </c>
      <c r="D36" s="5" t="s">
        <v>90</v>
      </c>
      <c r="E36">
        <v>35</v>
      </c>
      <c r="F36" t="s">
        <v>370</v>
      </c>
      <c r="G36">
        <v>100</v>
      </c>
      <c r="H36" s="4">
        <v>971765.12399999995</v>
      </c>
      <c r="I36" s="2">
        <v>212284.508</v>
      </c>
      <c r="J36">
        <f t="shared" si="0"/>
        <v>4.5776544560661012</v>
      </c>
      <c r="K36" t="str">
        <f t="shared" si="1"/>
        <v>low</v>
      </c>
      <c r="L36">
        <f t="shared" si="10"/>
        <v>8.0465384498852242</v>
      </c>
      <c r="M36">
        <f t="shared" si="2"/>
        <v>8.0788538653466109</v>
      </c>
      <c r="N36">
        <f t="shared" si="6"/>
        <v>8.9675277905347368</v>
      </c>
      <c r="O36">
        <f t="shared" si="7"/>
        <v>0.44837638952673686</v>
      </c>
    </row>
    <row r="37" spans="1:15" x14ac:dyDescent="0.25">
      <c r="A37" s="7">
        <v>41872</v>
      </c>
      <c r="B37" t="s">
        <v>379</v>
      </c>
      <c r="C37">
        <v>222</v>
      </c>
      <c r="D37" s="5" t="s">
        <v>150</v>
      </c>
      <c r="E37">
        <v>36</v>
      </c>
      <c r="F37" t="s">
        <v>370</v>
      </c>
      <c r="G37">
        <v>100</v>
      </c>
      <c r="H37" s="4">
        <v>369431.68800000002</v>
      </c>
      <c r="I37" s="2">
        <v>167658.59</v>
      </c>
      <c r="J37">
        <f t="shared" si="0"/>
        <v>2.2034760521366668</v>
      </c>
      <c r="K37" t="str">
        <f t="shared" si="1"/>
        <v>low</v>
      </c>
      <c r="L37">
        <f t="shared" si="10"/>
        <v>2.9907922745670077</v>
      </c>
      <c r="M37">
        <f t="shared" si="2"/>
        <v>3.0028034885210917</v>
      </c>
      <c r="N37">
        <f t="shared" si="6"/>
        <v>3.3331118722584114</v>
      </c>
      <c r="O37">
        <f t="shared" si="7"/>
        <v>0.16665559361292057</v>
      </c>
    </row>
    <row r="38" spans="1:15" x14ac:dyDescent="0.25">
      <c r="A38" s="7">
        <v>41877</v>
      </c>
      <c r="B38" t="s">
        <v>391</v>
      </c>
      <c r="C38">
        <v>222</v>
      </c>
      <c r="D38" s="5" t="s">
        <v>299</v>
      </c>
      <c r="E38">
        <v>37</v>
      </c>
      <c r="F38" t="s">
        <v>370</v>
      </c>
      <c r="G38">
        <v>100</v>
      </c>
      <c r="H38" s="4">
        <v>385879.14600000001</v>
      </c>
      <c r="I38" s="2">
        <v>174890.64799999999</v>
      </c>
      <c r="J38">
        <f t="shared" si="0"/>
        <v>2.2064024029460971</v>
      </c>
      <c r="K38" t="str">
        <f t="shared" si="1"/>
        <v>low</v>
      </c>
      <c r="L38">
        <f t="shared" si="10"/>
        <v>2.9970238563588101</v>
      </c>
      <c r="M38">
        <f t="shared" si="2"/>
        <v>3.009060096745793</v>
      </c>
      <c r="N38">
        <f t="shared" si="6"/>
        <v>3.3400567073878298</v>
      </c>
      <c r="O38">
        <f t="shared" si="7"/>
        <v>0.16700283536939151</v>
      </c>
    </row>
    <row r="39" spans="1:15" x14ac:dyDescent="0.25">
      <c r="A39" s="7">
        <v>41877</v>
      </c>
      <c r="B39" t="s">
        <v>394</v>
      </c>
      <c r="C39">
        <v>222</v>
      </c>
      <c r="D39" s="5" t="s">
        <v>83</v>
      </c>
      <c r="E39">
        <v>38</v>
      </c>
      <c r="F39" t="s">
        <v>370</v>
      </c>
      <c r="G39">
        <v>100</v>
      </c>
      <c r="H39" s="4">
        <v>618571.25</v>
      </c>
      <c r="I39" s="2">
        <v>181424.158</v>
      </c>
      <c r="J39">
        <f t="shared" si="0"/>
        <v>3.4095307748376045</v>
      </c>
      <c r="K39" t="str">
        <f t="shared" si="1"/>
        <v>low</v>
      </c>
      <c r="L39">
        <f t="shared" si="10"/>
        <v>5.5590519055315255</v>
      </c>
      <c r="M39">
        <f t="shared" si="2"/>
        <v>5.5813774151922946</v>
      </c>
      <c r="N39">
        <f t="shared" si="6"/>
        <v>6.1953289308634467</v>
      </c>
      <c r="O39">
        <f t="shared" si="7"/>
        <v>0.30976644654317231</v>
      </c>
    </row>
    <row r="40" spans="1:15" x14ac:dyDescent="0.25">
      <c r="A40" s="7">
        <v>41795</v>
      </c>
      <c r="B40" t="s">
        <v>396</v>
      </c>
      <c r="C40">
        <v>222</v>
      </c>
      <c r="D40" s="5" t="s">
        <v>258</v>
      </c>
      <c r="E40">
        <v>39</v>
      </c>
      <c r="F40" t="s">
        <v>370</v>
      </c>
      <c r="G40">
        <v>100</v>
      </c>
      <c r="H40" s="4">
        <v>163288.86799999999</v>
      </c>
      <c r="I40" s="2">
        <v>168509.174</v>
      </c>
      <c r="J40">
        <f t="shared" si="0"/>
        <v>0.96902064216396899</v>
      </c>
      <c r="K40" t="str">
        <f t="shared" si="1"/>
        <v>low</v>
      </c>
      <c r="L40">
        <f t="shared" si="10"/>
        <v>0.36205417837301734</v>
      </c>
      <c r="M40">
        <f t="shared" si="2"/>
        <v>0.36350821121788884</v>
      </c>
      <c r="N40">
        <f t="shared" si="6"/>
        <v>0.40349411445185657</v>
      </c>
      <c r="O40">
        <f t="shared" si="7"/>
        <v>2.017470572259283E-2</v>
      </c>
    </row>
    <row r="41" spans="1:15" x14ac:dyDescent="0.25">
      <c r="A41" s="7">
        <v>41871</v>
      </c>
      <c r="B41" t="s">
        <v>399</v>
      </c>
      <c r="C41">
        <v>222</v>
      </c>
      <c r="D41" s="5" t="s">
        <v>29</v>
      </c>
      <c r="E41">
        <v>40</v>
      </c>
      <c r="F41" t="s">
        <v>370</v>
      </c>
      <c r="G41">
        <v>100</v>
      </c>
      <c r="H41" s="4">
        <v>2025605.406</v>
      </c>
      <c r="I41" s="2">
        <v>178307.35200000001</v>
      </c>
      <c r="J41">
        <f t="shared" si="0"/>
        <v>11.360190049819145</v>
      </c>
      <c r="K41" t="str">
        <f t="shared" si="1"/>
        <v>high</v>
      </c>
      <c r="L41">
        <f>(J41-0.3258)/0.5464</f>
        <v>20.194710925730501</v>
      </c>
      <c r="M41">
        <f t="shared" si="2"/>
        <v>20.275814182460341</v>
      </c>
      <c r="N41">
        <f t="shared" si="6"/>
        <v>22.506153742530977</v>
      </c>
      <c r="O41">
        <f t="shared" si="7"/>
        <v>1.1253076871265488</v>
      </c>
    </row>
    <row r="42" spans="1:15" x14ac:dyDescent="0.25">
      <c r="A42" s="7">
        <v>41877</v>
      </c>
      <c r="B42" t="s">
        <v>382</v>
      </c>
      <c r="C42">
        <v>222</v>
      </c>
      <c r="D42" s="5" t="s">
        <v>42</v>
      </c>
      <c r="E42">
        <v>41</v>
      </c>
      <c r="F42" t="s">
        <v>370</v>
      </c>
      <c r="G42">
        <v>100</v>
      </c>
      <c r="H42" s="4">
        <v>801251.60800000001</v>
      </c>
      <c r="I42" s="2">
        <v>182076.83199999999</v>
      </c>
      <c r="J42">
        <f t="shared" si="0"/>
        <v>4.40062362244967</v>
      </c>
      <c r="K42" t="str">
        <f t="shared" si="1"/>
        <v>low</v>
      </c>
      <c r="L42">
        <f t="shared" si="10"/>
        <v>7.6695562658638625</v>
      </c>
      <c r="M42">
        <f t="shared" si="2"/>
        <v>7.700357696650463</v>
      </c>
      <c r="N42">
        <f t="shared" si="6"/>
        <v>8.5473970432820146</v>
      </c>
      <c r="O42">
        <f t="shared" si="7"/>
        <v>0.42736985216410078</v>
      </c>
    </row>
    <row r="43" spans="1:15" x14ac:dyDescent="0.25">
      <c r="A43" s="7">
        <v>41877</v>
      </c>
      <c r="B43" t="s">
        <v>400</v>
      </c>
      <c r="C43">
        <v>222</v>
      </c>
      <c r="D43" s="5" t="s">
        <v>218</v>
      </c>
      <c r="E43">
        <v>42</v>
      </c>
      <c r="F43" t="s">
        <v>370</v>
      </c>
      <c r="G43">
        <v>100</v>
      </c>
      <c r="H43" s="4">
        <v>393230.47600000002</v>
      </c>
      <c r="I43" s="2">
        <v>180590.06</v>
      </c>
      <c r="J43">
        <f t="shared" si="0"/>
        <v>2.1774757481114966</v>
      </c>
      <c r="K43" t="str">
        <f t="shared" si="1"/>
        <v>low</v>
      </c>
      <c r="L43">
        <f t="shared" si="10"/>
        <v>2.9354253579887066</v>
      </c>
      <c r="M43">
        <f t="shared" si="2"/>
        <v>2.9472142148480986</v>
      </c>
      <c r="N43">
        <f t="shared" si="6"/>
        <v>3.2714077784813895</v>
      </c>
      <c r="O43">
        <f t="shared" si="7"/>
        <v>0.16357038892406947</v>
      </c>
    </row>
    <row r="44" spans="1:15" x14ac:dyDescent="0.25">
      <c r="A44" s="7">
        <v>41877</v>
      </c>
      <c r="B44" t="s">
        <v>399</v>
      </c>
      <c r="C44">
        <v>222</v>
      </c>
      <c r="D44" s="5" t="s">
        <v>38</v>
      </c>
      <c r="E44">
        <v>43</v>
      </c>
      <c r="F44" t="s">
        <v>370</v>
      </c>
      <c r="G44">
        <v>100</v>
      </c>
      <c r="H44" s="4">
        <v>489814.18400000001</v>
      </c>
      <c r="I44" s="2">
        <v>174506.68599999999</v>
      </c>
      <c r="J44">
        <f t="shared" si="0"/>
        <v>2.8068505294977641</v>
      </c>
      <c r="K44" t="str">
        <f t="shared" si="1"/>
        <v>low</v>
      </c>
      <c r="L44">
        <f t="shared" si="10"/>
        <v>4.2756612638368061</v>
      </c>
      <c r="M44">
        <f t="shared" si="2"/>
        <v>4.2928325942136603</v>
      </c>
      <c r="N44">
        <f t="shared" si="6"/>
        <v>4.7650441795771625</v>
      </c>
      <c r="O44">
        <f t="shared" si="7"/>
        <v>0.23825220897885813</v>
      </c>
    </row>
    <row r="45" spans="1:15" x14ac:dyDescent="0.25">
      <c r="A45" s="7">
        <v>41937</v>
      </c>
      <c r="B45" t="s">
        <v>401</v>
      </c>
      <c r="C45">
        <v>222</v>
      </c>
      <c r="D45" s="5" t="s">
        <v>302</v>
      </c>
      <c r="E45">
        <v>44</v>
      </c>
      <c r="F45" t="s">
        <v>370</v>
      </c>
      <c r="G45">
        <v>100</v>
      </c>
      <c r="H45" s="4">
        <v>1105618.202</v>
      </c>
      <c r="I45" s="2">
        <v>176899.39600000001</v>
      </c>
      <c r="J45">
        <f t="shared" si="0"/>
        <v>6.249982911190946</v>
      </c>
      <c r="K45" t="str">
        <f t="shared" si="1"/>
        <v>low</v>
      </c>
      <c r="L45">
        <f t="shared" si="10"/>
        <v>11.607714887544603</v>
      </c>
      <c r="M45">
        <f t="shared" si="2"/>
        <v>11.654332216410243</v>
      </c>
      <c r="N45">
        <f t="shared" si="6"/>
        <v>12.936308760215368</v>
      </c>
      <c r="O45">
        <f t="shared" si="7"/>
        <v>0.64681543801076846</v>
      </c>
    </row>
    <row r="46" spans="1:15" x14ac:dyDescent="0.25">
      <c r="A46" s="7">
        <v>41877</v>
      </c>
      <c r="B46" t="s">
        <v>388</v>
      </c>
      <c r="C46">
        <v>222</v>
      </c>
      <c r="D46" s="5" t="s">
        <v>126</v>
      </c>
      <c r="E46">
        <v>45</v>
      </c>
      <c r="F46" t="s">
        <v>370</v>
      </c>
      <c r="G46">
        <v>100</v>
      </c>
      <c r="H46" s="4">
        <v>537502.18599999999</v>
      </c>
      <c r="I46" s="2">
        <v>165978.54800000001</v>
      </c>
      <c r="J46">
        <f t="shared" si="0"/>
        <v>3.2383834686877724</v>
      </c>
      <c r="K46" t="str">
        <f t="shared" si="1"/>
        <v>low</v>
      </c>
      <c r="L46">
        <f t="shared" si="10"/>
        <v>5.1945985278700437</v>
      </c>
      <c r="M46">
        <f t="shared" si="2"/>
        <v>5.2154603693474328</v>
      </c>
      <c r="N46">
        <f t="shared" si="6"/>
        <v>5.7891610099756505</v>
      </c>
      <c r="O46">
        <f t="shared" si="7"/>
        <v>0.28945805049878254</v>
      </c>
    </row>
    <row r="47" spans="1:15" x14ac:dyDescent="0.25">
      <c r="A47" s="7">
        <v>41871</v>
      </c>
      <c r="B47" t="s">
        <v>389</v>
      </c>
      <c r="C47">
        <v>222</v>
      </c>
      <c r="D47" s="5" t="s">
        <v>337</v>
      </c>
      <c r="E47">
        <v>46</v>
      </c>
      <c r="F47" t="s">
        <v>370</v>
      </c>
      <c r="G47">
        <v>100</v>
      </c>
      <c r="H47" s="4">
        <v>415123.16600000003</v>
      </c>
      <c r="I47" s="2">
        <v>177808.09</v>
      </c>
      <c r="J47">
        <f t="shared" si="0"/>
        <v>2.3346697329688433</v>
      </c>
      <c r="K47" t="str">
        <f t="shared" si="1"/>
        <v>low</v>
      </c>
      <c r="L47">
        <f t="shared" si="10"/>
        <v>3.2701655301721537</v>
      </c>
      <c r="M47">
        <f t="shared" si="2"/>
        <v>3.2832987250724432</v>
      </c>
      <c r="N47">
        <f t="shared" si="6"/>
        <v>3.6444615848304118</v>
      </c>
      <c r="O47">
        <f t="shared" si="7"/>
        <v>0.18222307924152059</v>
      </c>
    </row>
    <row r="48" spans="1:15" x14ac:dyDescent="0.25">
      <c r="A48" s="7">
        <v>41872</v>
      </c>
      <c r="B48" t="s">
        <v>402</v>
      </c>
      <c r="C48">
        <v>222</v>
      </c>
      <c r="D48" s="5" t="s">
        <v>70</v>
      </c>
      <c r="E48">
        <v>47</v>
      </c>
      <c r="F48" t="s">
        <v>370</v>
      </c>
      <c r="G48">
        <v>100</v>
      </c>
      <c r="H48" s="4">
        <v>456946.69799999997</v>
      </c>
      <c r="I48" s="2">
        <v>177892.318</v>
      </c>
      <c r="J48">
        <f t="shared" si="0"/>
        <v>2.568670210930637</v>
      </c>
      <c r="K48" t="str">
        <f t="shared" si="1"/>
        <v>low</v>
      </c>
      <c r="L48">
        <f t="shared" si="10"/>
        <v>3.7684629704655812</v>
      </c>
      <c r="M48">
        <f t="shared" si="2"/>
        <v>3.7835973599052015</v>
      </c>
      <c r="N48">
        <f t="shared" si="6"/>
        <v>4.1997930694947732</v>
      </c>
      <c r="O48">
        <f t="shared" si="7"/>
        <v>0.20998965347473866</v>
      </c>
    </row>
    <row r="49" spans="1:15" x14ac:dyDescent="0.25">
      <c r="A49" s="7">
        <v>41871</v>
      </c>
      <c r="B49" t="s">
        <v>390</v>
      </c>
      <c r="C49">
        <v>222</v>
      </c>
      <c r="D49" s="5" t="s">
        <v>207</v>
      </c>
      <c r="E49">
        <v>48</v>
      </c>
      <c r="F49" t="s">
        <v>370</v>
      </c>
      <c r="G49">
        <v>100</v>
      </c>
      <c r="H49" s="4">
        <v>869462.20799999998</v>
      </c>
      <c r="I49" s="2">
        <v>175629.92199999999</v>
      </c>
      <c r="J49">
        <f t="shared" si="0"/>
        <v>4.9505357521026516</v>
      </c>
      <c r="K49" t="str">
        <f t="shared" si="1"/>
        <v>low</v>
      </c>
      <c r="L49">
        <f t="shared" si="10"/>
        <v>8.840578688463907</v>
      </c>
      <c r="M49">
        <f t="shared" si="2"/>
        <v>8.8760830205460906</v>
      </c>
      <c r="N49">
        <f t="shared" si="6"/>
        <v>9.8524521528061602</v>
      </c>
      <c r="O49">
        <f t="shared" si="7"/>
        <v>0.49262260764030796</v>
      </c>
    </row>
    <row r="50" spans="1:15" x14ac:dyDescent="0.25">
      <c r="A50" s="7">
        <v>41871</v>
      </c>
      <c r="B50" t="s">
        <v>400</v>
      </c>
      <c r="C50">
        <v>222</v>
      </c>
      <c r="D50" s="5" t="s">
        <v>189</v>
      </c>
      <c r="E50">
        <v>49</v>
      </c>
      <c r="F50" t="s">
        <v>370</v>
      </c>
      <c r="G50">
        <v>100</v>
      </c>
      <c r="H50" s="4">
        <v>755561.20200000005</v>
      </c>
      <c r="I50" s="2">
        <v>179285.75200000001</v>
      </c>
      <c r="J50">
        <f t="shared" si="0"/>
        <v>4.2142847023337362</v>
      </c>
      <c r="K50" t="str">
        <f t="shared" si="1"/>
        <v>low</v>
      </c>
      <c r="L50">
        <f t="shared" si="10"/>
        <v>7.2727527732830834</v>
      </c>
      <c r="M50">
        <f t="shared" si="2"/>
        <v>7.3019606157460677</v>
      </c>
      <c r="N50">
        <f t="shared" si="6"/>
        <v>8.1051762834781336</v>
      </c>
      <c r="O50">
        <f t="shared" si="7"/>
        <v>0.40525881417390663</v>
      </c>
    </row>
    <row r="51" spans="1:15" x14ac:dyDescent="0.25">
      <c r="A51" s="7">
        <v>41871</v>
      </c>
      <c r="B51" t="s">
        <v>386</v>
      </c>
      <c r="C51">
        <v>222</v>
      </c>
      <c r="D51" s="5" t="s">
        <v>307</v>
      </c>
      <c r="E51">
        <v>50</v>
      </c>
      <c r="F51" t="s">
        <v>370</v>
      </c>
      <c r="G51">
        <v>100</v>
      </c>
      <c r="H51" s="4">
        <v>388654.05200000003</v>
      </c>
      <c r="I51" s="2">
        <v>286206.04800000001</v>
      </c>
      <c r="J51">
        <f t="shared" si="0"/>
        <v>1.3579519186121463</v>
      </c>
      <c r="K51" t="str">
        <f t="shared" si="1"/>
        <v>low</v>
      </c>
      <c r="L51">
        <f t="shared" si="10"/>
        <v>1.1902723990888973</v>
      </c>
      <c r="M51">
        <f t="shared" si="2"/>
        <v>1.1950526095270051</v>
      </c>
      <c r="N51">
        <f t="shared" si="6"/>
        <v>1.3265083965749755</v>
      </c>
      <c r="O51">
        <f t="shared" si="7"/>
        <v>6.6325419828748788E-2</v>
      </c>
    </row>
    <row r="52" spans="1:15" x14ac:dyDescent="0.25">
      <c r="A52" s="7">
        <v>41830</v>
      </c>
      <c r="B52" t="s">
        <v>398</v>
      </c>
      <c r="C52">
        <v>222</v>
      </c>
      <c r="D52" s="5" t="s">
        <v>293</v>
      </c>
      <c r="E52">
        <v>51</v>
      </c>
      <c r="F52" t="s">
        <v>370</v>
      </c>
      <c r="G52">
        <v>100</v>
      </c>
      <c r="H52" s="4">
        <v>235036.56599999999</v>
      </c>
      <c r="I52" s="2">
        <v>155781.41800000001</v>
      </c>
      <c r="J52">
        <f t="shared" si="0"/>
        <v>1.5087586762113052</v>
      </c>
      <c r="K52" t="str">
        <f t="shared" si="1"/>
        <v>low</v>
      </c>
      <c r="L52">
        <f t="shared" si="10"/>
        <v>1.5114111503647896</v>
      </c>
      <c r="M52">
        <f t="shared" si="2"/>
        <v>1.5174810746634433</v>
      </c>
      <c r="N52">
        <f t="shared" si="6"/>
        <v>1.6844039928764221</v>
      </c>
      <c r="O52">
        <f t="shared" si="7"/>
        <v>8.4220199643821103E-2</v>
      </c>
    </row>
    <row r="53" spans="1:15" x14ac:dyDescent="0.25">
      <c r="A53" s="7">
        <v>41877</v>
      </c>
      <c r="B53" t="s">
        <v>390</v>
      </c>
      <c r="C53">
        <v>222</v>
      </c>
      <c r="D53" s="5" t="s">
        <v>211</v>
      </c>
      <c r="E53">
        <v>52</v>
      </c>
      <c r="F53" t="s">
        <v>370</v>
      </c>
      <c r="G53">
        <v>100</v>
      </c>
      <c r="H53" s="4">
        <v>437497.59399999998</v>
      </c>
      <c r="I53" s="2">
        <v>177634.44399999999</v>
      </c>
      <c r="J53">
        <f t="shared" si="0"/>
        <v>2.4629096933475356</v>
      </c>
      <c r="K53" t="str">
        <f t="shared" si="1"/>
        <v>low</v>
      </c>
      <c r="L53">
        <f t="shared" si="10"/>
        <v>3.5432489210978186</v>
      </c>
      <c r="M53">
        <f t="shared" si="2"/>
        <v>3.5574788364435932</v>
      </c>
      <c r="N53">
        <f t="shared" si="6"/>
        <v>3.9488015084523882</v>
      </c>
      <c r="O53">
        <f t="shared" si="7"/>
        <v>0.1974400754226194</v>
      </c>
    </row>
    <row r="54" spans="1:15" x14ac:dyDescent="0.25">
      <c r="A54" s="7">
        <v>41877</v>
      </c>
      <c r="B54" t="s">
        <v>403</v>
      </c>
      <c r="C54">
        <v>222</v>
      </c>
      <c r="D54" s="5" t="s">
        <v>319</v>
      </c>
      <c r="E54">
        <v>53</v>
      </c>
      <c r="F54" t="s">
        <v>370</v>
      </c>
      <c r="G54">
        <v>100</v>
      </c>
      <c r="H54" s="4">
        <v>407292.65600000002</v>
      </c>
      <c r="I54" s="2">
        <v>185322.61</v>
      </c>
      <c r="J54">
        <f t="shared" si="0"/>
        <v>2.1977494057524876</v>
      </c>
      <c r="K54" t="str">
        <f t="shared" si="1"/>
        <v>low</v>
      </c>
      <c r="L54">
        <f t="shared" si="10"/>
        <v>2.9785975420623672</v>
      </c>
      <c r="M54">
        <f t="shared" si="2"/>
        <v>2.9905597811871152</v>
      </c>
      <c r="N54">
        <f t="shared" si="6"/>
        <v>3.319521357117698</v>
      </c>
      <c r="O54">
        <f t="shared" si="7"/>
        <v>0.1659760678558849</v>
      </c>
    </row>
    <row r="55" spans="1:15" x14ac:dyDescent="0.25">
      <c r="A55" s="7">
        <v>41877</v>
      </c>
      <c r="B55" t="s">
        <v>401</v>
      </c>
      <c r="C55">
        <v>222</v>
      </c>
      <c r="D55" s="5" t="s">
        <v>257</v>
      </c>
      <c r="E55">
        <v>54</v>
      </c>
      <c r="F55" t="s">
        <v>370</v>
      </c>
      <c r="G55">
        <v>100</v>
      </c>
      <c r="H55" s="4">
        <v>857636.88199999998</v>
      </c>
      <c r="I55" s="2">
        <v>198686.514</v>
      </c>
      <c r="J55">
        <f t="shared" si="0"/>
        <v>4.3165329379124344</v>
      </c>
      <c r="K55" t="str">
        <f t="shared" si="1"/>
        <v>low</v>
      </c>
      <c r="L55">
        <f t="shared" si="10"/>
        <v>7.4904875168493064</v>
      </c>
      <c r="M55">
        <f t="shared" si="2"/>
        <v>7.5205697960334392</v>
      </c>
      <c r="N55">
        <f t="shared" si="6"/>
        <v>8.3478324735971174</v>
      </c>
      <c r="O55">
        <f t="shared" si="7"/>
        <v>0.41739162367985583</v>
      </c>
    </row>
    <row r="56" spans="1:15" x14ac:dyDescent="0.25">
      <c r="A56" s="7">
        <v>41871</v>
      </c>
      <c r="B56" t="s">
        <v>382</v>
      </c>
      <c r="C56">
        <v>222</v>
      </c>
      <c r="D56" s="5" t="s">
        <v>80</v>
      </c>
      <c r="E56">
        <v>55</v>
      </c>
      <c r="F56" t="s">
        <v>370</v>
      </c>
      <c r="G56">
        <v>100</v>
      </c>
      <c r="H56" s="4">
        <v>401743.18</v>
      </c>
      <c r="I56" s="2">
        <v>187986.67199999999</v>
      </c>
      <c r="J56">
        <f t="shared" si="0"/>
        <v>2.1370833140766492</v>
      </c>
      <c r="K56" t="str">
        <f t="shared" si="1"/>
        <v>low</v>
      </c>
      <c r="L56">
        <f t="shared" si="10"/>
        <v>2.8494108051035973</v>
      </c>
      <c r="M56">
        <f t="shared" si="2"/>
        <v>2.8608542219915631</v>
      </c>
      <c r="N56">
        <f t="shared" si="6"/>
        <v>3.175548186410635</v>
      </c>
      <c r="O56">
        <f t="shared" si="7"/>
        <v>0.15877740932053175</v>
      </c>
    </row>
    <row r="57" spans="1:15" x14ac:dyDescent="0.25">
      <c r="A57" s="7">
        <v>41871</v>
      </c>
      <c r="B57" t="s">
        <v>387</v>
      </c>
      <c r="C57">
        <v>222</v>
      </c>
      <c r="D57" s="5" t="s">
        <v>234</v>
      </c>
      <c r="E57">
        <v>56</v>
      </c>
      <c r="F57" t="s">
        <v>370</v>
      </c>
      <c r="G57">
        <v>100</v>
      </c>
      <c r="H57" s="4">
        <v>366244.48800000001</v>
      </c>
      <c r="I57" s="2">
        <v>163286.76800000001</v>
      </c>
      <c r="J57">
        <f t="shared" si="0"/>
        <v>2.2429526439031484</v>
      </c>
      <c r="K57" t="str">
        <f t="shared" si="1"/>
        <v>low</v>
      </c>
      <c r="L57">
        <f t="shared" si="10"/>
        <v>3.0748565670850692</v>
      </c>
      <c r="M57">
        <f t="shared" si="2"/>
        <v>3.0872053886396276</v>
      </c>
      <c r="N57">
        <f t="shared" si="6"/>
        <v>3.4267979813899863</v>
      </c>
      <c r="O57">
        <f t="shared" si="7"/>
        <v>0.17133989906949931</v>
      </c>
    </row>
    <row r="58" spans="1:15" x14ac:dyDescent="0.25">
      <c r="A58" s="7">
        <v>41937</v>
      </c>
      <c r="B58" t="s">
        <v>404</v>
      </c>
      <c r="C58">
        <v>222</v>
      </c>
      <c r="D58" s="5" t="s">
        <v>212</v>
      </c>
      <c r="E58">
        <v>57</v>
      </c>
      <c r="F58" t="s">
        <v>370</v>
      </c>
      <c r="G58">
        <v>100</v>
      </c>
      <c r="H58" s="4">
        <v>270343.19199999998</v>
      </c>
      <c r="I58" s="2">
        <v>221951.76</v>
      </c>
      <c r="J58">
        <f t="shared" si="0"/>
        <v>1.2180268000578143</v>
      </c>
      <c r="K58" t="str">
        <f t="shared" si="1"/>
        <v>low</v>
      </c>
      <c r="L58">
        <f t="shared" si="10"/>
        <v>0.89230579228665718</v>
      </c>
      <c r="M58">
        <f t="shared" si="2"/>
        <v>0.89588934968539879</v>
      </c>
      <c r="N58">
        <f t="shared" si="6"/>
        <v>0.99443717815079269</v>
      </c>
      <c r="O58">
        <f t="shared" si="7"/>
        <v>4.9721858907539634E-2</v>
      </c>
    </row>
    <row r="59" spans="1:15" x14ac:dyDescent="0.25">
      <c r="A59" s="7">
        <v>41823</v>
      </c>
      <c r="B59" t="s">
        <v>380</v>
      </c>
      <c r="C59">
        <v>222</v>
      </c>
      <c r="D59" s="5" t="s">
        <v>342</v>
      </c>
      <c r="E59">
        <v>58</v>
      </c>
      <c r="F59" t="s">
        <v>370</v>
      </c>
      <c r="G59">
        <v>100</v>
      </c>
      <c r="H59" s="4">
        <v>197666.75</v>
      </c>
      <c r="I59" s="2">
        <v>182549.584</v>
      </c>
      <c r="J59">
        <f t="shared" si="0"/>
        <v>1.0828112870418811</v>
      </c>
      <c r="K59" t="str">
        <f t="shared" si="1"/>
        <v>low</v>
      </c>
      <c r="L59">
        <f t="shared" si="10"/>
        <v>0.60436815809599886</v>
      </c>
      <c r="M59">
        <f t="shared" si="2"/>
        <v>0.60679533945381414</v>
      </c>
      <c r="N59">
        <f t="shared" si="6"/>
        <v>0.67354282679373367</v>
      </c>
      <c r="O59">
        <f t="shared" si="7"/>
        <v>3.3677141339686682E-2</v>
      </c>
    </row>
    <row r="60" spans="1:15" x14ac:dyDescent="0.25">
      <c r="A60" s="7">
        <v>41877</v>
      </c>
      <c r="B60" t="s">
        <v>385</v>
      </c>
      <c r="C60">
        <v>222</v>
      </c>
      <c r="D60" s="5" t="s">
        <v>43</v>
      </c>
      <c r="E60">
        <v>59</v>
      </c>
      <c r="F60" t="s">
        <v>370</v>
      </c>
      <c r="G60">
        <v>100</v>
      </c>
      <c r="H60" s="4">
        <v>591342.06999999995</v>
      </c>
      <c r="I60" s="2">
        <v>184050.63399999999</v>
      </c>
      <c r="J60">
        <f t="shared" si="0"/>
        <v>3.2129314479840367</v>
      </c>
      <c r="K60" t="str">
        <f t="shared" si="1"/>
        <v>low</v>
      </c>
      <c r="L60">
        <f t="shared" si="10"/>
        <v>5.140399165213025</v>
      </c>
      <c r="M60">
        <f t="shared" si="2"/>
        <v>5.1610433385672936</v>
      </c>
      <c r="N60">
        <f t="shared" si="6"/>
        <v>5.7287581058096952</v>
      </c>
      <c r="O60">
        <f t="shared" si="7"/>
        <v>0.2864379052904848</v>
      </c>
    </row>
    <row r="61" spans="1:15" x14ac:dyDescent="0.25">
      <c r="A61" s="7">
        <v>41823</v>
      </c>
      <c r="B61" t="s">
        <v>402</v>
      </c>
      <c r="C61">
        <v>222</v>
      </c>
      <c r="D61" s="5" t="s">
        <v>240</v>
      </c>
      <c r="E61">
        <v>60</v>
      </c>
      <c r="F61" t="s">
        <v>370</v>
      </c>
      <c r="G61">
        <v>100</v>
      </c>
      <c r="H61" s="4">
        <v>334998.29399999999</v>
      </c>
      <c r="I61" s="2">
        <v>207421.69399999999</v>
      </c>
      <c r="J61">
        <f t="shared" si="0"/>
        <v>1.6150590979167301</v>
      </c>
      <c r="K61" t="str">
        <f t="shared" si="1"/>
        <v>low</v>
      </c>
      <c r="L61">
        <f t="shared" si="10"/>
        <v>1.7377749103848594</v>
      </c>
      <c r="M61">
        <f t="shared" si="2"/>
        <v>1.744753926089216</v>
      </c>
      <c r="N61">
        <f t="shared" si="6"/>
        <v>1.9366768579590297</v>
      </c>
      <c r="O61">
        <f t="shared" si="7"/>
        <v>9.683384289795148E-2</v>
      </c>
    </row>
    <row r="62" spans="1:15" x14ac:dyDescent="0.25">
      <c r="A62" s="7">
        <v>41877</v>
      </c>
      <c r="B62" t="s">
        <v>384</v>
      </c>
      <c r="C62">
        <v>222</v>
      </c>
      <c r="D62" s="5" t="s">
        <v>47</v>
      </c>
      <c r="E62">
        <v>61</v>
      </c>
      <c r="F62" t="s">
        <v>370</v>
      </c>
      <c r="G62">
        <v>100</v>
      </c>
      <c r="H62" s="4">
        <v>536637.05000000005</v>
      </c>
      <c r="I62" s="2">
        <v>192309.33799999999</v>
      </c>
      <c r="J62">
        <f t="shared" si="0"/>
        <v>2.7904887801132157</v>
      </c>
      <c r="K62" t="str">
        <f t="shared" si="1"/>
        <v>low</v>
      </c>
      <c r="L62">
        <f t="shared" si="10"/>
        <v>4.2408193784352974</v>
      </c>
      <c r="M62">
        <f t="shared" si="2"/>
        <v>4.257850781561543</v>
      </c>
      <c r="N62">
        <f t="shared" si="6"/>
        <v>4.7262143675333128</v>
      </c>
      <c r="O62">
        <f t="shared" si="7"/>
        <v>0.23631071837666565</v>
      </c>
    </row>
    <row r="63" spans="1:15" x14ac:dyDescent="0.25">
      <c r="A63" s="7">
        <v>42214</v>
      </c>
      <c r="B63" t="s">
        <v>394</v>
      </c>
      <c r="C63">
        <v>222</v>
      </c>
      <c r="D63" s="5" t="s">
        <v>4</v>
      </c>
      <c r="E63">
        <v>62</v>
      </c>
      <c r="F63" t="s">
        <v>370</v>
      </c>
      <c r="G63">
        <v>100</v>
      </c>
      <c r="H63" s="4">
        <v>290825.28200000001</v>
      </c>
      <c r="I63" s="2">
        <v>183837.04199999999</v>
      </c>
      <c r="J63">
        <f t="shared" si="0"/>
        <v>1.5819732456313131</v>
      </c>
      <c r="K63" t="str">
        <f t="shared" si="1"/>
        <v>low</v>
      </c>
      <c r="L63">
        <f t="shared" si="10"/>
        <v>1.6673195179542442</v>
      </c>
      <c r="M63">
        <f t="shared" si="2"/>
        <v>1.6740155802753456</v>
      </c>
      <c r="N63">
        <f t="shared" si="6"/>
        <v>1.8581572941056337</v>
      </c>
      <c r="O63">
        <f t="shared" si="7"/>
        <v>9.2907864705281687E-2</v>
      </c>
    </row>
    <row r="64" spans="1:15" x14ac:dyDescent="0.25">
      <c r="A64" s="7">
        <v>42214</v>
      </c>
      <c r="B64" t="s">
        <v>383</v>
      </c>
      <c r="C64">
        <v>222</v>
      </c>
      <c r="D64" s="5" t="s">
        <v>101</v>
      </c>
      <c r="E64">
        <v>63</v>
      </c>
      <c r="F64" t="s">
        <v>370</v>
      </c>
      <c r="G64">
        <v>100</v>
      </c>
      <c r="H64" s="4">
        <v>337261.85</v>
      </c>
      <c r="I64" s="2">
        <v>181446.37400000001</v>
      </c>
      <c r="J64">
        <f t="shared" si="0"/>
        <v>1.8587411947951076</v>
      </c>
      <c r="K64" t="str">
        <f t="shared" si="1"/>
        <v>low</v>
      </c>
      <c r="L64">
        <f t="shared" si="10"/>
        <v>2.2566890860202458</v>
      </c>
      <c r="M64">
        <f t="shared" si="2"/>
        <v>2.2657520943978366</v>
      </c>
      <c r="N64">
        <f t="shared" si="6"/>
        <v>2.5149848247815987</v>
      </c>
      <c r="O64">
        <f t="shared" si="7"/>
        <v>0.12574924123907993</v>
      </c>
    </row>
    <row r="65" spans="1:15" x14ac:dyDescent="0.25">
      <c r="A65" s="7">
        <v>42214</v>
      </c>
      <c r="B65" t="s">
        <v>405</v>
      </c>
      <c r="C65">
        <v>222</v>
      </c>
      <c r="D65" s="5" t="s">
        <v>332</v>
      </c>
      <c r="E65">
        <v>64</v>
      </c>
      <c r="F65" t="s">
        <v>370</v>
      </c>
      <c r="G65">
        <v>100</v>
      </c>
      <c r="H65" s="4">
        <v>566775.68200000003</v>
      </c>
      <c r="I65" s="2">
        <v>187497.42800000001</v>
      </c>
      <c r="J65">
        <f t="shared" si="0"/>
        <v>3.0228451027072221</v>
      </c>
      <c r="K65" t="str">
        <f t="shared" si="1"/>
        <v>low</v>
      </c>
      <c r="L65">
        <f t="shared" si="10"/>
        <v>4.7356156360886326</v>
      </c>
      <c r="M65">
        <f t="shared" si="2"/>
        <v>4.7546341727797508</v>
      </c>
      <c r="N65">
        <f t="shared" si="6"/>
        <v>5.2776439317855228</v>
      </c>
      <c r="O65">
        <f t="shared" si="7"/>
        <v>0.26388219658927614</v>
      </c>
    </row>
    <row r="66" spans="1:15" x14ac:dyDescent="0.25">
      <c r="A66" s="7">
        <v>42214</v>
      </c>
      <c r="B66" t="s">
        <v>390</v>
      </c>
      <c r="C66">
        <v>222</v>
      </c>
      <c r="D66" s="5" t="s">
        <v>236</v>
      </c>
      <c r="E66">
        <v>65</v>
      </c>
      <c r="F66" t="s">
        <v>370</v>
      </c>
      <c r="G66">
        <v>100</v>
      </c>
      <c r="H66" s="4">
        <v>301053.266</v>
      </c>
      <c r="I66" s="2">
        <v>160983.02600000001</v>
      </c>
      <c r="J66">
        <f t="shared" si="0"/>
        <v>1.870093223368779</v>
      </c>
      <c r="K66" t="str">
        <f t="shared" si="1"/>
        <v>low</v>
      </c>
      <c r="L66">
        <f t="shared" si="10"/>
        <v>2.280862911773379</v>
      </c>
      <c r="M66">
        <f t="shared" si="2"/>
        <v>2.2900230037885332</v>
      </c>
      <c r="N66">
        <f t="shared" si="6"/>
        <v>2.541925534205272</v>
      </c>
      <c r="O66">
        <f t="shared" si="7"/>
        <v>0.12709627671026361</v>
      </c>
    </row>
    <row r="67" spans="1:15" x14ac:dyDescent="0.25">
      <c r="A67" s="7">
        <v>42214</v>
      </c>
      <c r="B67" t="s">
        <v>391</v>
      </c>
      <c r="C67">
        <v>222</v>
      </c>
      <c r="D67" s="5" t="s">
        <v>214</v>
      </c>
      <c r="E67">
        <v>66</v>
      </c>
      <c r="F67" t="s">
        <v>370</v>
      </c>
      <c r="G67">
        <v>100</v>
      </c>
      <c r="H67" s="4">
        <v>703246.57799999998</v>
      </c>
      <c r="I67" s="2">
        <v>172812.402</v>
      </c>
      <c r="J67">
        <f t="shared" ref="J67:J130" si="11">H67/I67</f>
        <v>4.0694219272526517</v>
      </c>
      <c r="K67" t="str">
        <f t="shared" ref="K67:K130" si="12">IF(J67&lt;6.688,"low","high")</f>
        <v>low</v>
      </c>
      <c r="L67">
        <f t="shared" si="10"/>
        <v>6.9642715656998542</v>
      </c>
      <c r="M67">
        <f t="shared" ref="M67:M130" si="13">(L67*5)/4.98</f>
        <v>6.9922405278110986</v>
      </c>
      <c r="N67">
        <f t="shared" si="6"/>
        <v>7.7613869858703195</v>
      </c>
      <c r="O67">
        <f t="shared" si="7"/>
        <v>0.388069349293516</v>
      </c>
    </row>
    <row r="68" spans="1:15" x14ac:dyDescent="0.25">
      <c r="A68" s="7">
        <v>42214</v>
      </c>
      <c r="B68" t="s">
        <v>403</v>
      </c>
      <c r="C68">
        <v>222</v>
      </c>
      <c r="D68" s="5" t="s">
        <v>2</v>
      </c>
      <c r="E68">
        <v>67</v>
      </c>
      <c r="F68" t="s">
        <v>370</v>
      </c>
      <c r="G68">
        <v>100</v>
      </c>
      <c r="H68" s="4">
        <v>389530.72600000002</v>
      </c>
      <c r="I68" s="2">
        <v>186375.54199999999</v>
      </c>
      <c r="J68">
        <f t="shared" si="11"/>
        <v>2.0900313518605356</v>
      </c>
      <c r="K68" t="str">
        <f t="shared" si="12"/>
        <v>low</v>
      </c>
      <c r="L68">
        <f t="shared" si="10"/>
        <v>2.7492149741493517</v>
      </c>
      <c r="M68">
        <f t="shared" si="13"/>
        <v>2.7602559981419192</v>
      </c>
      <c r="N68">
        <f t="shared" si="6"/>
        <v>3.0638841579375304</v>
      </c>
      <c r="O68">
        <f t="shared" si="7"/>
        <v>0.15319420789687652</v>
      </c>
    </row>
    <row r="69" spans="1:15" x14ac:dyDescent="0.25">
      <c r="A69" s="7">
        <v>42214</v>
      </c>
      <c r="B69" t="s">
        <v>392</v>
      </c>
      <c r="C69">
        <v>222</v>
      </c>
      <c r="D69" s="5" t="s">
        <v>51</v>
      </c>
      <c r="E69">
        <v>68</v>
      </c>
      <c r="F69" t="s">
        <v>370</v>
      </c>
      <c r="G69">
        <v>100</v>
      </c>
      <c r="H69" s="4">
        <v>286185.95799999998</v>
      </c>
      <c r="I69" s="2">
        <v>167490.85399999999</v>
      </c>
      <c r="J69">
        <f t="shared" si="11"/>
        <v>1.7086661818561149</v>
      </c>
      <c r="K69" t="str">
        <f t="shared" si="12"/>
        <v>low</v>
      </c>
      <c r="L69">
        <f t="shared" si="10"/>
        <v>1.937108564429546</v>
      </c>
      <c r="M69">
        <f t="shared" si="13"/>
        <v>1.9448881168971346</v>
      </c>
      <c r="N69">
        <f t="shared" si="6"/>
        <v>2.1588258097558191</v>
      </c>
      <c r="O69">
        <f t="shared" si="7"/>
        <v>0.10794129048779094</v>
      </c>
    </row>
    <row r="70" spans="1:15" x14ac:dyDescent="0.25">
      <c r="A70" s="7">
        <v>41937</v>
      </c>
      <c r="B70" t="s">
        <v>399</v>
      </c>
      <c r="C70">
        <v>222</v>
      </c>
      <c r="D70" s="5" t="s">
        <v>249</v>
      </c>
      <c r="E70">
        <v>69</v>
      </c>
      <c r="F70" t="s">
        <v>370</v>
      </c>
      <c r="G70">
        <v>100</v>
      </c>
      <c r="H70" s="4">
        <v>290717.924</v>
      </c>
      <c r="I70" s="2">
        <v>191935.592</v>
      </c>
      <c r="J70">
        <f t="shared" si="11"/>
        <v>1.5146639608145216</v>
      </c>
      <c r="K70" t="str">
        <f t="shared" si="12"/>
        <v>low</v>
      </c>
      <c r="L70">
        <f t="shared" si="10"/>
        <v>1.5239862879355228</v>
      </c>
      <c r="M70">
        <f t="shared" si="13"/>
        <v>1.5301067147947016</v>
      </c>
      <c r="N70">
        <f t="shared" si="6"/>
        <v>1.6984184534221189</v>
      </c>
      <c r="O70">
        <f t="shared" si="7"/>
        <v>8.4920922671105945E-2</v>
      </c>
    </row>
    <row r="71" spans="1:15" x14ac:dyDescent="0.25">
      <c r="A71" s="7">
        <v>41808</v>
      </c>
      <c r="B71" t="s">
        <v>402</v>
      </c>
      <c r="C71">
        <v>222</v>
      </c>
      <c r="D71" s="5" t="s">
        <v>141</v>
      </c>
      <c r="E71">
        <v>70</v>
      </c>
      <c r="F71" t="s">
        <v>370</v>
      </c>
      <c r="G71">
        <v>100</v>
      </c>
      <c r="H71" s="4">
        <v>569705.64</v>
      </c>
      <c r="I71" s="2">
        <v>179038.17199999999</v>
      </c>
      <c r="J71">
        <f t="shared" si="11"/>
        <v>3.1820344993245353</v>
      </c>
      <c r="K71" t="str">
        <f t="shared" si="12"/>
        <v>low</v>
      </c>
      <c r="L71">
        <f t="shared" si="10"/>
        <v>5.0746049815258418</v>
      </c>
      <c r="M71">
        <f t="shared" si="13"/>
        <v>5.0949849212106839</v>
      </c>
      <c r="N71">
        <f t="shared" si="6"/>
        <v>5.655433262543859</v>
      </c>
      <c r="O71">
        <f t="shared" si="7"/>
        <v>0.28277166312719293</v>
      </c>
    </row>
    <row r="72" spans="1:15" x14ac:dyDescent="0.25">
      <c r="A72" s="7">
        <v>42214</v>
      </c>
      <c r="B72" t="s">
        <v>387</v>
      </c>
      <c r="C72">
        <v>222</v>
      </c>
      <c r="D72" s="5" t="s">
        <v>226</v>
      </c>
      <c r="E72">
        <v>71</v>
      </c>
      <c r="F72" t="s">
        <v>370</v>
      </c>
      <c r="G72">
        <v>100</v>
      </c>
      <c r="H72" s="4">
        <v>537361.52</v>
      </c>
      <c r="I72" s="2">
        <v>167476.32800000001</v>
      </c>
      <c r="J72">
        <f t="shared" si="11"/>
        <v>3.208581931650663</v>
      </c>
      <c r="K72" t="str">
        <f t="shared" si="12"/>
        <v>low</v>
      </c>
      <c r="L72">
        <f t="shared" si="10"/>
        <v>5.1311369924417862</v>
      </c>
      <c r="M72">
        <f t="shared" si="13"/>
        <v>5.1517439683150457</v>
      </c>
      <c r="N72">
        <f t="shared" si="6"/>
        <v>5.718435804829701</v>
      </c>
      <c r="O72">
        <f t="shared" si="7"/>
        <v>0.28592179024148506</v>
      </c>
    </row>
    <row r="73" spans="1:15" x14ac:dyDescent="0.25">
      <c r="A73" s="7">
        <v>42214</v>
      </c>
      <c r="B73" t="s">
        <v>400</v>
      </c>
      <c r="C73">
        <v>222</v>
      </c>
      <c r="D73" s="5" t="s">
        <v>239</v>
      </c>
      <c r="E73">
        <v>72</v>
      </c>
      <c r="F73" t="s">
        <v>370</v>
      </c>
      <c r="G73">
        <v>100</v>
      </c>
      <c r="H73" s="4">
        <v>576587.37</v>
      </c>
      <c r="I73" s="2">
        <v>181326.78200000001</v>
      </c>
      <c r="J73">
        <f t="shared" si="11"/>
        <v>3.1798246438852038</v>
      </c>
      <c r="K73" t="str">
        <f t="shared" si="12"/>
        <v>low</v>
      </c>
      <c r="L73">
        <f t="shared" si="10"/>
        <v>5.0698991564846763</v>
      </c>
      <c r="M73">
        <f t="shared" si="13"/>
        <v>5.0902601972737713</v>
      </c>
      <c r="N73">
        <f t="shared" si="6"/>
        <v>5.650188818973886</v>
      </c>
      <c r="O73">
        <f t="shared" si="7"/>
        <v>0.28250944094869435</v>
      </c>
    </row>
    <row r="74" spans="1:15" x14ac:dyDescent="0.25">
      <c r="A74" s="7">
        <v>42214</v>
      </c>
      <c r="B74" t="s">
        <v>386</v>
      </c>
      <c r="C74">
        <v>222</v>
      </c>
      <c r="D74" s="5" t="s">
        <v>63</v>
      </c>
      <c r="E74">
        <v>73</v>
      </c>
      <c r="F74" t="s">
        <v>370</v>
      </c>
      <c r="G74">
        <v>100</v>
      </c>
      <c r="H74" s="4">
        <v>353466.81199999998</v>
      </c>
      <c r="I74" s="2">
        <v>181463.71400000001</v>
      </c>
      <c r="J74">
        <f t="shared" si="11"/>
        <v>1.9478649709550195</v>
      </c>
      <c r="K74" t="str">
        <f t="shared" si="12"/>
        <v>low</v>
      </c>
      <c r="L74">
        <f t="shared" si="10"/>
        <v>2.4464756621699735</v>
      </c>
      <c r="M74">
        <f t="shared" si="13"/>
        <v>2.4563008656325032</v>
      </c>
      <c r="N74">
        <f t="shared" ref="N74:N137" si="14">(M74*5.55)/5</f>
        <v>2.7264939608520784</v>
      </c>
      <c r="O74">
        <f t="shared" ref="O74:O137" si="15">((N74*5)/G74)</f>
        <v>0.13632469804260391</v>
      </c>
    </row>
    <row r="75" spans="1:15" x14ac:dyDescent="0.25">
      <c r="A75" s="7">
        <v>42214</v>
      </c>
      <c r="B75" t="s">
        <v>404</v>
      </c>
      <c r="C75">
        <v>222</v>
      </c>
      <c r="D75" s="5" t="s">
        <v>216</v>
      </c>
      <c r="E75">
        <v>74</v>
      </c>
      <c r="F75" t="s">
        <v>370</v>
      </c>
      <c r="G75">
        <v>100</v>
      </c>
      <c r="H75" s="4">
        <v>351943.092</v>
      </c>
      <c r="I75" s="2">
        <v>167971.00599999999</v>
      </c>
      <c r="J75">
        <f t="shared" si="11"/>
        <v>2.095260964264273</v>
      </c>
      <c r="K75" t="str">
        <f t="shared" si="12"/>
        <v>low</v>
      </c>
      <c r="L75">
        <f t="shared" si="10"/>
        <v>2.7603512867637843</v>
      </c>
      <c r="M75">
        <f t="shared" si="13"/>
        <v>2.7714370349033977</v>
      </c>
      <c r="N75">
        <f t="shared" si="14"/>
        <v>3.0762951087427712</v>
      </c>
      <c r="O75">
        <f t="shared" si="15"/>
        <v>0.15381475543713857</v>
      </c>
    </row>
    <row r="76" spans="1:15" x14ac:dyDescent="0.25">
      <c r="A76" s="7">
        <v>42214</v>
      </c>
      <c r="B76" t="s">
        <v>385</v>
      </c>
      <c r="C76">
        <v>222</v>
      </c>
      <c r="D76" s="5" t="s">
        <v>61</v>
      </c>
      <c r="E76">
        <v>75</v>
      </c>
      <c r="F76" t="s">
        <v>370</v>
      </c>
      <c r="G76">
        <v>100</v>
      </c>
      <c r="H76" s="4">
        <v>354812.46799999999</v>
      </c>
      <c r="I76" s="2">
        <v>169103.734</v>
      </c>
      <c r="J76">
        <f t="shared" si="11"/>
        <v>2.09819416524534</v>
      </c>
      <c r="K76" t="str">
        <f t="shared" si="12"/>
        <v>low</v>
      </c>
      <c r="L76">
        <f t="shared" si="10"/>
        <v>2.7665974558035349</v>
      </c>
      <c r="M76">
        <f t="shared" si="13"/>
        <v>2.7777082889593721</v>
      </c>
      <c r="N76">
        <f t="shared" si="14"/>
        <v>3.0832562007449029</v>
      </c>
      <c r="O76">
        <f t="shared" si="15"/>
        <v>0.15416281003724513</v>
      </c>
    </row>
    <row r="77" spans="1:15" x14ac:dyDescent="0.25">
      <c r="A77" s="7">
        <v>42214</v>
      </c>
      <c r="B77" t="s">
        <v>401</v>
      </c>
      <c r="C77">
        <v>222</v>
      </c>
      <c r="D77" s="5" t="s">
        <v>252</v>
      </c>
      <c r="E77">
        <v>76</v>
      </c>
      <c r="F77" t="s">
        <v>370</v>
      </c>
      <c r="G77">
        <v>100</v>
      </c>
      <c r="H77" s="4">
        <v>320519.016</v>
      </c>
      <c r="I77" s="2">
        <v>173483.75399999999</v>
      </c>
      <c r="J77">
        <f t="shared" si="11"/>
        <v>1.8475448484934216</v>
      </c>
      <c r="K77" t="str">
        <f t="shared" si="12"/>
        <v>low</v>
      </c>
      <c r="L77">
        <f t="shared" si="10"/>
        <v>2.2328467812892279</v>
      </c>
      <c r="M77">
        <f t="shared" si="13"/>
        <v>2.2418140374389837</v>
      </c>
      <c r="N77">
        <f t="shared" si="14"/>
        <v>2.4884135815572721</v>
      </c>
      <c r="O77">
        <f t="shared" si="15"/>
        <v>0.1244206790778636</v>
      </c>
    </row>
    <row r="78" spans="1:15" x14ac:dyDescent="0.25">
      <c r="A78" s="7">
        <v>42214</v>
      </c>
      <c r="B78" t="s">
        <v>388</v>
      </c>
      <c r="C78">
        <v>222</v>
      </c>
      <c r="D78" s="5" t="s">
        <v>13</v>
      </c>
      <c r="E78">
        <v>77</v>
      </c>
      <c r="F78" t="s">
        <v>370</v>
      </c>
      <c r="G78">
        <v>100</v>
      </c>
      <c r="H78" s="4">
        <v>320373.19799999997</v>
      </c>
      <c r="I78" s="2">
        <v>160195.49799999999</v>
      </c>
      <c r="J78">
        <f t="shared" si="11"/>
        <v>1.9998888982510608</v>
      </c>
      <c r="K78" t="str">
        <f t="shared" si="12"/>
        <v>low</v>
      </c>
      <c r="L78">
        <f t="shared" si="10"/>
        <v>2.5572591530048139</v>
      </c>
      <c r="M78">
        <f t="shared" si="13"/>
        <v>2.5675292700851542</v>
      </c>
      <c r="N78">
        <f t="shared" si="14"/>
        <v>2.8499574897945212</v>
      </c>
      <c r="O78">
        <f t="shared" si="15"/>
        <v>0.14249787448972606</v>
      </c>
    </row>
    <row r="79" spans="1:15" x14ac:dyDescent="0.25">
      <c r="A79" s="7">
        <v>42214</v>
      </c>
      <c r="B79" t="s">
        <v>389</v>
      </c>
      <c r="C79">
        <v>222</v>
      </c>
      <c r="D79" s="5" t="s">
        <v>131</v>
      </c>
      <c r="E79">
        <v>78</v>
      </c>
      <c r="F79" t="s">
        <v>370</v>
      </c>
      <c r="G79">
        <v>100</v>
      </c>
      <c r="H79" s="4">
        <v>884822.27399999998</v>
      </c>
      <c r="I79" s="2">
        <v>168969.85</v>
      </c>
      <c r="J79">
        <f t="shared" si="11"/>
        <v>5.2365689736956025</v>
      </c>
      <c r="K79" t="str">
        <f t="shared" si="12"/>
        <v>low</v>
      </c>
      <c r="L79">
        <f t="shared" si="10"/>
        <v>9.4496783937299877</v>
      </c>
      <c r="M79">
        <f t="shared" si="13"/>
        <v>9.4876289093674568</v>
      </c>
      <c r="N79">
        <f t="shared" si="14"/>
        <v>10.531268089397877</v>
      </c>
      <c r="O79">
        <f t="shared" si="15"/>
        <v>0.5265634044698938</v>
      </c>
    </row>
    <row r="80" spans="1:15" x14ac:dyDescent="0.25">
      <c r="A80" s="7">
        <v>42214</v>
      </c>
      <c r="B80" t="s">
        <v>384</v>
      </c>
      <c r="C80">
        <v>222</v>
      </c>
      <c r="D80" s="5" t="s">
        <v>259</v>
      </c>
      <c r="E80">
        <v>79</v>
      </c>
      <c r="F80" t="s">
        <v>370</v>
      </c>
      <c r="G80">
        <v>100</v>
      </c>
      <c r="H80" s="4">
        <v>643161.87600000005</v>
      </c>
      <c r="I80" s="2">
        <v>190886.59</v>
      </c>
      <c r="J80">
        <f t="shared" si="11"/>
        <v>3.3693402768628222</v>
      </c>
      <c r="K80" t="str">
        <f t="shared" si="12"/>
        <v>low</v>
      </c>
      <c r="L80">
        <f t="shared" si="10"/>
        <v>5.4734673698100984</v>
      </c>
      <c r="M80">
        <f t="shared" si="13"/>
        <v>5.4954491664760017</v>
      </c>
      <c r="N80">
        <f t="shared" si="14"/>
        <v>6.0999485747883622</v>
      </c>
      <c r="O80">
        <f t="shared" si="15"/>
        <v>0.30499742873941815</v>
      </c>
    </row>
    <row r="81" spans="1:15" x14ac:dyDescent="0.25">
      <c r="A81" s="7">
        <v>41857</v>
      </c>
      <c r="B81" t="s">
        <v>396</v>
      </c>
      <c r="C81">
        <v>222</v>
      </c>
      <c r="D81" s="5" t="s">
        <v>160</v>
      </c>
      <c r="E81">
        <v>80</v>
      </c>
      <c r="F81" t="s">
        <v>371</v>
      </c>
      <c r="G81">
        <v>100</v>
      </c>
      <c r="H81" s="4">
        <v>2432036.824</v>
      </c>
      <c r="I81" s="2">
        <v>164626.17800000001</v>
      </c>
      <c r="J81">
        <f t="shared" si="11"/>
        <v>14.773086841632196</v>
      </c>
      <c r="K81" t="str">
        <f t="shared" si="12"/>
        <v>high</v>
      </c>
      <c r="L81">
        <f t="shared" ref="L81:L87" si="16">(J81-0.3258)/0.5464</f>
        <v>26.440861716017931</v>
      </c>
      <c r="M81">
        <f t="shared" si="13"/>
        <v>26.547049915680649</v>
      </c>
      <c r="N81">
        <f t="shared" si="14"/>
        <v>29.467225406405522</v>
      </c>
      <c r="O81">
        <f t="shared" si="15"/>
        <v>1.4733612703202761</v>
      </c>
    </row>
    <row r="82" spans="1:15" x14ac:dyDescent="0.25">
      <c r="A82" s="7">
        <v>41857</v>
      </c>
      <c r="B82" t="s">
        <v>395</v>
      </c>
      <c r="C82">
        <v>222</v>
      </c>
      <c r="D82" s="5" t="s">
        <v>344</v>
      </c>
      <c r="E82">
        <v>81</v>
      </c>
      <c r="F82" t="s">
        <v>370</v>
      </c>
      <c r="G82">
        <v>100</v>
      </c>
      <c r="H82" s="4">
        <v>3049532.5180000002</v>
      </c>
      <c r="I82" s="2">
        <v>185477.728</v>
      </c>
      <c r="J82">
        <f t="shared" si="11"/>
        <v>16.441502442816208</v>
      </c>
      <c r="K82" t="str">
        <f t="shared" si="12"/>
        <v>high</v>
      </c>
      <c r="L82">
        <f t="shared" si="16"/>
        <v>29.494330971479151</v>
      </c>
      <c r="M82">
        <f t="shared" si="13"/>
        <v>29.612782099878661</v>
      </c>
      <c r="N82">
        <f t="shared" si="14"/>
        <v>32.870188130865316</v>
      </c>
      <c r="O82">
        <f t="shared" si="15"/>
        <v>1.6435094065432656</v>
      </c>
    </row>
    <row r="83" spans="1:15" x14ac:dyDescent="0.25">
      <c r="A83" s="7">
        <v>41872</v>
      </c>
      <c r="B83" t="s">
        <v>379</v>
      </c>
      <c r="C83">
        <v>222</v>
      </c>
      <c r="D83" s="5" t="s">
        <v>202</v>
      </c>
      <c r="E83">
        <v>82</v>
      </c>
      <c r="F83" t="s">
        <v>370</v>
      </c>
      <c r="G83">
        <v>100</v>
      </c>
      <c r="H83" s="4">
        <v>1378722.844</v>
      </c>
      <c r="I83" s="2">
        <v>190784.18599999999</v>
      </c>
      <c r="J83">
        <f t="shared" si="11"/>
        <v>7.2266096729841127</v>
      </c>
      <c r="K83" t="str">
        <f t="shared" si="12"/>
        <v>high</v>
      </c>
      <c r="L83">
        <f t="shared" si="16"/>
        <v>12.629593105754232</v>
      </c>
      <c r="M83">
        <f t="shared" si="13"/>
        <v>12.680314363207058</v>
      </c>
      <c r="N83">
        <f t="shared" si="14"/>
        <v>14.075148943159835</v>
      </c>
      <c r="O83">
        <f t="shared" si="15"/>
        <v>0.70375744715799171</v>
      </c>
    </row>
    <row r="84" spans="1:15" x14ac:dyDescent="0.25">
      <c r="A84" s="7">
        <v>41844</v>
      </c>
      <c r="B84" t="s">
        <v>396</v>
      </c>
      <c r="C84">
        <v>222</v>
      </c>
      <c r="D84" s="5" t="s">
        <v>233</v>
      </c>
      <c r="E84">
        <v>83</v>
      </c>
      <c r="F84" t="s">
        <v>370</v>
      </c>
      <c r="G84">
        <v>100</v>
      </c>
      <c r="H84" s="4">
        <v>7436751.4179999996</v>
      </c>
      <c r="I84" s="2">
        <v>189599.82800000001</v>
      </c>
      <c r="J84">
        <f t="shared" si="11"/>
        <v>39.223408040222481</v>
      </c>
      <c r="K84" t="str">
        <f t="shared" si="12"/>
        <v>high</v>
      </c>
      <c r="L84">
        <f t="shared" si="16"/>
        <v>71.188887335692684</v>
      </c>
      <c r="M84">
        <f t="shared" si="13"/>
        <v>71.474786481619162</v>
      </c>
      <c r="N84">
        <f t="shared" si="14"/>
        <v>79.337012994597259</v>
      </c>
      <c r="O84">
        <f t="shared" si="15"/>
        <v>3.9668506497298632</v>
      </c>
    </row>
    <row r="85" spans="1:15" x14ac:dyDescent="0.25">
      <c r="A85" s="7">
        <v>41844</v>
      </c>
      <c r="B85" t="s">
        <v>379</v>
      </c>
      <c r="C85">
        <v>222</v>
      </c>
      <c r="D85" s="5" t="s">
        <v>66</v>
      </c>
      <c r="E85">
        <v>84</v>
      </c>
      <c r="F85" t="s">
        <v>370</v>
      </c>
      <c r="G85">
        <v>100</v>
      </c>
      <c r="H85" s="4">
        <v>1207060.42</v>
      </c>
      <c r="I85" s="2">
        <v>136979.70000000001</v>
      </c>
      <c r="J85">
        <f t="shared" si="11"/>
        <v>8.811965714627787</v>
      </c>
      <c r="K85" t="str">
        <f t="shared" si="12"/>
        <v>high</v>
      </c>
      <c r="L85">
        <f t="shared" si="16"/>
        <v>15.531049990167986</v>
      </c>
      <c r="M85">
        <f t="shared" si="13"/>
        <v>15.593423684907615</v>
      </c>
      <c r="N85">
        <f t="shared" si="14"/>
        <v>17.308700290247451</v>
      </c>
      <c r="O85">
        <f t="shared" si="15"/>
        <v>0.86543501451237259</v>
      </c>
    </row>
    <row r="86" spans="1:15" x14ac:dyDescent="0.25">
      <c r="A86" s="7">
        <v>41844</v>
      </c>
      <c r="B86" t="s">
        <v>381</v>
      </c>
      <c r="C86">
        <v>222</v>
      </c>
      <c r="D86" s="5" t="s">
        <v>330</v>
      </c>
      <c r="E86">
        <v>85</v>
      </c>
      <c r="F86" t="s">
        <v>371</v>
      </c>
      <c r="G86">
        <v>100</v>
      </c>
      <c r="H86" s="4">
        <v>46615241.876000002</v>
      </c>
      <c r="I86" s="2">
        <v>351003.266</v>
      </c>
      <c r="J86">
        <f t="shared" si="11"/>
        <v>132.8057211752554</v>
      </c>
      <c r="K86" t="str">
        <f t="shared" si="12"/>
        <v>high</v>
      </c>
      <c r="L86">
        <f t="shared" si="16"/>
        <v>242.45959219483055</v>
      </c>
      <c r="M86">
        <f t="shared" si="13"/>
        <v>243.43332549681782</v>
      </c>
      <c r="N86">
        <f t="shared" si="14"/>
        <v>270.21099130146774</v>
      </c>
      <c r="O86">
        <f t="shared" si="15"/>
        <v>13.510549565073388</v>
      </c>
    </row>
    <row r="87" spans="1:15" x14ac:dyDescent="0.25">
      <c r="A87" s="7">
        <v>41857</v>
      </c>
      <c r="B87" t="s">
        <v>381</v>
      </c>
      <c r="C87">
        <v>222</v>
      </c>
      <c r="D87" s="5" t="s">
        <v>12</v>
      </c>
      <c r="E87">
        <v>86</v>
      </c>
      <c r="F87" t="s">
        <v>371</v>
      </c>
      <c r="G87">
        <v>100</v>
      </c>
      <c r="H87" s="4">
        <v>21510555.897999998</v>
      </c>
      <c r="I87" s="2">
        <v>176872.182</v>
      </c>
      <c r="J87">
        <f t="shared" si="11"/>
        <v>121.61638791791464</v>
      </c>
      <c r="K87" t="str">
        <f t="shared" si="12"/>
        <v>high</v>
      </c>
      <c r="L87">
        <f t="shared" si="16"/>
        <v>221.98131024508535</v>
      </c>
      <c r="M87">
        <f t="shared" si="13"/>
        <v>222.87280145088889</v>
      </c>
      <c r="N87">
        <f t="shared" si="14"/>
        <v>247.38880961048667</v>
      </c>
      <c r="O87">
        <f t="shared" si="15"/>
        <v>12.369440480524334</v>
      </c>
    </row>
    <row r="88" spans="1:15" x14ac:dyDescent="0.25">
      <c r="A88" s="7">
        <v>41857</v>
      </c>
      <c r="B88" t="s">
        <v>398</v>
      </c>
      <c r="C88">
        <v>222</v>
      </c>
      <c r="D88" s="5" t="s">
        <v>112</v>
      </c>
      <c r="E88">
        <v>87</v>
      </c>
      <c r="F88" t="s">
        <v>371</v>
      </c>
      <c r="G88">
        <v>100</v>
      </c>
      <c r="H88" s="4">
        <v>1015748.8540000001</v>
      </c>
      <c r="I88" s="2">
        <v>189772.45</v>
      </c>
      <c r="J88">
        <f t="shared" si="11"/>
        <v>5.3524568713741116</v>
      </c>
      <c r="K88" t="str">
        <f t="shared" si="12"/>
        <v>low</v>
      </c>
      <c r="L88">
        <f t="shared" ref="L88:L92" si="17">(J88-0.799)/0.4696</f>
        <v>9.6964584143400998</v>
      </c>
      <c r="M88">
        <f t="shared" si="13"/>
        <v>9.7354000143976904</v>
      </c>
      <c r="N88">
        <f t="shared" si="14"/>
        <v>10.806294015981436</v>
      </c>
      <c r="O88">
        <f t="shared" si="15"/>
        <v>0.54031470079907185</v>
      </c>
    </row>
    <row r="89" spans="1:15" x14ac:dyDescent="0.25">
      <c r="A89" s="7">
        <v>41844</v>
      </c>
      <c r="B89" t="s">
        <v>402</v>
      </c>
      <c r="C89">
        <v>222</v>
      </c>
      <c r="D89" s="5" t="s">
        <v>73</v>
      </c>
      <c r="E89">
        <v>88</v>
      </c>
      <c r="F89" t="s">
        <v>371</v>
      </c>
      <c r="G89">
        <v>100</v>
      </c>
      <c r="H89" s="4">
        <v>1241230.8859999999</v>
      </c>
      <c r="I89" s="2">
        <v>199555.42</v>
      </c>
      <c r="J89">
        <f t="shared" si="11"/>
        <v>6.2199808253767292</v>
      </c>
      <c r="K89" t="str">
        <f t="shared" si="12"/>
        <v>low</v>
      </c>
      <c r="L89">
        <f t="shared" si="17"/>
        <v>11.543826289132728</v>
      </c>
      <c r="M89">
        <f t="shared" si="13"/>
        <v>11.590187037281853</v>
      </c>
      <c r="N89">
        <f t="shared" si="14"/>
        <v>12.865107611382857</v>
      </c>
      <c r="O89">
        <f t="shared" si="15"/>
        <v>0.64325538056914278</v>
      </c>
    </row>
    <row r="90" spans="1:15" x14ac:dyDescent="0.25">
      <c r="A90" s="7">
        <v>41823</v>
      </c>
      <c r="B90" t="s">
        <v>380</v>
      </c>
      <c r="C90">
        <v>222</v>
      </c>
      <c r="D90" s="5" t="s">
        <v>191</v>
      </c>
      <c r="E90">
        <v>89</v>
      </c>
      <c r="F90" t="s">
        <v>371</v>
      </c>
      <c r="G90">
        <v>100</v>
      </c>
      <c r="H90" s="4">
        <v>430011.05800000002</v>
      </c>
      <c r="I90" s="2">
        <v>176483.842</v>
      </c>
      <c r="J90">
        <f t="shared" si="11"/>
        <v>2.4365463326665338</v>
      </c>
      <c r="K90" t="str">
        <f t="shared" si="12"/>
        <v>low</v>
      </c>
      <c r="L90">
        <f t="shared" si="17"/>
        <v>3.4871088855760939</v>
      </c>
      <c r="M90">
        <f t="shared" si="13"/>
        <v>3.501113338931821</v>
      </c>
      <c r="N90">
        <f t="shared" si="14"/>
        <v>3.8862358062143207</v>
      </c>
      <c r="O90">
        <f t="shared" si="15"/>
        <v>0.19431179031071605</v>
      </c>
    </row>
    <row r="91" spans="1:15" x14ac:dyDescent="0.25">
      <c r="A91" s="7">
        <v>41823</v>
      </c>
      <c r="B91" t="s">
        <v>379</v>
      </c>
      <c r="C91">
        <v>222</v>
      </c>
      <c r="D91" s="5" t="s">
        <v>215</v>
      </c>
      <c r="E91">
        <v>90</v>
      </c>
      <c r="F91" t="s">
        <v>371</v>
      </c>
      <c r="G91">
        <v>100</v>
      </c>
      <c r="H91" s="4">
        <v>744484.43200000003</v>
      </c>
      <c r="I91" s="2">
        <v>164310.22399999999</v>
      </c>
      <c r="J91">
        <f t="shared" si="11"/>
        <v>4.5309683954907154</v>
      </c>
      <c r="K91" t="str">
        <f t="shared" si="12"/>
        <v>low</v>
      </c>
      <c r="L91">
        <f t="shared" si="17"/>
        <v>7.9471217961897684</v>
      </c>
      <c r="M91">
        <f t="shared" si="13"/>
        <v>7.979037947981694</v>
      </c>
      <c r="N91">
        <f t="shared" si="14"/>
        <v>8.8567321222596807</v>
      </c>
      <c r="O91">
        <f t="shared" si="15"/>
        <v>0.44283660611298403</v>
      </c>
    </row>
    <row r="92" spans="1:15" x14ac:dyDescent="0.25">
      <c r="A92" s="7">
        <v>41872</v>
      </c>
      <c r="B92" t="s">
        <v>380</v>
      </c>
      <c r="C92">
        <v>221</v>
      </c>
      <c r="D92" s="5" t="s">
        <v>230</v>
      </c>
      <c r="E92">
        <v>91</v>
      </c>
      <c r="F92" t="s">
        <v>371</v>
      </c>
      <c r="G92">
        <v>100</v>
      </c>
      <c r="H92" s="4">
        <v>464325.65</v>
      </c>
      <c r="I92" s="2">
        <v>198867.772</v>
      </c>
      <c r="J92">
        <f t="shared" si="11"/>
        <v>2.3348461408819929</v>
      </c>
      <c r="K92" t="str">
        <f t="shared" si="12"/>
        <v>low</v>
      </c>
      <c r="L92">
        <f t="shared" si="17"/>
        <v>3.2705411858645506</v>
      </c>
      <c r="M92">
        <f t="shared" si="13"/>
        <v>3.2836758894222391</v>
      </c>
      <c r="N92">
        <f t="shared" si="14"/>
        <v>3.6448802372586853</v>
      </c>
      <c r="O92">
        <f t="shared" si="15"/>
        <v>0.18224401186293426</v>
      </c>
    </row>
    <row r="93" spans="1:15" x14ac:dyDescent="0.25">
      <c r="A93" s="7">
        <v>41823</v>
      </c>
      <c r="B93" t="s">
        <v>396</v>
      </c>
      <c r="C93">
        <v>222</v>
      </c>
      <c r="D93" s="5" t="s">
        <v>301</v>
      </c>
      <c r="E93">
        <v>92</v>
      </c>
      <c r="F93" t="s">
        <v>371</v>
      </c>
      <c r="G93">
        <v>100</v>
      </c>
      <c r="H93" s="4">
        <v>2603938.1320000002</v>
      </c>
      <c r="I93" s="2">
        <v>178531.302</v>
      </c>
      <c r="J93">
        <f t="shared" si="11"/>
        <v>14.585330991424687</v>
      </c>
      <c r="K93" t="str">
        <f t="shared" si="12"/>
        <v>high</v>
      </c>
      <c r="L93">
        <f>(J93-0.3258)/0.5464</f>
        <v>26.097238271275053</v>
      </c>
      <c r="M93">
        <f t="shared" si="13"/>
        <v>26.202046457103464</v>
      </c>
      <c r="N93">
        <f t="shared" si="14"/>
        <v>29.084271567384842</v>
      </c>
      <c r="O93">
        <f t="shared" si="15"/>
        <v>1.4542135783692423</v>
      </c>
    </row>
    <row r="94" spans="1:15" x14ac:dyDescent="0.25">
      <c r="A94" s="7">
        <v>41844</v>
      </c>
      <c r="B94" t="s">
        <v>398</v>
      </c>
      <c r="C94">
        <v>222</v>
      </c>
      <c r="D94" s="5" t="s">
        <v>329</v>
      </c>
      <c r="E94">
        <v>93</v>
      </c>
      <c r="F94" t="s">
        <v>371</v>
      </c>
      <c r="G94">
        <v>100</v>
      </c>
      <c r="H94" s="4">
        <v>1271592.9720000001</v>
      </c>
      <c r="I94" s="2">
        <v>186631.91800000001</v>
      </c>
      <c r="J94">
        <f t="shared" si="11"/>
        <v>6.8133735409609839</v>
      </c>
      <c r="K94" t="str">
        <f t="shared" si="12"/>
        <v>high</v>
      </c>
      <c r="L94">
        <f>(J94-0.3258)/0.5464</f>
        <v>11.873304430748506</v>
      </c>
      <c r="M94">
        <f t="shared" si="13"/>
        <v>11.920988384285648</v>
      </c>
      <c r="N94">
        <f t="shared" si="14"/>
        <v>13.23229710655707</v>
      </c>
      <c r="O94">
        <f t="shared" si="15"/>
        <v>0.66161485532785347</v>
      </c>
    </row>
    <row r="95" spans="1:15" x14ac:dyDescent="0.25">
      <c r="A95" s="7">
        <v>41871</v>
      </c>
      <c r="B95" t="s">
        <v>385</v>
      </c>
      <c r="C95">
        <v>222</v>
      </c>
      <c r="D95" s="5" t="s">
        <v>44</v>
      </c>
      <c r="E95">
        <v>94</v>
      </c>
      <c r="F95" t="s">
        <v>371</v>
      </c>
      <c r="G95">
        <v>100</v>
      </c>
      <c r="H95" s="4">
        <v>5646673.5640000002</v>
      </c>
      <c r="I95" s="2">
        <v>193062.92</v>
      </c>
      <c r="J95">
        <f t="shared" si="11"/>
        <v>29.247840880061275</v>
      </c>
      <c r="K95" t="str">
        <f t="shared" si="12"/>
        <v>high</v>
      </c>
      <c r="L95">
        <f>(J95-0.3258)/0.5464</f>
        <v>52.931992825880812</v>
      </c>
      <c r="M95">
        <f t="shared" si="13"/>
        <v>53.14457111032209</v>
      </c>
      <c r="N95">
        <f t="shared" si="14"/>
        <v>58.990473932457519</v>
      </c>
      <c r="O95">
        <f t="shared" si="15"/>
        <v>2.9495236966228759</v>
      </c>
    </row>
    <row r="96" spans="1:15" x14ac:dyDescent="0.25">
      <c r="A96" s="7">
        <v>41844</v>
      </c>
      <c r="B96" t="s">
        <v>380</v>
      </c>
      <c r="C96">
        <v>222</v>
      </c>
      <c r="D96" s="5" t="s">
        <v>10</v>
      </c>
      <c r="E96">
        <v>95</v>
      </c>
      <c r="F96" t="s">
        <v>371</v>
      </c>
      <c r="G96">
        <v>100</v>
      </c>
      <c r="H96" s="4">
        <v>1848190.0660000001</v>
      </c>
      <c r="I96" s="2">
        <v>168559.122</v>
      </c>
      <c r="J96">
        <f t="shared" si="11"/>
        <v>10.964639849037658</v>
      </c>
      <c r="K96" t="str">
        <f t="shared" si="12"/>
        <v>high</v>
      </c>
      <c r="L96">
        <f>(J96-0.3258)/0.5464</f>
        <v>19.470790353290006</v>
      </c>
      <c r="M96">
        <f t="shared" si="13"/>
        <v>19.548986298483939</v>
      </c>
      <c r="N96">
        <f t="shared" si="14"/>
        <v>21.699374791317172</v>
      </c>
      <c r="O96">
        <f t="shared" si="15"/>
        <v>1.0849687395658585</v>
      </c>
    </row>
    <row r="97" spans="1:15" x14ac:dyDescent="0.25">
      <c r="A97" s="7">
        <v>41823</v>
      </c>
      <c r="B97" t="s">
        <v>402</v>
      </c>
      <c r="C97">
        <v>222</v>
      </c>
      <c r="D97" s="5" t="s">
        <v>108</v>
      </c>
      <c r="E97">
        <v>96</v>
      </c>
      <c r="F97" t="s">
        <v>371</v>
      </c>
      <c r="G97">
        <v>100</v>
      </c>
      <c r="H97" s="4">
        <v>1651015.4280000001</v>
      </c>
      <c r="I97" s="2">
        <v>197043.12599999999</v>
      </c>
      <c r="J97">
        <f t="shared" si="11"/>
        <v>8.3789547065955503</v>
      </c>
      <c r="K97" t="str">
        <f t="shared" si="12"/>
        <v>high</v>
      </c>
      <c r="L97">
        <f>(J97-0.3258)/0.5464</f>
        <v>14.738570107239296</v>
      </c>
      <c r="M97">
        <f t="shared" si="13"/>
        <v>14.797761151846681</v>
      </c>
      <c r="N97">
        <f t="shared" si="14"/>
        <v>16.425514878549812</v>
      </c>
      <c r="O97">
        <f t="shared" si="15"/>
        <v>0.8212757439274907</v>
      </c>
    </row>
    <row r="98" spans="1:15" x14ac:dyDescent="0.25">
      <c r="A98" s="7">
        <v>41857</v>
      </c>
      <c r="B98" t="s">
        <v>379</v>
      </c>
      <c r="C98">
        <v>222</v>
      </c>
      <c r="D98" s="5" t="s">
        <v>325</v>
      </c>
      <c r="E98">
        <v>97</v>
      </c>
      <c r="F98" t="s">
        <v>371</v>
      </c>
      <c r="G98">
        <v>100</v>
      </c>
      <c r="H98" s="4">
        <v>1068598.5900000001</v>
      </c>
      <c r="I98" s="2">
        <v>203136.818</v>
      </c>
      <c r="J98">
        <f t="shared" si="11"/>
        <v>5.2604869984721336</v>
      </c>
      <c r="K98" t="str">
        <f t="shared" si="12"/>
        <v>low</v>
      </c>
      <c r="L98">
        <f t="shared" ref="L98" si="18">(J98-0.799)/0.4696</f>
        <v>9.5006111551791594</v>
      </c>
      <c r="M98">
        <f t="shared" si="13"/>
        <v>9.5387662200593955</v>
      </c>
      <c r="N98">
        <f t="shared" si="14"/>
        <v>10.588030504265928</v>
      </c>
      <c r="O98">
        <f t="shared" si="15"/>
        <v>0.52940152521329642</v>
      </c>
    </row>
    <row r="99" spans="1:15" x14ac:dyDescent="0.25">
      <c r="A99" s="7">
        <v>41838</v>
      </c>
      <c r="B99" t="s">
        <v>406</v>
      </c>
      <c r="C99">
        <v>222</v>
      </c>
      <c r="D99" s="5" t="s">
        <v>56</v>
      </c>
      <c r="E99">
        <v>98</v>
      </c>
      <c r="F99" t="s">
        <v>372</v>
      </c>
      <c r="H99" s="4">
        <v>3923933.11</v>
      </c>
      <c r="I99" s="2">
        <v>202742.86799999999</v>
      </c>
      <c r="J99">
        <f t="shared" si="11"/>
        <v>19.35423499089497</v>
      </c>
      <c r="K99" t="str">
        <f t="shared" si="12"/>
        <v>high</v>
      </c>
      <c r="L99">
        <f t="shared" ref="L99:L105" si="19">(J99-0.3258)/0.5464</f>
        <v>34.825100642194307</v>
      </c>
      <c r="M99">
        <f t="shared" si="13"/>
        <v>34.964960484130827</v>
      </c>
      <c r="N99">
        <f t="shared" si="14"/>
        <v>38.811106137385217</v>
      </c>
      <c r="O99" s="8" t="e">
        <f t="shared" si="15"/>
        <v>#DIV/0!</v>
      </c>
    </row>
    <row r="100" spans="1:15" x14ac:dyDescent="0.25">
      <c r="A100" s="7">
        <v>41869</v>
      </c>
      <c r="B100" t="s">
        <v>406</v>
      </c>
      <c r="C100">
        <v>222</v>
      </c>
      <c r="D100" s="5" t="s">
        <v>130</v>
      </c>
      <c r="E100">
        <v>99</v>
      </c>
      <c r="F100" t="s">
        <v>372</v>
      </c>
      <c r="H100" s="4">
        <v>7325030.5820000004</v>
      </c>
      <c r="I100" s="2">
        <v>167775.93400000001</v>
      </c>
      <c r="J100">
        <f t="shared" si="11"/>
        <v>43.659602467181017</v>
      </c>
      <c r="K100" t="str">
        <f t="shared" si="12"/>
        <v>high</v>
      </c>
      <c r="L100">
        <f t="shared" si="19"/>
        <v>79.307837604650473</v>
      </c>
      <c r="M100">
        <f t="shared" si="13"/>
        <v>79.626342976556685</v>
      </c>
      <c r="N100">
        <f t="shared" si="14"/>
        <v>88.385240703977928</v>
      </c>
      <c r="O100" s="8" t="e">
        <f t="shared" si="15"/>
        <v>#DIV/0!</v>
      </c>
    </row>
    <row r="101" spans="1:15" x14ac:dyDescent="0.25">
      <c r="A101" s="7">
        <v>41931</v>
      </c>
      <c r="B101" t="s">
        <v>406</v>
      </c>
      <c r="C101">
        <v>222</v>
      </c>
      <c r="D101" s="5" t="s">
        <v>275</v>
      </c>
      <c r="E101">
        <v>100</v>
      </c>
      <c r="F101" t="s">
        <v>372</v>
      </c>
      <c r="H101" s="4">
        <v>10514448.778000001</v>
      </c>
      <c r="I101" s="2">
        <v>225271.73800000001</v>
      </c>
      <c r="J101">
        <f t="shared" si="11"/>
        <v>46.674513506882967</v>
      </c>
      <c r="K101" t="str">
        <f t="shared" si="12"/>
        <v>high</v>
      </c>
      <c r="L101">
        <f t="shared" si="19"/>
        <v>84.8256103713085</v>
      </c>
      <c r="M101">
        <f t="shared" si="13"/>
        <v>85.166275473201296</v>
      </c>
      <c r="N101">
        <f t="shared" si="14"/>
        <v>94.534565775253441</v>
      </c>
      <c r="O101" s="8" t="e">
        <f t="shared" si="15"/>
        <v>#DIV/0!</v>
      </c>
    </row>
    <row r="102" spans="1:15" x14ac:dyDescent="0.25">
      <c r="A102" s="7">
        <v>42149</v>
      </c>
      <c r="B102" t="s">
        <v>380</v>
      </c>
      <c r="C102">
        <v>222</v>
      </c>
      <c r="D102" s="5" t="s">
        <v>97</v>
      </c>
      <c r="E102">
        <v>101</v>
      </c>
      <c r="F102" t="s">
        <v>371</v>
      </c>
      <c r="G102">
        <v>100</v>
      </c>
      <c r="H102" s="4">
        <v>2118045.4619999998</v>
      </c>
      <c r="I102" s="2">
        <v>206978.50200000001</v>
      </c>
      <c r="J102">
        <f t="shared" si="11"/>
        <v>10.233166447402349</v>
      </c>
      <c r="K102" t="str">
        <f t="shared" si="12"/>
        <v>high</v>
      </c>
      <c r="L102">
        <f t="shared" si="19"/>
        <v>18.132076221453787</v>
      </c>
      <c r="M102">
        <f t="shared" si="13"/>
        <v>18.204895804672475</v>
      </c>
      <c r="N102">
        <f t="shared" si="14"/>
        <v>20.207434343186446</v>
      </c>
      <c r="O102">
        <f t="shared" si="15"/>
        <v>1.0103717171593223</v>
      </c>
    </row>
    <row r="103" spans="1:15" x14ac:dyDescent="0.25">
      <c r="A103" s="7">
        <v>42212</v>
      </c>
      <c r="B103" t="s">
        <v>402</v>
      </c>
      <c r="C103">
        <v>222</v>
      </c>
      <c r="D103" s="5" t="s">
        <v>271</v>
      </c>
      <c r="E103">
        <v>102</v>
      </c>
      <c r="F103" t="s">
        <v>371</v>
      </c>
      <c r="G103">
        <v>100</v>
      </c>
      <c r="H103" s="4">
        <v>1567487.692</v>
      </c>
      <c r="I103" s="2">
        <v>182254.37</v>
      </c>
      <c r="J103">
        <f t="shared" si="11"/>
        <v>8.6005492872406855</v>
      </c>
      <c r="K103" t="str">
        <f t="shared" si="12"/>
        <v>high</v>
      </c>
      <c r="L103">
        <f t="shared" si="19"/>
        <v>15.144123878551769</v>
      </c>
      <c r="M103">
        <f t="shared" si="13"/>
        <v>15.204943653164426</v>
      </c>
      <c r="N103">
        <f t="shared" si="14"/>
        <v>16.877487455012513</v>
      </c>
      <c r="O103">
        <f t="shared" si="15"/>
        <v>0.84387437275062571</v>
      </c>
    </row>
    <row r="104" spans="1:15" x14ac:dyDescent="0.25">
      <c r="A104" s="7">
        <v>42212</v>
      </c>
      <c r="B104" t="s">
        <v>381</v>
      </c>
      <c r="C104">
        <v>222</v>
      </c>
      <c r="D104" s="5" t="s">
        <v>3</v>
      </c>
      <c r="E104">
        <v>103</v>
      </c>
      <c r="F104" t="s">
        <v>371</v>
      </c>
      <c r="G104">
        <v>100</v>
      </c>
      <c r="H104" s="4">
        <v>15518693.262</v>
      </c>
      <c r="I104" s="2">
        <v>211654.08</v>
      </c>
      <c r="J104">
        <f t="shared" si="11"/>
        <v>73.321021083080467</v>
      </c>
      <c r="K104" t="str">
        <f t="shared" si="12"/>
        <v>high</v>
      </c>
      <c r="L104">
        <f t="shared" si="19"/>
        <v>133.59301076698475</v>
      </c>
      <c r="M104">
        <f t="shared" si="13"/>
        <v>134.12952888251479</v>
      </c>
      <c r="N104">
        <f t="shared" si="14"/>
        <v>148.88377705959141</v>
      </c>
      <c r="O104">
        <f t="shared" si="15"/>
        <v>7.444188852979571</v>
      </c>
    </row>
    <row r="105" spans="1:15" x14ac:dyDescent="0.25">
      <c r="A105" s="7">
        <v>42163</v>
      </c>
      <c r="B105" t="s">
        <v>398</v>
      </c>
      <c r="C105">
        <v>222</v>
      </c>
      <c r="D105" s="5" t="s">
        <v>135</v>
      </c>
      <c r="E105">
        <v>104</v>
      </c>
      <c r="F105" t="s">
        <v>371</v>
      </c>
      <c r="G105">
        <v>100</v>
      </c>
      <c r="H105" s="4">
        <v>5724112.7319999998</v>
      </c>
      <c r="I105" s="2">
        <v>202488.274</v>
      </c>
      <c r="J105">
        <f t="shared" si="11"/>
        <v>28.268860309412286</v>
      </c>
      <c r="K105" t="str">
        <f t="shared" si="12"/>
        <v>high</v>
      </c>
      <c r="L105">
        <f t="shared" si="19"/>
        <v>51.1403007126872</v>
      </c>
      <c r="M105">
        <f t="shared" si="13"/>
        <v>51.345683446473089</v>
      </c>
      <c r="N105">
        <f t="shared" si="14"/>
        <v>56.993708625585121</v>
      </c>
      <c r="O105">
        <f t="shared" si="15"/>
        <v>2.8496854312792563</v>
      </c>
    </row>
    <row r="106" spans="1:15" x14ac:dyDescent="0.25">
      <c r="A106" s="7">
        <v>42149</v>
      </c>
      <c r="B106" t="s">
        <v>381</v>
      </c>
      <c r="C106">
        <v>222</v>
      </c>
      <c r="D106" s="5" t="s">
        <v>322</v>
      </c>
      <c r="E106">
        <v>105</v>
      </c>
      <c r="F106" t="s">
        <v>371</v>
      </c>
      <c r="G106">
        <v>100</v>
      </c>
      <c r="H106" s="4">
        <v>887129.57799999998</v>
      </c>
      <c r="I106" s="2">
        <v>190055.51</v>
      </c>
      <c r="J106">
        <f t="shared" si="11"/>
        <v>4.667739325210829</v>
      </c>
      <c r="K106" t="str">
        <f t="shared" si="12"/>
        <v>low</v>
      </c>
      <c r="L106">
        <f t="shared" ref="L106" si="20">(J106-0.799)/0.4696</f>
        <v>8.2383716465307266</v>
      </c>
      <c r="M106">
        <f t="shared" si="13"/>
        <v>8.2714574764364706</v>
      </c>
      <c r="N106">
        <f t="shared" si="14"/>
        <v>9.1813177988444821</v>
      </c>
      <c r="O106">
        <f t="shared" si="15"/>
        <v>0.45906588994222408</v>
      </c>
    </row>
    <row r="107" spans="1:15" x14ac:dyDescent="0.25">
      <c r="A107" s="7">
        <v>42156</v>
      </c>
      <c r="B107" t="s">
        <v>398</v>
      </c>
      <c r="C107">
        <v>222</v>
      </c>
      <c r="D107" s="5" t="s">
        <v>74</v>
      </c>
      <c r="E107">
        <v>106</v>
      </c>
      <c r="F107" t="s">
        <v>371</v>
      </c>
      <c r="G107">
        <v>100</v>
      </c>
      <c r="H107" s="4">
        <v>2341334.48</v>
      </c>
      <c r="I107" s="2">
        <v>210485.32199999999</v>
      </c>
      <c r="J107">
        <f t="shared" si="11"/>
        <v>11.123504754407531</v>
      </c>
      <c r="K107" t="str">
        <f t="shared" si="12"/>
        <v>high</v>
      </c>
      <c r="L107">
        <f>(J107-0.3258)/0.5464</f>
        <v>19.761538715972787</v>
      </c>
      <c r="M107">
        <f t="shared" si="13"/>
        <v>19.840902325273881</v>
      </c>
      <c r="N107">
        <f t="shared" si="14"/>
        <v>22.023401581054006</v>
      </c>
      <c r="O107">
        <f t="shared" si="15"/>
        <v>1.1011700790527004</v>
      </c>
    </row>
    <row r="108" spans="1:15" x14ac:dyDescent="0.25">
      <c r="A108" s="7">
        <v>42142</v>
      </c>
      <c r="B108" t="s">
        <v>398</v>
      </c>
      <c r="C108">
        <v>222</v>
      </c>
      <c r="D108" s="5" t="s">
        <v>200</v>
      </c>
      <c r="E108">
        <v>107</v>
      </c>
      <c r="F108" t="s">
        <v>371</v>
      </c>
      <c r="G108">
        <v>100</v>
      </c>
      <c r="H108" s="4">
        <v>2467890.264</v>
      </c>
      <c r="I108" s="2">
        <v>181351.56</v>
      </c>
      <c r="J108">
        <f t="shared" si="11"/>
        <v>13.608321119487474</v>
      </c>
      <c r="K108" t="str">
        <f t="shared" si="12"/>
        <v>high</v>
      </c>
      <c r="L108">
        <f>(J108-0.3258)/0.5464</f>
        <v>24.30915285411324</v>
      </c>
      <c r="M108">
        <f t="shared" si="13"/>
        <v>24.406779974009275</v>
      </c>
      <c r="N108">
        <f t="shared" si="14"/>
        <v>27.091525771150295</v>
      </c>
      <c r="O108">
        <f t="shared" si="15"/>
        <v>1.3545762885575146</v>
      </c>
    </row>
    <row r="109" spans="1:15" x14ac:dyDescent="0.25">
      <c r="A109" s="7">
        <v>42214</v>
      </c>
      <c r="B109" t="s">
        <v>401</v>
      </c>
      <c r="C109">
        <v>222</v>
      </c>
      <c r="D109" s="5" t="s">
        <v>290</v>
      </c>
      <c r="E109">
        <v>108</v>
      </c>
      <c r="F109" t="s">
        <v>371</v>
      </c>
      <c r="G109">
        <v>100</v>
      </c>
      <c r="H109" s="4">
        <v>1371723.34</v>
      </c>
      <c r="I109" s="2">
        <v>192623.8</v>
      </c>
      <c r="J109">
        <f t="shared" si="11"/>
        <v>7.1212557326768557</v>
      </c>
      <c r="K109" t="str">
        <f t="shared" si="12"/>
        <v>high</v>
      </c>
      <c r="L109">
        <f>(J109-0.3258)/0.5464</f>
        <v>12.436778427300249</v>
      </c>
      <c r="M109">
        <f t="shared" si="13"/>
        <v>12.486725328614707</v>
      </c>
      <c r="N109">
        <f t="shared" si="14"/>
        <v>13.860265114762324</v>
      </c>
      <c r="O109">
        <f t="shared" si="15"/>
        <v>0.69301325573811623</v>
      </c>
    </row>
    <row r="110" spans="1:15" x14ac:dyDescent="0.25">
      <c r="A110" s="7">
        <v>42214</v>
      </c>
      <c r="B110" t="s">
        <v>382</v>
      </c>
      <c r="C110">
        <v>222</v>
      </c>
      <c r="D110" s="5" t="s">
        <v>269</v>
      </c>
      <c r="E110">
        <v>109</v>
      </c>
      <c r="F110" t="s">
        <v>371</v>
      </c>
      <c r="G110">
        <v>100</v>
      </c>
      <c r="H110" s="4">
        <v>2742474.4339999999</v>
      </c>
      <c r="I110" s="2">
        <v>200632.31400000001</v>
      </c>
      <c r="J110">
        <f t="shared" si="11"/>
        <v>13.669156175908929</v>
      </c>
      <c r="K110" t="str">
        <f t="shared" si="12"/>
        <v>high</v>
      </c>
      <c r="L110">
        <f>(J110-0.3258)/0.5464</f>
        <v>24.42049080510419</v>
      </c>
      <c r="M110">
        <f t="shared" si="13"/>
        <v>24.518565065365653</v>
      </c>
      <c r="N110">
        <f t="shared" si="14"/>
        <v>27.215607222555871</v>
      </c>
      <c r="O110">
        <f t="shared" si="15"/>
        <v>1.3607803611277935</v>
      </c>
    </row>
    <row r="111" spans="1:15" x14ac:dyDescent="0.25">
      <c r="A111" s="7">
        <v>42163</v>
      </c>
      <c r="B111" t="s">
        <v>381</v>
      </c>
      <c r="C111">
        <v>222</v>
      </c>
      <c r="D111" s="5" t="s">
        <v>6</v>
      </c>
      <c r="E111">
        <v>110</v>
      </c>
      <c r="F111" t="s">
        <v>371</v>
      </c>
      <c r="G111">
        <v>100</v>
      </c>
      <c r="H111" s="4">
        <v>2418628.702</v>
      </c>
      <c r="I111" s="2">
        <v>199331.50200000001</v>
      </c>
      <c r="J111">
        <f t="shared" si="11"/>
        <v>12.133700281855097</v>
      </c>
      <c r="K111" t="str">
        <f t="shared" si="12"/>
        <v>high</v>
      </c>
      <c r="L111">
        <v>32.672498945563007</v>
      </c>
      <c r="M111">
        <f t="shared" si="13"/>
        <v>32.803713800766069</v>
      </c>
      <c r="N111">
        <f t="shared" si="14"/>
        <v>36.412122318850336</v>
      </c>
      <c r="O111">
        <f t="shared" si="15"/>
        <v>1.8206061159425166</v>
      </c>
    </row>
    <row r="112" spans="1:15" x14ac:dyDescent="0.25">
      <c r="A112" s="7">
        <v>42142</v>
      </c>
      <c r="B112" t="s">
        <v>380</v>
      </c>
      <c r="C112">
        <v>222</v>
      </c>
      <c r="D112" s="5" t="s">
        <v>142</v>
      </c>
      <c r="E112">
        <v>111</v>
      </c>
      <c r="F112" t="s">
        <v>371</v>
      </c>
      <c r="G112">
        <v>100</v>
      </c>
      <c r="H112" s="4">
        <v>1776517.5660000001</v>
      </c>
      <c r="I112" s="2">
        <v>159489.01199999999</v>
      </c>
      <c r="J112">
        <f t="shared" si="11"/>
        <v>11.138808521805879</v>
      </c>
      <c r="K112" t="str">
        <f t="shared" si="12"/>
        <v>high</v>
      </c>
      <c r="L112">
        <f>(J112-0.3258)/0.5464</f>
        <v>19.789547075047366</v>
      </c>
      <c r="M112">
        <f t="shared" si="13"/>
        <v>19.869023167718236</v>
      </c>
      <c r="N112">
        <f t="shared" si="14"/>
        <v>22.054615716167241</v>
      </c>
      <c r="O112">
        <f t="shared" si="15"/>
        <v>1.1027307858083619</v>
      </c>
    </row>
    <row r="113" spans="1:15" x14ac:dyDescent="0.25">
      <c r="A113" s="7">
        <v>42214</v>
      </c>
      <c r="B113" t="s">
        <v>400</v>
      </c>
      <c r="C113">
        <v>222</v>
      </c>
      <c r="D113" s="5" t="s">
        <v>294</v>
      </c>
      <c r="E113">
        <v>112</v>
      </c>
      <c r="F113" t="s">
        <v>371</v>
      </c>
      <c r="G113">
        <v>100</v>
      </c>
      <c r="H113" s="4">
        <v>1685121.8359999999</v>
      </c>
      <c r="I113" s="2">
        <v>351142.51</v>
      </c>
      <c r="J113">
        <f t="shared" si="11"/>
        <v>4.798968475790641</v>
      </c>
      <c r="K113" t="str">
        <f t="shared" si="12"/>
        <v>low</v>
      </c>
      <c r="L113">
        <f t="shared" ref="L113" si="21">(J113-0.799)/0.4696</f>
        <v>8.5178204339664418</v>
      </c>
      <c r="M113">
        <f t="shared" si="13"/>
        <v>8.5520285481590772</v>
      </c>
      <c r="N113">
        <f t="shared" si="14"/>
        <v>9.4927516884565755</v>
      </c>
      <c r="O113">
        <f t="shared" si="15"/>
        <v>0.47463758442282883</v>
      </c>
    </row>
    <row r="114" spans="1:15" x14ac:dyDescent="0.25">
      <c r="A114" s="7">
        <v>42149</v>
      </c>
      <c r="B114" t="s">
        <v>379</v>
      </c>
      <c r="C114">
        <v>222</v>
      </c>
      <c r="D114" s="5" t="s">
        <v>24</v>
      </c>
      <c r="E114">
        <v>113</v>
      </c>
      <c r="F114" t="s">
        <v>371</v>
      </c>
      <c r="G114">
        <v>100</v>
      </c>
      <c r="H114" s="4">
        <v>2111192.702</v>
      </c>
      <c r="I114" s="2">
        <v>247210.18400000001</v>
      </c>
      <c r="J114">
        <f t="shared" si="11"/>
        <v>8.5400717229351688</v>
      </c>
      <c r="K114" t="str">
        <f t="shared" si="12"/>
        <v>high</v>
      </c>
      <c r="L114">
        <f>(J114-0.3258)/0.5464</f>
        <v>15.033440195708582</v>
      </c>
      <c r="M114">
        <f t="shared" si="13"/>
        <v>15.093815457538735</v>
      </c>
      <c r="N114">
        <f t="shared" si="14"/>
        <v>16.754135157867996</v>
      </c>
      <c r="O114">
        <f t="shared" si="15"/>
        <v>0.83770675789339977</v>
      </c>
    </row>
    <row r="115" spans="1:15" x14ac:dyDescent="0.25">
      <c r="A115" s="7">
        <v>42214</v>
      </c>
      <c r="B115" t="s">
        <v>394</v>
      </c>
      <c r="C115">
        <v>222</v>
      </c>
      <c r="D115" s="5" t="s">
        <v>237</v>
      </c>
      <c r="E115">
        <v>114</v>
      </c>
      <c r="F115" t="s">
        <v>371</v>
      </c>
      <c r="G115">
        <v>100</v>
      </c>
      <c r="H115" s="4">
        <v>1340988.182</v>
      </c>
      <c r="I115" s="2">
        <v>189181.21799999999</v>
      </c>
      <c r="J115">
        <f t="shared" si="11"/>
        <v>7.0883790482837474</v>
      </c>
      <c r="K115" t="str">
        <f t="shared" si="12"/>
        <v>high</v>
      </c>
      <c r="L115">
        <f>(J115-0.3258)/0.5464</f>
        <v>12.376608799933653</v>
      </c>
      <c r="M115">
        <f t="shared" si="13"/>
        <v>12.426314056158285</v>
      </c>
      <c r="N115">
        <f t="shared" si="14"/>
        <v>13.793208602335696</v>
      </c>
      <c r="O115">
        <f t="shared" si="15"/>
        <v>0.6896604301167848</v>
      </c>
    </row>
    <row r="116" spans="1:15" x14ac:dyDescent="0.25">
      <c r="A116" s="7">
        <v>42214</v>
      </c>
      <c r="B116" t="s">
        <v>393</v>
      </c>
      <c r="C116">
        <v>222</v>
      </c>
      <c r="D116" s="5" t="s">
        <v>95</v>
      </c>
      <c r="E116">
        <v>115</v>
      </c>
      <c r="F116" t="s">
        <v>371</v>
      </c>
      <c r="G116">
        <v>100</v>
      </c>
      <c r="H116" s="4">
        <v>1336646.956</v>
      </c>
      <c r="I116" s="2">
        <v>178084.20199999999</v>
      </c>
      <c r="J116">
        <f t="shared" si="11"/>
        <v>7.5057020274038688</v>
      </c>
      <c r="K116" t="str">
        <f t="shared" si="12"/>
        <v>high</v>
      </c>
      <c r="L116">
        <f>(J116-0.3258)/0.5464</f>
        <v>13.140377063330654</v>
      </c>
      <c r="M116">
        <f t="shared" si="13"/>
        <v>13.193149661978564</v>
      </c>
      <c r="N116">
        <f t="shared" si="14"/>
        <v>14.644396124796206</v>
      </c>
      <c r="O116">
        <f t="shared" si="15"/>
        <v>0.7322198062398102</v>
      </c>
    </row>
    <row r="117" spans="1:15" x14ac:dyDescent="0.25">
      <c r="A117" s="7">
        <v>42214</v>
      </c>
      <c r="B117" t="s">
        <v>388</v>
      </c>
      <c r="C117">
        <v>222</v>
      </c>
      <c r="D117" s="5" t="s">
        <v>22</v>
      </c>
      <c r="E117">
        <v>116</v>
      </c>
      <c r="F117" t="s">
        <v>371</v>
      </c>
      <c r="G117">
        <v>100</v>
      </c>
      <c r="H117" s="4">
        <v>1217019.794</v>
      </c>
      <c r="I117" s="2">
        <v>205125.53400000001</v>
      </c>
      <c r="J117">
        <f t="shared" si="11"/>
        <v>5.9330487544276176</v>
      </c>
      <c r="K117" t="str">
        <f t="shared" si="12"/>
        <v>low</v>
      </c>
      <c r="L117">
        <f t="shared" ref="L117" si="22">(J117-0.799)/0.4696</f>
        <v>10.932812509428485</v>
      </c>
      <c r="M117">
        <f t="shared" si="13"/>
        <v>10.97671938697639</v>
      </c>
      <c r="N117">
        <f t="shared" si="14"/>
        <v>12.184158519543791</v>
      </c>
      <c r="O117">
        <f t="shared" si="15"/>
        <v>0.60920792597718953</v>
      </c>
    </row>
    <row r="118" spans="1:15" x14ac:dyDescent="0.25">
      <c r="A118" s="7">
        <v>42170</v>
      </c>
      <c r="B118" t="s">
        <v>380</v>
      </c>
      <c r="C118">
        <v>222</v>
      </c>
      <c r="D118" s="5" t="s">
        <v>68</v>
      </c>
      <c r="E118">
        <v>117</v>
      </c>
      <c r="F118" t="s">
        <v>371</v>
      </c>
      <c r="G118">
        <v>100</v>
      </c>
      <c r="H118" s="4">
        <v>2238827.3420000002</v>
      </c>
      <c r="I118" s="2">
        <v>197150.54399999999</v>
      </c>
      <c r="J118">
        <f t="shared" si="11"/>
        <v>11.355927792925595</v>
      </c>
      <c r="K118" t="str">
        <f t="shared" si="12"/>
        <v>high</v>
      </c>
      <c r="L118">
        <f t="shared" ref="L118:L131" si="23">(J118-0.3258)/0.5464</f>
        <v>20.186910309161046</v>
      </c>
      <c r="M118">
        <f t="shared" si="13"/>
        <v>20.2679822381135</v>
      </c>
      <c r="N118">
        <f t="shared" si="14"/>
        <v>22.497460284305983</v>
      </c>
      <c r="O118">
        <f t="shared" si="15"/>
        <v>1.1248730142152992</v>
      </c>
    </row>
    <row r="119" spans="1:15" x14ac:dyDescent="0.25">
      <c r="A119" s="7">
        <v>42170</v>
      </c>
      <c r="B119" t="s">
        <v>380</v>
      </c>
      <c r="C119">
        <v>222</v>
      </c>
      <c r="D119" s="5" t="s">
        <v>187</v>
      </c>
      <c r="E119">
        <v>118</v>
      </c>
      <c r="F119" t="s">
        <v>371</v>
      </c>
      <c r="G119">
        <v>100</v>
      </c>
      <c r="H119" s="4">
        <v>2466015.108</v>
      </c>
      <c r="I119" s="2">
        <v>205687.302</v>
      </c>
      <c r="J119">
        <f t="shared" si="11"/>
        <v>11.989146067947354</v>
      </c>
      <c r="K119" t="str">
        <f t="shared" si="12"/>
        <v>high</v>
      </c>
      <c r="L119">
        <f t="shared" si="23"/>
        <v>21.34580173489633</v>
      </c>
      <c r="M119">
        <f t="shared" si="13"/>
        <v>21.431527846281455</v>
      </c>
      <c r="N119">
        <f t="shared" si="14"/>
        <v>23.788995909372414</v>
      </c>
      <c r="O119">
        <f t="shared" si="15"/>
        <v>1.1894497954686207</v>
      </c>
    </row>
    <row r="120" spans="1:15" x14ac:dyDescent="0.25">
      <c r="A120" s="7">
        <v>42214</v>
      </c>
      <c r="B120" t="s">
        <v>384</v>
      </c>
      <c r="C120">
        <v>222</v>
      </c>
      <c r="D120" s="5" t="s">
        <v>261</v>
      </c>
      <c r="E120">
        <v>119</v>
      </c>
      <c r="F120" t="s">
        <v>371</v>
      </c>
      <c r="G120">
        <v>100</v>
      </c>
      <c r="H120" s="4">
        <v>1685836.0279999999</v>
      </c>
      <c r="I120" s="2">
        <v>195560.89799999999</v>
      </c>
      <c r="J120">
        <f t="shared" si="11"/>
        <v>8.6205169092647544</v>
      </c>
      <c r="K120" t="str">
        <f t="shared" si="12"/>
        <v>high</v>
      </c>
      <c r="L120">
        <f t="shared" si="23"/>
        <v>15.180667842724661</v>
      </c>
      <c r="M120">
        <f t="shared" si="13"/>
        <v>15.241634380245644</v>
      </c>
      <c r="N120">
        <f t="shared" si="14"/>
        <v>16.918214162072665</v>
      </c>
      <c r="O120">
        <f t="shared" si="15"/>
        <v>0.84591070810363334</v>
      </c>
    </row>
    <row r="121" spans="1:15" x14ac:dyDescent="0.25">
      <c r="A121" s="7">
        <v>42214</v>
      </c>
      <c r="B121" t="s">
        <v>391</v>
      </c>
      <c r="C121">
        <v>222</v>
      </c>
      <c r="D121" s="5" t="s">
        <v>232</v>
      </c>
      <c r="E121">
        <v>120</v>
      </c>
      <c r="F121" t="s">
        <v>371</v>
      </c>
      <c r="G121">
        <v>100</v>
      </c>
      <c r="H121" s="4">
        <v>1389193.4939999999</v>
      </c>
      <c r="I121" s="2">
        <v>175830.166</v>
      </c>
      <c r="J121">
        <f t="shared" si="11"/>
        <v>7.9007688248443104</v>
      </c>
      <c r="K121" t="str">
        <f t="shared" si="12"/>
        <v>high</v>
      </c>
      <c r="L121">
        <f t="shared" si="23"/>
        <v>13.863412929802911</v>
      </c>
      <c r="M121">
        <f t="shared" si="13"/>
        <v>13.919089286950712</v>
      </c>
      <c r="N121">
        <f t="shared" si="14"/>
        <v>15.450189108515289</v>
      </c>
      <c r="O121">
        <f t="shared" si="15"/>
        <v>0.77250945542576444</v>
      </c>
    </row>
    <row r="122" spans="1:15" x14ac:dyDescent="0.25">
      <c r="A122" s="7">
        <v>42156</v>
      </c>
      <c r="B122" t="s">
        <v>381</v>
      </c>
      <c r="C122">
        <v>222</v>
      </c>
      <c r="D122" s="5" t="s">
        <v>288</v>
      </c>
      <c r="E122">
        <v>121</v>
      </c>
      <c r="F122" t="s">
        <v>371</v>
      </c>
      <c r="G122">
        <v>100</v>
      </c>
      <c r="H122" s="4">
        <v>2071856.922</v>
      </c>
      <c r="I122" s="2">
        <v>184773.03200000001</v>
      </c>
      <c r="J122">
        <f t="shared" si="11"/>
        <v>11.212983299424344</v>
      </c>
      <c r="K122" t="str">
        <f t="shared" si="12"/>
        <v>high</v>
      </c>
      <c r="L122">
        <f t="shared" si="23"/>
        <v>19.925298864246606</v>
      </c>
      <c r="M122">
        <f t="shared" si="13"/>
        <v>20.005320144825905</v>
      </c>
      <c r="N122">
        <f t="shared" si="14"/>
        <v>22.205905360756752</v>
      </c>
      <c r="O122">
        <f t="shared" si="15"/>
        <v>1.1102952680378377</v>
      </c>
    </row>
    <row r="123" spans="1:15" x14ac:dyDescent="0.25">
      <c r="A123" s="7">
        <v>42163</v>
      </c>
      <c r="B123" t="s">
        <v>380</v>
      </c>
      <c r="C123">
        <v>222</v>
      </c>
      <c r="D123" s="5" t="s">
        <v>39</v>
      </c>
      <c r="E123">
        <v>122</v>
      </c>
      <c r="F123" t="s">
        <v>371</v>
      </c>
      <c r="G123">
        <v>100</v>
      </c>
      <c r="H123" s="4">
        <v>2316884.0079999999</v>
      </c>
      <c r="I123" s="2">
        <v>195272.50599999999</v>
      </c>
      <c r="J123">
        <f t="shared" si="11"/>
        <v>11.864875683010899</v>
      </c>
      <c r="K123" t="str">
        <f t="shared" si="12"/>
        <v>high</v>
      </c>
      <c r="L123">
        <f t="shared" si="23"/>
        <v>21.118366916198571</v>
      </c>
      <c r="M123">
        <f t="shared" si="13"/>
        <v>21.20317963473752</v>
      </c>
      <c r="N123">
        <f t="shared" si="14"/>
        <v>23.535529394558644</v>
      </c>
      <c r="O123">
        <f t="shared" si="15"/>
        <v>1.1767764697279322</v>
      </c>
    </row>
    <row r="124" spans="1:15" x14ac:dyDescent="0.25">
      <c r="A124" s="7">
        <v>42170</v>
      </c>
      <c r="B124" t="s">
        <v>379</v>
      </c>
      <c r="C124">
        <v>222</v>
      </c>
      <c r="D124" s="5" t="s">
        <v>262</v>
      </c>
      <c r="E124">
        <v>123</v>
      </c>
      <c r="F124" t="s">
        <v>371</v>
      </c>
      <c r="G124">
        <v>100</v>
      </c>
      <c r="H124" s="4">
        <v>2063046.9739999999</v>
      </c>
      <c r="I124" s="2">
        <v>208292.66200000001</v>
      </c>
      <c r="J124">
        <f t="shared" si="11"/>
        <v>9.9045590669919985</v>
      </c>
      <c r="K124" t="str">
        <f t="shared" si="12"/>
        <v>high</v>
      </c>
      <c r="L124">
        <f t="shared" si="23"/>
        <v>17.530671791713029</v>
      </c>
      <c r="M124">
        <f t="shared" si="13"/>
        <v>17.601076096097419</v>
      </c>
      <c r="N124">
        <f t="shared" si="14"/>
        <v>19.537194466668133</v>
      </c>
      <c r="O124">
        <f t="shared" si="15"/>
        <v>0.97685972333340654</v>
      </c>
    </row>
    <row r="125" spans="1:15" x14ac:dyDescent="0.25">
      <c r="A125" s="7">
        <v>42149</v>
      </c>
      <c r="B125" t="s">
        <v>395</v>
      </c>
      <c r="C125">
        <v>222</v>
      </c>
      <c r="D125" s="5" t="s">
        <v>53</v>
      </c>
      <c r="E125">
        <v>124</v>
      </c>
      <c r="F125" t="s">
        <v>371</v>
      </c>
      <c r="G125">
        <v>100</v>
      </c>
      <c r="H125" s="4">
        <v>1626006.34</v>
      </c>
      <c r="I125" s="2">
        <v>178412.17</v>
      </c>
      <c r="J125">
        <f t="shared" si="11"/>
        <v>9.1137635958354188</v>
      </c>
      <c r="K125" t="str">
        <f t="shared" si="12"/>
        <v>high</v>
      </c>
      <c r="L125">
        <f t="shared" si="23"/>
        <v>16.083388718586054</v>
      </c>
      <c r="M125">
        <f t="shared" si="13"/>
        <v>16.147980641150653</v>
      </c>
      <c r="N125">
        <f t="shared" si="14"/>
        <v>17.924258511677223</v>
      </c>
      <c r="O125">
        <f t="shared" si="15"/>
        <v>0.89621292558386112</v>
      </c>
    </row>
    <row r="126" spans="1:15" x14ac:dyDescent="0.25">
      <c r="A126" s="7">
        <v>42136</v>
      </c>
      <c r="B126" t="s">
        <v>379</v>
      </c>
      <c r="C126">
        <v>222</v>
      </c>
      <c r="D126" s="5" t="s">
        <v>149</v>
      </c>
      <c r="E126">
        <v>125</v>
      </c>
      <c r="F126" t="s">
        <v>371</v>
      </c>
      <c r="G126">
        <v>100</v>
      </c>
      <c r="H126" s="4">
        <v>3021453.608</v>
      </c>
      <c r="I126" s="2">
        <v>202294.962</v>
      </c>
      <c r="J126">
        <f t="shared" si="11"/>
        <v>14.935881636043908</v>
      </c>
      <c r="K126" t="str">
        <f t="shared" si="12"/>
        <v>high</v>
      </c>
      <c r="L126">
        <f t="shared" si="23"/>
        <v>26.738802408572308</v>
      </c>
      <c r="M126">
        <f t="shared" si="13"/>
        <v>26.846187157201111</v>
      </c>
      <c r="N126">
        <f t="shared" si="14"/>
        <v>29.799267744493232</v>
      </c>
      <c r="O126">
        <f t="shared" si="15"/>
        <v>1.4899633872246616</v>
      </c>
    </row>
    <row r="127" spans="1:15" x14ac:dyDescent="0.25">
      <c r="A127" s="7">
        <v>42170</v>
      </c>
      <c r="B127" t="s">
        <v>381</v>
      </c>
      <c r="C127">
        <v>222</v>
      </c>
      <c r="D127" s="5" t="s">
        <v>350</v>
      </c>
      <c r="E127">
        <v>126</v>
      </c>
      <c r="F127" t="s">
        <v>371</v>
      </c>
      <c r="G127">
        <v>100</v>
      </c>
      <c r="H127" s="4">
        <v>6992679.9479999999</v>
      </c>
      <c r="I127" s="2">
        <v>169827.296</v>
      </c>
      <c r="J127">
        <f t="shared" si="11"/>
        <v>41.175241629001732</v>
      </c>
      <c r="K127" t="str">
        <f t="shared" si="12"/>
        <v>high</v>
      </c>
      <c r="L127">
        <f t="shared" si="23"/>
        <v>74.76105715410273</v>
      </c>
      <c r="M127">
        <f t="shared" si="13"/>
        <v>75.061302363556948</v>
      </c>
      <c r="N127">
        <f t="shared" si="14"/>
        <v>83.318045623548215</v>
      </c>
      <c r="O127">
        <f t="shared" si="15"/>
        <v>4.1659022811774102</v>
      </c>
    </row>
    <row r="128" spans="1:15" x14ac:dyDescent="0.25">
      <c r="A128" s="7">
        <v>42142</v>
      </c>
      <c r="B128" t="s">
        <v>379</v>
      </c>
      <c r="C128">
        <v>222</v>
      </c>
      <c r="D128" s="5" t="s">
        <v>265</v>
      </c>
      <c r="E128">
        <v>127</v>
      </c>
      <c r="F128" t="s">
        <v>371</v>
      </c>
      <c r="G128">
        <v>100</v>
      </c>
      <c r="H128" s="4">
        <v>2254972.656</v>
      </c>
      <c r="I128" s="2">
        <v>229748.33799999999</v>
      </c>
      <c r="J128">
        <f t="shared" si="11"/>
        <v>9.8149683067565867</v>
      </c>
      <c r="K128" t="str">
        <f t="shared" si="12"/>
        <v>high</v>
      </c>
      <c r="L128">
        <f t="shared" si="23"/>
        <v>17.366706271516449</v>
      </c>
      <c r="M128">
        <f t="shared" si="13"/>
        <v>17.436452079835792</v>
      </c>
      <c r="N128">
        <f t="shared" si="14"/>
        <v>19.354461808617728</v>
      </c>
      <c r="O128">
        <f t="shared" si="15"/>
        <v>0.96772309043088645</v>
      </c>
    </row>
    <row r="129" spans="1:15" x14ac:dyDescent="0.25">
      <c r="A129" s="7">
        <v>42142</v>
      </c>
      <c r="B129" t="s">
        <v>381</v>
      </c>
      <c r="C129">
        <v>222</v>
      </c>
      <c r="D129" s="5" t="s">
        <v>190</v>
      </c>
      <c r="E129">
        <v>128</v>
      </c>
      <c r="F129" t="s">
        <v>371</v>
      </c>
      <c r="G129">
        <v>100</v>
      </c>
      <c r="H129" s="4">
        <v>19040475.008000001</v>
      </c>
      <c r="I129" s="2">
        <v>189442.98800000001</v>
      </c>
      <c r="J129">
        <f t="shared" si="11"/>
        <v>100.50767890126396</v>
      </c>
      <c r="K129" t="str">
        <f t="shared" si="12"/>
        <v>high</v>
      </c>
      <c r="L129">
        <f t="shared" si="23"/>
        <v>183.34897309894575</v>
      </c>
      <c r="M129">
        <f t="shared" si="13"/>
        <v>184.08531435637121</v>
      </c>
      <c r="N129">
        <f t="shared" si="14"/>
        <v>204.33469893557202</v>
      </c>
      <c r="O129">
        <f t="shared" si="15"/>
        <v>10.216734946778601</v>
      </c>
    </row>
    <row r="130" spans="1:15" x14ac:dyDescent="0.25">
      <c r="A130" s="7">
        <v>42184</v>
      </c>
      <c r="B130" t="s">
        <v>386</v>
      </c>
      <c r="C130">
        <v>222</v>
      </c>
      <c r="D130" s="5" t="s">
        <v>157</v>
      </c>
      <c r="E130">
        <v>129</v>
      </c>
      <c r="F130" t="s">
        <v>371</v>
      </c>
      <c r="G130">
        <v>100</v>
      </c>
      <c r="H130" s="4">
        <v>2043977.6240000001</v>
      </c>
      <c r="I130" s="2">
        <v>179931.03</v>
      </c>
      <c r="J130">
        <f t="shared" si="11"/>
        <v>11.359783934988869</v>
      </c>
      <c r="K130" t="str">
        <f t="shared" si="12"/>
        <v>high</v>
      </c>
      <c r="L130">
        <f t="shared" si="23"/>
        <v>20.193967670184609</v>
      </c>
      <c r="M130">
        <f t="shared" si="13"/>
        <v>20.275067941952415</v>
      </c>
      <c r="N130">
        <f t="shared" si="14"/>
        <v>22.505325415567178</v>
      </c>
      <c r="O130">
        <f t="shared" si="15"/>
        <v>1.1252662707783587</v>
      </c>
    </row>
    <row r="131" spans="1:15" x14ac:dyDescent="0.25">
      <c r="A131" s="7">
        <v>42149</v>
      </c>
      <c r="B131" t="s">
        <v>398</v>
      </c>
      <c r="C131">
        <v>222</v>
      </c>
      <c r="D131" s="5" t="s">
        <v>59</v>
      </c>
      <c r="E131">
        <v>130</v>
      </c>
      <c r="F131" t="s">
        <v>371</v>
      </c>
      <c r="G131">
        <v>100</v>
      </c>
      <c r="H131" s="4">
        <v>2178790.0759999999</v>
      </c>
      <c r="I131" s="2">
        <v>204299.32199999999</v>
      </c>
      <c r="J131">
        <f t="shared" ref="J131:J152" si="24">H131/I131</f>
        <v>10.664695578382782</v>
      </c>
      <c r="K131" t="str">
        <f t="shared" ref="K131:K151" si="25">IF(J131&lt;6.688,"low","high")</f>
        <v>high</v>
      </c>
      <c r="L131">
        <f t="shared" si="23"/>
        <v>18.921844030715196</v>
      </c>
      <c r="M131">
        <f t="shared" ref="M131:M152" si="26">(L131*5)/4.98</f>
        <v>18.997835372204008</v>
      </c>
      <c r="N131">
        <f t="shared" si="14"/>
        <v>21.087597263146449</v>
      </c>
      <c r="O131">
        <f t="shared" si="15"/>
        <v>1.0543798631573225</v>
      </c>
    </row>
    <row r="132" spans="1:15" x14ac:dyDescent="0.25">
      <c r="A132" s="7">
        <v>42214</v>
      </c>
      <c r="B132" t="s">
        <v>385</v>
      </c>
      <c r="C132">
        <v>222</v>
      </c>
      <c r="D132" s="5" t="s">
        <v>75</v>
      </c>
      <c r="E132">
        <v>131</v>
      </c>
      <c r="F132" t="s">
        <v>371</v>
      </c>
      <c r="G132">
        <v>100</v>
      </c>
      <c r="H132" s="4">
        <v>1172499.5819999999</v>
      </c>
      <c r="I132" s="2">
        <v>210856.008</v>
      </c>
      <c r="J132">
        <f t="shared" si="24"/>
        <v>5.5606648021146254</v>
      </c>
      <c r="K132" t="str">
        <f t="shared" si="25"/>
        <v>low</v>
      </c>
      <c r="L132">
        <f t="shared" ref="L132" si="27">(J132-0.799)/0.4696</f>
        <v>10.139831350329269</v>
      </c>
      <c r="M132">
        <f t="shared" si="26"/>
        <v>10.180553564587617</v>
      </c>
      <c r="N132">
        <f t="shared" si="14"/>
        <v>11.300414456692256</v>
      </c>
      <c r="O132">
        <f t="shared" si="15"/>
        <v>0.56502072283461269</v>
      </c>
    </row>
    <row r="133" spans="1:15" x14ac:dyDescent="0.25">
      <c r="A133" s="7">
        <v>42209</v>
      </c>
      <c r="B133" t="s">
        <v>403</v>
      </c>
      <c r="C133">
        <v>222</v>
      </c>
      <c r="D133" s="5" t="s">
        <v>235</v>
      </c>
      <c r="E133">
        <v>132</v>
      </c>
      <c r="F133" t="s">
        <v>371</v>
      </c>
      <c r="G133">
        <v>100</v>
      </c>
      <c r="H133" s="4">
        <v>1343957.53</v>
      </c>
      <c r="I133" s="2">
        <v>197174.66</v>
      </c>
      <c r="J133">
        <f t="shared" si="24"/>
        <v>6.8160763152831096</v>
      </c>
      <c r="K133" t="str">
        <f t="shared" si="25"/>
        <v>high</v>
      </c>
      <c r="L133">
        <f t="shared" ref="L133:L138" si="28">(J133-0.3258)/0.5464</f>
        <v>11.878250943051079</v>
      </c>
      <c r="M133">
        <f t="shared" si="26"/>
        <v>11.925954762099476</v>
      </c>
      <c r="N133">
        <f t="shared" si="14"/>
        <v>13.237809785930418</v>
      </c>
      <c r="O133">
        <f t="shared" si="15"/>
        <v>0.66189048929652083</v>
      </c>
    </row>
    <row r="134" spans="1:15" x14ac:dyDescent="0.25">
      <c r="A134" s="7">
        <v>42149</v>
      </c>
      <c r="B134" t="s">
        <v>402</v>
      </c>
      <c r="C134">
        <v>222</v>
      </c>
      <c r="D134" s="5" t="s">
        <v>136</v>
      </c>
      <c r="E134">
        <v>133</v>
      </c>
      <c r="F134" t="s">
        <v>371</v>
      </c>
      <c r="G134">
        <v>100</v>
      </c>
      <c r="H134" s="4">
        <v>1746485.38</v>
      </c>
      <c r="I134" s="2">
        <v>184979.83</v>
      </c>
      <c r="J134">
        <f t="shared" si="24"/>
        <v>9.441490891196084</v>
      </c>
      <c r="K134" t="str">
        <f t="shared" si="25"/>
        <v>high</v>
      </c>
      <c r="L134">
        <f t="shared" si="28"/>
        <v>16.683182450944518</v>
      </c>
      <c r="M134">
        <f t="shared" si="26"/>
        <v>16.750183183679233</v>
      </c>
      <c r="N134">
        <f t="shared" si="14"/>
        <v>18.59270333388395</v>
      </c>
      <c r="O134">
        <f t="shared" si="15"/>
        <v>0.92963516669419743</v>
      </c>
    </row>
    <row r="135" spans="1:15" x14ac:dyDescent="0.25">
      <c r="A135" s="7">
        <v>42136</v>
      </c>
      <c r="B135" t="s">
        <v>398</v>
      </c>
      <c r="C135">
        <v>222</v>
      </c>
      <c r="D135" s="5" t="s">
        <v>15</v>
      </c>
      <c r="E135">
        <v>134</v>
      </c>
      <c r="F135" t="s">
        <v>371</v>
      </c>
      <c r="G135">
        <v>100</v>
      </c>
      <c r="H135" s="4">
        <v>1902122.048</v>
      </c>
      <c r="I135" s="2">
        <v>199314.416</v>
      </c>
      <c r="J135">
        <f t="shared" si="24"/>
        <v>9.5433239911758321</v>
      </c>
      <c r="K135" t="str">
        <f t="shared" si="25"/>
        <v>high</v>
      </c>
      <c r="L135">
        <f t="shared" si="28"/>
        <v>16.869553424553136</v>
      </c>
      <c r="M135">
        <f t="shared" si="26"/>
        <v>16.937302635093509</v>
      </c>
      <c r="N135">
        <f t="shared" si="14"/>
        <v>18.800405924953797</v>
      </c>
      <c r="O135">
        <f t="shared" si="15"/>
        <v>0.94002029624768979</v>
      </c>
    </row>
    <row r="136" spans="1:15" x14ac:dyDescent="0.25">
      <c r="A136" s="7">
        <v>42163</v>
      </c>
      <c r="B136" t="s">
        <v>379</v>
      </c>
      <c r="C136">
        <v>222</v>
      </c>
      <c r="D136" s="5" t="s">
        <v>296</v>
      </c>
      <c r="E136">
        <v>135</v>
      </c>
      <c r="F136" t="s">
        <v>371</v>
      </c>
      <c r="G136">
        <v>100</v>
      </c>
      <c r="H136" s="4">
        <v>3753863.9920000001</v>
      </c>
      <c r="I136" s="2">
        <v>182176.052</v>
      </c>
      <c r="J136">
        <f t="shared" si="24"/>
        <v>20.605694056867584</v>
      </c>
      <c r="K136" t="str">
        <f t="shared" si="25"/>
        <v>high</v>
      </c>
      <c r="L136">
        <f t="shared" si="28"/>
        <v>37.115472285628812</v>
      </c>
      <c r="M136">
        <f t="shared" si="26"/>
        <v>37.264530407257837</v>
      </c>
      <c r="N136">
        <f t="shared" si="14"/>
        <v>41.363628752056194</v>
      </c>
      <c r="O136">
        <f t="shared" si="15"/>
        <v>2.0681814376028096</v>
      </c>
    </row>
    <row r="137" spans="1:15" x14ac:dyDescent="0.25">
      <c r="A137" s="7">
        <v>42182</v>
      </c>
      <c r="B137" t="s">
        <v>398</v>
      </c>
      <c r="C137">
        <v>222</v>
      </c>
      <c r="D137" s="5" t="s">
        <v>247</v>
      </c>
      <c r="E137">
        <v>136</v>
      </c>
      <c r="F137" t="s">
        <v>371</v>
      </c>
      <c r="G137">
        <v>100</v>
      </c>
      <c r="H137" s="4">
        <v>1663178.6839999999</v>
      </c>
      <c r="I137" s="2">
        <v>183042.46799999999</v>
      </c>
      <c r="J137">
        <f t="shared" si="24"/>
        <v>9.0862994919845601</v>
      </c>
      <c r="K137" t="str">
        <f t="shared" si="25"/>
        <v>high</v>
      </c>
      <c r="L137">
        <f t="shared" si="28"/>
        <v>16.033124985330456</v>
      </c>
      <c r="M137">
        <f t="shared" si="26"/>
        <v>16.097515045512505</v>
      </c>
      <c r="N137">
        <f t="shared" si="14"/>
        <v>17.86824170051888</v>
      </c>
      <c r="O137">
        <f t="shared" si="15"/>
        <v>0.89341208502594394</v>
      </c>
    </row>
    <row r="138" spans="1:15" x14ac:dyDescent="0.25">
      <c r="A138" s="7">
        <v>42156</v>
      </c>
      <c r="B138" t="s">
        <v>379</v>
      </c>
      <c r="C138">
        <v>222</v>
      </c>
      <c r="D138" s="5" t="s">
        <v>177</v>
      </c>
      <c r="E138">
        <v>137</v>
      </c>
      <c r="F138" t="s">
        <v>371</v>
      </c>
      <c r="G138">
        <v>100</v>
      </c>
      <c r="H138" s="4">
        <v>2244653.6179999998</v>
      </c>
      <c r="I138" s="2">
        <v>181787.46</v>
      </c>
      <c r="J138">
        <f t="shared" si="24"/>
        <v>12.347681286707013</v>
      </c>
      <c r="K138" t="str">
        <f t="shared" si="25"/>
        <v>high</v>
      </c>
      <c r="L138">
        <f t="shared" si="28"/>
        <v>22.001978928819572</v>
      </c>
      <c r="M138">
        <f t="shared" si="26"/>
        <v>22.090340289979487</v>
      </c>
      <c r="N138">
        <f t="shared" ref="N138:N152" si="29">(M138*5.55)/5</f>
        <v>24.520277721877228</v>
      </c>
      <c r="O138">
        <f t="shared" ref="O138:O152" si="30">((N138*5)/G138)</f>
        <v>1.2260138860938614</v>
      </c>
    </row>
    <row r="139" spans="1:15" x14ac:dyDescent="0.25">
      <c r="A139" s="7">
        <v>42214</v>
      </c>
      <c r="B139" t="s">
        <v>383</v>
      </c>
      <c r="C139">
        <v>222</v>
      </c>
      <c r="D139" s="5" t="s">
        <v>107</v>
      </c>
      <c r="E139">
        <v>138</v>
      </c>
      <c r="F139" t="s">
        <v>371</v>
      </c>
      <c r="G139">
        <v>100</v>
      </c>
      <c r="H139" s="4">
        <v>1004452.29</v>
      </c>
      <c r="I139" s="2">
        <v>207407.57199999999</v>
      </c>
      <c r="J139">
        <f t="shared" si="24"/>
        <v>4.8428911264628276</v>
      </c>
      <c r="K139" t="str">
        <f t="shared" si="25"/>
        <v>low</v>
      </c>
      <c r="L139">
        <f t="shared" ref="L139:L140" si="31">(J139-0.799)/0.4696</f>
        <v>8.6113524839498012</v>
      </c>
      <c r="M139">
        <f t="shared" si="26"/>
        <v>8.6459362288652617</v>
      </c>
      <c r="N139">
        <f t="shared" si="29"/>
        <v>9.5969892140404394</v>
      </c>
      <c r="O139">
        <f t="shared" si="30"/>
        <v>0.479849460702022</v>
      </c>
    </row>
    <row r="140" spans="1:15" x14ac:dyDescent="0.25">
      <c r="A140" s="7">
        <v>42214</v>
      </c>
      <c r="B140" t="s">
        <v>399</v>
      </c>
      <c r="C140">
        <v>222</v>
      </c>
      <c r="D140" s="5" t="s">
        <v>185</v>
      </c>
      <c r="E140">
        <v>139</v>
      </c>
      <c r="F140" t="s">
        <v>371</v>
      </c>
      <c r="G140">
        <v>100</v>
      </c>
      <c r="H140" s="4">
        <v>1143634.764</v>
      </c>
      <c r="I140" s="2">
        <v>198026.372</v>
      </c>
      <c r="J140">
        <f t="shared" si="24"/>
        <v>5.7751639463454891</v>
      </c>
      <c r="K140" t="str">
        <f t="shared" si="25"/>
        <v>low</v>
      </c>
      <c r="L140">
        <f t="shared" si="31"/>
        <v>10.596601248606236</v>
      </c>
      <c r="M140">
        <f t="shared" si="26"/>
        <v>10.639157880126742</v>
      </c>
      <c r="N140">
        <f t="shared" si="29"/>
        <v>11.809465246940684</v>
      </c>
      <c r="O140">
        <f t="shared" si="30"/>
        <v>0.59047326234703423</v>
      </c>
    </row>
    <row r="141" spans="1:15" x14ac:dyDescent="0.25">
      <c r="A141" s="7">
        <v>42149</v>
      </c>
      <c r="B141" t="s">
        <v>396</v>
      </c>
      <c r="C141">
        <v>222</v>
      </c>
      <c r="D141" s="5" t="s">
        <v>244</v>
      </c>
      <c r="E141">
        <v>140</v>
      </c>
      <c r="F141" t="s">
        <v>371</v>
      </c>
      <c r="G141">
        <v>100</v>
      </c>
      <c r="H141" s="4">
        <v>1613250.4280000001</v>
      </c>
      <c r="I141" s="2">
        <v>173215.31599999999</v>
      </c>
      <c r="J141">
        <f t="shared" si="24"/>
        <v>9.313555320939404</v>
      </c>
      <c r="K141" t="str">
        <f t="shared" si="25"/>
        <v>high</v>
      </c>
      <c r="L141">
        <f>(J141-0.3258)/0.5464</f>
        <v>16.44903975281736</v>
      </c>
      <c r="M141">
        <f t="shared" si="26"/>
        <v>16.515100153431082</v>
      </c>
      <c r="N141">
        <f t="shared" si="29"/>
        <v>18.3317611703085</v>
      </c>
      <c r="O141">
        <f t="shared" si="30"/>
        <v>0.91658805851542491</v>
      </c>
    </row>
    <row r="142" spans="1:15" x14ac:dyDescent="0.25">
      <c r="A142" s="7">
        <v>42214</v>
      </c>
      <c r="B142" t="s">
        <v>392</v>
      </c>
      <c r="C142">
        <v>222</v>
      </c>
      <c r="D142" s="5" t="s">
        <v>198</v>
      </c>
      <c r="E142">
        <v>141</v>
      </c>
      <c r="F142" t="s">
        <v>371</v>
      </c>
      <c r="G142">
        <v>100</v>
      </c>
      <c r="H142" s="4">
        <v>1464034.3540000001</v>
      </c>
      <c r="I142" s="2">
        <v>191022.122</v>
      </c>
      <c r="J142">
        <f t="shared" si="24"/>
        <v>7.6642136453703511</v>
      </c>
      <c r="K142" t="str">
        <f t="shared" si="25"/>
        <v>high</v>
      </c>
      <c r="L142">
        <f t="shared" ref="L142:L148" si="32">(J142-0.3258)/0.5464</f>
        <v>13.430478853166822</v>
      </c>
      <c r="M142">
        <f t="shared" si="26"/>
        <v>13.484416519243794</v>
      </c>
      <c r="N142">
        <f t="shared" si="29"/>
        <v>14.967702336360611</v>
      </c>
      <c r="O142">
        <f t="shared" si="30"/>
        <v>0.74838511681803055</v>
      </c>
    </row>
    <row r="143" spans="1:15" x14ac:dyDescent="0.25">
      <c r="A143" s="7">
        <v>42170</v>
      </c>
      <c r="B143" t="s">
        <v>398</v>
      </c>
      <c r="C143">
        <v>222</v>
      </c>
      <c r="D143" s="5" t="s">
        <v>96</v>
      </c>
      <c r="E143">
        <v>142</v>
      </c>
      <c r="F143" t="s">
        <v>371</v>
      </c>
      <c r="G143">
        <v>100</v>
      </c>
      <c r="H143" s="4">
        <v>3248063.8739999998</v>
      </c>
      <c r="I143" s="2">
        <v>193016.21400000001</v>
      </c>
      <c r="J143">
        <f t="shared" si="24"/>
        <v>16.827932776673361</v>
      </c>
      <c r="K143" t="str">
        <f t="shared" si="25"/>
        <v>high</v>
      </c>
      <c r="L143">
        <f t="shared" si="32"/>
        <v>30.20156071865549</v>
      </c>
      <c r="M143">
        <f t="shared" si="26"/>
        <v>30.322852127164147</v>
      </c>
      <c r="N143">
        <f t="shared" si="29"/>
        <v>33.658365861152205</v>
      </c>
      <c r="O143">
        <f t="shared" si="30"/>
        <v>1.6829182930576103</v>
      </c>
    </row>
    <row r="144" spans="1:15" x14ac:dyDescent="0.25">
      <c r="A144" s="7">
        <v>42214</v>
      </c>
      <c r="B144" t="s">
        <v>389</v>
      </c>
      <c r="C144">
        <v>222</v>
      </c>
      <c r="D144" s="5" t="s">
        <v>34</v>
      </c>
      <c r="E144">
        <v>143</v>
      </c>
      <c r="F144" t="s">
        <v>371</v>
      </c>
      <c r="G144">
        <v>100</v>
      </c>
      <c r="H144" s="4">
        <v>1911934.8060000001</v>
      </c>
      <c r="I144" s="2">
        <v>194029.416</v>
      </c>
      <c r="J144">
        <f t="shared" si="24"/>
        <v>9.8538399249730269</v>
      </c>
      <c r="K144" t="str">
        <f t="shared" si="25"/>
        <v>high</v>
      </c>
      <c r="L144">
        <f t="shared" si="32"/>
        <v>17.437847593288851</v>
      </c>
      <c r="M144">
        <f t="shared" si="26"/>
        <v>17.50787910972776</v>
      </c>
      <c r="N144">
        <f t="shared" si="29"/>
        <v>19.433745811797813</v>
      </c>
      <c r="O144">
        <f t="shared" si="30"/>
        <v>0.97168729058989067</v>
      </c>
    </row>
    <row r="145" spans="1:15" x14ac:dyDescent="0.25">
      <c r="A145" s="7">
        <v>42212</v>
      </c>
      <c r="B145" t="s">
        <v>379</v>
      </c>
      <c r="C145">
        <v>222</v>
      </c>
      <c r="D145" s="5" t="s">
        <v>213</v>
      </c>
      <c r="E145">
        <v>144</v>
      </c>
      <c r="F145" t="s">
        <v>371</v>
      </c>
      <c r="G145">
        <v>100</v>
      </c>
      <c r="H145" s="4">
        <v>1589948.21</v>
      </c>
      <c r="I145" s="2">
        <v>186802.166</v>
      </c>
      <c r="J145">
        <f t="shared" si="24"/>
        <v>8.5114013613739363</v>
      </c>
      <c r="K145" t="str">
        <f t="shared" si="25"/>
        <v>high</v>
      </c>
      <c r="L145">
        <f t="shared" si="32"/>
        <v>14.980968816570163</v>
      </c>
      <c r="M145">
        <f t="shared" si="26"/>
        <v>15.041133349970043</v>
      </c>
      <c r="N145">
        <f t="shared" si="29"/>
        <v>16.695658018466748</v>
      </c>
      <c r="O145">
        <f t="shared" si="30"/>
        <v>0.8347829009233374</v>
      </c>
    </row>
    <row r="146" spans="1:15" x14ac:dyDescent="0.25">
      <c r="A146" s="7">
        <v>42212</v>
      </c>
      <c r="B146" t="s">
        <v>380</v>
      </c>
      <c r="C146">
        <v>222</v>
      </c>
      <c r="D146" s="5" t="s">
        <v>111</v>
      </c>
      <c r="E146">
        <v>145</v>
      </c>
      <c r="F146" t="s">
        <v>371</v>
      </c>
      <c r="G146">
        <v>100</v>
      </c>
      <c r="H146" s="4">
        <v>1451801.36</v>
      </c>
      <c r="I146" s="2">
        <v>197222.75200000001</v>
      </c>
      <c r="J146">
        <f t="shared" si="24"/>
        <v>7.3612265586883208</v>
      </c>
      <c r="K146" t="str">
        <f t="shared" si="25"/>
        <v>high</v>
      </c>
      <c r="L146">
        <f t="shared" si="32"/>
        <v>12.8759636872041</v>
      </c>
      <c r="M146">
        <f t="shared" si="26"/>
        <v>12.927674384743071</v>
      </c>
      <c r="N146">
        <f t="shared" si="29"/>
        <v>14.349718567064809</v>
      </c>
      <c r="O146">
        <f t="shared" si="30"/>
        <v>0.71748592835324043</v>
      </c>
    </row>
    <row r="147" spans="1:15" x14ac:dyDescent="0.25">
      <c r="A147" s="7">
        <v>42212</v>
      </c>
      <c r="B147" t="s">
        <v>396</v>
      </c>
      <c r="C147">
        <v>222</v>
      </c>
      <c r="D147" s="5" t="s">
        <v>161</v>
      </c>
      <c r="E147">
        <v>146</v>
      </c>
      <c r="F147" t="s">
        <v>371</v>
      </c>
      <c r="G147">
        <v>100</v>
      </c>
      <c r="H147" s="4">
        <v>1979456.058</v>
      </c>
      <c r="I147" s="2">
        <v>233788.10200000001</v>
      </c>
      <c r="J147">
        <f t="shared" si="24"/>
        <v>8.466881081912371</v>
      </c>
      <c r="K147" t="str">
        <f t="shared" si="25"/>
        <v>high</v>
      </c>
      <c r="L147">
        <f t="shared" si="32"/>
        <v>14.899489534978718</v>
      </c>
      <c r="M147">
        <f t="shared" si="26"/>
        <v>14.95932684234811</v>
      </c>
      <c r="N147">
        <f t="shared" si="29"/>
        <v>16.604852795006401</v>
      </c>
      <c r="O147">
        <f t="shared" si="30"/>
        <v>0.83024263975031998</v>
      </c>
    </row>
    <row r="148" spans="1:15" x14ac:dyDescent="0.25">
      <c r="A148" s="7">
        <v>42214</v>
      </c>
      <c r="B148" t="s">
        <v>404</v>
      </c>
      <c r="C148">
        <v>222</v>
      </c>
      <c r="D148" s="5" t="s">
        <v>336</v>
      </c>
      <c r="E148">
        <v>147</v>
      </c>
      <c r="F148" t="s">
        <v>371</v>
      </c>
      <c r="G148">
        <v>100</v>
      </c>
      <c r="H148" s="4">
        <v>1490304.4080000001</v>
      </c>
      <c r="I148" s="2">
        <v>192222.61</v>
      </c>
      <c r="J148">
        <f t="shared" si="24"/>
        <v>7.7530130716672723</v>
      </c>
      <c r="K148" t="str">
        <f t="shared" si="25"/>
        <v>high</v>
      </c>
      <c r="L148">
        <f t="shared" si="32"/>
        <v>13.592996104808332</v>
      </c>
      <c r="M148">
        <f t="shared" si="26"/>
        <v>13.647586450610774</v>
      </c>
      <c r="N148">
        <f t="shared" si="29"/>
        <v>15.148820960177957</v>
      </c>
      <c r="O148">
        <f t="shared" si="30"/>
        <v>0.75744104800889789</v>
      </c>
    </row>
    <row r="149" spans="1:15" x14ac:dyDescent="0.25">
      <c r="A149" s="7">
        <v>42214</v>
      </c>
      <c r="B149" t="s">
        <v>387</v>
      </c>
      <c r="C149">
        <v>222</v>
      </c>
      <c r="D149" s="5" t="s">
        <v>52</v>
      </c>
      <c r="E149">
        <v>148</v>
      </c>
      <c r="F149" t="s">
        <v>371</v>
      </c>
      <c r="G149">
        <v>100</v>
      </c>
      <c r="H149" s="4">
        <v>447936.93800000002</v>
      </c>
      <c r="I149" s="2">
        <v>195383.152</v>
      </c>
      <c r="J149">
        <f t="shared" si="24"/>
        <v>2.292607798649906</v>
      </c>
      <c r="K149" t="str">
        <f t="shared" si="25"/>
        <v>low</v>
      </c>
      <c r="L149">
        <f t="shared" ref="L149:L152" si="33">(J149-0.799)/0.4696</f>
        <v>3.1805958233601066</v>
      </c>
      <c r="M149">
        <f t="shared" si="26"/>
        <v>3.193369300562356</v>
      </c>
      <c r="N149">
        <f t="shared" si="29"/>
        <v>3.544639923624215</v>
      </c>
      <c r="O149">
        <f t="shared" si="30"/>
        <v>0.17723199618121074</v>
      </c>
    </row>
    <row r="150" spans="1:15" x14ac:dyDescent="0.25">
      <c r="A150" s="7">
        <v>42214</v>
      </c>
      <c r="B150" t="s">
        <v>390</v>
      </c>
      <c r="C150">
        <v>222</v>
      </c>
      <c r="D150" s="5" t="s">
        <v>67</v>
      </c>
      <c r="E150">
        <v>149</v>
      </c>
      <c r="F150" t="s">
        <v>371</v>
      </c>
      <c r="G150">
        <v>100</v>
      </c>
      <c r="H150" s="4">
        <v>1342184.8740000001</v>
      </c>
      <c r="I150" s="2">
        <v>204070.372</v>
      </c>
      <c r="J150">
        <f t="shared" si="24"/>
        <v>6.5770687868398658</v>
      </c>
      <c r="K150" t="str">
        <f t="shared" si="25"/>
        <v>low</v>
      </c>
      <c r="L150">
        <f t="shared" si="33"/>
        <v>12.304235065672627</v>
      </c>
      <c r="M150">
        <f t="shared" si="26"/>
        <v>12.353649664329946</v>
      </c>
      <c r="N150">
        <f t="shared" si="29"/>
        <v>13.71255112740624</v>
      </c>
      <c r="O150">
        <f t="shared" si="30"/>
        <v>0.68562755637031203</v>
      </c>
    </row>
    <row r="151" spans="1:15" x14ac:dyDescent="0.25">
      <c r="A151" s="7">
        <v>42192</v>
      </c>
      <c r="B151" t="s">
        <v>407</v>
      </c>
      <c r="C151">
        <v>221</v>
      </c>
      <c r="D151" s="5" t="s">
        <v>98</v>
      </c>
      <c r="E151">
        <v>150</v>
      </c>
      <c r="F151" t="s">
        <v>372</v>
      </c>
      <c r="H151" s="4">
        <v>422073.02399999998</v>
      </c>
      <c r="I151" s="2">
        <v>149625.448</v>
      </c>
      <c r="J151">
        <f t="shared" si="24"/>
        <v>2.8208638947567257</v>
      </c>
      <c r="K151" t="str">
        <f t="shared" si="25"/>
        <v>low</v>
      </c>
      <c r="L151">
        <f t="shared" si="33"/>
        <v>4.3055023312536749</v>
      </c>
      <c r="M151">
        <f t="shared" si="26"/>
        <v>4.322793505274773</v>
      </c>
      <c r="N151">
        <f t="shared" si="29"/>
        <v>4.7983007908549977</v>
      </c>
      <c r="O151" s="8" t="e">
        <f t="shared" si="30"/>
        <v>#DIV/0!</v>
      </c>
    </row>
    <row r="152" spans="1:15" x14ac:dyDescent="0.25">
      <c r="A152" s="12">
        <v>41931</v>
      </c>
      <c r="B152" s="8" t="s">
        <v>408</v>
      </c>
      <c r="C152" s="8">
        <v>222</v>
      </c>
      <c r="D152" s="5" t="s">
        <v>132</v>
      </c>
      <c r="E152">
        <v>153</v>
      </c>
      <c r="F152" s="8" t="s">
        <v>372</v>
      </c>
      <c r="H152" s="4">
        <v>746447.23</v>
      </c>
      <c r="I152" s="2">
        <v>201529.796</v>
      </c>
      <c r="J152">
        <f t="shared" si="24"/>
        <v>3.7039050543176253</v>
      </c>
      <c r="K152" t="str">
        <f>IF(J152&lt;6.688,"low","high")</f>
        <v>low</v>
      </c>
      <c r="L152">
        <f t="shared" si="33"/>
        <v>6.1859136591090831</v>
      </c>
      <c r="M152">
        <f t="shared" si="26"/>
        <v>6.210756685852493</v>
      </c>
      <c r="N152">
        <f t="shared" si="29"/>
        <v>6.8939399212962673</v>
      </c>
      <c r="O152" s="8" t="e">
        <f t="shared" si="30"/>
        <v>#DIV/0!</v>
      </c>
    </row>
    <row r="153" spans="1:15" x14ac:dyDescent="0.25">
      <c r="O15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D8" sqref="D8"/>
    </sheetView>
  </sheetViews>
  <sheetFormatPr defaultRowHeight="15" x14ac:dyDescent="0.25"/>
  <sheetData>
    <row r="2" spans="1:6" x14ac:dyDescent="0.25">
      <c r="B2" s="6" t="s">
        <v>256</v>
      </c>
      <c r="C2" s="6" t="s">
        <v>256</v>
      </c>
    </row>
    <row r="3" spans="1:6" x14ac:dyDescent="0.25">
      <c r="A3" t="s">
        <v>373</v>
      </c>
      <c r="B3" s="4" t="s">
        <v>374</v>
      </c>
      <c r="C3" s="2" t="s">
        <v>375</v>
      </c>
      <c r="D3" t="s">
        <v>363</v>
      </c>
      <c r="E3" t="s">
        <v>376</v>
      </c>
      <c r="F3" t="s">
        <v>378</v>
      </c>
    </row>
    <row r="4" spans="1:6" x14ac:dyDescent="0.25">
      <c r="A4">
        <v>0.78125</v>
      </c>
      <c r="B4" s="4">
        <v>216583.58199999999</v>
      </c>
      <c r="C4" s="2">
        <v>227780.66200000001</v>
      </c>
      <c r="D4">
        <f>B4/C4</f>
        <v>0.95084271025606193</v>
      </c>
      <c r="E4">
        <f>(D4-0.3258)/0.5464</f>
        <v>1.1439288255052378</v>
      </c>
      <c r="F4">
        <f>(D4-0.799)/0.4696</f>
        <v>0.32334478333914368</v>
      </c>
    </row>
    <row r="5" spans="1:6" x14ac:dyDescent="0.25">
      <c r="A5">
        <v>1.5625</v>
      </c>
      <c r="B5" s="4">
        <v>301275.76199999999</v>
      </c>
      <c r="C5" s="2">
        <v>204203.26</v>
      </c>
      <c r="D5">
        <f t="shared" ref="D5:D12" si="0">B5/C5</f>
        <v>1.4753719504771863</v>
      </c>
      <c r="E5">
        <f t="shared" ref="E5:E12" si="1">(D5-0.3258)/0.5464</f>
        <v>2.1039018127327713</v>
      </c>
      <c r="F5">
        <f t="shared" ref="F5:F8" si="2">(D5-0.799)/0.4696</f>
        <v>1.4403150563824239</v>
      </c>
    </row>
    <row r="6" spans="1:6" x14ac:dyDescent="0.25">
      <c r="A6">
        <v>3.125</v>
      </c>
      <c r="B6" s="4">
        <v>462584.36</v>
      </c>
      <c r="C6" s="2">
        <v>167093.75399999999</v>
      </c>
      <c r="D6">
        <f t="shared" si="0"/>
        <v>2.7684120377114754</v>
      </c>
      <c r="E6">
        <f t="shared" si="1"/>
        <v>4.4703734218731244</v>
      </c>
      <c r="F6">
        <f t="shared" si="2"/>
        <v>4.1938075760465834</v>
      </c>
    </row>
    <row r="7" spans="1:6" x14ac:dyDescent="0.25">
      <c r="A7">
        <v>6.25</v>
      </c>
      <c r="B7" s="4">
        <v>769810.826</v>
      </c>
      <c r="C7" s="2">
        <v>220892.21</v>
      </c>
      <c r="D7">
        <f t="shared" si="0"/>
        <v>3.4850066736169647</v>
      </c>
      <c r="E7">
        <f t="shared" si="1"/>
        <v>5.7818570161364651</v>
      </c>
      <c r="F7">
        <f t="shared" si="2"/>
        <v>5.7197757104279487</v>
      </c>
    </row>
    <row r="8" spans="1:6" x14ac:dyDescent="0.25">
      <c r="A8">
        <v>12.5</v>
      </c>
      <c r="B8" s="4">
        <v>1352142.2420000001</v>
      </c>
      <c r="C8" s="2">
        <v>202151.508</v>
      </c>
      <c r="D8" s="8">
        <f t="shared" si="0"/>
        <v>6.6887566428641234</v>
      </c>
      <c r="E8">
        <f t="shared" si="1"/>
        <v>11.645235437159815</v>
      </c>
      <c r="F8">
        <f t="shared" si="2"/>
        <v>12.542071215639103</v>
      </c>
    </row>
    <row r="9" spans="1:6" x14ac:dyDescent="0.25">
      <c r="A9">
        <v>25</v>
      </c>
      <c r="B9" s="4">
        <v>2642626.7779999999</v>
      </c>
      <c r="C9" s="2">
        <v>170788.24799999999</v>
      </c>
      <c r="D9">
        <f t="shared" si="0"/>
        <v>15.473118372875399</v>
      </c>
      <c r="E9">
        <f t="shared" si="1"/>
        <v>27.722032161192168</v>
      </c>
    </row>
    <row r="10" spans="1:6" x14ac:dyDescent="0.25">
      <c r="A10">
        <v>50</v>
      </c>
      <c r="B10" s="4">
        <v>5291616.8899999997</v>
      </c>
      <c r="C10" s="2">
        <v>189399.04800000001</v>
      </c>
      <c r="D10">
        <f t="shared" si="0"/>
        <v>27.938983568703044</v>
      </c>
      <c r="E10">
        <f t="shared" si="1"/>
        <v>50.536573149163694</v>
      </c>
    </row>
    <row r="11" spans="1:6" x14ac:dyDescent="0.25">
      <c r="A11">
        <v>100</v>
      </c>
      <c r="B11" s="4">
        <v>10501808.568</v>
      </c>
      <c r="C11" s="2">
        <v>206434.554</v>
      </c>
      <c r="D11">
        <f t="shared" si="0"/>
        <v>50.87233878491098</v>
      </c>
      <c r="E11">
        <f t="shared" si="1"/>
        <v>92.508306707377344</v>
      </c>
    </row>
    <row r="12" spans="1:6" x14ac:dyDescent="0.25">
      <c r="A12">
        <v>200</v>
      </c>
      <c r="B12" s="4">
        <v>19627514.605999999</v>
      </c>
      <c r="C12" s="2">
        <v>176152.94</v>
      </c>
      <c r="D12">
        <f t="shared" si="0"/>
        <v>111.42314517146292</v>
      </c>
      <c r="E12">
        <f t="shared" si="1"/>
        <v>203.32603435480036</v>
      </c>
    </row>
    <row r="19" spans="12:12" x14ac:dyDescent="0.25">
      <c r="L19" t="s">
        <v>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edit</vt:lpstr>
      <vt:lpstr>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WQC</dc:creator>
  <cp:lastModifiedBy>dan rearick</cp:lastModifiedBy>
  <dcterms:created xsi:type="dcterms:W3CDTF">2016-02-08T23:13:12Z</dcterms:created>
  <dcterms:modified xsi:type="dcterms:W3CDTF">2016-03-28T14:17:28Z</dcterms:modified>
</cp:coreProperties>
</file>