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\Desktop\ag finished\"/>
    </mc:Choice>
  </mc:AlternateContent>
  <bookViews>
    <workbookView xWindow="1005" yWindow="1005" windowWidth="15000" windowHeight="10005" activeTab="3"/>
  </bookViews>
  <sheets>
    <sheet name="raw1" sheetId="1" r:id="rId1"/>
    <sheet name="raw2" sheetId="3" r:id="rId2"/>
    <sheet name="raw2 sort" sheetId="4" r:id="rId3"/>
    <sheet name="s run final" sheetId="2" r:id="rId4"/>
  </sheets>
  <calcPr calcId="152511"/>
</workbook>
</file>

<file path=xl/calcChain.xml><?xml version="1.0" encoding="utf-8"?>
<calcChain xmlns="http://schemas.openxmlformats.org/spreadsheetml/2006/main">
  <c r="O214" i="2" l="1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M52" i="2"/>
  <c r="M53" i="2"/>
  <c r="M54" i="2"/>
  <c r="M55" i="2"/>
  <c r="N55" i="2" s="1"/>
  <c r="O55" i="2" s="1"/>
  <c r="M56" i="2"/>
  <c r="M57" i="2"/>
  <c r="M58" i="2"/>
  <c r="M59" i="2"/>
  <c r="N59" i="2" s="1"/>
  <c r="O59" i="2" s="1"/>
  <c r="M60" i="2"/>
  <c r="M61" i="2"/>
  <c r="M62" i="2"/>
  <c r="M63" i="2"/>
  <c r="N63" i="2" s="1"/>
  <c r="O63" i="2" s="1"/>
  <c r="M64" i="2"/>
  <c r="M65" i="2"/>
  <c r="M66" i="2"/>
  <c r="M67" i="2"/>
  <c r="N67" i="2" s="1"/>
  <c r="O67" i="2" s="1"/>
  <c r="M68" i="2"/>
  <c r="M69" i="2"/>
  <c r="M70" i="2"/>
  <c r="M71" i="2"/>
  <c r="N71" i="2" s="1"/>
  <c r="O71" i="2" s="1"/>
  <c r="M72" i="2"/>
  <c r="M73" i="2"/>
  <c r="M74" i="2"/>
  <c r="M75" i="2"/>
  <c r="N75" i="2" s="1"/>
  <c r="O75" i="2" s="1"/>
  <c r="M76" i="2"/>
  <c r="M77" i="2"/>
  <c r="M78" i="2"/>
  <c r="M79" i="2"/>
  <c r="N79" i="2" s="1"/>
  <c r="O79" i="2" s="1"/>
  <c r="M80" i="2"/>
  <c r="M81" i="2"/>
  <c r="M82" i="2"/>
  <c r="M83" i="2"/>
  <c r="N83" i="2" s="1"/>
  <c r="O83" i="2" s="1"/>
  <c r="M84" i="2"/>
  <c r="M85" i="2"/>
  <c r="M86" i="2"/>
  <c r="M87" i="2"/>
  <c r="N87" i="2" s="1"/>
  <c r="O87" i="2" s="1"/>
  <c r="M88" i="2"/>
  <c r="M89" i="2"/>
  <c r="M90" i="2"/>
  <c r="M91" i="2"/>
  <c r="N91" i="2" s="1"/>
  <c r="O91" i="2" s="1"/>
  <c r="M92" i="2"/>
  <c r="M93" i="2"/>
  <c r="M94" i="2"/>
  <c r="M95" i="2"/>
  <c r="N95" i="2" s="1"/>
  <c r="O95" i="2" s="1"/>
  <c r="M96" i="2"/>
  <c r="M97" i="2"/>
  <c r="M98" i="2"/>
  <c r="M99" i="2"/>
  <c r="N99" i="2" s="1"/>
  <c r="O99" i="2" s="1"/>
  <c r="M100" i="2"/>
  <c r="M101" i="2"/>
  <c r="M102" i="2"/>
  <c r="M103" i="2"/>
  <c r="N103" i="2" s="1"/>
  <c r="O103" i="2" s="1"/>
  <c r="M104" i="2"/>
  <c r="M105" i="2"/>
  <c r="M106" i="2"/>
  <c r="M107" i="2"/>
  <c r="N107" i="2" s="1"/>
  <c r="O107" i="2" s="1"/>
  <c r="M108" i="2"/>
  <c r="M109" i="2"/>
  <c r="M110" i="2"/>
  <c r="M111" i="2"/>
  <c r="N111" i="2" s="1"/>
  <c r="O111" i="2" s="1"/>
  <c r="M112" i="2"/>
  <c r="M113" i="2"/>
  <c r="M114" i="2"/>
  <c r="M115" i="2"/>
  <c r="N115" i="2" s="1"/>
  <c r="O115" i="2" s="1"/>
  <c r="M116" i="2"/>
  <c r="M117" i="2"/>
  <c r="M118" i="2"/>
  <c r="M119" i="2"/>
  <c r="N119" i="2" s="1"/>
  <c r="O119" i="2" s="1"/>
  <c r="M120" i="2"/>
  <c r="M121" i="2"/>
  <c r="M122" i="2"/>
  <c r="M123" i="2"/>
  <c r="N123" i="2" s="1"/>
  <c r="O123" i="2" s="1"/>
  <c r="M124" i="2"/>
  <c r="M125" i="2"/>
  <c r="M126" i="2"/>
  <c r="M127" i="2"/>
  <c r="N127" i="2" s="1"/>
  <c r="M128" i="2"/>
  <c r="M129" i="2"/>
  <c r="M130" i="2"/>
  <c r="M131" i="2"/>
  <c r="N131" i="2" s="1"/>
  <c r="O131" i="2" s="1"/>
  <c r="M132" i="2"/>
  <c r="M133" i="2"/>
  <c r="M134" i="2"/>
  <c r="M135" i="2"/>
  <c r="N135" i="2" s="1"/>
  <c r="O135" i="2" s="1"/>
  <c r="M136" i="2"/>
  <c r="M137" i="2"/>
  <c r="M138" i="2"/>
  <c r="M139" i="2"/>
  <c r="N139" i="2" s="1"/>
  <c r="O139" i="2" s="1"/>
  <c r="M140" i="2"/>
  <c r="M141" i="2"/>
  <c r="M142" i="2"/>
  <c r="M143" i="2"/>
  <c r="N143" i="2" s="1"/>
  <c r="M144" i="2"/>
  <c r="M145" i="2"/>
  <c r="M146" i="2"/>
  <c r="M147" i="2"/>
  <c r="N147" i="2" s="1"/>
  <c r="O147" i="2" s="1"/>
  <c r="M148" i="2"/>
  <c r="M149" i="2"/>
  <c r="M150" i="2"/>
  <c r="M151" i="2"/>
  <c r="N151" i="2" s="1"/>
  <c r="O151" i="2" s="1"/>
  <c r="M152" i="2"/>
  <c r="M153" i="2"/>
  <c r="M154" i="2"/>
  <c r="M155" i="2"/>
  <c r="N155" i="2" s="1"/>
  <c r="O155" i="2" s="1"/>
  <c r="M156" i="2"/>
  <c r="M157" i="2"/>
  <c r="M158" i="2"/>
  <c r="M159" i="2"/>
  <c r="N159" i="2" s="1"/>
  <c r="M160" i="2"/>
  <c r="M161" i="2"/>
  <c r="M162" i="2"/>
  <c r="M163" i="2"/>
  <c r="N163" i="2" s="1"/>
  <c r="O163" i="2" s="1"/>
  <c r="M164" i="2"/>
  <c r="M165" i="2"/>
  <c r="M166" i="2"/>
  <c r="M167" i="2"/>
  <c r="N167" i="2" s="1"/>
  <c r="O167" i="2" s="1"/>
  <c r="M168" i="2"/>
  <c r="M169" i="2"/>
  <c r="M170" i="2"/>
  <c r="M171" i="2"/>
  <c r="N171" i="2" s="1"/>
  <c r="O171" i="2" s="1"/>
  <c r="M172" i="2"/>
  <c r="M173" i="2"/>
  <c r="M174" i="2"/>
  <c r="M175" i="2"/>
  <c r="N175" i="2" s="1"/>
  <c r="M176" i="2"/>
  <c r="M177" i="2"/>
  <c r="M178" i="2"/>
  <c r="M179" i="2"/>
  <c r="N179" i="2" s="1"/>
  <c r="O179" i="2" s="1"/>
  <c r="M180" i="2"/>
  <c r="M181" i="2"/>
  <c r="M182" i="2"/>
  <c r="M183" i="2"/>
  <c r="N183" i="2" s="1"/>
  <c r="O183" i="2" s="1"/>
  <c r="M184" i="2"/>
  <c r="M185" i="2"/>
  <c r="M186" i="2"/>
  <c r="M187" i="2"/>
  <c r="N187" i="2" s="1"/>
  <c r="O187" i="2" s="1"/>
  <c r="M188" i="2"/>
  <c r="M189" i="2"/>
  <c r="M190" i="2"/>
  <c r="M191" i="2"/>
  <c r="N191" i="2" s="1"/>
  <c r="M192" i="2"/>
  <c r="M193" i="2"/>
  <c r="M194" i="2"/>
  <c r="M195" i="2"/>
  <c r="N195" i="2" s="1"/>
  <c r="O195" i="2" s="1"/>
  <c r="M196" i="2"/>
  <c r="M197" i="2"/>
  <c r="M198" i="2"/>
  <c r="M199" i="2"/>
  <c r="N199" i="2" s="1"/>
  <c r="O199" i="2" s="1"/>
  <c r="M200" i="2"/>
  <c r="M201" i="2"/>
  <c r="M202" i="2"/>
  <c r="M203" i="2"/>
  <c r="N203" i="2" s="1"/>
  <c r="O203" i="2" s="1"/>
  <c r="M204" i="2"/>
  <c r="M205" i="2"/>
  <c r="M206" i="2"/>
  <c r="M207" i="2"/>
  <c r="N207" i="2" s="1"/>
  <c r="M208" i="2"/>
  <c r="M209" i="2"/>
  <c r="M210" i="2"/>
  <c r="M211" i="2"/>
  <c r="N211" i="2" s="1"/>
  <c r="O211" i="2" s="1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L239" i="2"/>
  <c r="L237" i="2"/>
  <c r="L236" i="2"/>
  <c r="L235" i="2"/>
  <c r="L233" i="2"/>
  <c r="L230" i="2"/>
  <c r="L228" i="2"/>
  <c r="L227" i="2"/>
  <c r="L225" i="2"/>
  <c r="L223" i="2"/>
  <c r="L222" i="2"/>
  <c r="L218" i="2"/>
  <c r="L216" i="2"/>
  <c r="L215" i="2"/>
  <c r="L180" i="2"/>
  <c r="L168" i="2"/>
  <c r="L167" i="2"/>
  <c r="L138" i="2"/>
  <c r="L90" i="2"/>
  <c r="L66" i="2"/>
  <c r="L241" i="2"/>
  <c r="L240" i="2"/>
  <c r="L238" i="2"/>
  <c r="L234" i="2"/>
  <c r="L232" i="2"/>
  <c r="L231" i="2"/>
  <c r="L229" i="2"/>
  <c r="L226" i="2"/>
  <c r="L224" i="2"/>
  <c r="L221" i="2"/>
  <c r="L220" i="2"/>
  <c r="L219" i="2"/>
  <c r="L217" i="2"/>
  <c r="L214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181" i="2"/>
  <c r="L170" i="2"/>
  <c r="L171" i="2"/>
  <c r="L172" i="2"/>
  <c r="L173" i="2"/>
  <c r="L174" i="2"/>
  <c r="L175" i="2"/>
  <c r="L176" i="2"/>
  <c r="L177" i="2"/>
  <c r="L178" i="2"/>
  <c r="L179" i="2"/>
  <c r="L16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39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91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67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52" i="2"/>
  <c r="Y5" i="2"/>
  <c r="Y6" i="2"/>
  <c r="Y7" i="2"/>
  <c r="Y8" i="2"/>
  <c r="Y4" i="2"/>
  <c r="X5" i="2"/>
  <c r="X6" i="2"/>
  <c r="X7" i="2"/>
  <c r="X8" i="2"/>
  <c r="X9" i="2"/>
  <c r="X10" i="2"/>
  <c r="X11" i="2"/>
  <c r="X12" i="2"/>
  <c r="X13" i="2"/>
  <c r="X4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127" i="2"/>
  <c r="O143" i="2"/>
  <c r="O159" i="2"/>
  <c r="O175" i="2"/>
  <c r="O191" i="2"/>
  <c r="O20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O52" i="2" s="1"/>
  <c r="N53" i="2"/>
  <c r="O53" i="2" s="1"/>
  <c r="N54" i="2"/>
  <c r="O54" i="2" s="1"/>
  <c r="N56" i="2"/>
  <c r="O56" i="2" s="1"/>
  <c r="N57" i="2"/>
  <c r="O57" i="2" s="1"/>
  <c r="N58" i="2"/>
  <c r="O58" i="2" s="1"/>
  <c r="N60" i="2"/>
  <c r="O60" i="2" s="1"/>
  <c r="N61" i="2"/>
  <c r="O61" i="2" s="1"/>
  <c r="N62" i="2"/>
  <c r="O62" i="2" s="1"/>
  <c r="N64" i="2"/>
  <c r="O64" i="2" s="1"/>
  <c r="N65" i="2"/>
  <c r="O65" i="2" s="1"/>
  <c r="N66" i="2"/>
  <c r="O66" i="2" s="1"/>
  <c r="N68" i="2"/>
  <c r="O68" i="2" s="1"/>
  <c r="N69" i="2"/>
  <c r="O69" i="2" s="1"/>
  <c r="N70" i="2"/>
  <c r="O70" i="2" s="1"/>
  <c r="N72" i="2"/>
  <c r="O72" i="2" s="1"/>
  <c r="N73" i="2"/>
  <c r="O73" i="2" s="1"/>
  <c r="N74" i="2"/>
  <c r="O74" i="2" s="1"/>
  <c r="N76" i="2"/>
  <c r="O76" i="2" s="1"/>
  <c r="N77" i="2"/>
  <c r="O77" i="2" s="1"/>
  <c r="N78" i="2"/>
  <c r="O78" i="2" s="1"/>
  <c r="N80" i="2"/>
  <c r="O80" i="2" s="1"/>
  <c r="N81" i="2"/>
  <c r="O81" i="2" s="1"/>
  <c r="N82" i="2"/>
  <c r="O82" i="2" s="1"/>
  <c r="N84" i="2"/>
  <c r="O84" i="2" s="1"/>
  <c r="N85" i="2"/>
  <c r="O85" i="2" s="1"/>
  <c r="N86" i="2"/>
  <c r="O86" i="2" s="1"/>
  <c r="N88" i="2"/>
  <c r="O88" i="2" s="1"/>
  <c r="N89" i="2"/>
  <c r="O89" i="2" s="1"/>
  <c r="N90" i="2"/>
  <c r="O90" i="2" s="1"/>
  <c r="N92" i="2"/>
  <c r="O92" i="2" s="1"/>
  <c r="N93" i="2"/>
  <c r="O93" i="2" s="1"/>
  <c r="N94" i="2"/>
  <c r="O94" i="2" s="1"/>
  <c r="N96" i="2"/>
  <c r="O96" i="2" s="1"/>
  <c r="N97" i="2"/>
  <c r="O97" i="2" s="1"/>
  <c r="N98" i="2"/>
  <c r="O98" i="2" s="1"/>
  <c r="N100" i="2"/>
  <c r="O100" i="2" s="1"/>
  <c r="N101" i="2"/>
  <c r="O101" i="2" s="1"/>
  <c r="N102" i="2"/>
  <c r="O102" i="2" s="1"/>
  <c r="N104" i="2"/>
  <c r="O104" i="2" s="1"/>
  <c r="N105" i="2"/>
  <c r="O105" i="2" s="1"/>
  <c r="N106" i="2"/>
  <c r="O106" i="2" s="1"/>
  <c r="N108" i="2"/>
  <c r="O108" i="2" s="1"/>
  <c r="N109" i="2"/>
  <c r="O109" i="2" s="1"/>
  <c r="N110" i="2"/>
  <c r="O110" i="2" s="1"/>
  <c r="N112" i="2"/>
  <c r="O112" i="2" s="1"/>
  <c r="N113" i="2"/>
  <c r="O113" i="2" s="1"/>
  <c r="N114" i="2"/>
  <c r="O114" i="2" s="1"/>
  <c r="N116" i="2"/>
  <c r="O116" i="2" s="1"/>
  <c r="N117" i="2"/>
  <c r="O117" i="2" s="1"/>
  <c r="N118" i="2"/>
  <c r="O118" i="2" s="1"/>
  <c r="N120" i="2"/>
  <c r="O120" i="2" s="1"/>
  <c r="N121" i="2"/>
  <c r="O121" i="2" s="1"/>
  <c r="N122" i="2"/>
  <c r="O122" i="2" s="1"/>
  <c r="N124" i="2"/>
  <c r="O124" i="2" s="1"/>
  <c r="N125" i="2"/>
  <c r="O125" i="2" s="1"/>
  <c r="N126" i="2"/>
  <c r="O126" i="2" s="1"/>
  <c r="N128" i="2"/>
  <c r="O128" i="2" s="1"/>
  <c r="N129" i="2"/>
  <c r="O129" i="2" s="1"/>
  <c r="N130" i="2"/>
  <c r="O130" i="2" s="1"/>
  <c r="N132" i="2"/>
  <c r="O132" i="2" s="1"/>
  <c r="N133" i="2"/>
  <c r="O133" i="2" s="1"/>
  <c r="N134" i="2"/>
  <c r="O134" i="2" s="1"/>
  <c r="N136" i="2"/>
  <c r="O136" i="2" s="1"/>
  <c r="N137" i="2"/>
  <c r="O137" i="2" s="1"/>
  <c r="N138" i="2"/>
  <c r="O138" i="2" s="1"/>
  <c r="N140" i="2"/>
  <c r="O140" i="2" s="1"/>
  <c r="N141" i="2"/>
  <c r="O141" i="2" s="1"/>
  <c r="N142" i="2"/>
  <c r="O142" i="2" s="1"/>
  <c r="N144" i="2"/>
  <c r="O144" i="2" s="1"/>
  <c r="N145" i="2"/>
  <c r="O145" i="2" s="1"/>
  <c r="N146" i="2"/>
  <c r="O146" i="2" s="1"/>
  <c r="N148" i="2"/>
  <c r="O148" i="2" s="1"/>
  <c r="N149" i="2"/>
  <c r="O149" i="2" s="1"/>
  <c r="N150" i="2"/>
  <c r="O150" i="2" s="1"/>
  <c r="N152" i="2"/>
  <c r="O152" i="2" s="1"/>
  <c r="N153" i="2"/>
  <c r="O153" i="2" s="1"/>
  <c r="N154" i="2"/>
  <c r="O154" i="2" s="1"/>
  <c r="N156" i="2"/>
  <c r="O156" i="2" s="1"/>
  <c r="N157" i="2"/>
  <c r="O157" i="2" s="1"/>
  <c r="N158" i="2"/>
  <c r="O158" i="2" s="1"/>
  <c r="N160" i="2"/>
  <c r="O160" i="2" s="1"/>
  <c r="N161" i="2"/>
  <c r="O161" i="2" s="1"/>
  <c r="N162" i="2"/>
  <c r="O162" i="2" s="1"/>
  <c r="N164" i="2"/>
  <c r="O164" i="2" s="1"/>
  <c r="N165" i="2"/>
  <c r="O165" i="2" s="1"/>
  <c r="N166" i="2"/>
  <c r="O166" i="2" s="1"/>
  <c r="N168" i="2"/>
  <c r="O168" i="2" s="1"/>
  <c r="N169" i="2"/>
  <c r="O169" i="2" s="1"/>
  <c r="N170" i="2"/>
  <c r="O170" i="2" s="1"/>
  <c r="N172" i="2"/>
  <c r="O172" i="2" s="1"/>
  <c r="N173" i="2"/>
  <c r="O173" i="2" s="1"/>
  <c r="N174" i="2"/>
  <c r="O174" i="2" s="1"/>
  <c r="N176" i="2"/>
  <c r="O176" i="2" s="1"/>
  <c r="N177" i="2"/>
  <c r="O177" i="2" s="1"/>
  <c r="N178" i="2"/>
  <c r="O178" i="2" s="1"/>
  <c r="N180" i="2"/>
  <c r="O180" i="2" s="1"/>
  <c r="N181" i="2"/>
  <c r="O181" i="2" s="1"/>
  <c r="N182" i="2"/>
  <c r="O182" i="2" s="1"/>
  <c r="N184" i="2"/>
  <c r="O184" i="2" s="1"/>
  <c r="N185" i="2"/>
  <c r="O185" i="2" s="1"/>
  <c r="N186" i="2"/>
  <c r="O186" i="2" s="1"/>
  <c r="N188" i="2"/>
  <c r="O188" i="2" s="1"/>
  <c r="N189" i="2"/>
  <c r="O189" i="2" s="1"/>
  <c r="N190" i="2"/>
  <c r="O190" i="2" s="1"/>
  <c r="N192" i="2"/>
  <c r="O192" i="2" s="1"/>
  <c r="N193" i="2"/>
  <c r="O193" i="2" s="1"/>
  <c r="N194" i="2"/>
  <c r="O194" i="2" s="1"/>
  <c r="N196" i="2"/>
  <c r="O196" i="2" s="1"/>
  <c r="N197" i="2"/>
  <c r="O197" i="2" s="1"/>
  <c r="N198" i="2"/>
  <c r="O198" i="2" s="1"/>
  <c r="N200" i="2"/>
  <c r="O200" i="2" s="1"/>
  <c r="N201" i="2"/>
  <c r="O201" i="2" s="1"/>
  <c r="N202" i="2"/>
  <c r="O202" i="2" s="1"/>
  <c r="N204" i="2"/>
  <c r="O204" i="2" s="1"/>
  <c r="N205" i="2"/>
  <c r="O205" i="2" s="1"/>
  <c r="N206" i="2"/>
  <c r="O206" i="2" s="1"/>
  <c r="N208" i="2"/>
  <c r="O208" i="2" s="1"/>
  <c r="N209" i="2"/>
  <c r="O209" i="2" s="1"/>
  <c r="N210" i="2"/>
  <c r="O210" i="2" s="1"/>
  <c r="N212" i="2"/>
  <c r="O212" i="2" s="1"/>
  <c r="N213" i="2"/>
  <c r="O213" i="2" s="1"/>
  <c r="N2" i="2"/>
  <c r="O2" i="2" s="1"/>
  <c r="U54" i="2"/>
  <c r="U55" i="2"/>
  <c r="U56" i="2"/>
  <c r="U57" i="2"/>
  <c r="U58" i="2"/>
  <c r="U59" i="2"/>
  <c r="U60" i="2"/>
  <c r="U61" i="2"/>
  <c r="U62" i="2"/>
  <c r="U53" i="2"/>
  <c r="M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2" i="2"/>
  <c r="L51" i="2"/>
  <c r="L50" i="2"/>
  <c r="L49" i="2"/>
  <c r="L48" i="2"/>
  <c r="L43" i="2"/>
  <c r="L42" i="2"/>
  <c r="L41" i="2"/>
  <c r="L40" i="2"/>
  <c r="L38" i="2"/>
  <c r="L37" i="2"/>
  <c r="L36" i="2"/>
  <c r="L32" i="2"/>
  <c r="L30" i="2"/>
  <c r="L28" i="2"/>
  <c r="L26" i="2"/>
  <c r="L25" i="2"/>
  <c r="L24" i="2"/>
  <c r="L22" i="2"/>
  <c r="L20" i="2"/>
  <c r="L17" i="2"/>
  <c r="L16" i="2"/>
  <c r="L14" i="2"/>
  <c r="L11" i="2"/>
  <c r="L9" i="2"/>
  <c r="L10" i="2"/>
  <c r="L5" i="2"/>
  <c r="L4" i="2"/>
  <c r="L47" i="2"/>
  <c r="L46" i="2"/>
  <c r="L45" i="2"/>
  <c r="L44" i="2"/>
  <c r="L39" i="2"/>
  <c r="L35" i="2"/>
  <c r="L34" i="2"/>
  <c r="L33" i="2"/>
  <c r="L31" i="2"/>
  <c r="L29" i="2"/>
  <c r="L27" i="2"/>
  <c r="L23" i="2"/>
  <c r="L21" i="2"/>
  <c r="L19" i="2"/>
  <c r="L18" i="2"/>
  <c r="L15" i="2"/>
  <c r="L13" i="2"/>
  <c r="L12" i="2"/>
  <c r="L7" i="2"/>
  <c r="L8" i="2"/>
  <c r="L6" i="2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W4" i="2"/>
  <c r="W5" i="2"/>
  <c r="W6" i="2"/>
  <c r="W7" i="2"/>
  <c r="W8" i="2"/>
  <c r="W9" i="2"/>
  <c r="W10" i="2"/>
  <c r="W11" i="2"/>
  <c r="W12" i="2"/>
  <c r="W1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</calcChain>
</file>

<file path=xl/sharedStrings.xml><?xml version="1.0" encoding="utf-8"?>
<sst xmlns="http://schemas.openxmlformats.org/spreadsheetml/2006/main" count="2230" uniqueCount="764">
  <si>
    <t>008CALS.d</t>
  </si>
  <si>
    <t>005CALS.d</t>
  </si>
  <si>
    <t>2408</t>
  </si>
  <si>
    <t>034SMPL.d</t>
  </si>
  <si>
    <t>S41</t>
  </si>
  <si>
    <t>S61</t>
  </si>
  <si>
    <t>2402</t>
  </si>
  <si>
    <t>1106</t>
  </si>
  <si>
    <t>S28</t>
  </si>
  <si>
    <t>3102</t>
  </si>
  <si>
    <t>S42</t>
  </si>
  <si>
    <t>060SMPL.d</t>
  </si>
  <si>
    <t>std7</t>
  </si>
  <si>
    <t>Vial Number</t>
  </si>
  <si>
    <t>2404</t>
  </si>
  <si>
    <t>S32</t>
  </si>
  <si>
    <t>055SMPL.d</t>
  </si>
  <si>
    <t>S31</t>
  </si>
  <si>
    <t>S37</t>
  </si>
  <si>
    <t>2502</t>
  </si>
  <si>
    <t>1203</t>
  </si>
  <si>
    <t>031SMPL.d</t>
  </si>
  <si>
    <t>061SMPL.d</t>
  </si>
  <si>
    <t>S29</t>
  </si>
  <si>
    <t>3105</t>
  </si>
  <si>
    <t>2510</t>
  </si>
  <si>
    <t>2210</t>
  </si>
  <si>
    <t>S67</t>
  </si>
  <si>
    <t>S20</t>
  </si>
  <si>
    <t>S33</t>
  </si>
  <si>
    <t>059SMPL.d</t>
  </si>
  <si>
    <t>std6</t>
  </si>
  <si>
    <t>069SMPL.d</t>
  </si>
  <si>
    <t>S8</t>
  </si>
  <si>
    <t>2109</t>
  </si>
  <si>
    <t>2504</t>
  </si>
  <si>
    <t>S6</t>
  </si>
  <si>
    <t>026SMPL.d</t>
  </si>
  <si>
    <t>2411</t>
  </si>
  <si>
    <t>S46</t>
  </si>
  <si>
    <t>044SMPL.d</t>
  </si>
  <si>
    <t>2205</t>
  </si>
  <si>
    <t>blnk</t>
  </si>
  <si>
    <t>037SMPL.d</t>
  </si>
  <si>
    <t>2</t>
  </si>
  <si>
    <t>S27</t>
  </si>
  <si>
    <t>068SMPL.d</t>
  </si>
  <si>
    <t>std3</t>
  </si>
  <si>
    <t>3104</t>
  </si>
  <si>
    <t>S58</t>
  </si>
  <si>
    <t>2107</t>
  </si>
  <si>
    <t>Sample</t>
  </si>
  <si>
    <t>Level</t>
  </si>
  <si>
    <t>2308</t>
  </si>
  <si>
    <t>S54</t>
  </si>
  <si>
    <t>rinse</t>
  </si>
  <si>
    <t>039SMPL.d</t>
  </si>
  <si>
    <t>&lt;0.000</t>
  </si>
  <si>
    <t>2103</t>
  </si>
  <si>
    <t>S60</t>
  </si>
  <si>
    <t>S1</t>
  </si>
  <si>
    <t>S48</t>
  </si>
  <si>
    <t>010CALS.d</t>
  </si>
  <si>
    <t>S34</t>
  </si>
  <si>
    <t>S69</t>
  </si>
  <si>
    <t>2511</t>
  </si>
  <si>
    <t>064SMPL.d</t>
  </si>
  <si>
    <t>S35</t>
  </si>
  <si>
    <t>N/A</t>
  </si>
  <si>
    <t>2307</t>
  </si>
  <si>
    <t>S57</t>
  </si>
  <si>
    <t>3103</t>
  </si>
  <si>
    <t>1107</t>
  </si>
  <si>
    <t>10</t>
  </si>
  <si>
    <t>046SMPL.d</t>
  </si>
  <si>
    <t>1301</t>
  </si>
  <si>
    <t>2306</t>
  </si>
  <si>
    <t>024SMPL.d</t>
  </si>
  <si>
    <t>006CALS.d</t>
  </si>
  <si>
    <t>CalBlk</t>
  </si>
  <si>
    <t>019SMPL.d</t>
  </si>
  <si>
    <t>2312</t>
  </si>
  <si>
    <t>2108</t>
  </si>
  <si>
    <t>S12</t>
  </si>
  <si>
    <t>077SMPL.d</t>
  </si>
  <si>
    <t>std2</t>
  </si>
  <si>
    <t>3101</t>
  </si>
  <si>
    <t>003CALS.d</t>
  </si>
  <si>
    <t>2212</t>
  </si>
  <si>
    <t>007CALS.d</t>
  </si>
  <si>
    <t>S70</t>
  </si>
  <si>
    <t>Data File</t>
  </si>
  <si>
    <t>032SMPL.d</t>
  </si>
  <si>
    <t>S38</t>
  </si>
  <si>
    <t>036SMPL.d</t>
  </si>
  <si>
    <t>056SMPL.d</t>
  </si>
  <si>
    <t>Conc. RSD</t>
  </si>
  <si>
    <t>2407</t>
  </si>
  <si>
    <t>2303</t>
  </si>
  <si>
    <t>2512</t>
  </si>
  <si>
    <t>S7</t>
  </si>
  <si>
    <t>079SMPL.d</t>
  </si>
  <si>
    <t>S3</t>
  </si>
  <si>
    <t>2106</t>
  </si>
  <si>
    <t>3</t>
  </si>
  <si>
    <t>2201</t>
  </si>
  <si>
    <t>S4</t>
  </si>
  <si>
    <t>S43</t>
  </si>
  <si>
    <t>S63</t>
  </si>
  <si>
    <t>S14</t>
  </si>
  <si>
    <t>S17</t>
  </si>
  <si>
    <t>078SMPL.d</t>
  </si>
  <si>
    <t>017SMPL.d</t>
  </si>
  <si>
    <t>2208</t>
  </si>
  <si>
    <t>2206</t>
  </si>
  <si>
    <t>063SMPL.d</t>
  </si>
  <si>
    <t>050SMPL.d</t>
  </si>
  <si>
    <t>Type</t>
  </si>
  <si>
    <t>8</t>
  </si>
  <si>
    <t>Acq. Date-Time</t>
  </si>
  <si>
    <t>015SMPL.d</t>
  </si>
  <si>
    <t>2204</t>
  </si>
  <si>
    <t>S45</t>
  </si>
  <si>
    <t>2505</t>
  </si>
  <si>
    <t>2403</t>
  </si>
  <si>
    <t>028SMPL.d</t>
  </si>
  <si>
    <t>2501</t>
  </si>
  <si>
    <t>Conc.</t>
  </si>
  <si>
    <t>S66</t>
  </si>
  <si>
    <t>2305</t>
  </si>
  <si>
    <t>040SMPL.d</t>
  </si>
  <si>
    <t>065SMPL.d</t>
  </si>
  <si>
    <t>009CALS.d</t>
  </si>
  <si>
    <t>2406</t>
  </si>
  <si>
    <t>S62</t>
  </si>
  <si>
    <t>049SMPL.d</t>
  </si>
  <si>
    <t>002CALS.d</t>
  </si>
  <si>
    <t>2507</t>
  </si>
  <si>
    <t>S21</t>
  </si>
  <si>
    <t>042SMPL.d</t>
  </si>
  <si>
    <t>CalStd</t>
  </si>
  <si>
    <t>S50</t>
  </si>
  <si>
    <t>074SMPL.d</t>
  </si>
  <si>
    <t xml:space="preserve">107  Ag  [ No gas ] </t>
  </si>
  <si>
    <t>S39</t>
  </si>
  <si>
    <t>075SMPL.d</t>
  </si>
  <si>
    <t>2209</t>
  </si>
  <si>
    <t>041SMPL.d</t>
  </si>
  <si>
    <t>057SMPL.d</t>
  </si>
  <si>
    <t>2211</t>
  </si>
  <si>
    <t>047SMPL.d</t>
  </si>
  <si>
    <t>1201</t>
  </si>
  <si>
    <t>020SMPL.d</t>
  </si>
  <si>
    <t>std5</t>
  </si>
  <si>
    <t>011SMPL.d</t>
  </si>
  <si>
    <t>S11</t>
  </si>
  <si>
    <t>S24</t>
  </si>
  <si>
    <t>058SMPL.d</t>
  </si>
  <si>
    <t>2104</t>
  </si>
  <si>
    <t>2506</t>
  </si>
  <si>
    <t>3106</t>
  </si>
  <si>
    <t>2401</t>
  </si>
  <si>
    <t>S26</t>
  </si>
  <si>
    <t>S59</t>
  </si>
  <si>
    <t>016SMPL.d</t>
  </si>
  <si>
    <t>027SMPL.d</t>
  </si>
  <si>
    <t>S2</t>
  </si>
  <si>
    <t>1104</t>
  </si>
  <si>
    <t>2112</t>
  </si>
  <si>
    <t>S65</t>
  </si>
  <si>
    <t>S47</t>
  </si>
  <si>
    <t>S16</t>
  </si>
  <si>
    <t>1</t>
  </si>
  <si>
    <t>S64</t>
  </si>
  <si>
    <t>1202</t>
  </si>
  <si>
    <t>029SMPL.d</t>
  </si>
  <si>
    <t>2302</t>
  </si>
  <si>
    <t>std9</t>
  </si>
  <si>
    <t>2409</t>
  </si>
  <si>
    <t>076SMPL.d</t>
  </si>
  <si>
    <t>S9</t>
  </si>
  <si>
    <t>S51</t>
  </si>
  <si>
    <t>2503</t>
  </si>
  <si>
    <t>2105</t>
  </si>
  <si>
    <t>014SMPL.d</t>
  </si>
  <si>
    <t>021SMPL.d</t>
  </si>
  <si>
    <t>3109</t>
  </si>
  <si>
    <t>2405</t>
  </si>
  <si>
    <t>S55</t>
  </si>
  <si>
    <t>2202</t>
  </si>
  <si>
    <t>9</t>
  </si>
  <si>
    <t>2311</t>
  </si>
  <si>
    <t>081SMPL.d</t>
  </si>
  <si>
    <t>052SMPL.d</t>
  </si>
  <si>
    <t>CPS</t>
  </si>
  <si>
    <t>2110</t>
  </si>
  <si>
    <t>S19</t>
  </si>
  <si>
    <t>S30</t>
  </si>
  <si>
    <t>3110</t>
  </si>
  <si>
    <t>2310</t>
  </si>
  <si>
    <t>1105</t>
  </si>
  <si>
    <t>3107</t>
  </si>
  <si>
    <t>Sample Name</t>
  </si>
  <si>
    <t>053SMPL.d</t>
  </si>
  <si>
    <t>051SMPL.d</t>
  </si>
  <si>
    <t>S10</t>
  </si>
  <si>
    <t>071SMPL.d</t>
  </si>
  <si>
    <t>023SMPL.d</t>
  </si>
  <si>
    <t>030SMPL.d</t>
  </si>
  <si>
    <t>001CALB.d</t>
  </si>
  <si>
    <t>S15</t>
  </si>
  <si>
    <t>072SMPL.d</t>
  </si>
  <si>
    <t>012SMPL.d</t>
  </si>
  <si>
    <t>2304</t>
  </si>
  <si>
    <t>S52</t>
  </si>
  <si>
    <t>std4</t>
  </si>
  <si>
    <t/>
  </si>
  <si>
    <t>S23</t>
  </si>
  <si>
    <t>048SMPL.d</t>
  </si>
  <si>
    <t>3108</t>
  </si>
  <si>
    <t>S36</t>
  </si>
  <si>
    <t>S68</t>
  </si>
  <si>
    <t>2509</t>
  </si>
  <si>
    <t>004CALS.d</t>
  </si>
  <si>
    <t>2101</t>
  </si>
  <si>
    <t>S18</t>
  </si>
  <si>
    <t>070SMPL.d</t>
  </si>
  <si>
    <t>2410</t>
  </si>
  <si>
    <t>1102</t>
  </si>
  <si>
    <t>018SMPL.d</t>
  </si>
  <si>
    <t>S40</t>
  </si>
  <si>
    <t>4</t>
  </si>
  <si>
    <t>2207</t>
  </si>
  <si>
    <t>S44</t>
  </si>
  <si>
    <t>7</t>
  </si>
  <si>
    <t>066SMPL.d</t>
  </si>
  <si>
    <t>054SMPL.d</t>
  </si>
  <si>
    <t>S56</t>
  </si>
  <si>
    <t>Conc. [ ppb ]</t>
  </si>
  <si>
    <t>6</t>
  </si>
  <si>
    <t>S13</t>
  </si>
  <si>
    <t>S25</t>
  </si>
  <si>
    <t>045SMPL.d</t>
  </si>
  <si>
    <t>S5</t>
  </si>
  <si>
    <t xml:space="preserve">115  In ( ISTD )  [ No gas ] </t>
  </si>
  <si>
    <t>025SMPL.d</t>
  </si>
  <si>
    <t>S49</t>
  </si>
  <si>
    <t>033SMPL.d</t>
  </si>
  <si>
    <t>S22</t>
  </si>
  <si>
    <t>043SMPL.d</t>
  </si>
  <si>
    <t>5</t>
  </si>
  <si>
    <t>2508</t>
  </si>
  <si>
    <t>std8</t>
  </si>
  <si>
    <t>035SMPL.d</t>
  </si>
  <si>
    <t>2111</t>
  </si>
  <si>
    <t>022SMPL.d</t>
  </si>
  <si>
    <t>2412</t>
  </si>
  <si>
    <t>080SMPL.d</t>
  </si>
  <si>
    <t>2102</t>
  </si>
  <si>
    <t>std1</t>
  </si>
  <si>
    <t>062SMPL.d</t>
  </si>
  <si>
    <t>Rjct</t>
  </si>
  <si>
    <t>1103</t>
  </si>
  <si>
    <t>038SMPL.d</t>
  </si>
  <si>
    <t>013SMPL.d</t>
  </si>
  <si>
    <t>S53</t>
  </si>
  <si>
    <t>073SMPL.d</t>
  </si>
  <si>
    <t>067SMPL.d</t>
  </si>
  <si>
    <t>2203</t>
  </si>
  <si>
    <t>2309</t>
  </si>
  <si>
    <t>2301</t>
  </si>
  <si>
    <t>Date</t>
  </si>
  <si>
    <t>loc</t>
  </si>
  <si>
    <t>lake</t>
  </si>
  <si>
    <t>vial</t>
  </si>
  <si>
    <t>sample #</t>
  </si>
  <si>
    <t>type</t>
  </si>
  <si>
    <t>Volume filtered</t>
  </si>
  <si>
    <t>Ag Counts</t>
  </si>
  <si>
    <t>In Counts</t>
  </si>
  <si>
    <t>Ag:In</t>
  </si>
  <si>
    <t>curve</t>
  </si>
  <si>
    <t>Ag in vial</t>
  </si>
  <si>
    <t>In dilution</t>
  </si>
  <si>
    <t>peroxide dilution</t>
  </si>
  <si>
    <t>Final conc (ug/L)filter dilution</t>
  </si>
  <si>
    <t>[Ag]</t>
  </si>
  <si>
    <t>Ag</t>
  </si>
  <si>
    <t>IN</t>
  </si>
  <si>
    <t>high</t>
  </si>
  <si>
    <t>low</t>
  </si>
  <si>
    <t>Dag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</si>
  <si>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</si>
  <si>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</si>
  <si>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</si>
  <si>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</si>
  <si>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</si>
  <si>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</si>
  <si>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</si>
  <si>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</si>
  <si>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</si>
  <si>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</si>
  <si>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</si>
  <si>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</si>
  <si>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</si>
  <si>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</si>
  <si>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</si>
  <si>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</si>
  <si>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</si>
  <si>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</si>
  <si>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</si>
  <si>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</si>
  <si>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</si>
  <si>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</si>
  <si>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</si>
  <si>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</si>
  <si>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</si>
  <si>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</si>
  <si>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</si>
  <si>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</si>
  <si>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</si>
  <si>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</si>
  <si>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</si>
  <si>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</si>
  <si>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</si>
  <si>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</si>
  <si>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</si>
  <si>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</si>
  <si>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</si>
  <si>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</si>
  <si>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</si>
  <si>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</si>
  <si>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</si>
  <si>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</si>
  <si>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</si>
  <si>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</si>
  <si>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</si>
  <si>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</si>
  <si>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</si>
  <si>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</si>
  <si>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</si>
  <si>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</si>
  <si>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</si>
  <si>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</si>
  <si>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</si>
  <si>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</si>
  <si>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</si>
  <si>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</si>
  <si>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</si>
  <si>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</si>
  <si>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</si>
  <si>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</si>
  <si>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</si>
  <si>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</si>
  <si>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</si>
  <si>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</si>
  <si>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</si>
  <si>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</si>
  <si>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</si>
  <si>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</si>
  <si>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</si>
  <si>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</si>
  <si>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</si>
  <si>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</si>
  <si>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</si>
  <si>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</si>
  <si>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</si>
  <si>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</si>
  <si>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</si>
  <si>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</si>
  <si>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</si>
  <si>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</si>
  <si>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</si>
  <si>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</si>
  <si>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</si>
  <si>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</si>
  <si>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</si>
  <si>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</si>
  <si>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</si>
  <si>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</si>
  <si>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</si>
  <si>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</si>
  <si>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</si>
  <si>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</si>
  <si>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</si>
  <si>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</si>
  <si>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</si>
  <si>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</si>
  <si>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</si>
  <si>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</si>
  <si>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</si>
  <si>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</si>
  <si>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</si>
  <si>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</si>
  <si>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</si>
  <si>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</si>
  <si>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</si>
  <si>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</si>
  <si>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</si>
  <si>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</si>
  <si>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</si>
  <si>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</si>
  <si>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</si>
  <si>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</si>
  <si>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</si>
  <si>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</si>
  <si>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</si>
  <si>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</si>
  <si>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</si>
  <si>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</si>
  <si>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</si>
  <si>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</si>
  <si>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</si>
  <si>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</si>
  <si>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</si>
  <si>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</si>
  <si>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</si>
  <si>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</si>
  <si>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</si>
  <si>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</si>
  <si>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</si>
  <si>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</si>
  <si>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</si>
  <si>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</si>
  <si>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</si>
  <si>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</si>
  <si>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</si>
  <si>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</si>
  <si>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</si>
  <si>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</si>
  <si>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</si>
  <si>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</si>
  <si>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</si>
  <si>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</si>
  <si>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</si>
  <si>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</si>
  <si>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</si>
  <si>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</si>
  <si>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</si>
  <si>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</si>
  <si>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</si>
  <si>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</si>
  <si>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</si>
  <si>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</si>
  <si>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</si>
  <si>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</si>
  <si>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</si>
  <si>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</si>
  <si>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</si>
  <si>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</si>
  <si>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</si>
  <si>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</si>
  <si>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</si>
  <si>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</si>
  <si>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</si>
  <si>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</si>
  <si>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</si>
  <si>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</si>
  <si>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</si>
  <si>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</si>
  <si>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</si>
  <si>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</si>
  <si>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3111</t>
  </si>
  <si>
    <t>3112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</si>
  <si>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</si>
  <si>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</si>
  <si>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</si>
  <si>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</si>
  <si>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</si>
  <si>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</si>
  <si>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</si>
  <si>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</si>
  <si>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</si>
  <si>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</si>
  <si>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</si>
  <si>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</si>
  <si>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</si>
  <si>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</si>
  <si>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</si>
  <si>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</si>
  <si>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</si>
  <si>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</si>
  <si>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</si>
  <si>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</si>
  <si>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</si>
  <si>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</si>
  <si>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</si>
  <si>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</si>
  <si>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</si>
  <si>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</si>
  <si>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</si>
  <si>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</si>
  <si>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</si>
  <si>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</si>
  <si>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</si>
  <si>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</si>
  <si>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</si>
  <si>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</si>
  <si>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</si>
  <si>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</si>
  <si>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</si>
  <si>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</si>
  <si>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</si>
  <si>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</si>
  <si>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</si>
  <si>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</si>
  <si>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</si>
  <si>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</si>
  <si>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</si>
  <si>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</si>
  <si>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</si>
  <si>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</si>
  <si>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082SMPL.d</t>
  </si>
  <si>
    <t>4101</t>
  </si>
  <si>
    <t>083SMPL.d</t>
  </si>
  <si>
    <t>4102</t>
  </si>
  <si>
    <t>084SMPL.d</t>
  </si>
  <si>
    <t>4103</t>
  </si>
  <si>
    <t>085SMPL.d</t>
  </si>
  <si>
    <t>4104</t>
  </si>
  <si>
    <t>086SMPL.d</t>
  </si>
  <si>
    <t>4105</t>
  </si>
  <si>
    <t>087SMPL.d</t>
  </si>
  <si>
    <t>4106</t>
  </si>
  <si>
    <t>088SMPL.d</t>
  </si>
  <si>
    <t>4107</t>
  </si>
  <si>
    <t>089SMPL.d</t>
  </si>
  <si>
    <t>4108</t>
  </si>
  <si>
    <t>090SMPL.d</t>
  </si>
  <si>
    <t>4109</t>
  </si>
  <si>
    <t>091SMPL.d</t>
  </si>
  <si>
    <t>4110</t>
  </si>
  <si>
    <t>092SMPL.d</t>
  </si>
  <si>
    <t>4111</t>
  </si>
  <si>
    <t>093SMPL.d</t>
  </si>
  <si>
    <t>4112</t>
  </si>
  <si>
    <t>094SMPL.d</t>
  </si>
  <si>
    <t>4201</t>
  </si>
  <si>
    <t>095SMPL.d</t>
  </si>
  <si>
    <t>4202</t>
  </si>
  <si>
    <t>096SMPL.d</t>
  </si>
  <si>
    <t>4203</t>
  </si>
  <si>
    <t>097SMPL.d</t>
  </si>
  <si>
    <t>4204</t>
  </si>
  <si>
    <t>098SMPL.d</t>
  </si>
  <si>
    <t>4205</t>
  </si>
  <si>
    <t>099SMPL.d</t>
  </si>
  <si>
    <t>4206</t>
  </si>
  <si>
    <t>100SMPL.d</t>
  </si>
  <si>
    <t>4207</t>
  </si>
  <si>
    <t>101SMPL.d</t>
  </si>
  <si>
    <t>4208</t>
  </si>
  <si>
    <t>102SMPL.d</t>
  </si>
  <si>
    <t>4209</t>
  </si>
  <si>
    <t>103SMPL.d</t>
  </si>
  <si>
    <t>4210</t>
  </si>
  <si>
    <t>104SMPL.d</t>
  </si>
  <si>
    <t>4211</t>
  </si>
  <si>
    <t>105SMPL.d</t>
  </si>
  <si>
    <t>4212</t>
  </si>
  <si>
    <t>106SMPL.d</t>
  </si>
  <si>
    <t>4301</t>
  </si>
  <si>
    <t>107SMPL.d</t>
  </si>
  <si>
    <t>4302</t>
  </si>
  <si>
    <t>108SMPL.d</t>
  </si>
  <si>
    <t>4303</t>
  </si>
  <si>
    <t>109SMPL.d</t>
  </si>
  <si>
    <t>4304</t>
  </si>
  <si>
    <t>110SMPL.d</t>
  </si>
  <si>
    <t>4305</t>
  </si>
  <si>
    <t>111SMPL.d</t>
  </si>
  <si>
    <t>4306</t>
  </si>
  <si>
    <t>112SMPL.d</t>
  </si>
  <si>
    <t>4307</t>
  </si>
  <si>
    <t>113SMPL.d</t>
  </si>
  <si>
    <t>4308</t>
  </si>
  <si>
    <t>114SMPL.d</t>
  </si>
  <si>
    <t>4309</t>
  </si>
  <si>
    <t>115SMPL.d</t>
  </si>
  <si>
    <t>4310</t>
  </si>
  <si>
    <t>116SMPL.d</t>
  </si>
  <si>
    <t>4311</t>
  </si>
  <si>
    <t>117SMPL.d</t>
  </si>
  <si>
    <t>4312</t>
  </si>
  <si>
    <t>118SMPL.d</t>
  </si>
  <si>
    <t>4401</t>
  </si>
  <si>
    <t>119SMPL.d</t>
  </si>
  <si>
    <t>4402</t>
  </si>
  <si>
    <t>120SMPL.d</t>
  </si>
  <si>
    <t>4403</t>
  </si>
  <si>
    <t>121SMPL.d</t>
  </si>
  <si>
    <t>4404</t>
  </si>
  <si>
    <t>122SMPL.d</t>
  </si>
  <si>
    <t>4405</t>
  </si>
  <si>
    <t>123SMPL.d</t>
  </si>
  <si>
    <t>4406</t>
  </si>
  <si>
    <t>124SMPL.d</t>
  </si>
  <si>
    <t>4407</t>
  </si>
  <si>
    <t>125SMPL.d</t>
  </si>
  <si>
    <t>4408</t>
  </si>
  <si>
    <t>126SMPL.d</t>
  </si>
  <si>
    <t>4409</t>
  </si>
  <si>
    <t>127SMPL.d</t>
  </si>
  <si>
    <t>4410</t>
  </si>
  <si>
    <t>128SMPL.d</t>
  </si>
  <si>
    <t>4411</t>
  </si>
  <si>
    <t>129SMPL.d</t>
  </si>
  <si>
    <t>4412</t>
  </si>
  <si>
    <t>130SMPL.d</t>
  </si>
  <si>
    <t>4501</t>
  </si>
  <si>
    <t>131SMPL.d</t>
  </si>
  <si>
    <t>4502</t>
  </si>
  <si>
    <t>132SMPL.d</t>
  </si>
  <si>
    <t>4503</t>
  </si>
  <si>
    <t>133SMPL.d</t>
  </si>
  <si>
    <t>4504</t>
  </si>
  <si>
    <t>134SMPL.d</t>
  </si>
  <si>
    <t>4505</t>
  </si>
  <si>
    <t>135SMPL.d</t>
  </si>
  <si>
    <t>4506</t>
  </si>
  <si>
    <t>136SMPL.d</t>
  </si>
  <si>
    <t>4507</t>
  </si>
  <si>
    <t>137SMPL.d</t>
  </si>
  <si>
    <t>4508</t>
  </si>
  <si>
    <t>138SMPL.d</t>
  </si>
  <si>
    <t>4509</t>
  </si>
  <si>
    <t>139SMPL.d</t>
  </si>
  <si>
    <t>4510</t>
  </si>
  <si>
    <t>140SMPL.d</t>
  </si>
  <si>
    <t>4511</t>
  </si>
  <si>
    <t>141SMPL.d</t>
  </si>
  <si>
    <t>4512</t>
  </si>
  <si>
    <t>142SMPL.d</t>
  </si>
  <si>
    <t>143SMPL.d</t>
  </si>
  <si>
    <t>144SMPL.d</t>
  </si>
  <si>
    <t>145SMPL.d</t>
  </si>
  <si>
    <t>146SMPL.d</t>
  </si>
  <si>
    <t>147SMPL.d</t>
  </si>
  <si>
    <t>148SMPL.d</t>
  </si>
  <si>
    <t>149SMPL.d</t>
  </si>
  <si>
    <t>150SMPL.d</t>
  </si>
  <si>
    <t>151SMPL.d</t>
  </si>
  <si>
    <t>152SMPL.d</t>
  </si>
  <si>
    <t>153SMPL.d</t>
  </si>
  <si>
    <t>154SMPL.d</t>
  </si>
  <si>
    <t>155SMPL.d</t>
  </si>
  <si>
    <t>156SMPL.d</t>
  </si>
  <si>
    <t>157SMPL.d</t>
  </si>
  <si>
    <t>158SMPL.d</t>
  </si>
  <si>
    <t>159SMPL.d</t>
  </si>
  <si>
    <t>160SMPL.d</t>
  </si>
  <si>
    <t>161SMPL.d</t>
  </si>
  <si>
    <t>162SMPL.d</t>
  </si>
  <si>
    <t>163SMPL.d</t>
  </si>
  <si>
    <t>164SMPL.d</t>
  </si>
  <si>
    <t>165SMPL.d</t>
  </si>
  <si>
    <t>166SMPL.d</t>
  </si>
  <si>
    <t>167SMPL.d</t>
  </si>
  <si>
    <t>168SMPL.d</t>
  </si>
  <si>
    <t>169SMPL.d</t>
  </si>
  <si>
    <t>170SMPL.d</t>
  </si>
  <si>
    <t>171SMPL.d</t>
  </si>
  <si>
    <t>172SMPL.d</t>
  </si>
  <si>
    <t>173SMPL.d</t>
  </si>
  <si>
    <t>174SMPL.d</t>
  </si>
  <si>
    <t>175SMPL.d</t>
  </si>
  <si>
    <t>176SMPL.d</t>
  </si>
  <si>
    <t>177SMPL.d</t>
  </si>
  <si>
    <t>178SMPL.d</t>
  </si>
  <si>
    <t>179SMPL.d</t>
  </si>
  <si>
    <t>180SMPL.d</t>
  </si>
  <si>
    <t>181SMPL.d</t>
  </si>
  <si>
    <t>182SMPL.d</t>
  </si>
  <si>
    <t>183SMPL.d</t>
  </si>
  <si>
    <t>184SMPL.d</t>
  </si>
  <si>
    <t>185SMPL.d</t>
  </si>
  <si>
    <t>186SMPL.d</t>
  </si>
  <si>
    <t>187SMPL.d</t>
  </si>
  <si>
    <t>188SMPL.d</t>
  </si>
  <si>
    <t>189SMPL.d</t>
  </si>
  <si>
    <t>190SMPL.d</t>
  </si>
  <si>
    <t>191SMPL.d</t>
  </si>
  <si>
    <t>192SMPL.d</t>
  </si>
  <si>
    <t>193SMPL.d</t>
  </si>
  <si>
    <t>194SMPL.d</t>
  </si>
  <si>
    <t>195SMPL.d</t>
  </si>
  <si>
    <t>196SMPL.d</t>
  </si>
  <si>
    <t>197SMPL.d</t>
  </si>
  <si>
    <t>198SMPL.d</t>
  </si>
  <si>
    <t>199SMPL.d</t>
  </si>
  <si>
    <t>200SMPL.d</t>
  </si>
  <si>
    <t>201SMPL.d</t>
  </si>
  <si>
    <t>202SMPL.d</t>
  </si>
  <si>
    <t>203SMPL.d</t>
  </si>
  <si>
    <t>204SMPL.d</t>
  </si>
  <si>
    <t>205SMPL.d</t>
  </si>
  <si>
    <t>epi</t>
  </si>
  <si>
    <t>hypo</t>
  </si>
  <si>
    <t>d1</t>
  </si>
  <si>
    <t>meta</t>
  </si>
  <si>
    <t>out</t>
  </si>
  <si>
    <t>d3</t>
  </si>
  <si>
    <t>d2</t>
  </si>
  <si>
    <t>2hypo</t>
  </si>
  <si>
    <t>3meta</t>
  </si>
  <si>
    <t>6meta</t>
  </si>
  <si>
    <t>1epi</t>
  </si>
  <si>
    <t>1meta</t>
  </si>
  <si>
    <t>1hypo</t>
  </si>
  <si>
    <t>6epi</t>
  </si>
  <si>
    <t>3epi</t>
  </si>
  <si>
    <t>6hypo</t>
  </si>
  <si>
    <t>5meta</t>
  </si>
  <si>
    <t>5hypo</t>
  </si>
  <si>
    <t>2meta</t>
  </si>
  <si>
    <t>4hypo</t>
  </si>
  <si>
    <t>3hypo</t>
  </si>
  <si>
    <t>4epi</t>
  </si>
  <si>
    <t>5epi</t>
  </si>
  <si>
    <t>4meta</t>
  </si>
  <si>
    <t>2epi</t>
  </si>
  <si>
    <t>loc1a0.5</t>
  </si>
  <si>
    <t>loc2b0.5</t>
  </si>
  <si>
    <t>loc1a surface</t>
  </si>
  <si>
    <t>loc2csurface</t>
  </si>
  <si>
    <t>loc2bsurface</t>
  </si>
  <si>
    <t>loc1c4.5</t>
  </si>
  <si>
    <t>loc1asurface</t>
  </si>
  <si>
    <t>loc6b2.5</t>
  </si>
  <si>
    <t>loc4csurface</t>
  </si>
  <si>
    <t>loc4bsurface</t>
  </si>
  <si>
    <t>loc4c2.5</t>
  </si>
  <si>
    <t>loc1b2.5</t>
  </si>
  <si>
    <t>loc4a0.5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</si>
  <si>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</si>
  <si>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</si>
  <si>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</si>
  <si>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</si>
  <si>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</si>
  <si>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</si>
  <si>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</si>
  <si>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</si>
  <si>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</si>
  <si>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</si>
  <si>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</si>
  <si>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</si>
  <si>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</si>
  <si>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</si>
  <si>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</si>
  <si>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</si>
  <si>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</si>
  <si>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</si>
  <si>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</si>
  <si>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</si>
  <si>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</si>
  <si>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</si>
  <si>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</si>
  <si>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</si>
  <si>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</si>
  <si>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</si>
  <si>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ac27</t>
  </si>
  <si>
    <t>ac28</t>
  </si>
  <si>
    <t>tag</t>
  </si>
  <si>
    <t>volume after h202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</si>
</sst>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Microsoft Sans Serif"/>
      <family val="2"/>
    </font>
    <font>
      <sz val="9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FEFE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2" xfId="0" applyFont="1" applyFill="1" applyBorder="1" applyAlignment="1">
      <alignment horizontal="right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164" fontId="2" fillId="5" borderId="2" xfId="0" applyNumberFormat="1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right" vertical="top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2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0" fontId="2" fillId="4" borderId="2" xfId="0" applyFont="1" applyFill="1" applyBorder="1" applyAlignment="1">
      <alignment horizontal="right" vertical="top"/>
    </xf>
    <xf numFmtId="0" fontId="2" fillId="0" borderId="5" xfId="0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right" vertical="top"/>
    </xf>
    <xf numFmtId="0" fontId="2" fillId="6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right" vertical="top"/>
    </xf>
    <xf numFmtId="0" fontId="0" fillId="5" borderId="6" xfId="0" applyFill="1" applyBorder="1"/>
    <xf numFmtId="0" fontId="0" fillId="0" borderId="2" xfId="0" applyBorder="1"/>
    <xf numFmtId="0" fontId="0" fillId="0" borderId="6" xfId="0" applyBorder="1"/>
    <xf numFmtId="15" fontId="0" fillId="0" borderId="0" xfId="0" applyNumberFormat="1"/>
    <xf numFmtId="0" fontId="0" fillId="7" borderId="0" xfId="0" applyFill="1"/>
    <xf numFmtId="0" fontId="2" fillId="6" borderId="2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6943419527744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run final'!$T$4:$T$13</c:f>
              <c:numCache>
                <c:formatCode>General</c:formatCode>
                <c:ptCount val="10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12.5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's run final'!$W$4:$W$13</c:f>
              <c:numCache>
                <c:formatCode>General</c:formatCode>
                <c:ptCount val="10"/>
                <c:pt idx="0">
                  <c:v>0.20569953315780112</c:v>
                </c:pt>
                <c:pt idx="1">
                  <c:v>0.58015783383711339</c:v>
                </c:pt>
                <c:pt idx="2">
                  <c:v>0.94105671238458954</c:v>
                </c:pt>
                <c:pt idx="3">
                  <c:v>1.7047827535810596</c:v>
                </c:pt>
                <c:pt idx="4">
                  <c:v>3.2158078503168612</c:v>
                </c:pt>
                <c:pt idx="5">
                  <c:v>6.3701657945827064</c:v>
                </c:pt>
                <c:pt idx="6">
                  <c:v>12.156567062038356</c:v>
                </c:pt>
                <c:pt idx="7">
                  <c:v>24.08787081923975</c:v>
                </c:pt>
                <c:pt idx="8">
                  <c:v>47.986228537956606</c:v>
                </c:pt>
                <c:pt idx="9">
                  <c:v>94.195859550734582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81416"/>
        <c:axId val="571379064"/>
      </c:scatterChart>
      <c:valAx>
        <c:axId val="5713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79064"/>
        <c:crosses val="autoZero"/>
        <c:crossBetween val="midCat"/>
      </c:valAx>
      <c:valAx>
        <c:axId val="571379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8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848827437654813E-2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run final'!$T$4:$T$8</c:f>
              <c:numCache>
                <c:formatCode>General</c:formatCode>
                <c:ptCount val="5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</c:numCache>
            </c:numRef>
          </c:xVal>
          <c:yVal>
            <c:numRef>
              <c:f>'s run final'!$W$4:$W$8</c:f>
              <c:numCache>
                <c:formatCode>General</c:formatCode>
                <c:ptCount val="5"/>
                <c:pt idx="0">
                  <c:v>0.20569953315780112</c:v>
                </c:pt>
                <c:pt idx="1">
                  <c:v>0.58015783383711339</c:v>
                </c:pt>
                <c:pt idx="2">
                  <c:v>0.94105671238458954</c:v>
                </c:pt>
                <c:pt idx="3">
                  <c:v>1.7047827535810596</c:v>
                </c:pt>
                <c:pt idx="4">
                  <c:v>3.2158078503168612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55800"/>
        <c:axId val="514053840"/>
      </c:scatterChart>
      <c:valAx>
        <c:axId val="51405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3840"/>
        <c:crosses val="autoZero"/>
        <c:crossBetween val="midCat"/>
      </c:valAx>
      <c:valAx>
        <c:axId val="51405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run final'!$R$53:$R$62</c:f>
              <c:numCache>
                <c:formatCode>General</c:formatCode>
                <c:ptCount val="10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12.5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's run final'!$U$53:$U$62</c:f>
              <c:numCache>
                <c:formatCode>General</c:formatCode>
                <c:ptCount val="10"/>
                <c:pt idx="0">
                  <c:v>0.22595297379598817</c:v>
                </c:pt>
                <c:pt idx="1">
                  <c:v>0.58156093978786849</c:v>
                </c:pt>
                <c:pt idx="2">
                  <c:v>0.94482781171149344</c:v>
                </c:pt>
                <c:pt idx="3">
                  <c:v>1.7106512790561845</c:v>
                </c:pt>
                <c:pt idx="4">
                  <c:v>3.1954574459230671</c:v>
                </c:pt>
                <c:pt idx="5">
                  <c:v>6.3862017584168633</c:v>
                </c:pt>
                <c:pt idx="6">
                  <c:v>12.334272218926227</c:v>
                </c:pt>
                <c:pt idx="7">
                  <c:v>24.585101741452476</c:v>
                </c:pt>
                <c:pt idx="8">
                  <c:v>48.130458840707234</c:v>
                </c:pt>
                <c:pt idx="9">
                  <c:v>95.101453549399423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56584"/>
        <c:axId val="514054232"/>
      </c:scatterChart>
      <c:valAx>
        <c:axId val="51405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4232"/>
        <c:crosses val="autoZero"/>
        <c:crossBetween val="midCat"/>
      </c:valAx>
      <c:valAx>
        <c:axId val="514054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465879265091861E-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run final'!$R$53:$R$57</c:f>
              <c:numCache>
                <c:formatCode>General</c:formatCode>
                <c:ptCount val="5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</c:numCache>
            </c:numRef>
          </c:xVal>
          <c:yVal>
            <c:numRef>
              <c:f>'s run final'!$U$53:$U$57</c:f>
              <c:numCache>
                <c:formatCode>General</c:formatCode>
                <c:ptCount val="5"/>
                <c:pt idx="0">
                  <c:v>0.22595297379598817</c:v>
                </c:pt>
                <c:pt idx="1">
                  <c:v>0.58156093978786849</c:v>
                </c:pt>
                <c:pt idx="2">
                  <c:v>0.94482781171149344</c:v>
                </c:pt>
                <c:pt idx="3">
                  <c:v>1.7106512790561845</c:v>
                </c:pt>
                <c:pt idx="4">
                  <c:v>3.1954574459230671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53448"/>
        <c:axId val="514054624"/>
      </c:scatterChart>
      <c:valAx>
        <c:axId val="51405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4624"/>
        <c:crosses val="autoZero"/>
        <c:crossBetween val="midCat"/>
      </c:valAx>
      <c:valAx>
        <c:axId val="51405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53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15</xdr:row>
      <xdr:rowOff>61912</xdr:rowOff>
    </xdr:from>
    <xdr:to>
      <xdr:col>26</xdr:col>
      <xdr:colOff>180975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324480</xdr:colOff>
      <xdr:row>14</xdr:row>
      <xdr:rowOff>100362</xdr:rowOff>
    </xdr:from>
    <xdr:to>
      <xdr:col>34</xdr:col>
      <xdr:colOff>22061</xdr:colOff>
      <xdr:row>28</xdr:row>
      <xdr:rowOff>176562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134471</xdr:colOff>
      <xdr:row>9</xdr:row>
      <xdr:rowOff>179293</xdr:rowOff>
    </xdr:from>
    <xdr:to>
      <xdr:col>18</xdr:col>
      <xdr:colOff>257735</xdr:colOff>
      <xdr:row>23</xdr:row>
      <xdr:rowOff>78440</xdr:rowOff>
    </xdr:to>
    <xdr:sp macro="" textlink="">
      <xdr:nvSpPr>
        <xdr:cNvPr id="5" name="TextBox 4"/>
        <xdr:cNvSpPr txBox="1"/>
      </xdr:nvSpPr>
      <xdr:spPr>
        <a:xfrm>
          <a:off x="9816353" y="1893793"/>
          <a:ext cx="1333500" cy="2566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0.4821x + 0.1996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1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high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0.4709x + 0.3445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0.9999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24</xdr:col>
      <xdr:colOff>179293</xdr:colOff>
      <xdr:row>49</xdr:row>
      <xdr:rowOff>23532</xdr:rowOff>
    </xdr:from>
    <xdr:to>
      <xdr:col>31</xdr:col>
      <xdr:colOff>515470</xdr:colOff>
      <xdr:row>63</xdr:row>
      <xdr:rowOff>99732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156882</xdr:colOff>
      <xdr:row>64</xdr:row>
      <xdr:rowOff>89647</xdr:rowOff>
    </xdr:from>
    <xdr:to>
      <xdr:col>20</xdr:col>
      <xdr:colOff>526676</xdr:colOff>
      <xdr:row>71</xdr:row>
      <xdr:rowOff>78441</xdr:rowOff>
    </xdr:to>
    <xdr:sp macro="" textlink="">
      <xdr:nvSpPr>
        <xdr:cNvPr id="7" name="TextBox 6"/>
        <xdr:cNvSpPr txBox="1"/>
      </xdr:nvSpPr>
      <xdr:spPr>
        <a:xfrm>
          <a:off x="12472147" y="12281647"/>
          <a:ext cx="1580029" cy="1322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0.4769x + 0.214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0.9999</a:t>
          </a:r>
          <a:endParaRPr lang="en-US">
            <a:effectLst/>
          </a:endParaRPr>
        </a:p>
        <a:p>
          <a:r>
            <a:rPr lang="en-US" sz="1100"/>
            <a:t>high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0.4751x + 0.3542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0.9999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23</xdr:col>
      <xdr:colOff>425823</xdr:colOff>
      <xdr:row>65</xdr:row>
      <xdr:rowOff>45944</xdr:rowOff>
    </xdr:from>
    <xdr:to>
      <xdr:col>31</xdr:col>
      <xdr:colOff>156882</xdr:colOff>
      <xdr:row>79</xdr:row>
      <xdr:rowOff>122144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3"/>
  <sheetViews>
    <sheetView zoomScale="70" zoomScaleNormal="70" workbookViewId="0">
      <selection activeCell="N3" activeCellId="2" sqref="G3:G12 K3:K12 N3:N12"/>
    </sheetView>
  </sheetViews>
  <sheetFormatPr defaultColWidth="9.140625" defaultRowHeight="15" x14ac:dyDescent="0.25"/>
  <cols>
    <col min="1" max="1" width="4" customWidth="1"/>
    <col min="2" max="2" width="4.28515625" customWidth="1"/>
    <col min="3" max="3" width="11.5703125" customWidth="1"/>
    <col min="4" max="4" width="23.140625" customWidth="1"/>
    <col min="5" max="5" width="11" customWidth="1"/>
    <col min="6" max="6" width="5.85546875" customWidth="1"/>
    <col min="7" max="7" width="12.42578125" customWidth="1"/>
    <col min="8" max="8" width="10.85546875" customWidth="1"/>
    <col min="9" max="9" width="11.140625" customWidth="1"/>
    <col min="10" max="10" width="10" customWidth="1"/>
    <col min="11" max="11" width="11.140625" customWidth="1"/>
    <col min="12" max="12" width="5.85546875" customWidth="1"/>
    <col min="13" max="13" width="10" customWidth="1"/>
    <col min="14" max="14" width="8.7109375" customWidth="1"/>
  </cols>
  <sheetData>
    <row r="1" spans="1:14" ht="18" customHeight="1" x14ac:dyDescent="0.25">
      <c r="A1" s="30" t="s">
        <v>51</v>
      </c>
      <c r="B1" s="31"/>
      <c r="C1" s="31"/>
      <c r="D1" s="31"/>
      <c r="E1" s="31"/>
      <c r="F1" s="31"/>
      <c r="G1" s="31"/>
      <c r="H1" s="32"/>
      <c r="I1" s="30" t="s">
        <v>143</v>
      </c>
      <c r="J1" s="31"/>
      <c r="K1" s="32"/>
      <c r="L1" s="30" t="s">
        <v>244</v>
      </c>
      <c r="M1" s="31"/>
      <c r="N1" s="32"/>
    </row>
    <row r="2" spans="1:14" ht="18" customHeight="1" x14ac:dyDescent="0.25">
      <c r="A2" s="4" t="s">
        <v>216</v>
      </c>
      <c r="B2" s="4" t="s">
        <v>261</v>
      </c>
      <c r="C2" s="4" t="s">
        <v>91</v>
      </c>
      <c r="D2" s="4" t="s">
        <v>119</v>
      </c>
      <c r="E2" s="4" t="s">
        <v>117</v>
      </c>
      <c r="F2" s="4" t="s">
        <v>52</v>
      </c>
      <c r="G2" s="4" t="s">
        <v>202</v>
      </c>
      <c r="H2" s="4" t="s">
        <v>13</v>
      </c>
      <c r="I2" s="4" t="s">
        <v>238</v>
      </c>
      <c r="J2" s="4" t="s">
        <v>96</v>
      </c>
      <c r="K2" s="4" t="s">
        <v>194</v>
      </c>
      <c r="L2" s="4" t="s">
        <v>127</v>
      </c>
      <c r="M2" s="4" t="s">
        <v>96</v>
      </c>
      <c r="N2" s="4" t="s">
        <v>194</v>
      </c>
    </row>
    <row r="3" spans="1:14" x14ac:dyDescent="0.25">
      <c r="A3" s="6"/>
      <c r="B3" s="6" t="b">
        <v>0</v>
      </c>
      <c r="C3" s="6" t="s">
        <v>209</v>
      </c>
      <c r="D3" s="5">
        <v>42387.453993055598</v>
      </c>
      <c r="E3" s="2" t="s">
        <v>79</v>
      </c>
      <c r="F3" s="3" t="s">
        <v>172</v>
      </c>
      <c r="G3" s="6" t="s">
        <v>42</v>
      </c>
      <c r="H3" s="6" t="s">
        <v>75</v>
      </c>
      <c r="I3" s="1">
        <v>0</v>
      </c>
      <c r="J3" s="1" t="s">
        <v>68</v>
      </c>
      <c r="K3" s="1">
        <v>80401.771999999997</v>
      </c>
      <c r="L3" s="3"/>
      <c r="M3" s="3"/>
      <c r="N3" s="3">
        <v>390869.978</v>
      </c>
    </row>
    <row r="4" spans="1:14" x14ac:dyDescent="0.25">
      <c r="A4" s="6"/>
      <c r="B4" s="6" t="b">
        <v>0</v>
      </c>
      <c r="C4" s="6" t="s">
        <v>136</v>
      </c>
      <c r="D4" s="5">
        <v>42387.455787036997</v>
      </c>
      <c r="E4" s="2" t="s">
        <v>140</v>
      </c>
      <c r="F4" s="3" t="s">
        <v>44</v>
      </c>
      <c r="G4" s="6" t="s">
        <v>259</v>
      </c>
      <c r="H4" s="6" t="s">
        <v>228</v>
      </c>
      <c r="I4" s="1">
        <v>0.79349985033661996</v>
      </c>
      <c r="J4" s="1">
        <v>1.8595761081867901</v>
      </c>
      <c r="K4" s="1">
        <v>227798.326</v>
      </c>
      <c r="L4" s="3"/>
      <c r="M4" s="3"/>
      <c r="N4" s="3">
        <v>392648.88400000002</v>
      </c>
    </row>
    <row r="5" spans="1:14" x14ac:dyDescent="0.25">
      <c r="A5" s="6"/>
      <c r="B5" s="6" t="b">
        <v>0</v>
      </c>
      <c r="C5" s="6" t="s">
        <v>87</v>
      </c>
      <c r="D5" s="5">
        <v>42387.457581018498</v>
      </c>
      <c r="E5" s="2" t="s">
        <v>140</v>
      </c>
      <c r="F5" s="3" t="s">
        <v>104</v>
      </c>
      <c r="G5" s="6" t="s">
        <v>85</v>
      </c>
      <c r="H5" s="6" t="s">
        <v>262</v>
      </c>
      <c r="I5" s="1">
        <v>1.5580566785227199</v>
      </c>
      <c r="J5" s="1">
        <v>0.58208185872010199</v>
      </c>
      <c r="K5" s="1">
        <v>373925.79800000001</v>
      </c>
      <c r="L5" s="3"/>
      <c r="M5" s="3"/>
      <c r="N5" s="3">
        <v>397346.72</v>
      </c>
    </row>
    <row r="6" spans="1:14" x14ac:dyDescent="0.25">
      <c r="A6" s="6"/>
      <c r="B6" s="6" t="b">
        <v>0</v>
      </c>
      <c r="C6" s="6" t="s">
        <v>223</v>
      </c>
      <c r="D6" s="5">
        <v>42387.459340277797</v>
      </c>
      <c r="E6" s="2" t="s">
        <v>140</v>
      </c>
      <c r="F6" s="3" t="s">
        <v>231</v>
      </c>
      <c r="G6" s="6" t="s">
        <v>47</v>
      </c>
      <c r="H6" s="6" t="s">
        <v>167</v>
      </c>
      <c r="I6" s="1">
        <v>3.17642251056377</v>
      </c>
      <c r="J6" s="1">
        <v>0.98428371320874997</v>
      </c>
      <c r="K6" s="1">
        <v>675218.64800000004</v>
      </c>
      <c r="L6" s="3"/>
      <c r="M6" s="3"/>
      <c r="N6" s="3">
        <v>396073.13400000002</v>
      </c>
    </row>
    <row r="7" spans="1:14" x14ac:dyDescent="0.25">
      <c r="A7" s="6"/>
      <c r="B7" s="6" t="b">
        <v>0</v>
      </c>
      <c r="C7" s="6" t="s">
        <v>1</v>
      </c>
      <c r="D7" s="5">
        <v>42387.461134259298</v>
      </c>
      <c r="E7" s="2" t="s">
        <v>140</v>
      </c>
      <c r="F7" s="3" t="s">
        <v>250</v>
      </c>
      <c r="G7" s="6" t="s">
        <v>215</v>
      </c>
      <c r="H7" s="6" t="s">
        <v>200</v>
      </c>
      <c r="I7" s="1">
        <v>6.3781150673682898</v>
      </c>
      <c r="J7" s="1">
        <v>1.0376887984160701</v>
      </c>
      <c r="K7" s="1">
        <v>1275626.3019999999</v>
      </c>
      <c r="L7" s="3"/>
      <c r="M7" s="3"/>
      <c r="N7" s="3">
        <v>396673.67</v>
      </c>
    </row>
    <row r="8" spans="1:14" x14ac:dyDescent="0.25">
      <c r="A8" s="6"/>
      <c r="B8" s="6" t="b">
        <v>0</v>
      </c>
      <c r="C8" s="6" t="s">
        <v>78</v>
      </c>
      <c r="D8" s="5">
        <v>42387.462905092601</v>
      </c>
      <c r="E8" s="2" t="s">
        <v>140</v>
      </c>
      <c r="F8" s="3" t="s">
        <v>239</v>
      </c>
      <c r="G8" s="6" t="s">
        <v>153</v>
      </c>
      <c r="H8" s="6" t="s">
        <v>7</v>
      </c>
      <c r="I8" s="1">
        <v>13.0631463220511</v>
      </c>
      <c r="J8" s="1">
        <v>2.38566986167893</v>
      </c>
      <c r="K8" s="1">
        <v>2514994.4300000002</v>
      </c>
      <c r="L8" s="3"/>
      <c r="M8" s="3"/>
      <c r="N8" s="3">
        <v>394808.31599999999</v>
      </c>
    </row>
    <row r="9" spans="1:14" x14ac:dyDescent="0.25">
      <c r="A9" s="6"/>
      <c r="B9" s="6" t="b">
        <v>0</v>
      </c>
      <c r="C9" s="6" t="s">
        <v>89</v>
      </c>
      <c r="D9" s="5">
        <v>42387.464699074102</v>
      </c>
      <c r="E9" s="2" t="s">
        <v>140</v>
      </c>
      <c r="F9" s="3" t="s">
        <v>234</v>
      </c>
      <c r="G9" s="6" t="s">
        <v>31</v>
      </c>
      <c r="H9" s="6" t="s">
        <v>72</v>
      </c>
      <c r="I9" s="1">
        <v>25.318647558372</v>
      </c>
      <c r="J9" s="1">
        <v>1.73517845379128</v>
      </c>
      <c r="K9" s="1">
        <v>4791621.0460000001</v>
      </c>
      <c r="L9" s="3"/>
      <c r="M9" s="3"/>
      <c r="N9" s="3">
        <v>394159.06</v>
      </c>
    </row>
    <row r="10" spans="1:14" x14ac:dyDescent="0.25">
      <c r="A10" s="6"/>
      <c r="B10" s="6" t="b">
        <v>0</v>
      </c>
      <c r="C10" s="6" t="s">
        <v>0</v>
      </c>
      <c r="D10" s="5">
        <v>42387.4664583333</v>
      </c>
      <c r="E10" s="2" t="s">
        <v>140</v>
      </c>
      <c r="F10" s="3" t="s">
        <v>118</v>
      </c>
      <c r="G10" s="6" t="s">
        <v>12</v>
      </c>
      <c r="H10" s="6" t="s">
        <v>151</v>
      </c>
      <c r="I10" s="1">
        <v>50.597434621687803</v>
      </c>
      <c r="J10" s="1">
        <v>0.62260800168667196</v>
      </c>
      <c r="K10" s="1">
        <v>9462880.2100000009</v>
      </c>
      <c r="L10" s="3"/>
      <c r="M10" s="3"/>
      <c r="N10" s="3">
        <v>392848.34600000002</v>
      </c>
    </row>
    <row r="11" spans="1:14" x14ac:dyDescent="0.25">
      <c r="A11" s="6"/>
      <c r="B11" s="6" t="b">
        <v>0</v>
      </c>
      <c r="C11" s="6" t="s">
        <v>132</v>
      </c>
      <c r="D11" s="5">
        <v>42387.468229166698</v>
      </c>
      <c r="E11" s="2" t="s">
        <v>140</v>
      </c>
      <c r="F11" s="3" t="s">
        <v>190</v>
      </c>
      <c r="G11" s="6" t="s">
        <v>252</v>
      </c>
      <c r="H11" s="6" t="s">
        <v>174</v>
      </c>
      <c r="I11" s="1">
        <v>101.241362917968</v>
      </c>
      <c r="J11" s="1">
        <v>0.61054707389737695</v>
      </c>
      <c r="K11" s="1">
        <v>19108986.673999999</v>
      </c>
      <c r="L11" s="3"/>
      <c r="M11" s="3"/>
      <c r="N11" s="3">
        <v>398218.14</v>
      </c>
    </row>
    <row r="12" spans="1:14" x14ac:dyDescent="0.25">
      <c r="A12" s="6"/>
      <c r="B12" s="6" t="b">
        <v>0</v>
      </c>
      <c r="C12" s="6" t="s">
        <v>62</v>
      </c>
      <c r="D12" s="5">
        <v>42387.469976851899</v>
      </c>
      <c r="E12" s="2" t="s">
        <v>140</v>
      </c>
      <c r="F12" s="3" t="s">
        <v>73</v>
      </c>
      <c r="G12" s="6" t="s">
        <v>177</v>
      </c>
      <c r="H12" s="6" t="s">
        <v>20</v>
      </c>
      <c r="I12" s="1">
        <v>199.15011208555799</v>
      </c>
      <c r="J12" s="1">
        <v>0.61348229568100299</v>
      </c>
      <c r="K12" s="1">
        <v>36692540.82</v>
      </c>
      <c r="L12" s="3"/>
      <c r="M12" s="3"/>
      <c r="N12" s="3">
        <v>389534.54</v>
      </c>
    </row>
    <row r="13" spans="1:14" x14ac:dyDescent="0.25">
      <c r="A13" s="6"/>
      <c r="B13" s="6" t="b">
        <v>0</v>
      </c>
      <c r="C13" s="6" t="s">
        <v>154</v>
      </c>
      <c r="D13" s="5">
        <v>42387.471759259301</v>
      </c>
      <c r="E13" s="2" t="s">
        <v>51</v>
      </c>
      <c r="F13" s="3"/>
      <c r="G13" s="6" t="s">
        <v>55</v>
      </c>
      <c r="H13" s="6" t="s">
        <v>172</v>
      </c>
      <c r="I13" s="1">
        <v>63.321842432024702</v>
      </c>
      <c r="J13" s="1">
        <v>17.1756855225658</v>
      </c>
      <c r="K13" s="1">
        <v>7651.8220000000001</v>
      </c>
      <c r="L13" s="3"/>
      <c r="M13" s="3"/>
      <c r="N13" s="3">
        <v>260.00400000000002</v>
      </c>
    </row>
    <row r="14" spans="1:14" x14ac:dyDescent="0.25">
      <c r="A14" s="6"/>
      <c r="B14" s="6" t="b">
        <v>0</v>
      </c>
      <c r="C14" s="6" t="s">
        <v>212</v>
      </c>
      <c r="D14" s="5">
        <v>42387.473483796297</v>
      </c>
      <c r="E14" s="2" t="s">
        <v>51</v>
      </c>
      <c r="F14" s="3"/>
      <c r="G14" s="7" t="s">
        <v>60</v>
      </c>
      <c r="H14" s="6" t="s">
        <v>224</v>
      </c>
      <c r="I14" s="1">
        <v>12.427867280340999</v>
      </c>
      <c r="J14" s="1">
        <v>1.9448694292297599</v>
      </c>
      <c r="K14" s="1">
        <v>2035591.0079999999</v>
      </c>
      <c r="L14" s="3"/>
      <c r="M14" s="3"/>
      <c r="N14" s="3">
        <v>335239.37</v>
      </c>
    </row>
    <row r="15" spans="1:14" x14ac:dyDescent="0.25">
      <c r="A15" s="6"/>
      <c r="B15" s="6" t="b">
        <v>0</v>
      </c>
      <c r="C15" s="6" t="s">
        <v>264</v>
      </c>
      <c r="D15" s="5">
        <v>42387.475219907399</v>
      </c>
      <c r="E15" s="2" t="s">
        <v>51</v>
      </c>
      <c r="F15" s="3"/>
      <c r="G15" s="7" t="s">
        <v>166</v>
      </c>
      <c r="H15" s="6" t="s">
        <v>258</v>
      </c>
      <c r="I15" s="1">
        <v>10.206259701233099</v>
      </c>
      <c r="J15" s="1">
        <v>1.9447645798148001</v>
      </c>
      <c r="K15" s="1">
        <v>1513243.29</v>
      </c>
      <c r="L15" s="3"/>
      <c r="M15" s="3"/>
      <c r="N15" s="3">
        <v>301221.29399999999</v>
      </c>
    </row>
    <row r="16" spans="1:14" x14ac:dyDescent="0.25">
      <c r="A16" s="6"/>
      <c r="B16" s="6" t="b">
        <v>0</v>
      </c>
      <c r="C16" s="6" t="s">
        <v>184</v>
      </c>
      <c r="D16" s="5">
        <v>42387.476990740703</v>
      </c>
      <c r="E16" s="2" t="s">
        <v>51</v>
      </c>
      <c r="F16" s="3"/>
      <c r="G16" s="7" t="s">
        <v>102</v>
      </c>
      <c r="H16" s="6" t="s">
        <v>58</v>
      </c>
      <c r="I16" s="1">
        <v>2.9265410185555898</v>
      </c>
      <c r="J16" s="1">
        <v>2.1601862324742802</v>
      </c>
      <c r="K16" s="1">
        <v>525576.73600000003</v>
      </c>
      <c r="L16" s="3"/>
      <c r="M16" s="3"/>
      <c r="N16" s="3">
        <v>331185.45600000001</v>
      </c>
    </row>
    <row r="17" spans="1:14" x14ac:dyDescent="0.25">
      <c r="A17" s="6"/>
      <c r="B17" s="6" t="b">
        <v>0</v>
      </c>
      <c r="C17" s="6" t="s">
        <v>120</v>
      </c>
      <c r="D17" s="5">
        <v>42387.478738425903</v>
      </c>
      <c r="E17" s="2" t="s">
        <v>51</v>
      </c>
      <c r="F17" s="3"/>
      <c r="G17" s="7" t="s">
        <v>106</v>
      </c>
      <c r="H17" s="6" t="s">
        <v>158</v>
      </c>
      <c r="I17" s="1">
        <v>1.7890945063303001</v>
      </c>
      <c r="J17" s="1">
        <v>1.31231193018653</v>
      </c>
      <c r="K17" s="1">
        <v>354972.30599999998</v>
      </c>
      <c r="L17" s="3"/>
      <c r="M17" s="3"/>
      <c r="N17" s="3">
        <v>338045.54800000001</v>
      </c>
    </row>
    <row r="18" spans="1:14" x14ac:dyDescent="0.25">
      <c r="A18" s="6"/>
      <c r="B18" s="6" t="b">
        <v>0</v>
      </c>
      <c r="C18" s="6" t="s">
        <v>164</v>
      </c>
      <c r="D18" s="5">
        <v>42387.480509259301</v>
      </c>
      <c r="E18" s="2" t="s">
        <v>51</v>
      </c>
      <c r="F18" s="3"/>
      <c r="G18" s="7" t="s">
        <v>243</v>
      </c>
      <c r="H18" s="6" t="s">
        <v>183</v>
      </c>
      <c r="I18" s="1">
        <v>9.5137926135258599</v>
      </c>
      <c r="J18" s="1">
        <v>1.6667115327034501</v>
      </c>
      <c r="K18" s="1">
        <v>1513155.79</v>
      </c>
      <c r="L18" s="3"/>
      <c r="M18" s="3"/>
      <c r="N18" s="3">
        <v>322249.038</v>
      </c>
    </row>
    <row r="19" spans="1:14" x14ac:dyDescent="0.25">
      <c r="A19" s="6"/>
      <c r="B19" s="6" t="b">
        <v>0</v>
      </c>
      <c r="C19" s="6" t="s">
        <v>112</v>
      </c>
      <c r="D19" s="5">
        <v>42387.4822569444</v>
      </c>
      <c r="E19" s="2" t="s">
        <v>51</v>
      </c>
      <c r="F19" s="3"/>
      <c r="G19" s="7" t="s">
        <v>36</v>
      </c>
      <c r="H19" s="6" t="s">
        <v>103</v>
      </c>
      <c r="I19" s="1">
        <v>12.314877285240501</v>
      </c>
      <c r="J19" s="1">
        <v>2.2215853765860998</v>
      </c>
      <c r="K19" s="1">
        <v>1987600.46</v>
      </c>
      <c r="L19" s="3"/>
      <c r="M19" s="3"/>
      <c r="N19" s="3">
        <v>330214.728</v>
      </c>
    </row>
    <row r="20" spans="1:14" x14ac:dyDescent="0.25">
      <c r="A20" s="6"/>
      <c r="B20" s="6" t="b">
        <v>0</v>
      </c>
      <c r="C20" s="6" t="s">
        <v>229</v>
      </c>
      <c r="D20" s="5">
        <v>42387.4840162037</v>
      </c>
      <c r="E20" s="2" t="s">
        <v>51</v>
      </c>
      <c r="F20" s="3"/>
      <c r="G20" s="7" t="s">
        <v>100</v>
      </c>
      <c r="H20" s="6" t="s">
        <v>50</v>
      </c>
      <c r="I20" s="1">
        <v>7.23240721469426</v>
      </c>
      <c r="J20" s="1">
        <v>1.4216503426387199</v>
      </c>
      <c r="K20" s="1">
        <v>1091059.412</v>
      </c>
      <c r="L20" s="3"/>
      <c r="M20" s="3"/>
      <c r="N20" s="3">
        <v>301513.99</v>
      </c>
    </row>
    <row r="21" spans="1:14" x14ac:dyDescent="0.25">
      <c r="A21" s="6"/>
      <c r="B21" s="6" t="b">
        <v>0</v>
      </c>
      <c r="C21" s="6" t="s">
        <v>80</v>
      </c>
      <c r="D21" s="5">
        <v>42387.485763888901</v>
      </c>
      <c r="E21" s="2" t="s">
        <v>51</v>
      </c>
      <c r="F21" s="3"/>
      <c r="G21" s="7" t="s">
        <v>33</v>
      </c>
      <c r="H21" s="6" t="s">
        <v>82</v>
      </c>
      <c r="I21" s="1" t="s">
        <v>57</v>
      </c>
      <c r="J21" s="1" t="s">
        <v>68</v>
      </c>
      <c r="K21" s="1">
        <v>39466.372000000003</v>
      </c>
      <c r="L21" s="3"/>
      <c r="M21" s="3"/>
      <c r="N21" s="3">
        <v>285141.804</v>
      </c>
    </row>
    <row r="22" spans="1:14" x14ac:dyDescent="0.25">
      <c r="A22" s="6"/>
      <c r="B22" s="6" t="b">
        <v>0</v>
      </c>
      <c r="C22" s="6" t="s">
        <v>152</v>
      </c>
      <c r="D22" s="5">
        <v>42387.487546296303</v>
      </c>
      <c r="E22" s="2" t="s">
        <v>51</v>
      </c>
      <c r="F22" s="3"/>
      <c r="G22" s="7" t="s">
        <v>180</v>
      </c>
      <c r="H22" s="6" t="s">
        <v>34</v>
      </c>
      <c r="I22" s="1">
        <v>2.3302423819623801</v>
      </c>
      <c r="J22" s="1">
        <v>2.6347580570036002</v>
      </c>
      <c r="K22" s="1">
        <v>346806.62800000003</v>
      </c>
      <c r="L22" s="3"/>
      <c r="M22" s="3"/>
      <c r="N22" s="3">
        <v>265708.05599999998</v>
      </c>
    </row>
    <row r="23" spans="1:14" x14ac:dyDescent="0.25">
      <c r="A23" s="6"/>
      <c r="B23" s="6" t="b">
        <v>0</v>
      </c>
      <c r="C23" s="6" t="s">
        <v>185</v>
      </c>
      <c r="D23" s="5">
        <v>42387.489293981504</v>
      </c>
      <c r="E23" s="2" t="s">
        <v>51</v>
      </c>
      <c r="F23" s="3"/>
      <c r="G23" s="7" t="s">
        <v>205</v>
      </c>
      <c r="H23" s="6" t="s">
        <v>195</v>
      </c>
      <c r="I23" s="1">
        <v>3.05193514249263</v>
      </c>
      <c r="J23" s="1">
        <v>1.8144361818008501</v>
      </c>
      <c r="K23" s="1">
        <v>507864.212</v>
      </c>
      <c r="L23" s="3"/>
      <c r="M23" s="3"/>
      <c r="N23" s="3">
        <v>308532.33199999999</v>
      </c>
    </row>
    <row r="24" spans="1:14" x14ac:dyDescent="0.25">
      <c r="A24" s="6"/>
      <c r="B24" s="6" t="b">
        <v>0</v>
      </c>
      <c r="C24" s="6" t="s">
        <v>255</v>
      </c>
      <c r="D24" s="5">
        <v>42387.491076388898</v>
      </c>
      <c r="E24" s="2" t="s">
        <v>51</v>
      </c>
      <c r="F24" s="3"/>
      <c r="G24" s="7" t="s">
        <v>155</v>
      </c>
      <c r="H24" s="6" t="s">
        <v>254</v>
      </c>
      <c r="I24" s="1">
        <v>9.0528728063205701</v>
      </c>
      <c r="J24" s="1">
        <v>1.4006694014824701</v>
      </c>
      <c r="K24" s="1">
        <v>1032015.31</v>
      </c>
      <c r="L24" s="3"/>
      <c r="M24" s="3"/>
      <c r="N24" s="3">
        <v>230466.908</v>
      </c>
    </row>
    <row r="25" spans="1:14" x14ac:dyDescent="0.25">
      <c r="A25" s="6"/>
      <c r="B25" s="6" t="b">
        <v>0</v>
      </c>
      <c r="C25" s="6" t="s">
        <v>207</v>
      </c>
      <c r="D25" s="5">
        <v>42387.492835648103</v>
      </c>
      <c r="E25" s="2" t="s">
        <v>51</v>
      </c>
      <c r="F25" s="3"/>
      <c r="G25" s="7" t="s">
        <v>83</v>
      </c>
      <c r="H25" s="6" t="s">
        <v>168</v>
      </c>
      <c r="I25" s="1">
        <v>12.395868575787301</v>
      </c>
      <c r="J25" s="1">
        <v>1.89175587631722</v>
      </c>
      <c r="K25" s="1">
        <v>2080788.9539999999</v>
      </c>
      <c r="L25" s="3"/>
      <c r="M25" s="3"/>
      <c r="N25" s="3">
        <v>343607.31199999998</v>
      </c>
    </row>
    <row r="26" spans="1:14" x14ac:dyDescent="0.25">
      <c r="A26" s="6"/>
      <c r="B26" s="6" t="b">
        <v>0</v>
      </c>
      <c r="C26" s="6" t="s">
        <v>77</v>
      </c>
      <c r="D26" s="5">
        <v>42387.494594907403</v>
      </c>
      <c r="E26" s="2" t="s">
        <v>51</v>
      </c>
      <c r="F26" s="3"/>
      <c r="G26" s="7" t="s">
        <v>240</v>
      </c>
      <c r="H26" s="6" t="s">
        <v>105</v>
      </c>
      <c r="I26" s="1">
        <v>2.0877330313589</v>
      </c>
      <c r="J26" s="1">
        <v>2.3926799803908101</v>
      </c>
      <c r="K26" s="1">
        <v>414850.85399999999</v>
      </c>
      <c r="L26" s="3"/>
      <c r="M26" s="3"/>
      <c r="N26" s="3">
        <v>348279.87</v>
      </c>
    </row>
    <row r="27" spans="1:14" x14ac:dyDescent="0.25">
      <c r="A27" s="6"/>
      <c r="B27" s="6" t="b">
        <v>0</v>
      </c>
      <c r="C27" s="6" t="s">
        <v>245</v>
      </c>
      <c r="D27" s="5">
        <v>42387.496342592603</v>
      </c>
      <c r="E27" s="2" t="s">
        <v>51</v>
      </c>
      <c r="F27" s="3"/>
      <c r="G27" s="7" t="s">
        <v>109</v>
      </c>
      <c r="H27" s="6" t="s">
        <v>189</v>
      </c>
      <c r="I27" s="1">
        <v>10.5191658176721</v>
      </c>
      <c r="J27" s="1">
        <v>2.2613086613747502</v>
      </c>
      <c r="K27" s="1">
        <v>1697574.4639999999</v>
      </c>
      <c r="L27" s="3"/>
      <c r="M27" s="3"/>
      <c r="N27" s="3">
        <v>328356.20400000003</v>
      </c>
    </row>
    <row r="28" spans="1:14" x14ac:dyDescent="0.25">
      <c r="A28" s="6"/>
      <c r="B28" s="6" t="b">
        <v>0</v>
      </c>
      <c r="C28" s="6" t="s">
        <v>37</v>
      </c>
      <c r="D28" s="5">
        <v>42387.4981134259</v>
      </c>
      <c r="E28" s="2" t="s">
        <v>51</v>
      </c>
      <c r="F28" s="3"/>
      <c r="G28" s="7" t="s">
        <v>210</v>
      </c>
      <c r="H28" s="6" t="s">
        <v>268</v>
      </c>
      <c r="I28" s="1" t="s">
        <v>57</v>
      </c>
      <c r="J28" s="1" t="s">
        <v>68</v>
      </c>
      <c r="K28" s="1">
        <v>40538.625999999997</v>
      </c>
      <c r="L28" s="3"/>
      <c r="M28" s="3"/>
      <c r="N28" s="3">
        <v>241265.976</v>
      </c>
    </row>
    <row r="29" spans="1:14" x14ac:dyDescent="0.25">
      <c r="A29" s="6"/>
      <c r="B29" s="6" t="b">
        <v>0</v>
      </c>
      <c r="C29" s="6" t="s">
        <v>165</v>
      </c>
      <c r="D29" s="5">
        <v>42387.4998611111</v>
      </c>
      <c r="E29" s="2" t="s">
        <v>51</v>
      </c>
      <c r="F29" s="3"/>
      <c r="G29" s="7" t="s">
        <v>171</v>
      </c>
      <c r="H29" s="6" t="s">
        <v>121</v>
      </c>
      <c r="I29" s="1">
        <v>3.8151606313229398</v>
      </c>
      <c r="J29" s="1">
        <v>2.2157453700931602</v>
      </c>
      <c r="K29" s="1">
        <v>491366.79</v>
      </c>
      <c r="L29" s="3"/>
      <c r="M29" s="3"/>
      <c r="N29" s="3">
        <v>244914.514</v>
      </c>
    </row>
    <row r="30" spans="1:14" x14ac:dyDescent="0.25">
      <c r="A30" s="6"/>
      <c r="B30" s="6" t="b">
        <v>0</v>
      </c>
      <c r="C30" s="6" t="s">
        <v>125</v>
      </c>
      <c r="D30" s="5">
        <v>42387.501631944397</v>
      </c>
      <c r="E30" s="2" t="s">
        <v>51</v>
      </c>
      <c r="F30" s="3"/>
      <c r="G30" s="7" t="s">
        <v>110</v>
      </c>
      <c r="H30" s="6" t="s">
        <v>41</v>
      </c>
      <c r="I30" s="1">
        <v>12.113682211017601</v>
      </c>
      <c r="J30" s="1">
        <v>1.9427628465718401</v>
      </c>
      <c r="K30" s="1">
        <v>2033231.2180000001</v>
      </c>
      <c r="L30" s="3"/>
      <c r="M30" s="3"/>
      <c r="N30" s="3">
        <v>343283.86800000002</v>
      </c>
    </row>
    <row r="31" spans="1:14" x14ac:dyDescent="0.25">
      <c r="A31" s="6"/>
      <c r="B31" s="6" t="b">
        <v>0</v>
      </c>
      <c r="C31" s="6" t="s">
        <v>175</v>
      </c>
      <c r="D31" s="5">
        <v>42387.503368055601</v>
      </c>
      <c r="E31" s="2" t="s">
        <v>51</v>
      </c>
      <c r="F31" s="3"/>
      <c r="G31" s="7" t="s">
        <v>225</v>
      </c>
      <c r="H31" s="6" t="s">
        <v>114</v>
      </c>
      <c r="I31" s="1">
        <v>19.554627879079899</v>
      </c>
      <c r="J31" s="1">
        <v>0.74991886676647901</v>
      </c>
      <c r="K31" s="1">
        <v>3218683.82</v>
      </c>
      <c r="L31" s="3"/>
      <c r="M31" s="3"/>
      <c r="N31" s="3">
        <v>341173.23</v>
      </c>
    </row>
    <row r="32" spans="1:14" x14ac:dyDescent="0.25">
      <c r="A32" s="6"/>
      <c r="B32" s="6" t="b">
        <v>0</v>
      </c>
      <c r="C32" s="6" t="s">
        <v>208</v>
      </c>
      <c r="D32" s="5">
        <v>42387.505150463003</v>
      </c>
      <c r="E32" s="2" t="s">
        <v>51</v>
      </c>
      <c r="F32" s="3"/>
      <c r="G32" s="7" t="s">
        <v>196</v>
      </c>
      <c r="H32" s="6" t="s">
        <v>232</v>
      </c>
      <c r="I32" s="1">
        <v>1.64445382933989</v>
      </c>
      <c r="J32" s="1">
        <v>1.9666240109502799</v>
      </c>
      <c r="K32" s="1">
        <v>329312.11200000002</v>
      </c>
      <c r="L32" s="3"/>
      <c r="M32" s="3"/>
      <c r="N32" s="3">
        <v>335447.95600000001</v>
      </c>
    </row>
    <row r="33" spans="1:14" x14ac:dyDescent="0.25">
      <c r="A33" s="6"/>
      <c r="B33" s="6" t="b">
        <v>0</v>
      </c>
      <c r="C33" s="6" t="s">
        <v>21</v>
      </c>
      <c r="D33" s="5">
        <v>42387.506898148102</v>
      </c>
      <c r="E33" s="2" t="s">
        <v>51</v>
      </c>
      <c r="F33" s="3"/>
      <c r="G33" s="7" t="s">
        <v>28</v>
      </c>
      <c r="H33" s="6" t="s">
        <v>113</v>
      </c>
      <c r="I33" s="1">
        <v>16.142272299768401</v>
      </c>
      <c r="J33" s="1">
        <v>1.84369944178234</v>
      </c>
      <c r="K33" s="1">
        <v>1569362.17</v>
      </c>
      <c r="L33" s="3"/>
      <c r="M33" s="3"/>
      <c r="N33" s="3">
        <v>200579.416</v>
      </c>
    </row>
    <row r="34" spans="1:14" x14ac:dyDescent="0.25">
      <c r="A34" s="6"/>
      <c r="B34" s="6" t="b">
        <v>0</v>
      </c>
      <c r="C34" s="6" t="s">
        <v>92</v>
      </c>
      <c r="D34" s="5">
        <v>42387.5086689815</v>
      </c>
      <c r="E34" s="2" t="s">
        <v>51</v>
      </c>
      <c r="F34" s="3"/>
      <c r="G34" s="7" t="s">
        <v>138</v>
      </c>
      <c r="H34" s="6" t="s">
        <v>146</v>
      </c>
      <c r="I34" s="1">
        <v>4.5324742103012996</v>
      </c>
      <c r="J34" s="1">
        <v>0.68777146185631499</v>
      </c>
      <c r="K34" s="1">
        <v>436864.522</v>
      </c>
      <c r="L34" s="3"/>
      <c r="M34" s="3"/>
      <c r="N34" s="3">
        <v>186309.54399999999</v>
      </c>
    </row>
    <row r="35" spans="1:14" x14ac:dyDescent="0.25">
      <c r="A35" s="6"/>
      <c r="B35" s="6" t="b">
        <v>0</v>
      </c>
      <c r="C35" s="6" t="s">
        <v>247</v>
      </c>
      <c r="D35" s="5">
        <v>42387.510428240697</v>
      </c>
      <c r="E35" s="2" t="s">
        <v>51</v>
      </c>
      <c r="F35" s="3"/>
      <c r="G35" s="7" t="s">
        <v>248</v>
      </c>
      <c r="H35" s="6" t="s">
        <v>26</v>
      </c>
      <c r="I35" s="1">
        <v>11.4275963541303</v>
      </c>
      <c r="J35" s="1">
        <v>3.06153787367349</v>
      </c>
      <c r="K35" s="1">
        <v>2086429.656</v>
      </c>
      <c r="L35" s="3"/>
      <c r="M35" s="3"/>
      <c r="N35" s="3">
        <v>372728.02799999999</v>
      </c>
    </row>
    <row r="36" spans="1:14" x14ac:dyDescent="0.25">
      <c r="A36" s="6"/>
      <c r="B36" s="6" t="b">
        <v>0</v>
      </c>
      <c r="C36" s="6" t="s">
        <v>3</v>
      </c>
      <c r="D36" s="5">
        <v>42387.512210648201</v>
      </c>
      <c r="E36" s="2" t="s">
        <v>51</v>
      </c>
      <c r="F36" s="3"/>
      <c r="G36" s="7" t="s">
        <v>217</v>
      </c>
      <c r="H36" s="6" t="s">
        <v>149</v>
      </c>
      <c r="I36" s="1">
        <v>4.0749783754179401</v>
      </c>
      <c r="J36" s="1">
        <v>1.3004935562134801</v>
      </c>
      <c r="K36" s="1">
        <v>741120.72</v>
      </c>
      <c r="L36" s="3"/>
      <c r="M36" s="3"/>
      <c r="N36" s="3">
        <v>348156.62199999997</v>
      </c>
    </row>
    <row r="37" spans="1:14" x14ac:dyDescent="0.25">
      <c r="A37" s="6"/>
      <c r="B37" s="6" t="b">
        <v>0</v>
      </c>
      <c r="C37" s="6" t="s">
        <v>253</v>
      </c>
      <c r="D37" s="5">
        <v>42387.513969907399</v>
      </c>
      <c r="E37" s="2" t="s">
        <v>51</v>
      </c>
      <c r="F37" s="3"/>
      <c r="G37" s="7" t="s">
        <v>156</v>
      </c>
      <c r="H37" s="6" t="s">
        <v>88</v>
      </c>
      <c r="I37" s="1">
        <v>3.3445648842387299</v>
      </c>
      <c r="J37" s="1">
        <v>1.27227850074772</v>
      </c>
      <c r="K37" s="1">
        <v>477471.89799999999</v>
      </c>
      <c r="L37" s="3"/>
      <c r="M37" s="3"/>
      <c r="N37" s="3">
        <v>267606.18400000001</v>
      </c>
    </row>
    <row r="38" spans="1:14" x14ac:dyDescent="0.25">
      <c r="A38" s="6"/>
      <c r="B38" s="6" t="b">
        <v>0</v>
      </c>
      <c r="C38" s="6" t="s">
        <v>94</v>
      </c>
      <c r="D38" s="5">
        <v>42387.515740740702</v>
      </c>
      <c r="E38" s="2" t="s">
        <v>51</v>
      </c>
      <c r="F38" s="3"/>
      <c r="G38" s="7" t="s">
        <v>241</v>
      </c>
      <c r="H38" s="6" t="s">
        <v>270</v>
      </c>
      <c r="I38" s="1">
        <v>1.8558017989279101</v>
      </c>
      <c r="J38" s="1">
        <v>5.8415265673128101</v>
      </c>
      <c r="K38" s="1">
        <v>451667.41200000001</v>
      </c>
      <c r="L38" s="3"/>
      <c r="M38" s="3"/>
      <c r="N38" s="3">
        <v>417564.17</v>
      </c>
    </row>
    <row r="39" spans="1:14" x14ac:dyDescent="0.25">
      <c r="A39" s="6"/>
      <c r="B39" s="6" t="b">
        <v>0</v>
      </c>
      <c r="C39" s="6" t="s">
        <v>43</v>
      </c>
      <c r="D39" s="5">
        <v>42387.517500000002</v>
      </c>
      <c r="E39" s="2" t="s">
        <v>51</v>
      </c>
      <c r="F39" s="3"/>
      <c r="G39" s="7" t="s">
        <v>162</v>
      </c>
      <c r="H39" s="6" t="s">
        <v>176</v>
      </c>
      <c r="I39" s="1">
        <v>10.204336652733099</v>
      </c>
      <c r="J39" s="1">
        <v>2.0322509954272401</v>
      </c>
      <c r="K39" s="1">
        <v>1994620.9280000001</v>
      </c>
      <c r="L39" s="3"/>
      <c r="M39" s="3"/>
      <c r="N39" s="3">
        <v>397088.75799999997</v>
      </c>
    </row>
    <row r="40" spans="1:14" x14ac:dyDescent="0.25">
      <c r="A40" s="6"/>
      <c r="B40" s="6" t="b">
        <v>0</v>
      </c>
      <c r="C40" s="6" t="s">
        <v>263</v>
      </c>
      <c r="D40" s="5">
        <v>42387.519259259301</v>
      </c>
      <c r="E40" s="2" t="s">
        <v>51</v>
      </c>
      <c r="F40" s="3"/>
      <c r="G40" s="7" t="s">
        <v>45</v>
      </c>
      <c r="H40" s="6" t="s">
        <v>98</v>
      </c>
      <c r="I40" s="1">
        <v>5.1237563006049397E-2</v>
      </c>
      <c r="J40" s="1">
        <v>21.223398299070499</v>
      </c>
      <c r="K40" s="1">
        <v>87827.543999999994</v>
      </c>
      <c r="L40" s="3"/>
      <c r="M40" s="3"/>
      <c r="N40" s="3">
        <v>382087.9</v>
      </c>
    </row>
    <row r="41" spans="1:14" x14ac:dyDescent="0.25">
      <c r="A41" s="6"/>
      <c r="B41" s="6" t="b">
        <v>0</v>
      </c>
      <c r="C41" s="6" t="s">
        <v>56</v>
      </c>
      <c r="D41" s="5">
        <v>42387.521018518499</v>
      </c>
      <c r="E41" s="2" t="s">
        <v>51</v>
      </c>
      <c r="F41" s="3"/>
      <c r="G41" s="7" t="s">
        <v>8</v>
      </c>
      <c r="H41" s="6" t="s">
        <v>213</v>
      </c>
      <c r="I41" s="1">
        <v>10.2380536884801</v>
      </c>
      <c r="J41" s="1">
        <v>1.6542668553528701</v>
      </c>
      <c r="K41" s="1">
        <v>2022713.0919999999</v>
      </c>
      <c r="L41" s="3"/>
      <c r="M41" s="3"/>
      <c r="N41" s="3">
        <v>401507.27</v>
      </c>
    </row>
    <row r="42" spans="1:14" x14ac:dyDescent="0.25">
      <c r="A42" s="6"/>
      <c r="B42" s="6" t="b">
        <v>0</v>
      </c>
      <c r="C42" s="6" t="s">
        <v>130</v>
      </c>
      <c r="D42" s="5">
        <v>42387.522789351897</v>
      </c>
      <c r="E42" s="2" t="s">
        <v>51</v>
      </c>
      <c r="F42" s="3"/>
      <c r="G42" s="7" t="s">
        <v>23</v>
      </c>
      <c r="H42" s="6" t="s">
        <v>129</v>
      </c>
      <c r="I42" s="1">
        <v>2.2314690243141801</v>
      </c>
      <c r="J42" s="1">
        <v>3.22662317840381</v>
      </c>
      <c r="K42" s="1">
        <v>472650.62</v>
      </c>
      <c r="L42" s="3"/>
      <c r="M42" s="3"/>
      <c r="N42" s="3">
        <v>375475.462</v>
      </c>
    </row>
    <row r="43" spans="1:14" x14ac:dyDescent="0.25">
      <c r="A43" s="6"/>
      <c r="B43" s="6" t="b">
        <v>0</v>
      </c>
      <c r="C43" s="6" t="s">
        <v>147</v>
      </c>
      <c r="D43" s="5">
        <v>42387.524548611102</v>
      </c>
      <c r="E43" s="2" t="s">
        <v>51</v>
      </c>
      <c r="F43" s="3"/>
      <c r="G43" s="7" t="s">
        <v>197</v>
      </c>
      <c r="H43" s="6" t="s">
        <v>76</v>
      </c>
      <c r="I43" s="1">
        <v>10.0020752889116</v>
      </c>
      <c r="J43" s="1">
        <v>1.6755257628800999</v>
      </c>
      <c r="K43" s="1">
        <v>1944466.32</v>
      </c>
      <c r="L43" s="3"/>
      <c r="M43" s="3"/>
      <c r="N43" s="3">
        <v>394705.99200000003</v>
      </c>
    </row>
    <row r="44" spans="1:14" x14ac:dyDescent="0.25">
      <c r="A44" s="6"/>
      <c r="B44" s="6" t="b">
        <v>0</v>
      </c>
      <c r="C44" s="6" t="s">
        <v>139</v>
      </c>
      <c r="D44" s="5">
        <v>42387.526319444398</v>
      </c>
      <c r="E44" s="2" t="s">
        <v>51</v>
      </c>
      <c r="F44" s="3"/>
      <c r="G44" s="7" t="s">
        <v>17</v>
      </c>
      <c r="H44" s="6" t="s">
        <v>69</v>
      </c>
      <c r="I44" s="1" t="s">
        <v>57</v>
      </c>
      <c r="J44" s="1" t="s">
        <v>68</v>
      </c>
      <c r="K44" s="1">
        <v>37199.212</v>
      </c>
      <c r="L44" s="3"/>
      <c r="M44" s="3"/>
      <c r="N44" s="3">
        <v>380039.74800000002</v>
      </c>
    </row>
    <row r="45" spans="1:14" x14ac:dyDescent="0.25">
      <c r="A45" s="6"/>
      <c r="B45" s="6" t="b">
        <v>0</v>
      </c>
      <c r="C45" s="6" t="s">
        <v>249</v>
      </c>
      <c r="D45" s="5">
        <v>42387.528055555602</v>
      </c>
      <c r="E45" s="2" t="s">
        <v>51</v>
      </c>
      <c r="F45" s="3"/>
      <c r="G45" s="7" t="s">
        <v>15</v>
      </c>
      <c r="H45" s="6" t="s">
        <v>53</v>
      </c>
      <c r="I45" s="1">
        <v>8.2460425200954095</v>
      </c>
      <c r="J45" s="1">
        <v>2.0488495464101102</v>
      </c>
      <c r="K45" s="1">
        <v>1628433.264</v>
      </c>
      <c r="L45" s="3"/>
      <c r="M45" s="3"/>
      <c r="N45" s="3">
        <v>397498.17200000002</v>
      </c>
    </row>
    <row r="46" spans="1:14" x14ac:dyDescent="0.25">
      <c r="A46" s="6"/>
      <c r="B46" s="6" t="b">
        <v>0</v>
      </c>
      <c r="C46" s="6" t="s">
        <v>40</v>
      </c>
      <c r="D46" s="5">
        <v>42387.529849537001</v>
      </c>
      <c r="E46" s="2" t="s">
        <v>51</v>
      </c>
      <c r="F46" s="3"/>
      <c r="G46" s="7" t="s">
        <v>29</v>
      </c>
      <c r="H46" s="6" t="s">
        <v>269</v>
      </c>
      <c r="I46" s="1">
        <v>6.53183322666432</v>
      </c>
      <c r="J46" s="1">
        <v>56.786739447059297</v>
      </c>
      <c r="K46" s="1">
        <v>1256533.466</v>
      </c>
      <c r="L46" s="3"/>
      <c r="M46" s="3"/>
      <c r="N46" s="3">
        <v>382303.19199999998</v>
      </c>
    </row>
    <row r="47" spans="1:14" x14ac:dyDescent="0.25">
      <c r="A47" s="6"/>
      <c r="B47" s="6" t="b">
        <v>0</v>
      </c>
      <c r="C47" s="6" t="s">
        <v>242</v>
      </c>
      <c r="D47" s="5">
        <v>42387.531620370399</v>
      </c>
      <c r="E47" s="2" t="s">
        <v>51</v>
      </c>
      <c r="F47" s="3"/>
      <c r="G47" s="7" t="s">
        <v>63</v>
      </c>
      <c r="H47" s="6" t="s">
        <v>199</v>
      </c>
      <c r="I47" s="1">
        <v>9.7592848197612003</v>
      </c>
      <c r="J47" s="1">
        <v>1.8340862278146399</v>
      </c>
      <c r="K47" s="1">
        <v>1891152.3359999999</v>
      </c>
      <c r="L47" s="3"/>
      <c r="M47" s="3"/>
      <c r="N47" s="3">
        <v>393074.52399999998</v>
      </c>
    </row>
    <row r="48" spans="1:14" x14ac:dyDescent="0.25">
      <c r="A48" s="6"/>
      <c r="B48" s="6" t="b">
        <v>0</v>
      </c>
      <c r="C48" s="6" t="s">
        <v>74</v>
      </c>
      <c r="D48" s="5">
        <v>42387.533402777801</v>
      </c>
      <c r="E48" s="2" t="s">
        <v>51</v>
      </c>
      <c r="F48" s="3"/>
      <c r="G48" s="7" t="s">
        <v>67</v>
      </c>
      <c r="H48" s="6" t="s">
        <v>191</v>
      </c>
      <c r="I48" s="1">
        <v>1.9431947889796199</v>
      </c>
      <c r="J48" s="1">
        <v>1.19797449870118</v>
      </c>
      <c r="K48" s="1">
        <v>439818.16</v>
      </c>
      <c r="L48" s="3"/>
      <c r="M48" s="3"/>
      <c r="N48" s="3">
        <v>391731.88400000002</v>
      </c>
    </row>
    <row r="49" spans="1:14" x14ac:dyDescent="0.25">
      <c r="A49" s="6"/>
      <c r="B49" s="6" t="b">
        <v>0</v>
      </c>
      <c r="C49" s="6" t="s">
        <v>150</v>
      </c>
      <c r="D49" s="5">
        <v>42387.535150463002</v>
      </c>
      <c r="E49" s="2" t="s">
        <v>51</v>
      </c>
      <c r="F49" s="3"/>
      <c r="G49" s="7" t="s">
        <v>220</v>
      </c>
      <c r="H49" s="6" t="s">
        <v>81</v>
      </c>
      <c r="I49" s="1">
        <v>5.3732676173316003</v>
      </c>
      <c r="J49" s="1">
        <v>1.0179929849675899</v>
      </c>
      <c r="K49" s="1">
        <v>1062456.014</v>
      </c>
      <c r="L49" s="3"/>
      <c r="M49" s="3"/>
      <c r="N49" s="3">
        <v>387532.842</v>
      </c>
    </row>
    <row r="50" spans="1:14" x14ac:dyDescent="0.25">
      <c r="A50" s="6"/>
      <c r="B50" s="6" t="b">
        <v>0</v>
      </c>
      <c r="C50" s="6" t="s">
        <v>218</v>
      </c>
      <c r="D50" s="5">
        <v>42387.5369444444</v>
      </c>
      <c r="E50" s="2" t="s">
        <v>51</v>
      </c>
      <c r="F50" s="3"/>
      <c r="G50" s="7" t="s">
        <v>18</v>
      </c>
      <c r="H50" s="6" t="s">
        <v>161</v>
      </c>
      <c r="I50" s="1" t="s">
        <v>57</v>
      </c>
      <c r="J50" s="1" t="s">
        <v>68</v>
      </c>
      <c r="K50" s="1">
        <v>43872.91</v>
      </c>
      <c r="L50" s="3"/>
      <c r="M50" s="3"/>
      <c r="N50" s="3">
        <v>377504.36200000002</v>
      </c>
    </row>
    <row r="51" spans="1:14" x14ac:dyDescent="0.25">
      <c r="A51" s="6"/>
      <c r="B51" s="6" t="b">
        <v>0</v>
      </c>
      <c r="C51" s="6" t="s">
        <v>135</v>
      </c>
      <c r="D51" s="5">
        <v>42387.538692129601</v>
      </c>
      <c r="E51" s="2" t="s">
        <v>51</v>
      </c>
      <c r="F51" s="3"/>
      <c r="G51" s="7" t="s">
        <v>93</v>
      </c>
      <c r="H51" s="6" t="s">
        <v>6</v>
      </c>
      <c r="I51" s="1">
        <v>11.1740741865855</v>
      </c>
      <c r="J51" s="1">
        <v>1.5506929602880599</v>
      </c>
      <c r="K51" s="1">
        <v>2031152.4939999999</v>
      </c>
      <c r="L51" s="3"/>
      <c r="M51" s="3"/>
      <c r="N51" s="3">
        <v>370726.402</v>
      </c>
    </row>
    <row r="52" spans="1:14" x14ac:dyDescent="0.25">
      <c r="A52" s="6"/>
      <c r="B52" s="6" t="b">
        <v>0</v>
      </c>
      <c r="C52" s="6" t="s">
        <v>116</v>
      </c>
      <c r="D52" s="5">
        <v>42387.540462962999</v>
      </c>
      <c r="E52" s="2" t="s">
        <v>51</v>
      </c>
      <c r="F52" s="3"/>
      <c r="G52" s="7" t="s">
        <v>144</v>
      </c>
      <c r="H52" s="6" t="s">
        <v>124</v>
      </c>
      <c r="I52" s="1">
        <v>2.7287757365780401</v>
      </c>
      <c r="J52" s="1">
        <v>2.4547232422378098</v>
      </c>
      <c r="K52" s="1">
        <v>575879.36199999996</v>
      </c>
      <c r="L52" s="3"/>
      <c r="M52" s="3"/>
      <c r="N52" s="3">
        <v>385571.25199999998</v>
      </c>
    </row>
    <row r="53" spans="1:14" x14ac:dyDescent="0.25">
      <c r="A53" s="6"/>
      <c r="B53" s="6" t="b">
        <v>0</v>
      </c>
      <c r="C53" s="6" t="s">
        <v>204</v>
      </c>
      <c r="D53" s="5">
        <v>42387.542222222197</v>
      </c>
      <c r="E53" s="2" t="s">
        <v>51</v>
      </c>
      <c r="F53" s="3"/>
      <c r="G53" s="7" t="s">
        <v>230</v>
      </c>
      <c r="H53" s="6" t="s">
        <v>14</v>
      </c>
      <c r="I53" s="1" t="s">
        <v>57</v>
      </c>
      <c r="J53" s="1" t="s">
        <v>68</v>
      </c>
      <c r="K53" s="1">
        <v>29150.648000000001</v>
      </c>
      <c r="L53" s="3"/>
      <c r="M53" s="3"/>
      <c r="N53" s="3">
        <v>399615.74400000001</v>
      </c>
    </row>
    <row r="54" spans="1:14" x14ac:dyDescent="0.25">
      <c r="A54" s="6"/>
      <c r="B54" s="6" t="b">
        <v>0</v>
      </c>
      <c r="C54" s="6" t="s">
        <v>193</v>
      </c>
      <c r="D54" s="5">
        <v>42387.544004629599</v>
      </c>
      <c r="E54" s="2" t="s">
        <v>51</v>
      </c>
      <c r="F54" s="3"/>
      <c r="G54" s="7" t="s">
        <v>4</v>
      </c>
      <c r="H54" s="6" t="s">
        <v>187</v>
      </c>
      <c r="I54" s="1">
        <v>1.8004719656449599</v>
      </c>
      <c r="J54" s="1">
        <v>1.9641954411721001</v>
      </c>
      <c r="K54" s="1">
        <v>407754.81199999998</v>
      </c>
      <c r="L54" s="3"/>
      <c r="M54" s="3"/>
      <c r="N54" s="3">
        <v>386308.30200000003</v>
      </c>
    </row>
    <row r="55" spans="1:14" x14ac:dyDescent="0.25">
      <c r="A55" s="6"/>
      <c r="B55" s="6" t="b">
        <v>0</v>
      </c>
      <c r="C55" s="6" t="s">
        <v>203</v>
      </c>
      <c r="D55" s="5">
        <v>42387.545775462997</v>
      </c>
      <c r="E55" s="2" t="s">
        <v>51</v>
      </c>
      <c r="F55" s="3"/>
      <c r="G55" s="7" t="s">
        <v>10</v>
      </c>
      <c r="H55" s="6" t="s">
        <v>133</v>
      </c>
      <c r="I55" s="1">
        <v>2.1379549833464999</v>
      </c>
      <c r="J55" s="1">
        <v>0.88365920563853495</v>
      </c>
      <c r="K55" s="1">
        <v>509320.85800000001</v>
      </c>
      <c r="L55" s="3"/>
      <c r="M55" s="3"/>
      <c r="N55" s="3">
        <v>419279.68400000001</v>
      </c>
    </row>
    <row r="56" spans="1:14" x14ac:dyDescent="0.25">
      <c r="A56" s="6"/>
      <c r="B56" s="6" t="b">
        <v>0</v>
      </c>
      <c r="C56" s="6" t="s">
        <v>236</v>
      </c>
      <c r="D56" s="5">
        <v>42387.547557870399</v>
      </c>
      <c r="E56" s="2" t="s">
        <v>51</v>
      </c>
      <c r="F56" s="3"/>
      <c r="G56" s="7" t="s">
        <v>107</v>
      </c>
      <c r="H56" s="6" t="s">
        <v>97</v>
      </c>
      <c r="I56" s="1">
        <v>10.555570898774301</v>
      </c>
      <c r="J56" s="1">
        <v>2.5930348532496299</v>
      </c>
      <c r="K56" s="1">
        <v>1962884.3419999999</v>
      </c>
      <c r="L56" s="3"/>
      <c r="M56" s="3"/>
      <c r="N56" s="3">
        <v>378392.924</v>
      </c>
    </row>
    <row r="57" spans="1:14" x14ac:dyDescent="0.25">
      <c r="A57" s="6"/>
      <c r="B57" s="6" t="b">
        <v>0</v>
      </c>
      <c r="C57" s="6" t="s">
        <v>16</v>
      </c>
      <c r="D57" s="5">
        <v>42387.5493055556</v>
      </c>
      <c r="E57" s="2" t="s">
        <v>51</v>
      </c>
      <c r="F57" s="3"/>
      <c r="G57" s="7" t="s">
        <v>233</v>
      </c>
      <c r="H57" s="6" t="s">
        <v>2</v>
      </c>
      <c r="I57" s="1">
        <v>9.2362710417577105</v>
      </c>
      <c r="J57" s="1">
        <v>1.84488478508288</v>
      </c>
      <c r="K57" s="1">
        <v>1753542.774</v>
      </c>
      <c r="L57" s="3"/>
      <c r="M57" s="3"/>
      <c r="N57" s="3">
        <v>384116.42800000001</v>
      </c>
    </row>
    <row r="58" spans="1:14" x14ac:dyDescent="0.25">
      <c r="A58" s="6"/>
      <c r="B58" s="6" t="b">
        <v>0</v>
      </c>
      <c r="C58" s="6" t="s">
        <v>95</v>
      </c>
      <c r="D58" s="5">
        <v>42387.551087963002</v>
      </c>
      <c r="E58" s="2" t="s">
        <v>51</v>
      </c>
      <c r="F58" s="3"/>
      <c r="G58" s="7" t="s">
        <v>122</v>
      </c>
      <c r="H58" s="6" t="s">
        <v>178</v>
      </c>
      <c r="I58" s="1">
        <v>7.7188949962676503</v>
      </c>
      <c r="J58" s="1">
        <v>2.1356232194664102</v>
      </c>
      <c r="K58" s="1">
        <v>1496573.706</v>
      </c>
      <c r="L58" s="3"/>
      <c r="M58" s="3"/>
      <c r="N58" s="3">
        <v>388833.478</v>
      </c>
    </row>
    <row r="59" spans="1:14" x14ac:dyDescent="0.25">
      <c r="A59" s="6"/>
      <c r="B59" s="6" t="b">
        <v>0</v>
      </c>
      <c r="C59" s="6" t="s">
        <v>148</v>
      </c>
      <c r="D59" s="5">
        <v>42387.552847222199</v>
      </c>
      <c r="E59" s="2" t="s">
        <v>51</v>
      </c>
      <c r="F59" s="3"/>
      <c r="G59" s="7" t="s">
        <v>39</v>
      </c>
      <c r="H59" s="6" t="s">
        <v>227</v>
      </c>
      <c r="I59" s="1">
        <v>7.4209551295846197</v>
      </c>
      <c r="J59" s="1">
        <v>1.6136352899556601</v>
      </c>
      <c r="K59" s="1">
        <v>1467152.2180000001</v>
      </c>
      <c r="L59" s="3"/>
      <c r="M59" s="3"/>
      <c r="N59" s="3">
        <v>395673.78399999999</v>
      </c>
    </row>
    <row r="60" spans="1:14" x14ac:dyDescent="0.25">
      <c r="A60" s="6"/>
      <c r="B60" s="6" t="b">
        <v>0</v>
      </c>
      <c r="C60" s="6" t="s">
        <v>157</v>
      </c>
      <c r="D60" s="5">
        <v>42387.554629629602</v>
      </c>
      <c r="E60" s="2" t="s">
        <v>51</v>
      </c>
      <c r="F60" s="3"/>
      <c r="G60" s="7" t="s">
        <v>170</v>
      </c>
      <c r="H60" s="6" t="s">
        <v>38</v>
      </c>
      <c r="I60" s="1">
        <v>1.3629352596347699</v>
      </c>
      <c r="J60" s="1">
        <v>1.91336647264737</v>
      </c>
      <c r="K60" s="1">
        <v>339500.19799999997</v>
      </c>
      <c r="L60" s="3"/>
      <c r="M60" s="3"/>
      <c r="N60" s="3">
        <v>399896.90399999998</v>
      </c>
    </row>
    <row r="61" spans="1:14" x14ac:dyDescent="0.25">
      <c r="A61" s="6"/>
      <c r="B61" s="6" t="b">
        <v>0</v>
      </c>
      <c r="C61" s="6" t="s">
        <v>30</v>
      </c>
      <c r="D61" s="5">
        <v>42387.556388888901</v>
      </c>
      <c r="E61" s="2" t="s">
        <v>51</v>
      </c>
      <c r="F61" s="3"/>
      <c r="G61" s="7" t="s">
        <v>61</v>
      </c>
      <c r="H61" s="6" t="s">
        <v>256</v>
      </c>
      <c r="I61" s="1">
        <v>1.8365111186827801</v>
      </c>
      <c r="J61" s="1">
        <v>1.3882996373460501</v>
      </c>
      <c r="K61" s="1">
        <v>420371.91200000001</v>
      </c>
      <c r="L61" s="3"/>
      <c r="M61" s="3"/>
      <c r="N61" s="3">
        <v>391964.04</v>
      </c>
    </row>
    <row r="62" spans="1:14" x14ac:dyDescent="0.25">
      <c r="A62" s="6"/>
      <c r="B62" s="6" t="b">
        <v>0</v>
      </c>
      <c r="C62" s="6" t="s">
        <v>11</v>
      </c>
      <c r="D62" s="5">
        <v>42387.558171296303</v>
      </c>
      <c r="E62" s="2" t="s">
        <v>51</v>
      </c>
      <c r="F62" s="3"/>
      <c r="G62" s="7" t="s">
        <v>246</v>
      </c>
      <c r="H62" s="6" t="s">
        <v>126</v>
      </c>
      <c r="I62" s="1">
        <v>2.53500286268013</v>
      </c>
      <c r="J62" s="1">
        <v>1.0691973686338601</v>
      </c>
      <c r="K62" s="1">
        <v>576514.94999999995</v>
      </c>
      <c r="L62" s="3"/>
      <c r="M62" s="3"/>
      <c r="N62" s="3">
        <v>411144.30599999998</v>
      </c>
    </row>
    <row r="63" spans="1:14" x14ac:dyDescent="0.25">
      <c r="A63" s="6"/>
      <c r="B63" s="6" t="b">
        <v>0</v>
      </c>
      <c r="C63" s="6" t="s">
        <v>22</v>
      </c>
      <c r="D63" s="5">
        <v>42387.559918981497</v>
      </c>
      <c r="E63" s="2" t="s">
        <v>51</v>
      </c>
      <c r="F63" s="3"/>
      <c r="G63" s="7" t="s">
        <v>141</v>
      </c>
      <c r="H63" s="6" t="s">
        <v>19</v>
      </c>
      <c r="I63" s="1">
        <v>2.7735101046844202</v>
      </c>
      <c r="J63" s="1">
        <v>1.1701871995115201</v>
      </c>
      <c r="K63" s="1">
        <v>586276.52</v>
      </c>
      <c r="L63" s="3"/>
      <c r="M63" s="3"/>
      <c r="N63" s="3">
        <v>387064</v>
      </c>
    </row>
    <row r="64" spans="1:14" x14ac:dyDescent="0.25">
      <c r="A64" s="8"/>
      <c r="B64" s="8" t="b">
        <v>0</v>
      </c>
      <c r="C64" s="8" t="s">
        <v>260</v>
      </c>
      <c r="D64" s="9">
        <v>42387.561701388899</v>
      </c>
      <c r="E64" s="10" t="s">
        <v>51</v>
      </c>
      <c r="F64" s="11"/>
      <c r="G64" s="8" t="s">
        <v>181</v>
      </c>
      <c r="H64" s="8" t="s">
        <v>182</v>
      </c>
      <c r="I64" s="11">
        <v>11.6382345533231</v>
      </c>
      <c r="J64" s="11">
        <v>55.351649253029798</v>
      </c>
      <c r="K64" s="11">
        <v>636.76400000000001</v>
      </c>
      <c r="L64" s="11"/>
      <c r="M64" s="11"/>
      <c r="N64" s="11">
        <v>116.66800000000001</v>
      </c>
    </row>
    <row r="65" spans="1:14" x14ac:dyDescent="0.25">
      <c r="A65" s="8"/>
      <c r="B65" s="8" t="b">
        <v>0</v>
      </c>
      <c r="C65" s="8" t="s">
        <v>115</v>
      </c>
      <c r="D65" s="9">
        <v>42387.563449074099</v>
      </c>
      <c r="E65" s="10" t="s">
        <v>51</v>
      </c>
      <c r="F65" s="11"/>
      <c r="G65" s="8" t="s">
        <v>214</v>
      </c>
      <c r="H65" s="8" t="s">
        <v>35</v>
      </c>
      <c r="I65" s="11">
        <v>47.590308399431201</v>
      </c>
      <c r="J65" s="11">
        <v>72.024447799339995</v>
      </c>
      <c r="K65" s="11">
        <v>458.34199999999998</v>
      </c>
      <c r="L65" s="11"/>
      <c r="M65" s="11"/>
      <c r="N65" s="11">
        <v>33.334000000000003</v>
      </c>
    </row>
    <row r="66" spans="1:14" x14ac:dyDescent="0.25">
      <c r="A66" s="8"/>
      <c r="B66" s="8" t="b">
        <v>0</v>
      </c>
      <c r="C66" s="8" t="s">
        <v>66</v>
      </c>
      <c r="D66" s="9">
        <v>42387.565219907403</v>
      </c>
      <c r="E66" s="10" t="s">
        <v>51</v>
      </c>
      <c r="F66" s="11"/>
      <c r="G66" s="8" t="s">
        <v>265</v>
      </c>
      <c r="H66" s="8" t="s">
        <v>123</v>
      </c>
      <c r="I66" s="11">
        <v>40.763022108271599</v>
      </c>
      <c r="J66" s="11">
        <v>38.570834828113</v>
      </c>
      <c r="K66" s="11">
        <v>525.01400000000001</v>
      </c>
      <c r="L66" s="11"/>
      <c r="M66" s="11"/>
      <c r="N66" s="11">
        <v>18.334</v>
      </c>
    </row>
    <row r="67" spans="1:14" x14ac:dyDescent="0.25">
      <c r="A67" s="8"/>
      <c r="B67" s="8" t="b">
        <v>0</v>
      </c>
      <c r="C67" s="8" t="s">
        <v>131</v>
      </c>
      <c r="D67" s="9">
        <v>42387.566967592596</v>
      </c>
      <c r="E67" s="10" t="s">
        <v>51</v>
      </c>
      <c r="F67" s="11"/>
      <c r="G67" s="8" t="s">
        <v>54</v>
      </c>
      <c r="H67" s="8" t="s">
        <v>159</v>
      </c>
      <c r="I67" s="11">
        <v>50.514231991294103</v>
      </c>
      <c r="J67" s="11">
        <v>85.323350590831396</v>
      </c>
      <c r="K67" s="11">
        <v>521.67999999999995</v>
      </c>
      <c r="L67" s="11"/>
      <c r="M67" s="11"/>
      <c r="N67" s="11">
        <v>33.334000000000003</v>
      </c>
    </row>
    <row r="68" spans="1:14" x14ac:dyDescent="0.25">
      <c r="A68" s="8"/>
      <c r="B68" s="8" t="b">
        <v>0</v>
      </c>
      <c r="C68" s="8" t="s">
        <v>235</v>
      </c>
      <c r="D68" s="9">
        <v>42387.568749999999</v>
      </c>
      <c r="E68" s="10" t="s">
        <v>51</v>
      </c>
      <c r="F68" s="11"/>
      <c r="G68" s="8" t="s">
        <v>188</v>
      </c>
      <c r="H68" s="8" t="s">
        <v>137</v>
      </c>
      <c r="I68" s="11">
        <v>57.139036080716501</v>
      </c>
      <c r="J68" s="11">
        <v>65.790564600406199</v>
      </c>
      <c r="K68" s="11">
        <v>473.34399999999999</v>
      </c>
      <c r="L68" s="11"/>
      <c r="M68" s="11"/>
      <c r="N68" s="11">
        <v>23.334</v>
      </c>
    </row>
    <row r="69" spans="1:14" x14ac:dyDescent="0.25">
      <c r="A69" s="8"/>
      <c r="B69" s="8" t="b">
        <v>0</v>
      </c>
      <c r="C69" s="8" t="s">
        <v>267</v>
      </c>
      <c r="D69" s="9">
        <v>42387.570497685199</v>
      </c>
      <c r="E69" s="10" t="s">
        <v>51</v>
      </c>
      <c r="F69" s="11"/>
      <c r="G69" s="8" t="s">
        <v>237</v>
      </c>
      <c r="H69" s="8" t="s">
        <v>251</v>
      </c>
      <c r="I69" s="11">
        <v>85.354626013244797</v>
      </c>
      <c r="J69" s="11">
        <v>78.660212572215798</v>
      </c>
      <c r="K69" s="11">
        <v>543.34799999999996</v>
      </c>
      <c r="L69" s="11"/>
      <c r="M69" s="11"/>
      <c r="N69" s="11">
        <v>21.666</v>
      </c>
    </row>
    <row r="70" spans="1:14" x14ac:dyDescent="0.25">
      <c r="A70" s="8"/>
      <c r="B70" s="8" t="b">
        <v>0</v>
      </c>
      <c r="C70" s="8" t="s">
        <v>46</v>
      </c>
      <c r="D70" s="9">
        <v>42387.5722916667</v>
      </c>
      <c r="E70" s="10" t="s">
        <v>51</v>
      </c>
      <c r="F70" s="11"/>
      <c r="G70" s="8" t="s">
        <v>70</v>
      </c>
      <c r="H70" s="8" t="s">
        <v>222</v>
      </c>
      <c r="I70" s="11">
        <v>67.4363911476906</v>
      </c>
      <c r="J70" s="11">
        <v>77.949301885440306</v>
      </c>
      <c r="K70" s="11">
        <v>445.01</v>
      </c>
      <c r="L70" s="11"/>
      <c r="M70" s="11"/>
      <c r="N70" s="11">
        <v>26.666</v>
      </c>
    </row>
    <row r="71" spans="1:14" x14ac:dyDescent="0.25">
      <c r="A71" s="8"/>
      <c r="B71" s="8" t="b">
        <v>0</v>
      </c>
      <c r="C71" s="8" t="s">
        <v>32</v>
      </c>
      <c r="D71" s="9">
        <v>42387.574027777802</v>
      </c>
      <c r="E71" s="10" t="s">
        <v>51</v>
      </c>
      <c r="F71" s="11"/>
      <c r="G71" s="8" t="s">
        <v>49</v>
      </c>
      <c r="H71" s="8" t="s">
        <v>25</v>
      </c>
      <c r="I71" s="11" t="s">
        <v>57</v>
      </c>
      <c r="J71" s="11" t="s">
        <v>68</v>
      </c>
      <c r="K71" s="11">
        <v>47964.241999999998</v>
      </c>
      <c r="L71" s="11"/>
      <c r="M71" s="11"/>
      <c r="N71" s="11">
        <v>377804.69400000002</v>
      </c>
    </row>
    <row r="72" spans="1:14" x14ac:dyDescent="0.25">
      <c r="A72" s="8"/>
      <c r="B72" s="8" t="b">
        <v>0</v>
      </c>
      <c r="C72" s="8" t="s">
        <v>226</v>
      </c>
      <c r="D72" s="9">
        <v>42387.575810185197</v>
      </c>
      <c r="E72" s="10" t="s">
        <v>51</v>
      </c>
      <c r="F72" s="11"/>
      <c r="G72" s="8" t="s">
        <v>163</v>
      </c>
      <c r="H72" s="8" t="s">
        <v>65</v>
      </c>
      <c r="I72" s="11" t="s">
        <v>57</v>
      </c>
      <c r="J72" s="11" t="s">
        <v>68</v>
      </c>
      <c r="K72" s="11">
        <v>48919.648000000001</v>
      </c>
      <c r="L72" s="11"/>
      <c r="M72" s="11"/>
      <c r="N72" s="11">
        <v>411857.69199999998</v>
      </c>
    </row>
    <row r="73" spans="1:14" x14ac:dyDescent="0.25">
      <c r="A73" s="8"/>
      <c r="B73" s="8" t="b">
        <v>0</v>
      </c>
      <c r="C73" s="8" t="s">
        <v>206</v>
      </c>
      <c r="D73" s="9">
        <v>42387.577569444402</v>
      </c>
      <c r="E73" s="10" t="s">
        <v>51</v>
      </c>
      <c r="F73" s="11"/>
      <c r="G73" s="8" t="s">
        <v>59</v>
      </c>
      <c r="H73" s="8" t="s">
        <v>99</v>
      </c>
      <c r="I73" s="11">
        <v>15.014394797999</v>
      </c>
      <c r="J73" s="11">
        <v>61.752088332816797</v>
      </c>
      <c r="K73" s="11">
        <v>541.68200000000002</v>
      </c>
      <c r="L73" s="11"/>
      <c r="M73" s="11"/>
      <c r="N73" s="11">
        <v>90</v>
      </c>
    </row>
    <row r="74" spans="1:14" x14ac:dyDescent="0.25">
      <c r="A74" s="8"/>
      <c r="B74" s="8" t="b">
        <v>0</v>
      </c>
      <c r="C74" s="8" t="s">
        <v>211</v>
      </c>
      <c r="D74" s="9">
        <v>42387.5793402778</v>
      </c>
      <c r="E74" s="10" t="s">
        <v>51</v>
      </c>
      <c r="F74" s="11"/>
      <c r="G74" s="8" t="s">
        <v>5</v>
      </c>
      <c r="H74" s="8" t="s">
        <v>86</v>
      </c>
      <c r="I74" s="11">
        <v>56.683463860790503</v>
      </c>
      <c r="J74" s="11">
        <v>42.838399005303202</v>
      </c>
      <c r="K74" s="11">
        <v>408.34199999999998</v>
      </c>
      <c r="L74" s="11"/>
      <c r="M74" s="11"/>
      <c r="N74" s="11">
        <v>13.334</v>
      </c>
    </row>
    <row r="75" spans="1:14" x14ac:dyDescent="0.25">
      <c r="A75" s="8"/>
      <c r="B75" s="8" t="b">
        <v>0</v>
      </c>
      <c r="C75" s="8" t="s">
        <v>266</v>
      </c>
      <c r="D75" s="9">
        <v>42387.581099536997</v>
      </c>
      <c r="E75" s="10" t="s">
        <v>51</v>
      </c>
      <c r="F75" s="11"/>
      <c r="G75" s="8" t="s">
        <v>134</v>
      </c>
      <c r="H75" s="8" t="s">
        <v>9</v>
      </c>
      <c r="I75" s="11">
        <v>39.821120892416701</v>
      </c>
      <c r="J75" s="11">
        <v>60.782382505481898</v>
      </c>
      <c r="K75" s="11">
        <v>336.67200000000003</v>
      </c>
      <c r="L75" s="11"/>
      <c r="M75" s="11"/>
      <c r="N75" s="11">
        <v>23.334</v>
      </c>
    </row>
    <row r="76" spans="1:14" x14ac:dyDescent="0.25">
      <c r="A76" s="8"/>
      <c r="B76" s="8" t="b">
        <v>0</v>
      </c>
      <c r="C76" s="8" t="s">
        <v>142</v>
      </c>
      <c r="D76" s="9">
        <v>42387.5828819444</v>
      </c>
      <c r="E76" s="10" t="s">
        <v>51</v>
      </c>
      <c r="F76" s="11"/>
      <c r="G76" s="8" t="s">
        <v>108</v>
      </c>
      <c r="H76" s="8" t="s">
        <v>71</v>
      </c>
      <c r="I76" s="11">
        <v>52.018351197787297</v>
      </c>
      <c r="J76" s="11">
        <v>68.146558608693397</v>
      </c>
      <c r="K76" s="11">
        <v>388.34</v>
      </c>
      <c r="L76" s="11"/>
      <c r="M76" s="11"/>
      <c r="N76" s="11">
        <v>23.332000000000001</v>
      </c>
    </row>
    <row r="77" spans="1:14" x14ac:dyDescent="0.25">
      <c r="A77" s="8"/>
      <c r="B77" s="8" t="b">
        <v>0</v>
      </c>
      <c r="C77" s="8" t="s">
        <v>145</v>
      </c>
      <c r="D77" s="9">
        <v>42387.5846296296</v>
      </c>
      <c r="E77" s="10" t="s">
        <v>51</v>
      </c>
      <c r="F77" s="11"/>
      <c r="G77" s="8" t="s">
        <v>173</v>
      </c>
      <c r="H77" s="8" t="s">
        <v>48</v>
      </c>
      <c r="I77" s="11">
        <v>34.5242242358905</v>
      </c>
      <c r="J77" s="11">
        <v>42.911447233089902</v>
      </c>
      <c r="K77" s="11">
        <v>343.34</v>
      </c>
      <c r="L77" s="11"/>
      <c r="M77" s="11"/>
      <c r="N77" s="11">
        <v>25.001999999999999</v>
      </c>
    </row>
    <row r="78" spans="1:14" x14ac:dyDescent="0.25">
      <c r="A78" s="8"/>
      <c r="B78" s="8" t="b">
        <v>0</v>
      </c>
      <c r="C78" s="8" t="s">
        <v>179</v>
      </c>
      <c r="D78" s="9">
        <v>42387.586400462998</v>
      </c>
      <c r="E78" s="10" t="s">
        <v>51</v>
      </c>
      <c r="F78" s="11"/>
      <c r="G78" s="8" t="s">
        <v>169</v>
      </c>
      <c r="H78" s="8" t="s">
        <v>24</v>
      </c>
      <c r="I78" s="11">
        <v>47.290109661354599</v>
      </c>
      <c r="J78" s="11">
        <v>76.165144016542797</v>
      </c>
      <c r="K78" s="11">
        <v>373.34199999999998</v>
      </c>
      <c r="L78" s="11"/>
      <c r="M78" s="11"/>
      <c r="N78" s="11">
        <v>21.667999999999999</v>
      </c>
    </row>
    <row r="79" spans="1:14" x14ac:dyDescent="0.25">
      <c r="A79" s="8"/>
      <c r="B79" s="8" t="b">
        <v>0</v>
      </c>
      <c r="C79" s="8" t="s">
        <v>84</v>
      </c>
      <c r="D79" s="9">
        <v>42387.588136574101</v>
      </c>
      <c r="E79" s="10" t="s">
        <v>51</v>
      </c>
      <c r="F79" s="11"/>
      <c r="G79" s="8" t="s">
        <v>128</v>
      </c>
      <c r="H79" s="8" t="s">
        <v>160</v>
      </c>
      <c r="I79" s="11">
        <v>22.379035606702299</v>
      </c>
      <c r="J79" s="11">
        <v>41.759197958693797</v>
      </c>
      <c r="K79" s="11">
        <v>356.67399999999998</v>
      </c>
      <c r="L79" s="11"/>
      <c r="M79" s="11"/>
      <c r="N79" s="11">
        <v>29.998000000000001</v>
      </c>
    </row>
    <row r="80" spans="1:14" x14ac:dyDescent="0.25">
      <c r="A80" s="8"/>
      <c r="B80" s="8" t="b">
        <v>0</v>
      </c>
      <c r="C80" s="8" t="s">
        <v>111</v>
      </c>
      <c r="D80" s="9">
        <v>42387.589918981503</v>
      </c>
      <c r="E80" s="10" t="s">
        <v>51</v>
      </c>
      <c r="F80" s="11"/>
      <c r="G80" s="8" t="s">
        <v>27</v>
      </c>
      <c r="H80" s="8" t="s">
        <v>201</v>
      </c>
      <c r="I80" s="11">
        <v>45.542001236824198</v>
      </c>
      <c r="J80" s="11">
        <v>71.672349289165098</v>
      </c>
      <c r="K80" s="11">
        <v>323.33999999999997</v>
      </c>
      <c r="L80" s="11"/>
      <c r="M80" s="11"/>
      <c r="N80" s="11">
        <v>21.667999999999999</v>
      </c>
    </row>
    <row r="81" spans="1:14" x14ac:dyDescent="0.25">
      <c r="A81" s="8"/>
      <c r="B81" s="8" t="b">
        <v>0</v>
      </c>
      <c r="C81" s="8" t="s">
        <v>101</v>
      </c>
      <c r="D81" s="9">
        <v>42387.591666666704</v>
      </c>
      <c r="E81" s="10" t="s">
        <v>51</v>
      </c>
      <c r="F81" s="11"/>
      <c r="G81" s="8" t="s">
        <v>221</v>
      </c>
      <c r="H81" s="8" t="s">
        <v>219</v>
      </c>
      <c r="I81" s="11">
        <v>0.168506967374211</v>
      </c>
      <c r="J81" s="11">
        <v>9.8667288692977895</v>
      </c>
      <c r="K81" s="11">
        <v>74316.508000000002</v>
      </c>
      <c r="L81" s="11"/>
      <c r="M81" s="11"/>
      <c r="N81" s="11">
        <v>260859.416</v>
      </c>
    </row>
    <row r="82" spans="1:14" x14ac:dyDescent="0.25">
      <c r="A82" s="8"/>
      <c r="B82" s="8" t="b">
        <v>0</v>
      </c>
      <c r="C82" s="8" t="s">
        <v>257</v>
      </c>
      <c r="D82" s="9">
        <v>42387.593460648102</v>
      </c>
      <c r="E82" s="10" t="s">
        <v>51</v>
      </c>
      <c r="F82" s="11"/>
      <c r="G82" s="8" t="s">
        <v>64</v>
      </c>
      <c r="H82" s="8" t="s">
        <v>186</v>
      </c>
      <c r="I82" s="11">
        <v>0.90859637317505004</v>
      </c>
      <c r="J82" s="11">
        <v>2.2279897315075399</v>
      </c>
      <c r="K82" s="11">
        <v>140679.24600000001</v>
      </c>
      <c r="L82" s="11"/>
      <c r="M82" s="11"/>
      <c r="N82" s="11">
        <v>221611.16800000001</v>
      </c>
    </row>
    <row r="83" spans="1:14" x14ac:dyDescent="0.25">
      <c r="A83" s="8"/>
      <c r="B83" s="8" t="b">
        <v>0</v>
      </c>
      <c r="C83" s="8" t="s">
        <v>192</v>
      </c>
      <c r="D83" s="9">
        <v>42387.596817129597</v>
      </c>
      <c r="E83" s="10" t="s">
        <v>51</v>
      </c>
      <c r="F83" s="11"/>
      <c r="G83" s="8" t="s">
        <v>90</v>
      </c>
      <c r="H83" s="8" t="s">
        <v>198</v>
      </c>
      <c r="I83" s="11">
        <v>1.0608300464634199</v>
      </c>
      <c r="J83" s="11">
        <v>19.0964245096221</v>
      </c>
      <c r="K83" s="11">
        <v>4779.1779999999999</v>
      </c>
      <c r="L83" s="11"/>
      <c r="M83" s="11"/>
      <c r="N83" s="11">
        <v>6943.4319999999998</v>
      </c>
    </row>
  </sheetData>
  <mergeCells count="3">
    <mergeCell ref="A1:H1"/>
    <mergeCell ref="I1:K1"/>
    <mergeCell ref="L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workbookViewId="0">
      <selection activeCell="N3" activeCellId="2" sqref="G3:G12 K3:K12 N3:N12"/>
    </sheetView>
  </sheetViews>
  <sheetFormatPr defaultColWidth="9.140625" defaultRowHeight="15" x14ac:dyDescent="0.25"/>
  <cols>
    <col min="1" max="1" width="4" customWidth="1"/>
    <col min="2" max="2" width="6.28515625" bestFit="1" customWidth="1"/>
    <col min="3" max="3" width="11.5703125" customWidth="1"/>
    <col min="4" max="4" width="22.140625" customWidth="1"/>
    <col min="5" max="5" width="11" customWidth="1"/>
    <col min="6" max="6" width="5.85546875" customWidth="1"/>
    <col min="7" max="7" width="12.42578125" customWidth="1"/>
    <col min="8" max="8" width="10.85546875" customWidth="1"/>
    <col min="9" max="9" width="11.140625" customWidth="1"/>
    <col min="10" max="10" width="10" customWidth="1"/>
    <col min="11" max="11" width="11.140625" customWidth="1"/>
    <col min="12" max="12" width="5.85546875" customWidth="1"/>
    <col min="13" max="13" width="10" customWidth="1"/>
    <col min="14" max="14" width="8.85546875" customWidth="1"/>
  </cols>
  <sheetData>
    <row r="1" spans="1:14" ht="18" customHeight="1" x14ac:dyDescent="0.25">
      <c r="A1" s="30" t="s">
        <v>51</v>
      </c>
      <c r="B1" s="31"/>
      <c r="C1" s="31"/>
      <c r="D1" s="31"/>
      <c r="E1" s="31"/>
      <c r="F1" s="31"/>
      <c r="G1" s="31"/>
      <c r="H1" s="32"/>
      <c r="I1" s="30" t="s">
        <v>143</v>
      </c>
      <c r="J1" s="31"/>
      <c r="K1" s="32"/>
      <c r="L1" s="30" t="s">
        <v>244</v>
      </c>
      <c r="M1" s="31"/>
      <c r="N1" s="32"/>
    </row>
    <row r="2" spans="1:14" ht="18" customHeight="1" x14ac:dyDescent="0.25">
      <c r="A2" s="4" t="s">
        <v>216</v>
      </c>
      <c r="B2" s="4" t="s">
        <v>261</v>
      </c>
      <c r="C2" s="4" t="s">
        <v>91</v>
      </c>
      <c r="D2" s="4" t="s">
        <v>119</v>
      </c>
      <c r="E2" s="4" t="s">
        <v>117</v>
      </c>
      <c r="F2" s="4" t="s">
        <v>52</v>
      </c>
      <c r="G2" s="4" t="s">
        <v>202</v>
      </c>
      <c r="H2" s="4" t="s">
        <v>13</v>
      </c>
      <c r="I2" s="4" t="s">
        <v>238</v>
      </c>
      <c r="J2" s="4" t="s">
        <v>96</v>
      </c>
      <c r="K2" s="4" t="s">
        <v>194</v>
      </c>
      <c r="L2" s="4" t="s">
        <v>127</v>
      </c>
      <c r="M2" s="4" t="s">
        <v>96</v>
      </c>
      <c r="N2" s="4" t="s">
        <v>194</v>
      </c>
    </row>
    <row r="3" spans="1:14" x14ac:dyDescent="0.25">
      <c r="A3" s="6"/>
      <c r="B3" s="6" t="b">
        <v>0</v>
      </c>
      <c r="C3" s="6" t="s">
        <v>209</v>
      </c>
      <c r="D3" s="5">
        <v>42387.612083333297</v>
      </c>
      <c r="E3" s="2" t="s">
        <v>79</v>
      </c>
      <c r="F3" s="3" t="s">
        <v>172</v>
      </c>
      <c r="G3" s="6" t="s">
        <v>42</v>
      </c>
      <c r="H3" s="6" t="s">
        <v>75</v>
      </c>
      <c r="I3" s="1">
        <v>0</v>
      </c>
      <c r="J3" s="1" t="s">
        <v>68</v>
      </c>
      <c r="K3" s="1">
        <v>88358.885999999999</v>
      </c>
      <c r="L3" s="3"/>
      <c r="M3" s="3"/>
      <c r="N3" s="3">
        <v>391049.89199999999</v>
      </c>
    </row>
    <row r="4" spans="1:14" x14ac:dyDescent="0.25">
      <c r="A4" s="6"/>
      <c r="B4" s="6" t="b">
        <v>0</v>
      </c>
      <c r="C4" s="6" t="s">
        <v>136</v>
      </c>
      <c r="D4" s="5">
        <v>42387.613854166702</v>
      </c>
      <c r="E4" s="2" t="s">
        <v>140</v>
      </c>
      <c r="F4" s="3" t="s">
        <v>44</v>
      </c>
      <c r="G4" s="6" t="s">
        <v>259</v>
      </c>
      <c r="H4" s="6" t="s">
        <v>228</v>
      </c>
      <c r="I4" s="1">
        <v>0.74720998441224495</v>
      </c>
      <c r="J4" s="1">
        <v>1.8416993295973001</v>
      </c>
      <c r="K4" s="1">
        <v>228889.99400000001</v>
      </c>
      <c r="L4" s="3"/>
      <c r="M4" s="3"/>
      <c r="N4" s="3">
        <v>393578.69199999998</v>
      </c>
    </row>
    <row r="5" spans="1:14" x14ac:dyDescent="0.25">
      <c r="A5" s="6"/>
      <c r="B5" s="6" t="b">
        <v>0</v>
      </c>
      <c r="C5" s="6" t="s">
        <v>87</v>
      </c>
      <c r="D5" s="5">
        <v>42387.615636574097</v>
      </c>
      <c r="E5" s="2" t="s">
        <v>140</v>
      </c>
      <c r="F5" s="3" t="s">
        <v>104</v>
      </c>
      <c r="G5" s="6" t="s">
        <v>85</v>
      </c>
      <c r="H5" s="6" t="s">
        <v>262</v>
      </c>
      <c r="I5" s="1">
        <v>1.51032072445652</v>
      </c>
      <c r="J5" s="1">
        <v>0.504896561464794</v>
      </c>
      <c r="K5" s="1">
        <v>375698.47200000001</v>
      </c>
      <c r="L5" s="3"/>
      <c r="M5" s="3"/>
      <c r="N5" s="3">
        <v>397636.97399999999</v>
      </c>
    </row>
    <row r="6" spans="1:14" x14ac:dyDescent="0.25">
      <c r="A6" s="6"/>
      <c r="B6" s="6" t="b">
        <v>0</v>
      </c>
      <c r="C6" s="6" t="s">
        <v>223</v>
      </c>
      <c r="D6" s="5">
        <v>42387.617407407401</v>
      </c>
      <c r="E6" s="2" t="s">
        <v>140</v>
      </c>
      <c r="F6" s="3" t="s">
        <v>231</v>
      </c>
      <c r="G6" s="6" t="s">
        <v>47</v>
      </c>
      <c r="H6" s="6" t="s">
        <v>167</v>
      </c>
      <c r="I6" s="1">
        <v>3.1192365780076101</v>
      </c>
      <c r="J6" s="1">
        <v>1.25734146943805</v>
      </c>
      <c r="K6" s="1">
        <v>682223.10199999996</v>
      </c>
      <c r="L6" s="3"/>
      <c r="M6" s="3"/>
      <c r="N6" s="3">
        <v>398808.98599999998</v>
      </c>
    </row>
    <row r="7" spans="1:14" x14ac:dyDescent="0.25">
      <c r="A7" s="6"/>
      <c r="B7" s="6" t="b">
        <v>0</v>
      </c>
      <c r="C7" s="6" t="s">
        <v>1</v>
      </c>
      <c r="D7" s="5">
        <v>42387.619212963</v>
      </c>
      <c r="E7" s="2" t="s">
        <v>140</v>
      </c>
      <c r="F7" s="3" t="s">
        <v>250</v>
      </c>
      <c r="G7" s="6" t="s">
        <v>215</v>
      </c>
      <c r="H7" s="6" t="s">
        <v>200</v>
      </c>
      <c r="I7" s="1">
        <v>6.23815314425699</v>
      </c>
      <c r="J7" s="1">
        <v>0.862079793130476</v>
      </c>
      <c r="K7" s="1">
        <v>1286449.6140000001</v>
      </c>
      <c r="L7" s="3"/>
      <c r="M7" s="3"/>
      <c r="N7" s="3">
        <v>402586.99599999998</v>
      </c>
    </row>
    <row r="8" spans="1:14" x14ac:dyDescent="0.25">
      <c r="A8" s="6"/>
      <c r="B8" s="6" t="b">
        <v>0</v>
      </c>
      <c r="C8" s="6" t="s">
        <v>78</v>
      </c>
      <c r="D8" s="5">
        <v>42387.620972222197</v>
      </c>
      <c r="E8" s="2" t="s">
        <v>140</v>
      </c>
      <c r="F8" s="3" t="s">
        <v>239</v>
      </c>
      <c r="G8" s="6" t="s">
        <v>153</v>
      </c>
      <c r="H8" s="6" t="s">
        <v>7</v>
      </c>
      <c r="I8" s="1">
        <v>12.942490151264099</v>
      </c>
      <c r="J8" s="1">
        <v>1.4898491111961101</v>
      </c>
      <c r="K8" s="1">
        <v>2618478.8620000002</v>
      </c>
      <c r="L8" s="3"/>
      <c r="M8" s="3"/>
      <c r="N8" s="3">
        <v>410021.31800000003</v>
      </c>
    </row>
    <row r="9" spans="1:14" x14ac:dyDescent="0.25">
      <c r="A9" s="6"/>
      <c r="B9" s="6" t="b">
        <v>0</v>
      </c>
      <c r="C9" s="6" t="s">
        <v>89</v>
      </c>
      <c r="D9" s="5">
        <v>42387.622766203698</v>
      </c>
      <c r="E9" s="2" t="s">
        <v>140</v>
      </c>
      <c r="F9" s="3" t="s">
        <v>234</v>
      </c>
      <c r="G9" s="6" t="s">
        <v>31</v>
      </c>
      <c r="H9" s="6" t="s">
        <v>72</v>
      </c>
      <c r="I9" s="1">
        <v>25.439601028033401</v>
      </c>
      <c r="J9" s="1">
        <v>2.03790350631935</v>
      </c>
      <c r="K9" s="1">
        <v>4882943.8600000003</v>
      </c>
      <c r="L9" s="3"/>
      <c r="M9" s="3"/>
      <c r="N9" s="3">
        <v>395884.23</v>
      </c>
    </row>
    <row r="10" spans="1:14" x14ac:dyDescent="0.25">
      <c r="A10" s="6"/>
      <c r="B10" s="6" t="b">
        <v>0</v>
      </c>
      <c r="C10" s="6" t="s">
        <v>0</v>
      </c>
      <c r="D10" s="5">
        <v>42387.624525462998</v>
      </c>
      <c r="E10" s="2" t="s">
        <v>140</v>
      </c>
      <c r="F10" s="3" t="s">
        <v>118</v>
      </c>
      <c r="G10" s="6" t="s">
        <v>12</v>
      </c>
      <c r="H10" s="6" t="s">
        <v>151</v>
      </c>
      <c r="I10" s="1">
        <v>51.176094125980697</v>
      </c>
      <c r="J10" s="1">
        <v>1.03667690317178</v>
      </c>
      <c r="K10" s="1">
        <v>9694443.3420000002</v>
      </c>
      <c r="L10" s="3"/>
      <c r="M10" s="3"/>
      <c r="N10" s="3">
        <v>394321.87199999997</v>
      </c>
    </row>
    <row r="11" spans="1:14" x14ac:dyDescent="0.25">
      <c r="A11" s="6"/>
      <c r="B11" s="6" t="b">
        <v>0</v>
      </c>
      <c r="C11" s="6" t="s">
        <v>132</v>
      </c>
      <c r="D11" s="5">
        <v>42387.626284722202</v>
      </c>
      <c r="E11" s="2" t="s">
        <v>140</v>
      </c>
      <c r="F11" s="3" t="s">
        <v>190</v>
      </c>
      <c r="G11" s="6" t="s">
        <v>252</v>
      </c>
      <c r="H11" s="6" t="s">
        <v>174</v>
      </c>
      <c r="I11" s="1">
        <v>100.648534174742</v>
      </c>
      <c r="J11" s="1">
        <v>1.4299120820178499</v>
      </c>
      <c r="K11" s="1">
        <v>19301893.348000001</v>
      </c>
      <c r="L11" s="3"/>
      <c r="M11" s="3"/>
      <c r="N11" s="3">
        <v>401032.81400000001</v>
      </c>
    </row>
    <row r="12" spans="1:14" x14ac:dyDescent="0.25">
      <c r="A12" s="6"/>
      <c r="B12" s="6" t="b">
        <v>0</v>
      </c>
      <c r="C12" s="6" t="s">
        <v>62</v>
      </c>
      <c r="D12" s="5">
        <v>42387.628032407403</v>
      </c>
      <c r="E12" s="2" t="s">
        <v>140</v>
      </c>
      <c r="F12" s="3" t="s">
        <v>73</v>
      </c>
      <c r="G12" s="6" t="s">
        <v>177</v>
      </c>
      <c r="H12" s="6" t="s">
        <v>20</v>
      </c>
      <c r="I12" s="1">
        <v>199.30010450528701</v>
      </c>
      <c r="J12" s="1">
        <v>1.34484675807149</v>
      </c>
      <c r="K12" s="1">
        <v>38459343.362000003</v>
      </c>
      <c r="L12" s="3"/>
      <c r="M12" s="3"/>
      <c r="N12" s="3">
        <v>404403.31800000003</v>
      </c>
    </row>
    <row r="13" spans="1:14" x14ac:dyDescent="0.25">
      <c r="A13" s="6"/>
      <c r="B13" s="6" t="b">
        <v>0</v>
      </c>
      <c r="C13" s="6" t="s">
        <v>154</v>
      </c>
      <c r="D13" s="5">
        <v>42387.629814814798</v>
      </c>
      <c r="E13" s="2" t="s">
        <v>51</v>
      </c>
      <c r="F13" s="3"/>
      <c r="G13" s="6" t="s">
        <v>55</v>
      </c>
      <c r="H13" s="6" t="s">
        <v>172</v>
      </c>
      <c r="I13" s="1">
        <v>31.411488370137601</v>
      </c>
      <c r="J13" s="1">
        <v>25.041416642069301</v>
      </c>
      <c r="K13" s="1">
        <v>2930.2939999999999</v>
      </c>
      <c r="L13" s="3"/>
      <c r="M13" s="3"/>
      <c r="N13" s="3">
        <v>201.67</v>
      </c>
    </row>
    <row r="14" spans="1:14" x14ac:dyDescent="0.25">
      <c r="A14" s="6"/>
      <c r="B14" s="6" t="b">
        <v>0</v>
      </c>
      <c r="C14" s="6" t="s">
        <v>212</v>
      </c>
      <c r="D14" s="5">
        <v>42387.631562499999</v>
      </c>
      <c r="E14" s="2" t="s">
        <v>51</v>
      </c>
      <c r="F14" s="3"/>
      <c r="G14" s="6" t="s">
        <v>181</v>
      </c>
      <c r="H14" s="6" t="s">
        <v>182</v>
      </c>
      <c r="I14" s="18">
        <v>2.8568566438907701</v>
      </c>
      <c r="J14" s="1">
        <v>1.4626719552932299</v>
      </c>
      <c r="K14" s="1">
        <v>625509.74</v>
      </c>
      <c r="L14" s="3"/>
      <c r="M14" s="3"/>
      <c r="N14" s="3">
        <v>394427.842</v>
      </c>
    </row>
    <row r="15" spans="1:14" x14ac:dyDescent="0.25">
      <c r="A15" s="6"/>
      <c r="B15" s="6" t="b">
        <v>0</v>
      </c>
      <c r="C15" s="6" t="s">
        <v>264</v>
      </c>
      <c r="D15" s="5">
        <v>42387.633333333302</v>
      </c>
      <c r="E15" s="2" t="s">
        <v>51</v>
      </c>
      <c r="F15" s="3"/>
      <c r="G15" s="6" t="s">
        <v>214</v>
      </c>
      <c r="H15" s="6" t="s">
        <v>35</v>
      </c>
      <c r="I15" s="18">
        <v>2.8382208334279402</v>
      </c>
      <c r="J15" s="1">
        <v>1.6321699456198699</v>
      </c>
      <c r="K15" s="1">
        <v>619883.90599999996</v>
      </c>
      <c r="L15" s="3"/>
      <c r="M15" s="3"/>
      <c r="N15" s="3">
        <v>393117.87400000001</v>
      </c>
    </row>
    <row r="16" spans="1:14" x14ac:dyDescent="0.25">
      <c r="A16" s="6"/>
      <c r="B16" s="6" t="b">
        <v>0</v>
      </c>
      <c r="C16" s="6" t="s">
        <v>184</v>
      </c>
      <c r="D16" s="5">
        <v>42387.635081018503</v>
      </c>
      <c r="E16" s="2" t="s">
        <v>51</v>
      </c>
      <c r="F16" s="3"/>
      <c r="G16" s="6" t="s">
        <v>265</v>
      </c>
      <c r="H16" s="6" t="s">
        <v>123</v>
      </c>
      <c r="I16" s="18">
        <v>2.0727636406424699</v>
      </c>
      <c r="J16" s="1">
        <v>1.9661728016928499</v>
      </c>
      <c r="K16" s="1">
        <v>500145.54599999997</v>
      </c>
      <c r="L16" s="3"/>
      <c r="M16" s="3"/>
      <c r="N16" s="3">
        <v>412501.554</v>
      </c>
    </row>
    <row r="17" spans="1:14" x14ac:dyDescent="0.25">
      <c r="A17" s="6"/>
      <c r="B17" s="6" t="b">
        <v>0</v>
      </c>
      <c r="C17" s="6" t="s">
        <v>120</v>
      </c>
      <c r="D17" s="5">
        <v>42387.636863425898</v>
      </c>
      <c r="E17" s="2" t="s">
        <v>51</v>
      </c>
      <c r="F17" s="3"/>
      <c r="G17" s="6" t="s">
        <v>54</v>
      </c>
      <c r="H17" s="6" t="s">
        <v>159</v>
      </c>
      <c r="I17" s="18">
        <v>3.1875899977452402</v>
      </c>
      <c r="J17" s="1">
        <v>0.46293108750726902</v>
      </c>
      <c r="K17" s="1">
        <v>690639.31400000001</v>
      </c>
      <c r="L17" s="3"/>
      <c r="M17" s="3"/>
      <c r="N17" s="3">
        <v>396194.96799999999</v>
      </c>
    </row>
    <row r="18" spans="1:14" x14ac:dyDescent="0.25">
      <c r="A18" s="6"/>
      <c r="B18" s="6" t="b">
        <v>0</v>
      </c>
      <c r="C18" s="6" t="s">
        <v>164</v>
      </c>
      <c r="D18" s="5">
        <v>42387.638611111099</v>
      </c>
      <c r="E18" s="2" t="s">
        <v>51</v>
      </c>
      <c r="F18" s="3"/>
      <c r="G18" s="6" t="s">
        <v>188</v>
      </c>
      <c r="H18" s="6" t="s">
        <v>137</v>
      </c>
      <c r="I18" s="18">
        <v>3.3270469220823</v>
      </c>
      <c r="J18" s="1">
        <v>1.9493863730277201</v>
      </c>
      <c r="K18" s="1">
        <v>728035.56400000001</v>
      </c>
      <c r="L18" s="3"/>
      <c r="M18" s="3"/>
      <c r="N18" s="3">
        <v>402298.38799999998</v>
      </c>
    </row>
    <row r="19" spans="1:14" x14ac:dyDescent="0.25">
      <c r="A19" s="6"/>
      <c r="B19" s="6" t="b">
        <v>0</v>
      </c>
      <c r="C19" s="6" t="s">
        <v>112</v>
      </c>
      <c r="D19" s="5">
        <v>42387.640381944402</v>
      </c>
      <c r="E19" s="2" t="s">
        <v>51</v>
      </c>
      <c r="F19" s="3"/>
      <c r="G19" s="6" t="s">
        <v>237</v>
      </c>
      <c r="H19" s="6" t="s">
        <v>251</v>
      </c>
      <c r="I19" s="18" t="s">
        <v>57</v>
      </c>
      <c r="J19" s="1" t="s">
        <v>68</v>
      </c>
      <c r="K19" s="1">
        <v>48365.241999999998</v>
      </c>
      <c r="L19" s="3"/>
      <c r="M19" s="3"/>
      <c r="N19" s="3">
        <v>396824.87400000001</v>
      </c>
    </row>
    <row r="20" spans="1:14" x14ac:dyDescent="0.25">
      <c r="A20" s="6"/>
      <c r="B20" s="6" t="b">
        <v>0</v>
      </c>
      <c r="C20" s="6" t="s">
        <v>229</v>
      </c>
      <c r="D20" s="5">
        <v>42387.642129629603</v>
      </c>
      <c r="E20" s="2" t="s">
        <v>51</v>
      </c>
      <c r="F20" s="3"/>
      <c r="G20" s="6" t="s">
        <v>70</v>
      </c>
      <c r="H20" s="6" t="s">
        <v>222</v>
      </c>
      <c r="I20" s="18" t="s">
        <v>57</v>
      </c>
      <c r="J20" s="1" t="s">
        <v>68</v>
      </c>
      <c r="K20" s="1">
        <v>56485.726000000002</v>
      </c>
      <c r="L20" s="3"/>
      <c r="M20" s="3"/>
      <c r="N20" s="3">
        <v>393843.408</v>
      </c>
    </row>
    <row r="21" spans="1:14" x14ac:dyDescent="0.25">
      <c r="A21" s="6"/>
      <c r="B21" s="6" t="b">
        <v>0</v>
      </c>
      <c r="C21" s="6" t="s">
        <v>80</v>
      </c>
      <c r="D21" s="5">
        <v>42387.643912036998</v>
      </c>
      <c r="E21" s="2" t="s">
        <v>51</v>
      </c>
      <c r="F21" s="3"/>
      <c r="G21" s="6" t="s">
        <v>49</v>
      </c>
      <c r="H21" s="6" t="s">
        <v>25</v>
      </c>
      <c r="I21" s="18" t="s">
        <v>57</v>
      </c>
      <c r="J21" s="1" t="s">
        <v>68</v>
      </c>
      <c r="K21" s="1">
        <v>51160.214</v>
      </c>
      <c r="L21" s="3"/>
      <c r="M21" s="3"/>
      <c r="N21" s="3">
        <v>404438.37400000001</v>
      </c>
    </row>
    <row r="22" spans="1:14" x14ac:dyDescent="0.25">
      <c r="A22" s="6"/>
      <c r="B22" s="6" t="b">
        <v>0</v>
      </c>
      <c r="C22" s="6" t="s">
        <v>152</v>
      </c>
      <c r="D22" s="5">
        <v>42387.645671296297</v>
      </c>
      <c r="E22" s="2" t="s">
        <v>51</v>
      </c>
      <c r="F22" s="3"/>
      <c r="G22" s="6" t="s">
        <v>163</v>
      </c>
      <c r="H22" s="6" t="s">
        <v>65</v>
      </c>
      <c r="I22" s="18" t="s">
        <v>57</v>
      </c>
      <c r="J22" s="1" t="s">
        <v>68</v>
      </c>
      <c r="K22" s="1">
        <v>49884.7</v>
      </c>
      <c r="L22" s="3"/>
      <c r="M22" s="3"/>
      <c r="N22" s="3">
        <v>430448.65399999998</v>
      </c>
    </row>
    <row r="23" spans="1:14" x14ac:dyDescent="0.25">
      <c r="A23" s="6"/>
      <c r="B23" s="6" t="b">
        <v>0</v>
      </c>
      <c r="C23" s="6" t="s">
        <v>185</v>
      </c>
      <c r="D23" s="5">
        <v>42387.647453703699</v>
      </c>
      <c r="E23" s="2" t="s">
        <v>51</v>
      </c>
      <c r="F23" s="3"/>
      <c r="G23" s="6" t="s">
        <v>59</v>
      </c>
      <c r="H23" s="6" t="s">
        <v>99</v>
      </c>
      <c r="I23" s="18" t="s">
        <v>57</v>
      </c>
      <c r="J23" s="1" t="s">
        <v>68</v>
      </c>
      <c r="K23" s="1">
        <v>41294.368000000002</v>
      </c>
      <c r="L23" s="3"/>
      <c r="M23" s="3"/>
      <c r="N23" s="3">
        <v>396389.62400000001</v>
      </c>
    </row>
    <row r="24" spans="1:14" x14ac:dyDescent="0.25">
      <c r="A24" s="6"/>
      <c r="B24" s="6" t="b">
        <v>0</v>
      </c>
      <c r="C24" s="6" t="s">
        <v>255</v>
      </c>
      <c r="D24" s="5">
        <v>42387.6492013889</v>
      </c>
      <c r="E24" s="2" t="s">
        <v>51</v>
      </c>
      <c r="F24" s="3"/>
      <c r="G24" s="6" t="s">
        <v>5</v>
      </c>
      <c r="H24" s="6" t="s">
        <v>86</v>
      </c>
      <c r="I24" s="18" t="s">
        <v>57</v>
      </c>
      <c r="J24" s="1" t="s">
        <v>68</v>
      </c>
      <c r="K24" s="1">
        <v>63638.517999999996</v>
      </c>
      <c r="L24" s="3"/>
      <c r="M24" s="3"/>
      <c r="N24" s="3">
        <v>393132.79599999997</v>
      </c>
    </row>
    <row r="25" spans="1:14" x14ac:dyDescent="0.25">
      <c r="A25" s="6"/>
      <c r="B25" s="6" t="b">
        <v>0</v>
      </c>
      <c r="C25" s="6" t="s">
        <v>207</v>
      </c>
      <c r="D25" s="5">
        <v>42387.650983796302</v>
      </c>
      <c r="E25" s="2" t="s">
        <v>51</v>
      </c>
      <c r="F25" s="3"/>
      <c r="G25" s="6" t="s">
        <v>134</v>
      </c>
      <c r="H25" s="6" t="s">
        <v>9</v>
      </c>
      <c r="I25" s="18" t="s">
        <v>57</v>
      </c>
      <c r="J25" s="1" t="s">
        <v>68</v>
      </c>
      <c r="K25" s="1">
        <v>41346.353999999999</v>
      </c>
      <c r="L25" s="3"/>
      <c r="M25" s="3"/>
      <c r="N25" s="3">
        <v>404223.96600000001</v>
      </c>
    </row>
    <row r="26" spans="1:14" x14ac:dyDescent="0.25">
      <c r="A26" s="6"/>
      <c r="B26" s="6" t="b">
        <v>0</v>
      </c>
      <c r="C26" s="6" t="s">
        <v>77</v>
      </c>
      <c r="D26" s="5">
        <v>42387.652719907397</v>
      </c>
      <c r="E26" s="2" t="s">
        <v>51</v>
      </c>
      <c r="F26" s="3"/>
      <c r="G26" s="6" t="s">
        <v>108</v>
      </c>
      <c r="H26" s="6" t="s">
        <v>71</v>
      </c>
      <c r="I26" s="18">
        <v>2.7334297444942099</v>
      </c>
      <c r="J26" s="1">
        <v>2.3238369683614799</v>
      </c>
      <c r="K26" s="1">
        <v>604943.20400000003</v>
      </c>
      <c r="L26" s="3"/>
      <c r="M26" s="3"/>
      <c r="N26" s="3">
        <v>396139.73</v>
      </c>
    </row>
    <row r="27" spans="1:14" x14ac:dyDescent="0.25">
      <c r="A27" s="6"/>
      <c r="B27" s="6" t="b">
        <v>0</v>
      </c>
      <c r="C27" s="6" t="s">
        <v>245</v>
      </c>
      <c r="D27" s="5">
        <v>42387.654490740701</v>
      </c>
      <c r="E27" s="2" t="s">
        <v>51</v>
      </c>
      <c r="F27" s="3"/>
      <c r="G27" s="6" t="s">
        <v>173</v>
      </c>
      <c r="H27" s="6" t="s">
        <v>48</v>
      </c>
      <c r="I27" s="18" t="s">
        <v>57</v>
      </c>
      <c r="J27" s="1" t="s">
        <v>68</v>
      </c>
      <c r="K27" s="1">
        <v>53860.652000000002</v>
      </c>
      <c r="L27" s="3"/>
      <c r="M27" s="3"/>
      <c r="N27" s="3">
        <v>413245.62800000003</v>
      </c>
    </row>
    <row r="28" spans="1:14" x14ac:dyDescent="0.25">
      <c r="A28" s="6"/>
      <c r="B28" s="6" t="b">
        <v>0</v>
      </c>
      <c r="C28" s="6" t="s">
        <v>37</v>
      </c>
      <c r="D28" s="5">
        <v>42387.656238425901</v>
      </c>
      <c r="E28" s="2" t="s">
        <v>51</v>
      </c>
      <c r="F28" s="3"/>
      <c r="G28" s="6" t="s">
        <v>169</v>
      </c>
      <c r="H28" s="6" t="s">
        <v>24</v>
      </c>
      <c r="I28" s="18">
        <v>10.754369132908799</v>
      </c>
      <c r="J28" s="1">
        <v>2.2348274209294798</v>
      </c>
      <c r="K28" s="1">
        <v>2149129.0839999998</v>
      </c>
      <c r="L28" s="3"/>
      <c r="M28" s="3"/>
      <c r="N28" s="3">
        <v>401908.43400000001</v>
      </c>
    </row>
    <row r="29" spans="1:14" x14ac:dyDescent="0.25">
      <c r="A29" s="6"/>
      <c r="B29" s="6" t="b">
        <v>0</v>
      </c>
      <c r="C29" s="6" t="s">
        <v>165</v>
      </c>
      <c r="D29" s="5">
        <v>42387.658009259299</v>
      </c>
      <c r="E29" s="2" t="s">
        <v>51</v>
      </c>
      <c r="F29" s="3"/>
      <c r="G29" s="6" t="s">
        <v>128</v>
      </c>
      <c r="H29" s="6" t="s">
        <v>160</v>
      </c>
      <c r="I29" s="18">
        <v>2.4863640236671598</v>
      </c>
      <c r="J29" s="1">
        <v>4.1277933160878701</v>
      </c>
      <c r="K29" s="1">
        <v>553530.09</v>
      </c>
      <c r="L29" s="3"/>
      <c r="M29" s="3"/>
      <c r="N29" s="3">
        <v>392732.50799999997</v>
      </c>
    </row>
    <row r="30" spans="1:14" x14ac:dyDescent="0.25">
      <c r="A30" s="6"/>
      <c r="B30" s="6" t="b">
        <v>0</v>
      </c>
      <c r="C30" s="6" t="s">
        <v>125</v>
      </c>
      <c r="D30" s="5">
        <v>42387.659780092603</v>
      </c>
      <c r="E30" s="2" t="s">
        <v>51</v>
      </c>
      <c r="F30" s="3"/>
      <c r="G30" s="6" t="s">
        <v>27</v>
      </c>
      <c r="H30" s="6" t="s">
        <v>201</v>
      </c>
      <c r="I30" s="18">
        <v>2.2884391726708701E-2</v>
      </c>
      <c r="J30" s="1">
        <v>39.4796915120073</v>
      </c>
      <c r="K30" s="1">
        <v>92082.11</v>
      </c>
      <c r="L30" s="3"/>
      <c r="M30" s="3"/>
      <c r="N30" s="3">
        <v>388832.696</v>
      </c>
    </row>
    <row r="31" spans="1:14" x14ac:dyDescent="0.25">
      <c r="A31" s="6"/>
      <c r="B31" s="6" t="b">
        <v>0</v>
      </c>
      <c r="C31" s="6" t="s">
        <v>175</v>
      </c>
      <c r="D31" s="5">
        <v>42387.661562499998</v>
      </c>
      <c r="E31" s="2" t="s">
        <v>51</v>
      </c>
      <c r="F31" s="3"/>
      <c r="G31" s="6" t="s">
        <v>221</v>
      </c>
      <c r="H31" s="6" t="s">
        <v>219</v>
      </c>
      <c r="I31" s="18">
        <v>0.15666322874604799</v>
      </c>
      <c r="J31" s="1">
        <v>6.3370029340388498</v>
      </c>
      <c r="K31" s="1">
        <v>118967.56</v>
      </c>
      <c r="L31" s="3"/>
      <c r="M31" s="3"/>
      <c r="N31" s="3">
        <v>395863.82400000002</v>
      </c>
    </row>
    <row r="32" spans="1:14" x14ac:dyDescent="0.25">
      <c r="A32" s="6"/>
      <c r="B32" s="6" t="b">
        <v>0</v>
      </c>
      <c r="C32" s="6" t="s">
        <v>208</v>
      </c>
      <c r="D32" s="5">
        <v>42387.663310185198</v>
      </c>
      <c r="E32" s="2" t="s">
        <v>51</v>
      </c>
      <c r="F32" s="3"/>
      <c r="G32" s="6" t="s">
        <v>64</v>
      </c>
      <c r="H32" s="6" t="s">
        <v>186</v>
      </c>
      <c r="I32" s="18">
        <v>0.95159457472916498</v>
      </c>
      <c r="J32" s="1">
        <v>3.9772368542860601</v>
      </c>
      <c r="K32" s="1">
        <v>265851.48800000001</v>
      </c>
      <c r="L32" s="3"/>
      <c r="M32" s="3"/>
      <c r="N32" s="3">
        <v>391653.41399999999</v>
      </c>
    </row>
    <row r="33" spans="1:14" x14ac:dyDescent="0.25">
      <c r="A33" s="6"/>
      <c r="B33" s="6" t="b">
        <v>0</v>
      </c>
      <c r="C33" s="6" t="s">
        <v>21</v>
      </c>
      <c r="D33" s="5">
        <v>42387.665104166699</v>
      </c>
      <c r="E33" s="2" t="s">
        <v>51</v>
      </c>
      <c r="F33" s="3"/>
      <c r="G33" s="6" t="s">
        <v>90</v>
      </c>
      <c r="H33" s="6" t="s">
        <v>198</v>
      </c>
      <c r="I33" s="18">
        <v>0.42797602650431199</v>
      </c>
      <c r="J33" s="1">
        <v>4.0270036116891701</v>
      </c>
      <c r="K33" s="1">
        <v>168616.364</v>
      </c>
      <c r="L33" s="3"/>
      <c r="M33" s="3"/>
      <c r="N33" s="3">
        <v>392488.71399999998</v>
      </c>
    </row>
    <row r="34" spans="1:14" x14ac:dyDescent="0.25">
      <c r="A34" s="6"/>
      <c r="B34" s="6" t="b">
        <v>0</v>
      </c>
      <c r="C34" s="6" t="s">
        <v>92</v>
      </c>
      <c r="D34" s="5">
        <v>42387.666851851798</v>
      </c>
      <c r="E34" s="2" t="s">
        <v>51</v>
      </c>
      <c r="F34" s="3"/>
      <c r="G34" s="6" t="s">
        <v>292</v>
      </c>
      <c r="H34" s="6" t="s">
        <v>462</v>
      </c>
      <c r="I34" s="18">
        <v>0.17580012351793001</v>
      </c>
      <c r="J34" s="1">
        <v>13.8413725741212</v>
      </c>
      <c r="K34" s="1">
        <v>123962.34600000001</v>
      </c>
      <c r="L34" s="3"/>
      <c r="M34" s="3"/>
      <c r="N34" s="3">
        <v>400317.554</v>
      </c>
    </row>
    <row r="35" spans="1:14" x14ac:dyDescent="0.25">
      <c r="A35" s="6"/>
      <c r="B35" s="6" t="b">
        <v>0</v>
      </c>
      <c r="C35" s="6" t="s">
        <v>247</v>
      </c>
      <c r="D35" s="5">
        <v>42387.668645833299</v>
      </c>
      <c r="E35" s="2" t="s">
        <v>51</v>
      </c>
      <c r="F35" s="3"/>
      <c r="G35" s="6" t="s">
        <v>293</v>
      </c>
      <c r="H35" s="6" t="s">
        <v>463</v>
      </c>
      <c r="I35" s="18">
        <v>0.77828708278916303</v>
      </c>
      <c r="J35" s="1">
        <v>4.2096565111564699</v>
      </c>
      <c r="K35" s="1">
        <v>237365.61199999999</v>
      </c>
      <c r="L35" s="3"/>
      <c r="M35" s="3"/>
      <c r="N35" s="3">
        <v>398052</v>
      </c>
    </row>
    <row r="36" spans="1:14" x14ac:dyDescent="0.25">
      <c r="A36" s="6"/>
      <c r="B36" s="6" t="b">
        <v>0</v>
      </c>
      <c r="C36" s="6" t="s">
        <v>3</v>
      </c>
      <c r="D36" s="5">
        <v>42387.670405092598</v>
      </c>
      <c r="E36" s="2" t="s">
        <v>51</v>
      </c>
      <c r="F36" s="3"/>
      <c r="G36" s="6" t="s">
        <v>294</v>
      </c>
      <c r="H36" s="6" t="s">
        <v>464</v>
      </c>
      <c r="I36" s="18">
        <v>0.34026196689311899</v>
      </c>
      <c r="J36" s="1">
        <v>6.0458709051312498</v>
      </c>
      <c r="K36" s="1">
        <v>170107.024</v>
      </c>
      <c r="L36" s="3"/>
      <c r="M36" s="3"/>
      <c r="N36" s="3">
        <v>438574.788</v>
      </c>
    </row>
    <row r="37" spans="1:14" x14ac:dyDescent="0.25">
      <c r="A37" s="6"/>
      <c r="B37" s="6" t="b">
        <v>0</v>
      </c>
      <c r="C37" s="6" t="s">
        <v>253</v>
      </c>
      <c r="D37" s="5">
        <v>42387.672199074099</v>
      </c>
      <c r="E37" s="2" t="s">
        <v>51</v>
      </c>
      <c r="F37" s="3"/>
      <c r="G37" s="6" t="s">
        <v>295</v>
      </c>
      <c r="H37" s="6" t="s">
        <v>465</v>
      </c>
      <c r="I37" s="18" t="s">
        <v>57</v>
      </c>
      <c r="J37" s="1" t="s">
        <v>68</v>
      </c>
      <c r="K37" s="1">
        <v>54220.281999999999</v>
      </c>
      <c r="L37" s="3"/>
      <c r="M37" s="3"/>
      <c r="N37" s="3">
        <v>411314.63799999998</v>
      </c>
    </row>
    <row r="38" spans="1:14" x14ac:dyDescent="0.25">
      <c r="A38" s="6"/>
      <c r="B38" s="6" t="b">
        <v>0</v>
      </c>
      <c r="C38" s="6" t="s">
        <v>94</v>
      </c>
      <c r="D38" s="5">
        <v>42387.673958333296</v>
      </c>
      <c r="E38" s="2" t="s">
        <v>51</v>
      </c>
      <c r="F38" s="3"/>
      <c r="G38" s="6" t="s">
        <v>296</v>
      </c>
      <c r="H38" s="6" t="s">
        <v>466</v>
      </c>
      <c r="I38" s="18">
        <v>2.2426709214207801</v>
      </c>
      <c r="J38" s="1">
        <v>2.7083984591516002</v>
      </c>
      <c r="K38" s="1">
        <v>513013.13</v>
      </c>
      <c r="L38" s="3"/>
      <c r="M38" s="3"/>
      <c r="N38" s="3">
        <v>396705.576</v>
      </c>
    </row>
    <row r="39" spans="1:14" x14ac:dyDescent="0.25">
      <c r="A39" s="6"/>
      <c r="B39" s="6" t="b">
        <v>0</v>
      </c>
      <c r="C39" s="6" t="s">
        <v>43</v>
      </c>
      <c r="D39" s="5">
        <v>42387.675740740699</v>
      </c>
      <c r="E39" s="2" t="s">
        <v>51</v>
      </c>
      <c r="F39" s="3"/>
      <c r="G39" s="6" t="s">
        <v>297</v>
      </c>
      <c r="H39" s="6" t="s">
        <v>467</v>
      </c>
      <c r="I39" s="18" t="s">
        <v>57</v>
      </c>
      <c r="J39" s="1" t="s">
        <v>68</v>
      </c>
      <c r="K39" s="1">
        <v>50156.762000000002</v>
      </c>
      <c r="L39" s="3"/>
      <c r="M39" s="3"/>
      <c r="N39" s="3">
        <v>400575.77399999998</v>
      </c>
    </row>
    <row r="40" spans="1:14" x14ac:dyDescent="0.25">
      <c r="A40" s="6"/>
      <c r="B40" s="6" t="b">
        <v>0</v>
      </c>
      <c r="C40" s="6" t="s">
        <v>263</v>
      </c>
      <c r="D40" s="5">
        <v>42387.677488425899</v>
      </c>
      <c r="E40" s="2" t="s">
        <v>51</v>
      </c>
      <c r="F40" s="3"/>
      <c r="G40" s="6" t="s">
        <v>298</v>
      </c>
      <c r="H40" s="6" t="s">
        <v>468</v>
      </c>
      <c r="I40" s="18">
        <v>5.0234410103030397E-3</v>
      </c>
      <c r="J40" s="1">
        <v>463.31768394609799</v>
      </c>
      <c r="K40" s="1">
        <v>89313.835999999996</v>
      </c>
      <c r="L40" s="3"/>
      <c r="M40" s="3"/>
      <c r="N40" s="3">
        <v>391127.24800000002</v>
      </c>
    </row>
    <row r="41" spans="1:14" x14ac:dyDescent="0.25">
      <c r="A41" s="6"/>
      <c r="B41" s="6" t="b">
        <v>0</v>
      </c>
      <c r="C41" s="6" t="s">
        <v>56</v>
      </c>
      <c r="D41" s="5">
        <v>42387.6792824074</v>
      </c>
      <c r="E41" s="2" t="s">
        <v>51</v>
      </c>
      <c r="F41" s="3"/>
      <c r="G41" s="6" t="s">
        <v>299</v>
      </c>
      <c r="H41" s="6" t="s">
        <v>469</v>
      </c>
      <c r="I41" s="18">
        <v>3.1343859331424602</v>
      </c>
      <c r="J41" s="1">
        <v>1.1939842731387</v>
      </c>
      <c r="K41" s="1">
        <v>725233.99</v>
      </c>
      <c r="L41" s="3"/>
      <c r="M41" s="3"/>
      <c r="N41" s="3">
        <v>422163.304</v>
      </c>
    </row>
    <row r="42" spans="1:14" x14ac:dyDescent="0.25">
      <c r="A42" s="6"/>
      <c r="B42" s="6" t="b">
        <v>0</v>
      </c>
      <c r="C42" s="6" t="s">
        <v>130</v>
      </c>
      <c r="D42" s="5">
        <v>42387.681041666699</v>
      </c>
      <c r="E42" s="2" t="s">
        <v>51</v>
      </c>
      <c r="F42" s="3"/>
      <c r="G42" s="6" t="s">
        <v>300</v>
      </c>
      <c r="H42" s="6" t="s">
        <v>470</v>
      </c>
      <c r="I42" s="18" t="s">
        <v>57</v>
      </c>
      <c r="J42" s="1" t="s">
        <v>68</v>
      </c>
      <c r="K42" s="1">
        <v>32315.407999999999</v>
      </c>
      <c r="L42" s="3"/>
      <c r="M42" s="3"/>
      <c r="N42" s="3">
        <v>394389.41800000001</v>
      </c>
    </row>
    <row r="43" spans="1:14" x14ac:dyDescent="0.25">
      <c r="A43" s="6"/>
      <c r="B43" s="6" t="b">
        <v>0</v>
      </c>
      <c r="C43" s="6" t="s">
        <v>147</v>
      </c>
      <c r="D43" s="5">
        <v>42387.682824074102</v>
      </c>
      <c r="E43" s="2" t="s">
        <v>51</v>
      </c>
      <c r="F43" s="3"/>
      <c r="G43" s="6" t="s">
        <v>301</v>
      </c>
      <c r="H43" s="6" t="s">
        <v>471</v>
      </c>
      <c r="I43" s="18">
        <v>3.8511655155758899</v>
      </c>
      <c r="J43" s="1">
        <v>1.7951116728067</v>
      </c>
      <c r="K43" s="1">
        <v>855633.05</v>
      </c>
      <c r="L43" s="3"/>
      <c r="M43" s="3"/>
      <c r="N43" s="3">
        <v>415540.47200000001</v>
      </c>
    </row>
    <row r="44" spans="1:14" x14ac:dyDescent="0.25">
      <c r="A44" s="6"/>
      <c r="B44" s="6" t="b">
        <v>0</v>
      </c>
      <c r="C44" s="6" t="s">
        <v>139</v>
      </c>
      <c r="D44" s="5">
        <v>42387.684583333299</v>
      </c>
      <c r="E44" s="2" t="s">
        <v>51</v>
      </c>
      <c r="F44" s="3"/>
      <c r="G44" s="6" t="s">
        <v>302</v>
      </c>
      <c r="H44" s="6" t="s">
        <v>472</v>
      </c>
      <c r="I44" s="18">
        <v>2.6471899104429002</v>
      </c>
      <c r="J44" s="1">
        <v>1.8864883338234499</v>
      </c>
      <c r="K44" s="1">
        <v>572616.96400000004</v>
      </c>
      <c r="L44" s="3"/>
      <c r="M44" s="3"/>
      <c r="N44" s="3">
        <v>385338.826</v>
      </c>
    </row>
    <row r="45" spans="1:14" x14ac:dyDescent="0.25">
      <c r="A45" s="6"/>
      <c r="B45" s="6" t="b">
        <v>0</v>
      </c>
      <c r="C45" s="6" t="s">
        <v>249</v>
      </c>
      <c r="D45" s="5">
        <v>42387.686365740701</v>
      </c>
      <c r="E45" s="2" t="s">
        <v>51</v>
      </c>
      <c r="F45" s="3"/>
      <c r="G45" s="6" t="s">
        <v>303</v>
      </c>
      <c r="H45" s="6" t="s">
        <v>473</v>
      </c>
      <c r="I45" s="18" t="s">
        <v>57</v>
      </c>
      <c r="J45" s="1" t="s">
        <v>68</v>
      </c>
      <c r="K45" s="1">
        <v>56931.375999999997</v>
      </c>
      <c r="L45" s="3"/>
      <c r="M45" s="3"/>
      <c r="N45" s="3">
        <v>399533.98800000001</v>
      </c>
    </row>
    <row r="46" spans="1:14" x14ac:dyDescent="0.25">
      <c r="A46" s="6"/>
      <c r="B46" s="6" t="b">
        <v>0</v>
      </c>
      <c r="C46" s="6" t="s">
        <v>40</v>
      </c>
      <c r="D46" s="5">
        <v>42387.688125000001</v>
      </c>
      <c r="E46" s="2" t="s">
        <v>51</v>
      </c>
      <c r="F46" s="3"/>
      <c r="G46" s="6" t="s">
        <v>304</v>
      </c>
      <c r="H46" s="6" t="s">
        <v>474</v>
      </c>
      <c r="I46" s="18">
        <v>2.89450881897928</v>
      </c>
      <c r="J46" s="1">
        <v>0.58756177792265996</v>
      </c>
      <c r="K46" s="1">
        <v>660107.28</v>
      </c>
      <c r="L46" s="3"/>
      <c r="M46" s="3"/>
      <c r="N46" s="3">
        <v>411611.72</v>
      </c>
    </row>
    <row r="47" spans="1:14" x14ac:dyDescent="0.25">
      <c r="A47" s="6"/>
      <c r="B47" s="6" t="b">
        <v>0</v>
      </c>
      <c r="C47" s="6" t="s">
        <v>242</v>
      </c>
      <c r="D47" s="5">
        <v>42387.689918981501</v>
      </c>
      <c r="E47" s="2" t="s">
        <v>51</v>
      </c>
      <c r="F47" s="3"/>
      <c r="G47" s="6" t="s">
        <v>305</v>
      </c>
      <c r="H47" s="6" t="s">
        <v>475</v>
      </c>
      <c r="I47" s="18">
        <v>2.6009307199091398</v>
      </c>
      <c r="J47" s="1">
        <v>1.3608836812709</v>
      </c>
      <c r="K47" s="1">
        <v>563966.66799999995</v>
      </c>
      <c r="L47" s="3"/>
      <c r="M47" s="3"/>
      <c r="N47" s="3">
        <v>385226.89799999999</v>
      </c>
    </row>
    <row r="48" spans="1:14" x14ac:dyDescent="0.25">
      <c r="A48" s="6"/>
      <c r="B48" s="6" t="b">
        <v>0</v>
      </c>
      <c r="C48" s="6" t="s">
        <v>74</v>
      </c>
      <c r="D48" s="5">
        <v>42387.691666666702</v>
      </c>
      <c r="E48" s="2" t="s">
        <v>51</v>
      </c>
      <c r="F48" s="3"/>
      <c r="G48" s="6" t="s">
        <v>306</v>
      </c>
      <c r="H48" s="6" t="s">
        <v>476</v>
      </c>
      <c r="I48" s="18" t="s">
        <v>57</v>
      </c>
      <c r="J48" s="1" t="s">
        <v>68</v>
      </c>
      <c r="K48" s="1">
        <v>39355.228000000003</v>
      </c>
      <c r="L48" s="3"/>
      <c r="M48" s="3"/>
      <c r="N48" s="3">
        <v>414837.348</v>
      </c>
    </row>
    <row r="49" spans="1:14" x14ac:dyDescent="0.25">
      <c r="A49" s="6"/>
      <c r="B49" s="6" t="b">
        <v>0</v>
      </c>
      <c r="C49" s="6" t="s">
        <v>150</v>
      </c>
      <c r="D49" s="5">
        <v>42387.693449074097</v>
      </c>
      <c r="E49" s="2" t="s">
        <v>51</v>
      </c>
      <c r="F49" s="3"/>
      <c r="G49" s="6" t="s">
        <v>307</v>
      </c>
      <c r="H49" s="6" t="s">
        <v>477</v>
      </c>
      <c r="I49" s="18">
        <v>2.13999972065014</v>
      </c>
      <c r="J49" s="1">
        <v>0.69116201337377703</v>
      </c>
      <c r="K49" s="1">
        <v>517323.864</v>
      </c>
      <c r="L49" s="3"/>
      <c r="M49" s="3"/>
      <c r="N49" s="3">
        <v>415632.10399999999</v>
      </c>
    </row>
    <row r="50" spans="1:14" x14ac:dyDescent="0.25">
      <c r="A50" s="6"/>
      <c r="B50" s="6" t="b">
        <v>0</v>
      </c>
      <c r="C50" s="6" t="s">
        <v>218</v>
      </c>
      <c r="D50" s="5">
        <v>42387.695208333302</v>
      </c>
      <c r="E50" s="2" t="s">
        <v>51</v>
      </c>
      <c r="F50" s="3"/>
      <c r="G50" s="6" t="s">
        <v>308</v>
      </c>
      <c r="H50" s="6" t="s">
        <v>478</v>
      </c>
      <c r="I50" s="18">
        <v>2.2888717133313898</v>
      </c>
      <c r="J50" s="1">
        <v>1.41602587153925</v>
      </c>
      <c r="K50" s="1">
        <v>526701.56799999997</v>
      </c>
      <c r="L50" s="3"/>
      <c r="M50" s="3"/>
      <c r="N50" s="3">
        <v>400397.26799999998</v>
      </c>
    </row>
    <row r="51" spans="1:14" x14ac:dyDescent="0.25">
      <c r="A51" s="6"/>
      <c r="B51" s="6" t="b">
        <v>0</v>
      </c>
      <c r="C51" s="6" t="s">
        <v>135</v>
      </c>
      <c r="D51" s="5">
        <v>42387.6969791667</v>
      </c>
      <c r="E51" s="2" t="s">
        <v>51</v>
      </c>
      <c r="F51" s="3"/>
      <c r="G51" s="6" t="s">
        <v>309</v>
      </c>
      <c r="H51" s="6" t="s">
        <v>479</v>
      </c>
      <c r="I51" s="18">
        <v>2.09603833298265</v>
      </c>
      <c r="J51" s="1">
        <v>2.3194154814923902</v>
      </c>
      <c r="K51" s="1">
        <v>493804.04200000002</v>
      </c>
      <c r="L51" s="3"/>
      <c r="M51" s="3"/>
      <c r="N51" s="3">
        <v>403565.31599999999</v>
      </c>
    </row>
    <row r="52" spans="1:14" x14ac:dyDescent="0.25">
      <c r="A52" s="6"/>
      <c r="B52" s="6" t="b">
        <v>0</v>
      </c>
      <c r="C52" s="6" t="s">
        <v>116</v>
      </c>
      <c r="D52" s="5">
        <v>42387.698738425897</v>
      </c>
      <c r="E52" s="2" t="s">
        <v>51</v>
      </c>
      <c r="F52" s="3"/>
      <c r="G52" s="6" t="s">
        <v>310</v>
      </c>
      <c r="H52" s="6" t="s">
        <v>480</v>
      </c>
      <c r="I52" s="18">
        <v>7.9905510016716503</v>
      </c>
      <c r="J52" s="1">
        <v>0.99145763501789597</v>
      </c>
      <c r="K52" s="1">
        <v>1604226.4680000001</v>
      </c>
      <c r="L52" s="3"/>
      <c r="M52" s="3"/>
      <c r="N52" s="3">
        <v>398149.08600000001</v>
      </c>
    </row>
    <row r="53" spans="1:14" x14ac:dyDescent="0.25">
      <c r="A53" s="6"/>
      <c r="B53" s="6" t="b">
        <v>0</v>
      </c>
      <c r="C53" s="6" t="s">
        <v>204</v>
      </c>
      <c r="D53" s="5">
        <v>42387.700520833299</v>
      </c>
      <c r="E53" s="2" t="s">
        <v>51</v>
      </c>
      <c r="F53" s="3"/>
      <c r="G53" s="6" t="s">
        <v>311</v>
      </c>
      <c r="H53" s="6" t="s">
        <v>481</v>
      </c>
      <c r="I53" s="18">
        <v>2.2536758950479898</v>
      </c>
      <c r="J53" s="1">
        <v>2.6247255876920299</v>
      </c>
      <c r="K53" s="1">
        <v>523995.05599999998</v>
      </c>
      <c r="L53" s="3"/>
      <c r="M53" s="3"/>
      <c r="N53" s="3">
        <v>403479.55200000003</v>
      </c>
    </row>
    <row r="54" spans="1:14" x14ac:dyDescent="0.25">
      <c r="A54" s="6"/>
      <c r="B54" s="6" t="b">
        <v>0</v>
      </c>
      <c r="C54" s="6" t="s">
        <v>193</v>
      </c>
      <c r="D54" s="5">
        <v>42387.7022685185</v>
      </c>
      <c r="E54" s="2" t="s">
        <v>51</v>
      </c>
      <c r="F54" s="3"/>
      <c r="G54" s="6" t="s">
        <v>312</v>
      </c>
      <c r="H54" s="6" t="s">
        <v>482</v>
      </c>
      <c r="I54" s="18">
        <v>0.112452639119675</v>
      </c>
      <c r="J54" s="1">
        <v>16.671610258222501</v>
      </c>
      <c r="K54" s="1">
        <v>111611.66</v>
      </c>
      <c r="L54" s="3"/>
      <c r="M54" s="3"/>
      <c r="N54" s="3">
        <v>399322.842</v>
      </c>
    </row>
    <row r="55" spans="1:14" x14ac:dyDescent="0.25">
      <c r="A55" s="6"/>
      <c r="B55" s="6" t="b">
        <v>0</v>
      </c>
      <c r="C55" s="6" t="s">
        <v>203</v>
      </c>
      <c r="D55" s="5">
        <v>42387.704039351898</v>
      </c>
      <c r="E55" s="2" t="s">
        <v>51</v>
      </c>
      <c r="F55" s="3"/>
      <c r="G55" s="6" t="s">
        <v>313</v>
      </c>
      <c r="H55" s="6" t="s">
        <v>483</v>
      </c>
      <c r="I55" s="18">
        <v>2.3189772992725399</v>
      </c>
      <c r="J55" s="1">
        <v>0.80904866912905105</v>
      </c>
      <c r="K55" s="1">
        <v>570562.67000000004</v>
      </c>
      <c r="L55" s="3"/>
      <c r="M55" s="3"/>
      <c r="N55" s="3">
        <v>429061.48</v>
      </c>
    </row>
    <row r="56" spans="1:14" x14ac:dyDescent="0.25">
      <c r="A56" s="6"/>
      <c r="B56" s="6" t="b">
        <v>0</v>
      </c>
      <c r="C56" s="6" t="s">
        <v>236</v>
      </c>
      <c r="D56" s="5">
        <v>42387.705798611103</v>
      </c>
      <c r="E56" s="2" t="s">
        <v>51</v>
      </c>
      <c r="F56" s="3"/>
      <c r="G56" s="6" t="s">
        <v>314</v>
      </c>
      <c r="H56" s="6" t="s">
        <v>484</v>
      </c>
      <c r="I56" s="18">
        <v>2.10738155166313</v>
      </c>
      <c r="J56" s="1">
        <v>2.2031141734475801</v>
      </c>
      <c r="K56" s="1">
        <v>495036.43199999997</v>
      </c>
      <c r="L56" s="3"/>
      <c r="M56" s="3"/>
      <c r="N56" s="3">
        <v>402860.73800000001</v>
      </c>
    </row>
    <row r="57" spans="1:14" x14ac:dyDescent="0.25">
      <c r="A57" s="6"/>
      <c r="B57" s="6" t="b">
        <v>0</v>
      </c>
      <c r="C57" s="6" t="s">
        <v>16</v>
      </c>
      <c r="D57" s="5">
        <v>42387.707592592596</v>
      </c>
      <c r="E57" s="2" t="s">
        <v>51</v>
      </c>
      <c r="F57" s="3"/>
      <c r="G57" s="6" t="s">
        <v>315</v>
      </c>
      <c r="H57" s="6" t="s">
        <v>485</v>
      </c>
      <c r="I57" s="18">
        <v>5.5588975343476097</v>
      </c>
      <c r="J57" s="1">
        <v>0.72264861582484896</v>
      </c>
      <c r="K57" s="1">
        <v>1065630.4280000001</v>
      </c>
      <c r="L57" s="3"/>
      <c r="M57" s="3"/>
      <c r="N57" s="3">
        <v>371044.83799999999</v>
      </c>
    </row>
    <row r="58" spans="1:14" x14ac:dyDescent="0.25">
      <c r="A58" s="6"/>
      <c r="B58" s="6" t="b">
        <v>0</v>
      </c>
      <c r="C58" s="6" t="s">
        <v>95</v>
      </c>
      <c r="D58" s="5">
        <v>42387.709351851903</v>
      </c>
      <c r="E58" s="2" t="s">
        <v>51</v>
      </c>
      <c r="F58" s="3"/>
      <c r="G58" s="6" t="s">
        <v>316</v>
      </c>
      <c r="H58" s="6" t="s">
        <v>486</v>
      </c>
      <c r="I58" s="18" t="s">
        <v>57</v>
      </c>
      <c r="J58" s="1" t="s">
        <v>68</v>
      </c>
      <c r="K58" s="1">
        <v>54988.315999999999</v>
      </c>
      <c r="L58" s="3"/>
      <c r="M58" s="3"/>
      <c r="N58" s="3">
        <v>401664.86</v>
      </c>
    </row>
    <row r="59" spans="1:14" x14ac:dyDescent="0.25">
      <c r="A59" s="6"/>
      <c r="B59" s="6" t="b">
        <v>0</v>
      </c>
      <c r="C59" s="6" t="s">
        <v>148</v>
      </c>
      <c r="D59" s="5">
        <v>42387.711134259298</v>
      </c>
      <c r="E59" s="2" t="s">
        <v>51</v>
      </c>
      <c r="F59" s="3"/>
      <c r="G59" s="6" t="s">
        <v>317</v>
      </c>
      <c r="H59" s="6" t="s">
        <v>487</v>
      </c>
      <c r="I59" s="18">
        <v>2.2484140810146398</v>
      </c>
      <c r="J59" s="1">
        <v>1.81193226796674</v>
      </c>
      <c r="K59" s="1">
        <v>509561.28</v>
      </c>
      <c r="L59" s="3"/>
      <c r="M59" s="3"/>
      <c r="N59" s="3">
        <v>393123.908</v>
      </c>
    </row>
    <row r="60" spans="1:14" x14ac:dyDescent="0.25">
      <c r="A60" s="6"/>
      <c r="B60" s="6" t="b">
        <v>0</v>
      </c>
      <c r="C60" s="6" t="s">
        <v>157</v>
      </c>
      <c r="D60" s="5">
        <v>42387.7128703704</v>
      </c>
      <c r="E60" s="2" t="s">
        <v>51</v>
      </c>
      <c r="F60" s="3"/>
      <c r="G60" s="6" t="s">
        <v>318</v>
      </c>
      <c r="H60" s="6" t="s">
        <v>488</v>
      </c>
      <c r="I60" s="18" t="s">
        <v>57</v>
      </c>
      <c r="J60" s="1" t="s">
        <v>68</v>
      </c>
      <c r="K60" s="1">
        <v>59406.398000000001</v>
      </c>
      <c r="L60" s="3"/>
      <c r="M60" s="3"/>
      <c r="N60" s="3">
        <v>427343.962</v>
      </c>
    </row>
    <row r="61" spans="1:14" x14ac:dyDescent="0.25">
      <c r="A61" s="6"/>
      <c r="B61" s="6" t="b">
        <v>0</v>
      </c>
      <c r="C61" s="6" t="s">
        <v>30</v>
      </c>
      <c r="D61" s="5">
        <v>42387.714641203696</v>
      </c>
      <c r="E61" s="2" t="s">
        <v>51</v>
      </c>
      <c r="F61" s="3"/>
      <c r="G61" s="6" t="s">
        <v>319</v>
      </c>
      <c r="H61" s="6" t="s">
        <v>489</v>
      </c>
      <c r="I61" s="18">
        <v>1.86521615456295</v>
      </c>
      <c r="J61" s="1">
        <v>3.1627037924460799</v>
      </c>
      <c r="K61" s="1">
        <v>484646.50199999998</v>
      </c>
      <c r="L61" s="3"/>
      <c r="M61" s="3"/>
      <c r="N61" s="3">
        <v>435188.37</v>
      </c>
    </row>
    <row r="62" spans="1:14" x14ac:dyDescent="0.25">
      <c r="A62" s="6"/>
      <c r="B62" s="6" t="b">
        <v>0</v>
      </c>
      <c r="C62" s="6" t="s">
        <v>11</v>
      </c>
      <c r="D62" s="5">
        <v>42387.716377314799</v>
      </c>
      <c r="E62" s="2" t="s">
        <v>51</v>
      </c>
      <c r="F62" s="3"/>
      <c r="G62" s="6" t="s">
        <v>320</v>
      </c>
      <c r="H62" s="6" t="s">
        <v>490</v>
      </c>
      <c r="I62" s="18" t="s">
        <v>57</v>
      </c>
      <c r="J62" s="1" t="s">
        <v>68</v>
      </c>
      <c r="K62" s="1">
        <v>47785.887999999999</v>
      </c>
      <c r="L62" s="3"/>
      <c r="M62" s="3"/>
      <c r="N62" s="3">
        <v>446258.94400000002</v>
      </c>
    </row>
    <row r="63" spans="1:14" x14ac:dyDescent="0.25">
      <c r="A63" s="6"/>
      <c r="B63" s="6" t="b">
        <v>0</v>
      </c>
      <c r="C63" s="6" t="s">
        <v>22</v>
      </c>
      <c r="D63" s="5">
        <v>42387.718159722201</v>
      </c>
      <c r="E63" s="2" t="s">
        <v>51</v>
      </c>
      <c r="F63" s="3"/>
      <c r="G63" s="6" t="s">
        <v>321</v>
      </c>
      <c r="H63" s="6" t="s">
        <v>491</v>
      </c>
      <c r="I63" s="18">
        <v>1.96441933861406</v>
      </c>
      <c r="J63" s="1">
        <v>1.5378431680275899</v>
      </c>
      <c r="K63" s="1">
        <v>462575.41399999999</v>
      </c>
      <c r="L63" s="3"/>
      <c r="M63" s="3"/>
      <c r="N63" s="3">
        <v>398408.91399999999</v>
      </c>
    </row>
    <row r="64" spans="1:14" x14ac:dyDescent="0.25">
      <c r="A64" s="6"/>
      <c r="B64" s="6" t="b">
        <v>0</v>
      </c>
      <c r="C64" s="6" t="s">
        <v>260</v>
      </c>
      <c r="D64" s="5">
        <v>42387.719907407401</v>
      </c>
      <c r="E64" s="2" t="s">
        <v>51</v>
      </c>
      <c r="F64" s="3"/>
      <c r="G64" s="6" t="s">
        <v>322</v>
      </c>
      <c r="H64" s="6" t="s">
        <v>492</v>
      </c>
      <c r="I64" s="18">
        <v>2.6929442533721399</v>
      </c>
      <c r="J64" s="1">
        <v>1.02334048511566</v>
      </c>
      <c r="K64" s="1">
        <v>628033.88</v>
      </c>
      <c r="L64" s="3"/>
      <c r="M64" s="3"/>
      <c r="N64" s="3">
        <v>416524.826</v>
      </c>
    </row>
    <row r="65" spans="1:14" x14ac:dyDescent="0.25">
      <c r="A65" s="6"/>
      <c r="B65" s="6" t="b">
        <v>0</v>
      </c>
      <c r="C65" s="6" t="s">
        <v>115</v>
      </c>
      <c r="D65" s="5">
        <v>42387.721678240698</v>
      </c>
      <c r="E65" s="2" t="s">
        <v>51</v>
      </c>
      <c r="F65" s="3"/>
      <c r="G65" s="6" t="s">
        <v>323</v>
      </c>
      <c r="H65" s="6" t="s">
        <v>493</v>
      </c>
      <c r="I65" s="18">
        <v>2.5408023397860902</v>
      </c>
      <c r="J65" s="1">
        <v>1.3238262608079701</v>
      </c>
      <c r="K65" s="1">
        <v>571640.48199999996</v>
      </c>
      <c r="L65" s="3"/>
      <c r="M65" s="3"/>
      <c r="N65" s="3">
        <v>398260.36800000002</v>
      </c>
    </row>
    <row r="66" spans="1:14" x14ac:dyDescent="0.25">
      <c r="A66" s="6"/>
      <c r="B66" s="6" t="b">
        <v>0</v>
      </c>
      <c r="C66" s="6" t="s">
        <v>66</v>
      </c>
      <c r="D66" s="5">
        <v>42387.723425925898</v>
      </c>
      <c r="E66" s="2" t="s">
        <v>51</v>
      </c>
      <c r="F66" s="3"/>
      <c r="G66" s="6" t="s">
        <v>324</v>
      </c>
      <c r="H66" s="6" t="s">
        <v>494</v>
      </c>
      <c r="I66" s="18" t="s">
        <v>57</v>
      </c>
      <c r="J66" s="1" t="s">
        <v>68</v>
      </c>
      <c r="K66" s="1">
        <v>37136.207999999999</v>
      </c>
      <c r="L66" s="3"/>
      <c r="M66" s="3"/>
      <c r="N66" s="3">
        <v>409233.462</v>
      </c>
    </row>
    <row r="67" spans="1:14" x14ac:dyDescent="0.25">
      <c r="A67" s="6"/>
      <c r="B67" s="6" t="b">
        <v>0</v>
      </c>
      <c r="C67" s="6" t="s">
        <v>131</v>
      </c>
      <c r="D67" s="5">
        <v>42387.725208333301</v>
      </c>
      <c r="E67" s="2" t="s">
        <v>51</v>
      </c>
      <c r="F67" s="3"/>
      <c r="G67" s="6" t="s">
        <v>325</v>
      </c>
      <c r="H67" s="6" t="s">
        <v>495</v>
      </c>
      <c r="I67" s="18">
        <v>2.6638635057832398</v>
      </c>
      <c r="J67" s="1">
        <v>0.752798933021952</v>
      </c>
      <c r="K67" s="1">
        <v>595342.82400000002</v>
      </c>
      <c r="L67" s="3"/>
      <c r="M67" s="3"/>
      <c r="N67" s="3">
        <v>398487.19</v>
      </c>
    </row>
    <row r="68" spans="1:14" x14ac:dyDescent="0.25">
      <c r="A68" s="6"/>
      <c r="B68" s="6" t="b">
        <v>0</v>
      </c>
      <c r="C68" s="6" t="s">
        <v>235</v>
      </c>
      <c r="D68" s="5">
        <v>42387.726944444403</v>
      </c>
      <c r="E68" s="2" t="s">
        <v>51</v>
      </c>
      <c r="F68" s="3"/>
      <c r="G68" s="6" t="s">
        <v>326</v>
      </c>
      <c r="H68" s="6" t="s">
        <v>496</v>
      </c>
      <c r="I68" s="18">
        <v>2.7234511564306101</v>
      </c>
      <c r="J68" s="1">
        <v>0.65656151867411905</v>
      </c>
      <c r="K68" s="1">
        <v>605812.79799999995</v>
      </c>
      <c r="L68" s="3"/>
      <c r="M68" s="3"/>
      <c r="N68" s="3">
        <v>397963.94799999997</v>
      </c>
    </row>
    <row r="69" spans="1:14" x14ac:dyDescent="0.25">
      <c r="A69" s="6"/>
      <c r="B69" s="6" t="b">
        <v>0</v>
      </c>
      <c r="C69" s="6" t="s">
        <v>267</v>
      </c>
      <c r="D69" s="5">
        <v>42387.728715277801</v>
      </c>
      <c r="E69" s="2" t="s">
        <v>51</v>
      </c>
      <c r="F69" s="3"/>
      <c r="G69" s="6" t="s">
        <v>327</v>
      </c>
      <c r="H69" s="6" t="s">
        <v>497</v>
      </c>
      <c r="I69" s="18">
        <v>0.140462834052759</v>
      </c>
      <c r="J69" s="1">
        <v>28.285007973363399</v>
      </c>
      <c r="K69" s="1">
        <v>123648.15399999999</v>
      </c>
      <c r="L69" s="3"/>
      <c r="M69" s="3"/>
      <c r="N69" s="3">
        <v>422268.15399999998</v>
      </c>
    </row>
    <row r="70" spans="1:14" x14ac:dyDescent="0.25">
      <c r="A70" s="6"/>
      <c r="B70" s="6" t="b">
        <v>0</v>
      </c>
      <c r="C70" s="6" t="s">
        <v>46</v>
      </c>
      <c r="D70" s="5">
        <v>42387.730451388903</v>
      </c>
      <c r="E70" s="2" t="s">
        <v>51</v>
      </c>
      <c r="F70" s="3"/>
      <c r="G70" s="6" t="s">
        <v>328</v>
      </c>
      <c r="H70" s="6" t="s">
        <v>498</v>
      </c>
      <c r="I70" s="18">
        <v>2.3856832290459602</v>
      </c>
      <c r="J70" s="1">
        <v>2.1271647859037501</v>
      </c>
      <c r="K70" s="1">
        <v>615196.70799999998</v>
      </c>
      <c r="L70" s="3"/>
      <c r="M70" s="3"/>
      <c r="N70" s="3">
        <v>451782.72</v>
      </c>
    </row>
    <row r="71" spans="1:14" x14ac:dyDescent="0.25">
      <c r="A71" s="6"/>
      <c r="B71" s="6" t="b">
        <v>0</v>
      </c>
      <c r="C71" s="6" t="s">
        <v>32</v>
      </c>
      <c r="D71" s="5">
        <v>42387.732222222199</v>
      </c>
      <c r="E71" s="2" t="s">
        <v>51</v>
      </c>
      <c r="F71" s="3"/>
      <c r="G71" s="6" t="s">
        <v>329</v>
      </c>
      <c r="H71" s="6" t="s">
        <v>499</v>
      </c>
      <c r="I71" s="18">
        <v>3.11891853871201</v>
      </c>
      <c r="J71" s="1">
        <v>2.3860637488754399</v>
      </c>
      <c r="K71" s="1">
        <v>700597.95600000001</v>
      </c>
      <c r="L71" s="3"/>
      <c r="M71" s="3"/>
      <c r="N71" s="3">
        <v>409673.24</v>
      </c>
    </row>
    <row r="72" spans="1:14" x14ac:dyDescent="0.25">
      <c r="A72" s="6"/>
      <c r="B72" s="6" t="b">
        <v>0</v>
      </c>
      <c r="C72" s="6" t="s">
        <v>226</v>
      </c>
      <c r="D72" s="5">
        <v>42387.7339699074</v>
      </c>
      <c r="E72" s="2" t="s">
        <v>51</v>
      </c>
      <c r="F72" s="3"/>
      <c r="G72" s="6" t="s">
        <v>330</v>
      </c>
      <c r="H72" s="6" t="s">
        <v>500</v>
      </c>
      <c r="I72" s="18">
        <v>1.01202687816151</v>
      </c>
      <c r="J72" s="1">
        <v>3.1639394089767201</v>
      </c>
      <c r="K72" s="1">
        <v>280706.598</v>
      </c>
      <c r="L72" s="3"/>
      <c r="M72" s="3"/>
      <c r="N72" s="3">
        <v>396757.49599999998</v>
      </c>
    </row>
    <row r="73" spans="1:14" x14ac:dyDescent="0.25">
      <c r="A73" s="6"/>
      <c r="B73" s="6" t="b">
        <v>0</v>
      </c>
      <c r="C73" s="6" t="s">
        <v>206</v>
      </c>
      <c r="D73" s="5">
        <v>42387.735752314802</v>
      </c>
      <c r="E73" s="2" t="s">
        <v>51</v>
      </c>
      <c r="F73" s="3"/>
      <c r="G73" s="6" t="s">
        <v>331</v>
      </c>
      <c r="H73" s="6" t="s">
        <v>501</v>
      </c>
      <c r="I73" s="18">
        <v>2.3013453117532601</v>
      </c>
      <c r="J73" s="1">
        <v>1.8228816131546599</v>
      </c>
      <c r="K73" s="1">
        <v>544398.54200000002</v>
      </c>
      <c r="L73" s="3"/>
      <c r="M73" s="3"/>
      <c r="N73" s="3">
        <v>412042.14600000001</v>
      </c>
    </row>
    <row r="74" spans="1:14" x14ac:dyDescent="0.25">
      <c r="A74" s="6"/>
      <c r="B74" s="6" t="b">
        <v>0</v>
      </c>
      <c r="C74" s="6" t="s">
        <v>211</v>
      </c>
      <c r="D74" s="5">
        <v>42387.737511574102</v>
      </c>
      <c r="E74" s="2" t="s">
        <v>51</v>
      </c>
      <c r="F74" s="3"/>
      <c r="G74" s="6" t="s">
        <v>332</v>
      </c>
      <c r="H74" s="6" t="s">
        <v>502</v>
      </c>
      <c r="I74" s="18">
        <v>2.79359749718598</v>
      </c>
      <c r="J74" s="1">
        <v>2.3389168577941999</v>
      </c>
      <c r="K74" s="1">
        <v>674165.75800000003</v>
      </c>
      <c r="L74" s="3"/>
      <c r="M74" s="3"/>
      <c r="N74" s="3">
        <v>433317.84</v>
      </c>
    </row>
    <row r="75" spans="1:14" x14ac:dyDescent="0.25">
      <c r="A75" s="6"/>
      <c r="B75" s="6" t="b">
        <v>0</v>
      </c>
      <c r="C75" s="6" t="s">
        <v>266</v>
      </c>
      <c r="D75" s="5">
        <v>42387.739282407398</v>
      </c>
      <c r="E75" s="2" t="s">
        <v>51</v>
      </c>
      <c r="F75" s="3"/>
      <c r="G75" s="6" t="s">
        <v>333</v>
      </c>
      <c r="H75" s="6" t="s">
        <v>503</v>
      </c>
      <c r="I75" s="18" t="s">
        <v>57</v>
      </c>
      <c r="J75" s="1" t="s">
        <v>68</v>
      </c>
      <c r="K75" s="1">
        <v>55935.86</v>
      </c>
      <c r="L75" s="3"/>
      <c r="M75" s="3"/>
      <c r="N75" s="3">
        <v>425132.88</v>
      </c>
    </row>
    <row r="76" spans="1:14" x14ac:dyDescent="0.25">
      <c r="A76" s="6"/>
      <c r="B76" s="6" t="b">
        <v>0</v>
      </c>
      <c r="C76" s="6" t="s">
        <v>142</v>
      </c>
      <c r="D76" s="5">
        <v>42387.741041666697</v>
      </c>
      <c r="E76" s="2" t="s">
        <v>51</v>
      </c>
      <c r="F76" s="3"/>
      <c r="G76" s="6" t="s">
        <v>334</v>
      </c>
      <c r="H76" s="6" t="s">
        <v>504</v>
      </c>
      <c r="I76" s="18">
        <v>2.8204679956137202</v>
      </c>
      <c r="J76" s="1">
        <v>2.73757320109618</v>
      </c>
      <c r="K76" s="1">
        <v>636199.18200000003</v>
      </c>
      <c r="L76" s="3"/>
      <c r="M76" s="3"/>
      <c r="N76" s="3">
        <v>405564.67200000002</v>
      </c>
    </row>
    <row r="77" spans="1:14" x14ac:dyDescent="0.25">
      <c r="A77" s="6"/>
      <c r="B77" s="6" t="b">
        <v>0</v>
      </c>
      <c r="C77" s="6" t="s">
        <v>145</v>
      </c>
      <c r="D77" s="5">
        <v>42387.742824074099</v>
      </c>
      <c r="E77" s="2" t="s">
        <v>51</v>
      </c>
      <c r="F77" s="3"/>
      <c r="G77" s="6" t="s">
        <v>335</v>
      </c>
      <c r="H77" s="6" t="s">
        <v>505</v>
      </c>
      <c r="I77" s="18" t="s">
        <v>57</v>
      </c>
      <c r="J77" s="1" t="s">
        <v>68</v>
      </c>
      <c r="K77" s="1">
        <v>45258.974000000002</v>
      </c>
      <c r="L77" s="3"/>
      <c r="M77" s="3"/>
      <c r="N77" s="3">
        <v>325573.73200000002</v>
      </c>
    </row>
    <row r="78" spans="1:14" x14ac:dyDescent="0.25">
      <c r="A78" s="6"/>
      <c r="B78" s="6" t="b">
        <v>0</v>
      </c>
      <c r="C78" s="6" t="s">
        <v>179</v>
      </c>
      <c r="D78" s="5">
        <v>42387.744560185201</v>
      </c>
      <c r="E78" s="2" t="s">
        <v>51</v>
      </c>
      <c r="F78" s="3"/>
      <c r="G78" s="6" t="s">
        <v>336</v>
      </c>
      <c r="H78" s="6" t="s">
        <v>506</v>
      </c>
      <c r="I78" s="18">
        <v>2.6716648687382198</v>
      </c>
      <c r="J78" s="1">
        <v>2.4456724949898101</v>
      </c>
      <c r="K78" s="1">
        <v>605135.978</v>
      </c>
      <c r="L78" s="3"/>
      <c r="M78" s="3"/>
      <c r="N78" s="3">
        <v>404112.28</v>
      </c>
    </row>
    <row r="79" spans="1:14" x14ac:dyDescent="0.25">
      <c r="A79" s="6"/>
      <c r="B79" s="6" t="b">
        <v>0</v>
      </c>
      <c r="C79" s="6" t="s">
        <v>84</v>
      </c>
      <c r="D79" s="5">
        <v>42387.746331018498</v>
      </c>
      <c r="E79" s="2" t="s">
        <v>51</v>
      </c>
      <c r="F79" s="3"/>
      <c r="G79" s="6" t="s">
        <v>337</v>
      </c>
      <c r="H79" s="6" t="s">
        <v>507</v>
      </c>
      <c r="I79" s="18">
        <v>3.12713028552424</v>
      </c>
      <c r="J79" s="1">
        <v>3.0000927678517399</v>
      </c>
      <c r="K79" s="1">
        <v>682716.48800000001</v>
      </c>
      <c r="L79" s="3"/>
      <c r="M79" s="3"/>
      <c r="N79" s="3">
        <v>398317.8</v>
      </c>
    </row>
    <row r="80" spans="1:14" x14ac:dyDescent="0.25">
      <c r="A80" s="6"/>
      <c r="B80" s="6" t="b">
        <v>0</v>
      </c>
      <c r="C80" s="6" t="s">
        <v>111</v>
      </c>
      <c r="D80" s="5">
        <v>42387.748078703698</v>
      </c>
      <c r="E80" s="2" t="s">
        <v>51</v>
      </c>
      <c r="F80" s="3"/>
      <c r="G80" s="6" t="s">
        <v>338</v>
      </c>
      <c r="H80" s="6" t="s">
        <v>508</v>
      </c>
      <c r="I80" s="18">
        <v>3.1706622937022702</v>
      </c>
      <c r="J80" s="1">
        <v>0.46159874119719002</v>
      </c>
      <c r="K80" s="1">
        <v>665565.16</v>
      </c>
      <c r="L80" s="3"/>
      <c r="M80" s="3"/>
      <c r="N80" s="3">
        <v>383558.59600000002</v>
      </c>
    </row>
    <row r="81" spans="1:14" x14ac:dyDescent="0.25">
      <c r="A81" s="6"/>
      <c r="B81" s="6" t="b">
        <v>0</v>
      </c>
      <c r="C81" s="6" t="s">
        <v>101</v>
      </c>
      <c r="D81" s="5">
        <v>42387.7498611111</v>
      </c>
      <c r="E81" s="2" t="s">
        <v>51</v>
      </c>
      <c r="F81" s="3"/>
      <c r="G81" s="6" t="s">
        <v>339</v>
      </c>
      <c r="H81" s="6" t="s">
        <v>509</v>
      </c>
      <c r="I81" s="18">
        <v>3.0805406291757902</v>
      </c>
      <c r="J81" s="1">
        <v>1.6683944228813401</v>
      </c>
      <c r="K81" s="1">
        <v>600507.28</v>
      </c>
      <c r="L81" s="3"/>
      <c r="M81" s="3"/>
      <c r="N81" s="3">
        <v>354863.69</v>
      </c>
    </row>
    <row r="82" spans="1:14" x14ac:dyDescent="0.25">
      <c r="A82" s="6"/>
      <c r="B82" s="6" t="b">
        <v>0</v>
      </c>
      <c r="C82" s="6" t="s">
        <v>257</v>
      </c>
      <c r="D82" s="5">
        <v>42387.751631944397</v>
      </c>
      <c r="E82" s="2" t="s">
        <v>51</v>
      </c>
      <c r="F82" s="3"/>
      <c r="G82" s="6" t="s">
        <v>340</v>
      </c>
      <c r="H82" s="6" t="s">
        <v>510</v>
      </c>
      <c r="I82" s="18">
        <v>4.7065399161241199</v>
      </c>
      <c r="J82" s="1">
        <v>1.4014147545959901</v>
      </c>
      <c r="K82" s="1">
        <v>973395.88</v>
      </c>
      <c r="L82" s="3"/>
      <c r="M82" s="3"/>
      <c r="N82" s="3">
        <v>394758.38199999998</v>
      </c>
    </row>
    <row r="83" spans="1:14" x14ac:dyDescent="0.25">
      <c r="A83" s="6"/>
      <c r="B83" s="6" t="b">
        <v>0</v>
      </c>
      <c r="C83" s="6" t="s">
        <v>192</v>
      </c>
      <c r="D83" s="5">
        <v>42387.753414351901</v>
      </c>
      <c r="E83" s="2" t="s">
        <v>51</v>
      </c>
      <c r="F83" s="3"/>
      <c r="G83" s="6" t="s">
        <v>341</v>
      </c>
      <c r="H83" s="6" t="s">
        <v>511</v>
      </c>
      <c r="I83" s="18">
        <v>4.0037464318611304</v>
      </c>
      <c r="J83" s="1">
        <v>1.43784476378092</v>
      </c>
      <c r="K83" s="1">
        <v>894868.10400000005</v>
      </c>
      <c r="L83" s="3"/>
      <c r="M83" s="3"/>
      <c r="N83" s="3">
        <v>419842.60800000001</v>
      </c>
    </row>
    <row r="84" spans="1:14" x14ac:dyDescent="0.25">
      <c r="A84" s="6"/>
      <c r="B84" s="6" t="b">
        <v>0</v>
      </c>
      <c r="C84" s="6" t="s">
        <v>512</v>
      </c>
      <c r="D84" s="5">
        <v>42387.755173611098</v>
      </c>
      <c r="E84" s="2" t="s">
        <v>51</v>
      </c>
      <c r="F84" s="3"/>
      <c r="G84" s="6" t="s">
        <v>342</v>
      </c>
      <c r="H84" s="6" t="s">
        <v>513</v>
      </c>
      <c r="I84" s="1">
        <v>4.4860554423382597</v>
      </c>
      <c r="J84" s="1">
        <v>1.26797605636746</v>
      </c>
      <c r="K84" s="1">
        <v>987375.28200000001</v>
      </c>
      <c r="L84" s="3"/>
      <c r="M84" s="3"/>
      <c r="N84" s="3">
        <v>418143.85800000001</v>
      </c>
    </row>
    <row r="85" spans="1:14" x14ac:dyDescent="0.25">
      <c r="A85" s="6"/>
      <c r="B85" s="6" t="b">
        <v>0</v>
      </c>
      <c r="C85" s="6" t="s">
        <v>514</v>
      </c>
      <c r="D85" s="5">
        <v>42387.7569560185</v>
      </c>
      <c r="E85" s="2" t="s">
        <v>51</v>
      </c>
      <c r="F85" s="3"/>
      <c r="G85" s="6" t="s">
        <v>343</v>
      </c>
      <c r="H85" s="6" t="s">
        <v>515</v>
      </c>
      <c r="I85" s="1">
        <v>4.6261839867192904</v>
      </c>
      <c r="J85" s="1">
        <v>1.32281908193844</v>
      </c>
      <c r="K85" s="1">
        <v>1019427.118</v>
      </c>
      <c r="L85" s="3"/>
      <c r="M85" s="3"/>
      <c r="N85" s="3">
        <v>419876.00400000002</v>
      </c>
    </row>
    <row r="86" spans="1:14" x14ac:dyDescent="0.25">
      <c r="A86" s="6"/>
      <c r="B86" s="6" t="b">
        <v>0</v>
      </c>
      <c r="C86" s="6" t="s">
        <v>516</v>
      </c>
      <c r="D86" s="5">
        <v>42387.7587152778</v>
      </c>
      <c r="E86" s="2" t="s">
        <v>51</v>
      </c>
      <c r="F86" s="3"/>
      <c r="G86" s="6" t="s">
        <v>344</v>
      </c>
      <c r="H86" s="6" t="s">
        <v>517</v>
      </c>
      <c r="I86" s="1">
        <v>0.91263896157861202</v>
      </c>
      <c r="J86" s="1">
        <v>4.2942345930575003</v>
      </c>
      <c r="K86" s="1">
        <v>268452.98200000002</v>
      </c>
      <c r="L86" s="3"/>
      <c r="M86" s="3"/>
      <c r="N86" s="3">
        <v>406544.75</v>
      </c>
    </row>
    <row r="87" spans="1:14" x14ac:dyDescent="0.25">
      <c r="A87" s="6"/>
      <c r="B87" s="6" t="b">
        <v>0</v>
      </c>
      <c r="C87" s="6" t="s">
        <v>518</v>
      </c>
      <c r="D87" s="5">
        <v>42387.760497685202</v>
      </c>
      <c r="E87" s="2" t="s">
        <v>51</v>
      </c>
      <c r="F87" s="3"/>
      <c r="G87" s="6" t="s">
        <v>345</v>
      </c>
      <c r="H87" s="6" t="s">
        <v>519</v>
      </c>
      <c r="I87" s="1">
        <v>0.936338759848931</v>
      </c>
      <c r="J87" s="1">
        <v>3.7918478542948502</v>
      </c>
      <c r="K87" s="1">
        <v>270306.21600000001</v>
      </c>
      <c r="L87" s="3"/>
      <c r="M87" s="3"/>
      <c r="N87" s="3">
        <v>402457.68400000001</v>
      </c>
    </row>
    <row r="88" spans="1:14" x14ac:dyDescent="0.25">
      <c r="A88" s="6"/>
      <c r="B88" s="6" t="b">
        <v>0</v>
      </c>
      <c r="C88" s="6" t="s">
        <v>520</v>
      </c>
      <c r="D88" s="5">
        <v>42387.762268518498</v>
      </c>
      <c r="E88" s="2" t="s">
        <v>51</v>
      </c>
      <c r="F88" s="3"/>
      <c r="G88" s="6" t="s">
        <v>346</v>
      </c>
      <c r="H88" s="6" t="s">
        <v>521</v>
      </c>
      <c r="I88" s="1">
        <v>1.82750967776022</v>
      </c>
      <c r="J88" s="1">
        <v>1.6939873570156501</v>
      </c>
      <c r="K88" s="1">
        <v>477458.91200000001</v>
      </c>
      <c r="L88" s="3"/>
      <c r="M88" s="3"/>
      <c r="N88" s="3">
        <v>435684.89399999997</v>
      </c>
    </row>
    <row r="89" spans="1:14" x14ac:dyDescent="0.25">
      <c r="A89" s="6"/>
      <c r="B89" s="6" t="b">
        <v>0</v>
      </c>
      <c r="C89" s="6" t="s">
        <v>522</v>
      </c>
      <c r="D89" s="5">
        <v>42387.7640509259</v>
      </c>
      <c r="E89" s="2" t="s">
        <v>51</v>
      </c>
      <c r="F89" s="3"/>
      <c r="G89" s="6" t="s">
        <v>347</v>
      </c>
      <c r="H89" s="6" t="s">
        <v>523</v>
      </c>
      <c r="I89" s="1">
        <v>3.2842432898385301</v>
      </c>
      <c r="J89" s="1">
        <v>1.5706093986430201</v>
      </c>
      <c r="K89" s="1">
        <v>929510.02</v>
      </c>
      <c r="L89" s="3"/>
      <c r="M89" s="3"/>
      <c r="N89" s="3">
        <v>519512.61</v>
      </c>
    </row>
    <row r="90" spans="1:14" x14ac:dyDescent="0.25">
      <c r="A90" s="6"/>
      <c r="B90" s="6" t="b">
        <v>0</v>
      </c>
      <c r="C90" s="6" t="s">
        <v>524</v>
      </c>
      <c r="D90" s="5">
        <v>42387.765810185199</v>
      </c>
      <c r="E90" s="2" t="s">
        <v>51</v>
      </c>
      <c r="F90" s="3"/>
      <c r="G90" s="6" t="s">
        <v>348</v>
      </c>
      <c r="H90" s="6" t="s">
        <v>525</v>
      </c>
      <c r="I90" s="1">
        <v>1.2795467372645899</v>
      </c>
      <c r="J90" s="1">
        <v>3.2676141469459599</v>
      </c>
      <c r="K90" s="1">
        <v>345931.05800000002</v>
      </c>
      <c r="L90" s="3"/>
      <c r="M90" s="3"/>
      <c r="N90" s="3">
        <v>414359.76</v>
      </c>
    </row>
    <row r="91" spans="1:14" x14ac:dyDescent="0.25">
      <c r="A91" s="6"/>
      <c r="B91" s="6" t="b">
        <v>0</v>
      </c>
      <c r="C91" s="6" t="s">
        <v>526</v>
      </c>
      <c r="D91" s="5">
        <v>42387.767592592601</v>
      </c>
      <c r="E91" s="2" t="s">
        <v>51</v>
      </c>
      <c r="F91" s="3"/>
      <c r="G91" s="6" t="s">
        <v>349</v>
      </c>
      <c r="H91" s="6" t="s">
        <v>527</v>
      </c>
      <c r="I91" s="1">
        <v>3.8471747365332201</v>
      </c>
      <c r="J91" s="1">
        <v>2.7221290404079599</v>
      </c>
      <c r="K91" s="1">
        <v>873221.04799999995</v>
      </c>
      <c r="L91" s="3"/>
      <c r="M91" s="3"/>
      <c r="N91" s="3">
        <v>424509.10399999999</v>
      </c>
    </row>
    <row r="92" spans="1:14" x14ac:dyDescent="0.25">
      <c r="A92" s="6"/>
      <c r="B92" s="6" t="b">
        <v>0</v>
      </c>
      <c r="C92" s="6" t="s">
        <v>528</v>
      </c>
      <c r="D92" s="5">
        <v>42387.769363425898</v>
      </c>
      <c r="E92" s="2" t="s">
        <v>51</v>
      </c>
      <c r="F92" s="3"/>
      <c r="G92" s="6" t="s">
        <v>350</v>
      </c>
      <c r="H92" s="6" t="s">
        <v>529</v>
      </c>
      <c r="I92" s="1">
        <v>4.3406445621209899</v>
      </c>
      <c r="J92" s="1">
        <v>1.4758078580113501</v>
      </c>
      <c r="K92" s="1">
        <v>1025101.116</v>
      </c>
      <c r="L92" s="3"/>
      <c r="M92" s="3"/>
      <c r="N92" s="3">
        <v>447182.50400000002</v>
      </c>
    </row>
    <row r="93" spans="1:14" x14ac:dyDescent="0.25">
      <c r="A93" s="6"/>
      <c r="B93" s="6" t="b">
        <v>0</v>
      </c>
      <c r="C93" s="6" t="s">
        <v>530</v>
      </c>
      <c r="D93" s="5">
        <v>42387.7711458333</v>
      </c>
      <c r="E93" s="2" t="s">
        <v>51</v>
      </c>
      <c r="F93" s="3"/>
      <c r="G93" s="6" t="s">
        <v>351</v>
      </c>
      <c r="H93" s="6" t="s">
        <v>531</v>
      </c>
      <c r="I93" s="1">
        <v>1.6697708447290099E-2</v>
      </c>
      <c r="J93" s="1">
        <v>223.488317622452</v>
      </c>
      <c r="K93" s="1">
        <v>93803.063999999998</v>
      </c>
      <c r="L93" s="3"/>
      <c r="M93" s="3"/>
      <c r="N93" s="3">
        <v>400875.10600000003</v>
      </c>
    </row>
    <row r="94" spans="1:14" x14ac:dyDescent="0.25">
      <c r="A94" s="6"/>
      <c r="B94" s="6" t="b">
        <v>0</v>
      </c>
      <c r="C94" s="6" t="s">
        <v>532</v>
      </c>
      <c r="D94" s="5">
        <v>42387.772905092599</v>
      </c>
      <c r="E94" s="2" t="s">
        <v>51</v>
      </c>
      <c r="F94" s="3"/>
      <c r="G94" s="6" t="s">
        <v>352</v>
      </c>
      <c r="H94" s="6" t="s">
        <v>533</v>
      </c>
      <c r="I94" s="1">
        <v>1.4497252142877499</v>
      </c>
      <c r="J94" s="1">
        <v>2.9325470543118</v>
      </c>
      <c r="K94" s="1">
        <v>366576.54800000001</v>
      </c>
      <c r="L94" s="3"/>
      <c r="M94" s="3"/>
      <c r="N94" s="3">
        <v>400257.73599999998</v>
      </c>
    </row>
    <row r="95" spans="1:14" x14ac:dyDescent="0.25">
      <c r="A95" s="6"/>
      <c r="B95" s="6" t="b">
        <v>0</v>
      </c>
      <c r="C95" s="6" t="s">
        <v>534</v>
      </c>
      <c r="D95" s="5">
        <v>42387.7746990741</v>
      </c>
      <c r="E95" s="2" t="s">
        <v>51</v>
      </c>
      <c r="F95" s="3"/>
      <c r="G95" s="6" t="s">
        <v>353</v>
      </c>
      <c r="H95" s="6" t="s">
        <v>535</v>
      </c>
      <c r="I95" s="1">
        <v>2.9798376959264701</v>
      </c>
      <c r="J95" s="1">
        <v>1.4406151963171001</v>
      </c>
      <c r="K95" s="1">
        <v>571609.58200000005</v>
      </c>
      <c r="L95" s="3"/>
      <c r="M95" s="3"/>
      <c r="N95" s="3">
        <v>347640.76199999999</v>
      </c>
    </row>
    <row r="96" spans="1:14" x14ac:dyDescent="0.25">
      <c r="A96" s="6"/>
      <c r="B96" s="6" t="b">
        <v>0</v>
      </c>
      <c r="C96" s="6" t="s">
        <v>536</v>
      </c>
      <c r="D96" s="5">
        <v>42387.776458333297</v>
      </c>
      <c r="E96" s="2" t="s">
        <v>51</v>
      </c>
      <c r="F96" s="3"/>
      <c r="G96" s="6" t="s">
        <v>354</v>
      </c>
      <c r="H96" s="6" t="s">
        <v>537</v>
      </c>
      <c r="I96" s="1">
        <v>2.7064810431435999</v>
      </c>
      <c r="J96" s="1">
        <v>1.30687529228215</v>
      </c>
      <c r="K96" s="1">
        <v>905570.08600000001</v>
      </c>
      <c r="L96" s="3"/>
      <c r="M96" s="3"/>
      <c r="N96" s="3">
        <v>598050.11600000004</v>
      </c>
    </row>
    <row r="97" spans="1:14" x14ac:dyDescent="0.25">
      <c r="A97" s="6"/>
      <c r="B97" s="6" t="b">
        <v>0</v>
      </c>
      <c r="C97" s="6" t="s">
        <v>538</v>
      </c>
      <c r="D97" s="5">
        <v>42387.778240740699</v>
      </c>
      <c r="E97" s="2" t="s">
        <v>51</v>
      </c>
      <c r="F97" s="3"/>
      <c r="G97" s="6" t="s">
        <v>355</v>
      </c>
      <c r="H97" s="6" t="s">
        <v>539</v>
      </c>
      <c r="I97" s="1" t="s">
        <v>57</v>
      </c>
      <c r="J97" s="1" t="s">
        <v>68</v>
      </c>
      <c r="K97" s="1">
        <v>72172.195999999996</v>
      </c>
      <c r="L97" s="3"/>
      <c r="M97" s="3"/>
      <c r="N97" s="3">
        <v>508391.43199999997</v>
      </c>
    </row>
    <row r="98" spans="1:14" x14ac:dyDescent="0.25">
      <c r="A98" s="6"/>
      <c r="B98" s="6" t="b">
        <v>0</v>
      </c>
      <c r="C98" s="6" t="s">
        <v>540</v>
      </c>
      <c r="D98" s="5">
        <v>42387.780011574097</v>
      </c>
      <c r="E98" s="2" t="s">
        <v>51</v>
      </c>
      <c r="F98" s="3"/>
      <c r="G98" s="6" t="s">
        <v>356</v>
      </c>
      <c r="H98" s="6" t="s">
        <v>541</v>
      </c>
      <c r="I98" s="1">
        <v>7.3310088319791702E-2</v>
      </c>
      <c r="J98" s="1">
        <v>12.167254559845199</v>
      </c>
      <c r="K98" s="1">
        <v>107305.46799999999</v>
      </c>
      <c r="L98" s="3"/>
      <c r="M98" s="3"/>
      <c r="N98" s="3">
        <v>411474.41</v>
      </c>
    </row>
    <row r="99" spans="1:14" x14ac:dyDescent="0.25">
      <c r="A99" s="6"/>
      <c r="B99" s="6" t="b">
        <v>0</v>
      </c>
      <c r="C99" s="6" t="s">
        <v>542</v>
      </c>
      <c r="D99" s="5">
        <v>42387.7817939815</v>
      </c>
      <c r="E99" s="2" t="s">
        <v>51</v>
      </c>
      <c r="F99" s="3"/>
      <c r="G99" s="6" t="s">
        <v>357</v>
      </c>
      <c r="H99" s="6" t="s">
        <v>543</v>
      </c>
      <c r="I99" s="1">
        <v>4.1128707833027498</v>
      </c>
      <c r="J99" s="1">
        <v>1.0549493081327199</v>
      </c>
      <c r="K99" s="1">
        <v>891342.47</v>
      </c>
      <c r="L99" s="3"/>
      <c r="M99" s="3"/>
      <c r="N99" s="3">
        <v>408193.32199999999</v>
      </c>
    </row>
    <row r="100" spans="1:14" x14ac:dyDescent="0.25">
      <c r="A100" s="6"/>
      <c r="B100" s="6" t="b">
        <v>0</v>
      </c>
      <c r="C100" s="6" t="s">
        <v>544</v>
      </c>
      <c r="D100" s="5">
        <v>42387.783564814803</v>
      </c>
      <c r="E100" s="2" t="s">
        <v>51</v>
      </c>
      <c r="F100" s="3"/>
      <c r="G100" s="6" t="s">
        <v>358</v>
      </c>
      <c r="H100" s="6" t="s">
        <v>545</v>
      </c>
      <c r="I100" s="1">
        <v>101.648135224955</v>
      </c>
      <c r="J100" s="1">
        <v>0.65228003171155302</v>
      </c>
      <c r="K100" s="1">
        <v>19303568.348000001</v>
      </c>
      <c r="L100" s="3"/>
      <c r="M100" s="3"/>
      <c r="N100" s="3">
        <v>397069.45</v>
      </c>
    </row>
    <row r="101" spans="1:14" x14ac:dyDescent="0.25">
      <c r="A101" s="6"/>
      <c r="B101" s="6" t="b">
        <v>0</v>
      </c>
      <c r="C101" s="6" t="s">
        <v>546</v>
      </c>
      <c r="D101" s="5">
        <v>42387.785347222198</v>
      </c>
      <c r="E101" s="2" t="s">
        <v>51</v>
      </c>
      <c r="F101" s="3"/>
      <c r="G101" s="6" t="s">
        <v>359</v>
      </c>
      <c r="H101" s="6" t="s">
        <v>547</v>
      </c>
      <c r="I101" s="1">
        <v>0.60712673509972204</v>
      </c>
      <c r="J101" s="1">
        <v>1.60063139174821</v>
      </c>
      <c r="K101" s="1">
        <v>201522.14600000001</v>
      </c>
      <c r="L101" s="3"/>
      <c r="M101" s="3"/>
      <c r="N101" s="3">
        <v>391312.13199999998</v>
      </c>
    </row>
    <row r="102" spans="1:14" x14ac:dyDescent="0.25">
      <c r="A102" s="6"/>
      <c r="B102" s="6" t="b">
        <v>0</v>
      </c>
      <c r="C102" s="6" t="s">
        <v>548</v>
      </c>
      <c r="D102" s="5">
        <v>42387.787106481497</v>
      </c>
      <c r="E102" s="2" t="s">
        <v>51</v>
      </c>
      <c r="F102" s="3"/>
      <c r="G102" s="6" t="s">
        <v>360</v>
      </c>
      <c r="H102" s="6" t="s">
        <v>549</v>
      </c>
      <c r="I102" s="1">
        <v>5.0454152350094601</v>
      </c>
      <c r="J102" s="1">
        <v>1.5520561277015399</v>
      </c>
      <c r="K102" s="1">
        <v>1111813.852</v>
      </c>
      <c r="L102" s="3"/>
      <c r="M102" s="3"/>
      <c r="N102" s="3">
        <v>423147.21600000001</v>
      </c>
    </row>
    <row r="103" spans="1:14" x14ac:dyDescent="0.25">
      <c r="A103" s="6"/>
      <c r="B103" s="6" t="b">
        <v>0</v>
      </c>
      <c r="C103" s="6" t="s">
        <v>550</v>
      </c>
      <c r="D103" s="5">
        <v>42387.788900462998</v>
      </c>
      <c r="E103" s="2" t="s">
        <v>51</v>
      </c>
      <c r="F103" s="3"/>
      <c r="G103" s="6" t="s">
        <v>361</v>
      </c>
      <c r="H103" s="6" t="s">
        <v>551</v>
      </c>
      <c r="I103" s="1">
        <v>4.30721616033488</v>
      </c>
      <c r="J103" s="1">
        <v>0.91127975727104604</v>
      </c>
      <c r="K103" s="1">
        <v>926551.75199999998</v>
      </c>
      <c r="L103" s="3"/>
      <c r="M103" s="3"/>
      <c r="N103" s="3">
        <v>407052.77</v>
      </c>
    </row>
    <row r="104" spans="1:14" x14ac:dyDescent="0.25">
      <c r="A104" s="6"/>
      <c r="B104" s="6" t="b">
        <v>0</v>
      </c>
      <c r="C104" s="6" t="s">
        <v>552</v>
      </c>
      <c r="D104" s="5">
        <v>42387.790659722203</v>
      </c>
      <c r="E104" s="2" t="s">
        <v>51</v>
      </c>
      <c r="F104" s="3"/>
      <c r="G104" s="6" t="s">
        <v>362</v>
      </c>
      <c r="H104" s="6" t="s">
        <v>553</v>
      </c>
      <c r="I104" s="1">
        <v>4.5041909559573101</v>
      </c>
      <c r="J104" s="1">
        <v>0.96934639748632101</v>
      </c>
      <c r="K104" s="1">
        <v>976810.65800000005</v>
      </c>
      <c r="L104" s="3"/>
      <c r="M104" s="3"/>
      <c r="N104" s="3">
        <v>412165.85600000003</v>
      </c>
    </row>
    <row r="105" spans="1:14" x14ac:dyDescent="0.25">
      <c r="A105" s="6"/>
      <c r="B105" s="6" t="b">
        <v>0</v>
      </c>
      <c r="C105" s="6" t="s">
        <v>554</v>
      </c>
      <c r="D105" s="5">
        <v>42387.792442129597</v>
      </c>
      <c r="E105" s="2" t="s">
        <v>51</v>
      </c>
      <c r="F105" s="3"/>
      <c r="G105" s="6" t="s">
        <v>363</v>
      </c>
      <c r="H105" s="6" t="s">
        <v>555</v>
      </c>
      <c r="I105" s="1">
        <v>4.7687727987689801</v>
      </c>
      <c r="J105" s="1">
        <v>2.08669751063763</v>
      </c>
      <c r="K105" s="1">
        <v>1054735.2439999999</v>
      </c>
      <c r="L105" s="3"/>
      <c r="M105" s="3"/>
      <c r="N105" s="3">
        <v>422670.36</v>
      </c>
    </row>
    <row r="106" spans="1:14" x14ac:dyDescent="0.25">
      <c r="A106" s="6"/>
      <c r="B106" s="6" t="b">
        <v>0</v>
      </c>
      <c r="C106" s="6" t="s">
        <v>556</v>
      </c>
      <c r="D106" s="5">
        <v>42387.794212963003</v>
      </c>
      <c r="E106" s="2" t="s">
        <v>51</v>
      </c>
      <c r="F106" s="3"/>
      <c r="G106" s="6" t="s">
        <v>364</v>
      </c>
      <c r="H106" s="6" t="s">
        <v>557</v>
      </c>
      <c r="I106" s="1">
        <v>4.4176867949504102</v>
      </c>
      <c r="J106" s="1">
        <v>2.0698191575815299</v>
      </c>
      <c r="K106" s="1">
        <v>969380.66</v>
      </c>
      <c r="L106" s="3"/>
      <c r="M106" s="3"/>
      <c r="N106" s="3">
        <v>416322.37199999997</v>
      </c>
    </row>
    <row r="107" spans="1:14" x14ac:dyDescent="0.25">
      <c r="A107" s="6"/>
      <c r="B107" s="6" t="b">
        <v>0</v>
      </c>
      <c r="C107" s="6" t="s">
        <v>558</v>
      </c>
      <c r="D107" s="5">
        <v>42387.795995370398</v>
      </c>
      <c r="E107" s="2" t="s">
        <v>51</v>
      </c>
      <c r="F107" s="3"/>
      <c r="G107" s="6" t="s">
        <v>365</v>
      </c>
      <c r="H107" s="6" t="s">
        <v>559</v>
      </c>
      <c r="I107" s="1">
        <v>3.7889461774075399</v>
      </c>
      <c r="J107" s="1">
        <v>0.919754497994416</v>
      </c>
      <c r="K107" s="1">
        <v>907323.39399999997</v>
      </c>
      <c r="L107" s="3"/>
      <c r="M107" s="3"/>
      <c r="N107" s="3">
        <v>447045.19799999997</v>
      </c>
    </row>
    <row r="108" spans="1:14" x14ac:dyDescent="0.25">
      <c r="A108" s="6"/>
      <c r="B108" s="6" t="b">
        <v>0</v>
      </c>
      <c r="C108" s="6" t="s">
        <v>560</v>
      </c>
      <c r="D108" s="5">
        <v>42387.797766203701</v>
      </c>
      <c r="E108" s="2" t="s">
        <v>51</v>
      </c>
      <c r="F108" s="3"/>
      <c r="G108" s="6" t="s">
        <v>366</v>
      </c>
      <c r="H108" s="6" t="s">
        <v>561</v>
      </c>
      <c r="I108" s="1">
        <v>2.2070165007627698</v>
      </c>
      <c r="J108" s="1">
        <v>2.50765748996433</v>
      </c>
      <c r="K108" s="1">
        <v>622200.28599999996</v>
      </c>
      <c r="L108" s="3"/>
      <c r="M108" s="3"/>
      <c r="N108" s="3">
        <v>487481.038</v>
      </c>
    </row>
    <row r="109" spans="1:14" x14ac:dyDescent="0.25">
      <c r="A109" s="6"/>
      <c r="B109" s="6" t="b">
        <v>0</v>
      </c>
      <c r="C109" s="6" t="s">
        <v>562</v>
      </c>
      <c r="D109" s="5">
        <v>42387.7995717593</v>
      </c>
      <c r="E109" s="2" t="s">
        <v>51</v>
      </c>
      <c r="F109" s="3"/>
      <c r="G109" s="6" t="s">
        <v>367</v>
      </c>
      <c r="H109" s="6" t="s">
        <v>563</v>
      </c>
      <c r="I109" s="1">
        <v>2.4697065465923198</v>
      </c>
      <c r="J109" s="1">
        <v>1.27653145926873</v>
      </c>
      <c r="K109" s="1">
        <v>637963.38800000004</v>
      </c>
      <c r="L109" s="3"/>
      <c r="M109" s="3"/>
      <c r="N109" s="3">
        <v>455194.23</v>
      </c>
    </row>
    <row r="110" spans="1:14" x14ac:dyDescent="0.25">
      <c r="A110" s="6"/>
      <c r="B110" s="6" t="b">
        <v>0</v>
      </c>
      <c r="C110" s="6" t="s">
        <v>564</v>
      </c>
      <c r="D110" s="5">
        <v>42387.801342592596</v>
      </c>
      <c r="E110" s="2" t="s">
        <v>51</v>
      </c>
      <c r="F110" s="3"/>
      <c r="G110" s="6" t="s">
        <v>368</v>
      </c>
      <c r="H110" s="6" t="s">
        <v>565</v>
      </c>
      <c r="I110" s="1">
        <v>0.31913001957444698</v>
      </c>
      <c r="J110" s="1">
        <v>11.520300302170099</v>
      </c>
      <c r="K110" s="1">
        <v>166435.802</v>
      </c>
      <c r="L110" s="3"/>
      <c r="M110" s="3"/>
      <c r="N110" s="3">
        <v>440528.538</v>
      </c>
    </row>
    <row r="111" spans="1:14" x14ac:dyDescent="0.25">
      <c r="A111" s="6"/>
      <c r="B111" s="6" t="b">
        <v>0</v>
      </c>
      <c r="C111" s="6" t="s">
        <v>566</v>
      </c>
      <c r="D111" s="5">
        <v>42387.803148148101</v>
      </c>
      <c r="E111" s="2" t="s">
        <v>51</v>
      </c>
      <c r="F111" s="3"/>
      <c r="G111" s="6" t="s">
        <v>369</v>
      </c>
      <c r="H111" s="6" t="s">
        <v>567</v>
      </c>
      <c r="I111" s="1">
        <v>1.9674833085946</v>
      </c>
      <c r="J111" s="1">
        <v>2.8438634522553601</v>
      </c>
      <c r="K111" s="1">
        <v>468290.28600000002</v>
      </c>
      <c r="L111" s="3"/>
      <c r="M111" s="3"/>
      <c r="N111" s="3">
        <v>402794.31199999998</v>
      </c>
    </row>
    <row r="112" spans="1:14" x14ac:dyDescent="0.25">
      <c r="A112" s="6"/>
      <c r="B112" s="6" t="b">
        <v>0</v>
      </c>
      <c r="C112" s="6" t="s">
        <v>568</v>
      </c>
      <c r="D112" s="5">
        <v>42387.804918981499</v>
      </c>
      <c r="E112" s="2" t="s">
        <v>51</v>
      </c>
      <c r="F112" s="3"/>
      <c r="G112" s="6" t="s">
        <v>370</v>
      </c>
      <c r="H112" s="6" t="s">
        <v>569</v>
      </c>
      <c r="I112" s="1">
        <v>0.53378902855739696</v>
      </c>
      <c r="J112" s="1">
        <v>7.3303131165679796</v>
      </c>
      <c r="K112" s="1">
        <v>193641.31200000001</v>
      </c>
      <c r="L112" s="3"/>
      <c r="M112" s="3"/>
      <c r="N112" s="3">
        <v>403218.46799999999</v>
      </c>
    </row>
    <row r="113" spans="1:16" x14ac:dyDescent="0.25">
      <c r="A113" s="6"/>
      <c r="B113" s="6" t="b">
        <v>0</v>
      </c>
      <c r="C113" s="6" t="s">
        <v>570</v>
      </c>
      <c r="D113" s="5">
        <v>42387.806712963</v>
      </c>
      <c r="E113" s="2" t="s">
        <v>51</v>
      </c>
      <c r="F113" s="3"/>
      <c r="G113" s="6" t="s">
        <v>371</v>
      </c>
      <c r="H113" s="6" t="s">
        <v>571</v>
      </c>
      <c r="I113" s="1">
        <v>2.9231649538489899</v>
      </c>
      <c r="J113" s="1">
        <v>2.1038009699303299</v>
      </c>
      <c r="K113" s="1">
        <v>664462.85199999996</v>
      </c>
      <c r="L113" s="3"/>
      <c r="M113" s="3"/>
      <c r="N113" s="3">
        <v>410771.83799999999</v>
      </c>
    </row>
    <row r="114" spans="1:16" x14ac:dyDescent="0.25">
      <c r="A114" s="6"/>
      <c r="B114" s="6" t="b">
        <v>0</v>
      </c>
      <c r="C114" s="6" t="s">
        <v>572</v>
      </c>
      <c r="D114" s="5">
        <v>42387.808472222197</v>
      </c>
      <c r="E114" s="2" t="s">
        <v>51</v>
      </c>
      <c r="F114" s="3"/>
      <c r="G114" s="6" t="s">
        <v>372</v>
      </c>
      <c r="H114" s="6" t="s">
        <v>573</v>
      </c>
      <c r="I114" s="1">
        <v>3.2240220211870501</v>
      </c>
      <c r="J114" s="1">
        <v>1.1709316592151899</v>
      </c>
      <c r="K114" s="1">
        <v>723683.75399999996</v>
      </c>
      <c r="L114" s="3"/>
      <c r="M114" s="3"/>
      <c r="N114" s="3">
        <v>411062.35200000001</v>
      </c>
    </row>
    <row r="115" spans="1:16" x14ac:dyDescent="0.25">
      <c r="A115" s="6"/>
      <c r="B115" s="6" t="b">
        <v>0</v>
      </c>
      <c r="C115" s="6" t="s">
        <v>574</v>
      </c>
      <c r="D115" s="5">
        <v>42387.810266203698</v>
      </c>
      <c r="E115" s="2" t="s">
        <v>51</v>
      </c>
      <c r="F115" s="3"/>
      <c r="G115" s="6" t="s">
        <v>373</v>
      </c>
      <c r="H115" s="6" t="s">
        <v>575</v>
      </c>
      <c r="I115" s="1">
        <v>1.96486344304427</v>
      </c>
      <c r="J115" s="1">
        <v>0.84195102013870105</v>
      </c>
      <c r="K115" s="1">
        <v>581497.34400000004</v>
      </c>
      <c r="L115" s="3"/>
      <c r="M115" s="3"/>
      <c r="N115" s="3">
        <v>500727.35600000003</v>
      </c>
    </row>
    <row r="116" spans="1:16" x14ac:dyDescent="0.25">
      <c r="A116" s="6"/>
      <c r="B116" s="6" t="b">
        <v>0</v>
      </c>
      <c r="C116" s="6" t="s">
        <v>576</v>
      </c>
      <c r="D116" s="5">
        <v>42387.812037037002</v>
      </c>
      <c r="E116" s="2" t="s">
        <v>51</v>
      </c>
      <c r="F116" s="3"/>
      <c r="G116" s="6" t="s">
        <v>374</v>
      </c>
      <c r="H116" s="6" t="s">
        <v>577</v>
      </c>
      <c r="I116" s="1">
        <v>2.6715133221635701</v>
      </c>
      <c r="J116" s="1">
        <v>2.0285551600831599</v>
      </c>
      <c r="K116" s="1">
        <v>625039.14399999997</v>
      </c>
      <c r="L116" s="3"/>
      <c r="M116" s="3"/>
      <c r="N116" s="3">
        <v>417459.44400000002</v>
      </c>
    </row>
    <row r="117" spans="1:16" x14ac:dyDescent="0.25">
      <c r="A117" s="6"/>
      <c r="B117" s="6" t="b">
        <v>0</v>
      </c>
      <c r="C117" s="6" t="s">
        <v>578</v>
      </c>
      <c r="D117" s="5">
        <v>42387.813842592601</v>
      </c>
      <c r="E117" s="2" t="s">
        <v>51</v>
      </c>
      <c r="F117" s="3"/>
      <c r="G117" s="6" t="s">
        <v>375</v>
      </c>
      <c r="H117" s="6" t="s">
        <v>579</v>
      </c>
      <c r="I117" s="1">
        <v>0.50571750586733399</v>
      </c>
      <c r="J117" s="1">
        <v>4.2043386264678899</v>
      </c>
      <c r="K117" s="1">
        <v>193481.66800000001</v>
      </c>
      <c r="L117" s="3"/>
      <c r="M117" s="3"/>
      <c r="N117" s="3">
        <v>414599.82799999998</v>
      </c>
    </row>
    <row r="118" spans="1:16" x14ac:dyDescent="0.25">
      <c r="A118" s="6"/>
      <c r="B118" s="6" t="b">
        <v>0</v>
      </c>
      <c r="C118" s="6" t="s">
        <v>580</v>
      </c>
      <c r="D118" s="5">
        <v>42387.815613425897</v>
      </c>
      <c r="E118" s="2" t="s">
        <v>51</v>
      </c>
      <c r="F118" s="3"/>
      <c r="G118" s="6" t="s">
        <v>376</v>
      </c>
      <c r="H118" s="6" t="s">
        <v>581</v>
      </c>
      <c r="I118" s="1">
        <v>0.44805858583416702</v>
      </c>
      <c r="J118" s="1">
        <v>6.1848894599733599</v>
      </c>
      <c r="K118" s="1">
        <v>185509.96400000001</v>
      </c>
      <c r="L118" s="3"/>
      <c r="M118" s="3"/>
      <c r="N118" s="3">
        <v>422245.73800000001</v>
      </c>
    </row>
    <row r="119" spans="1:16" x14ac:dyDescent="0.25">
      <c r="A119" s="6"/>
      <c r="B119" s="6" t="b">
        <v>0</v>
      </c>
      <c r="C119" s="6" t="s">
        <v>582</v>
      </c>
      <c r="D119" s="5">
        <v>42387.817407407398</v>
      </c>
      <c r="E119" s="2" t="s">
        <v>51</v>
      </c>
      <c r="F119" s="3"/>
      <c r="G119" s="6" t="s">
        <v>377</v>
      </c>
      <c r="H119" s="6" t="s">
        <v>583</v>
      </c>
      <c r="I119" s="1">
        <v>0.251430033954326</v>
      </c>
      <c r="J119" s="1">
        <v>2.19728404933739</v>
      </c>
      <c r="K119" s="1">
        <v>184682.12599999999</v>
      </c>
      <c r="L119" s="3"/>
      <c r="M119" s="3"/>
      <c r="N119" s="3">
        <v>534328.52599999995</v>
      </c>
    </row>
    <row r="120" spans="1:16" x14ac:dyDescent="0.25">
      <c r="A120" s="6"/>
      <c r="B120" s="6" t="b">
        <v>0</v>
      </c>
      <c r="C120" s="6" t="s">
        <v>584</v>
      </c>
      <c r="D120" s="5">
        <v>42387.819178240701</v>
      </c>
      <c r="E120" s="2" t="s">
        <v>51</v>
      </c>
      <c r="F120" s="3"/>
      <c r="G120" s="6" t="s">
        <v>378</v>
      </c>
      <c r="H120" s="6" t="s">
        <v>585</v>
      </c>
      <c r="I120" s="1">
        <v>2.5479236407538401</v>
      </c>
      <c r="J120" s="1">
        <v>1.0952110786821201</v>
      </c>
      <c r="K120" s="1">
        <v>618761.23800000001</v>
      </c>
      <c r="L120" s="3"/>
      <c r="M120" s="3"/>
      <c r="N120" s="3">
        <v>430085.64399999997</v>
      </c>
    </row>
    <row r="121" spans="1:16" x14ac:dyDescent="0.25">
      <c r="A121" s="6"/>
      <c r="B121" s="6" t="b">
        <v>0</v>
      </c>
      <c r="C121" s="6" t="s">
        <v>586</v>
      </c>
      <c r="D121" s="5">
        <v>42387.820995370399</v>
      </c>
      <c r="E121" s="2" t="s">
        <v>51</v>
      </c>
      <c r="F121" s="3"/>
      <c r="G121" s="6" t="s">
        <v>379</v>
      </c>
      <c r="H121" s="6" t="s">
        <v>587</v>
      </c>
      <c r="I121" s="1">
        <v>3.2192023132804799</v>
      </c>
      <c r="J121" s="1">
        <v>1.1494788760725401</v>
      </c>
      <c r="K121" s="1">
        <v>798773.11600000004</v>
      </c>
      <c r="L121" s="3"/>
      <c r="M121" s="3"/>
      <c r="N121" s="3">
        <v>454288.674</v>
      </c>
    </row>
    <row r="122" spans="1:16" x14ac:dyDescent="0.25">
      <c r="A122" s="6"/>
      <c r="B122" s="6" t="b">
        <v>0</v>
      </c>
      <c r="C122" s="6" t="s">
        <v>588</v>
      </c>
      <c r="D122" s="5">
        <v>42387.822766203702</v>
      </c>
      <c r="E122" s="2" t="s">
        <v>51</v>
      </c>
      <c r="F122" s="3"/>
      <c r="G122" s="6" t="s">
        <v>380</v>
      </c>
      <c r="H122" s="6" t="s">
        <v>589</v>
      </c>
      <c r="I122" s="1">
        <v>0.93448405034450099</v>
      </c>
      <c r="J122" s="1">
        <v>2.5044362400329199</v>
      </c>
      <c r="K122" s="1">
        <v>275142.82199999999</v>
      </c>
      <c r="L122" s="3"/>
      <c r="M122" s="3"/>
      <c r="N122" s="3">
        <v>410174.45600000001</v>
      </c>
    </row>
    <row r="123" spans="1:16" x14ac:dyDescent="0.25">
      <c r="A123" s="6"/>
      <c r="B123" s="6" t="b">
        <v>0</v>
      </c>
      <c r="C123" s="6" t="s">
        <v>590</v>
      </c>
      <c r="D123" s="5">
        <v>42387.824583333299</v>
      </c>
      <c r="E123" s="2" t="s">
        <v>51</v>
      </c>
      <c r="F123" s="3"/>
      <c r="G123" s="6" t="s">
        <v>381</v>
      </c>
      <c r="H123" s="6" t="s">
        <v>591</v>
      </c>
      <c r="I123" s="1">
        <v>0.49228060907130899</v>
      </c>
      <c r="J123" s="1">
        <v>8.9457333229399598</v>
      </c>
      <c r="K123" s="1">
        <v>198559.06400000001</v>
      </c>
      <c r="L123" s="3"/>
      <c r="M123" s="3"/>
      <c r="N123" s="3">
        <v>431514.37199999997</v>
      </c>
    </row>
    <row r="124" spans="1:16" x14ac:dyDescent="0.25">
      <c r="A124" s="6"/>
      <c r="B124" s="6" t="b">
        <v>0</v>
      </c>
      <c r="C124" s="6" t="s">
        <v>592</v>
      </c>
      <c r="D124" s="5">
        <v>42387.826354166697</v>
      </c>
      <c r="E124" s="2" t="s">
        <v>51</v>
      </c>
      <c r="F124" s="3"/>
      <c r="G124" s="6" t="s">
        <v>382</v>
      </c>
      <c r="H124" s="6" t="s">
        <v>593</v>
      </c>
      <c r="I124" s="1">
        <v>2.71193507448349</v>
      </c>
      <c r="J124" s="1">
        <v>1.20099749595723</v>
      </c>
      <c r="K124" s="1">
        <v>622950.66399999999</v>
      </c>
      <c r="L124" s="3"/>
      <c r="M124" s="3"/>
      <c r="N124" s="3">
        <v>410715.09399999998</v>
      </c>
    </row>
    <row r="125" spans="1:16" x14ac:dyDescent="0.25">
      <c r="A125" s="6"/>
      <c r="B125" s="6" t="b">
        <v>0</v>
      </c>
      <c r="C125" s="6" t="s">
        <v>594</v>
      </c>
      <c r="D125" s="5">
        <v>42387.828148148103</v>
      </c>
      <c r="E125" s="2" t="s">
        <v>51</v>
      </c>
      <c r="F125" s="3"/>
      <c r="G125" s="6" t="s">
        <v>383</v>
      </c>
      <c r="H125" s="6" t="s">
        <v>595</v>
      </c>
      <c r="I125" s="1">
        <v>2.47524838006784</v>
      </c>
      <c r="J125" s="1">
        <v>0.56669963412058699</v>
      </c>
      <c r="K125" s="1">
        <v>613607.47400000005</v>
      </c>
      <c r="L125" s="3"/>
      <c r="M125" s="3"/>
      <c r="N125" s="3">
        <v>436979.87199999997</v>
      </c>
    </row>
    <row r="126" spans="1:16" x14ac:dyDescent="0.25">
      <c r="A126" s="6"/>
      <c r="B126" s="6" t="b">
        <v>0</v>
      </c>
      <c r="C126" s="6" t="s">
        <v>596</v>
      </c>
      <c r="D126" s="5">
        <v>42387.829918981501</v>
      </c>
      <c r="E126" s="2" t="s">
        <v>51</v>
      </c>
      <c r="F126" s="3"/>
      <c r="G126" s="6" t="s">
        <v>384</v>
      </c>
      <c r="H126" s="6" t="s">
        <v>597</v>
      </c>
      <c r="I126" s="1">
        <v>0.88866152969599199</v>
      </c>
      <c r="J126" s="1">
        <v>3.2568285768343799</v>
      </c>
      <c r="K126" s="1">
        <v>281778.45</v>
      </c>
      <c r="L126" s="3"/>
      <c r="M126" s="3"/>
      <c r="N126" s="3">
        <v>434178.09399999998</v>
      </c>
    </row>
    <row r="127" spans="1:16" x14ac:dyDescent="0.25">
      <c r="A127" s="6"/>
      <c r="B127" s="6" t="b">
        <v>0</v>
      </c>
      <c r="C127" s="6" t="s">
        <v>598</v>
      </c>
      <c r="D127" s="5">
        <v>42387.831701388903</v>
      </c>
      <c r="E127" s="2" t="s">
        <v>51</v>
      </c>
      <c r="F127" s="3"/>
      <c r="G127" s="6" t="s">
        <v>385</v>
      </c>
      <c r="H127" s="6" t="s">
        <v>599</v>
      </c>
      <c r="I127" s="1">
        <v>0.21892468444528301</v>
      </c>
      <c r="J127" s="1">
        <v>6.7264195291798101</v>
      </c>
      <c r="K127" s="1">
        <v>177686.02600000001</v>
      </c>
      <c r="L127" s="3"/>
      <c r="M127" s="3"/>
      <c r="N127" s="3">
        <v>538162.95400000003</v>
      </c>
    </row>
    <row r="128" spans="1:16" x14ac:dyDescent="0.25">
      <c r="A128" s="6"/>
      <c r="B128" s="6" t="b">
        <v>0</v>
      </c>
      <c r="C128" s="6" t="s">
        <v>600</v>
      </c>
      <c r="D128" s="5">
        <v>42387.833460648202</v>
      </c>
      <c r="E128" s="2" t="s">
        <v>51</v>
      </c>
      <c r="F128" s="3"/>
      <c r="G128" s="6" t="s">
        <v>386</v>
      </c>
      <c r="H128" s="6" t="s">
        <v>601</v>
      </c>
      <c r="I128" s="1">
        <v>1.8552674544701</v>
      </c>
      <c r="J128" s="1">
        <v>1.81104473933557</v>
      </c>
      <c r="K128" s="1">
        <v>467047.27600000001</v>
      </c>
      <c r="L128" s="3"/>
      <c r="M128" s="3"/>
      <c r="N128" s="3">
        <v>421169.97</v>
      </c>
      <c r="P128" s="12"/>
    </row>
    <row r="129" spans="1:16" x14ac:dyDescent="0.25">
      <c r="A129" s="6"/>
      <c r="B129" s="6" t="b">
        <v>0</v>
      </c>
      <c r="C129" s="6" t="s">
        <v>602</v>
      </c>
      <c r="D129" s="5">
        <v>42387.835277777798</v>
      </c>
      <c r="E129" s="2" t="s">
        <v>51</v>
      </c>
      <c r="F129" s="3"/>
      <c r="G129" s="6" t="s">
        <v>387</v>
      </c>
      <c r="H129" s="6" t="s">
        <v>603</v>
      </c>
      <c r="I129" s="1">
        <v>7.2492783635098199</v>
      </c>
      <c r="J129" s="1">
        <v>0.46613296369087698</v>
      </c>
      <c r="K129" s="1">
        <v>1610413.656</v>
      </c>
      <c r="L129" s="3"/>
      <c r="M129" s="3"/>
      <c r="N129" s="3">
        <v>438012.41800000001</v>
      </c>
      <c r="P129" s="12"/>
    </row>
    <row r="130" spans="1:16" x14ac:dyDescent="0.25">
      <c r="A130" s="6"/>
      <c r="B130" s="6" t="b">
        <v>0</v>
      </c>
      <c r="C130" s="6" t="s">
        <v>604</v>
      </c>
      <c r="D130" s="5">
        <v>42387.837037037003</v>
      </c>
      <c r="E130" s="2" t="s">
        <v>51</v>
      </c>
      <c r="F130" s="3"/>
      <c r="G130" s="6" t="s">
        <v>388</v>
      </c>
      <c r="H130" s="6" t="s">
        <v>605</v>
      </c>
      <c r="I130" s="1">
        <v>11.286858778701101</v>
      </c>
      <c r="J130" s="1">
        <v>1.80925276710232</v>
      </c>
      <c r="K130" s="1">
        <v>2275358.6439999999</v>
      </c>
      <c r="L130" s="3"/>
      <c r="M130" s="3"/>
      <c r="N130" s="3">
        <v>406338.01799999998</v>
      </c>
      <c r="P130" s="12"/>
    </row>
    <row r="131" spans="1:16" x14ac:dyDescent="0.25">
      <c r="A131" s="6"/>
      <c r="B131" s="6" t="b">
        <v>0</v>
      </c>
      <c r="C131" s="6" t="s">
        <v>606</v>
      </c>
      <c r="D131" s="5">
        <v>42387.838807870401</v>
      </c>
      <c r="E131" s="2" t="s">
        <v>51</v>
      </c>
      <c r="F131" s="3"/>
      <c r="G131" s="6" t="s">
        <v>389</v>
      </c>
      <c r="H131" s="6" t="s">
        <v>607</v>
      </c>
      <c r="I131" s="1">
        <v>2.1111596406914099</v>
      </c>
      <c r="J131" s="1">
        <v>3.2166886720523502</v>
      </c>
      <c r="K131" s="1">
        <v>508207.076</v>
      </c>
      <c r="L131" s="3"/>
      <c r="M131" s="3"/>
      <c r="N131" s="3">
        <v>412922.49</v>
      </c>
      <c r="P131" s="12"/>
    </row>
    <row r="132" spans="1:16" x14ac:dyDescent="0.25">
      <c r="A132" s="6"/>
      <c r="B132" s="6" t="b">
        <v>0</v>
      </c>
      <c r="C132" s="6" t="s">
        <v>608</v>
      </c>
      <c r="D132" s="5">
        <v>42387.840567129599</v>
      </c>
      <c r="E132" s="2" t="s">
        <v>51</v>
      </c>
      <c r="F132" s="3"/>
      <c r="G132" s="6" t="s">
        <v>390</v>
      </c>
      <c r="H132" s="6" t="s">
        <v>609</v>
      </c>
      <c r="I132" s="1">
        <v>1.4715196303401901</v>
      </c>
      <c r="J132" s="1">
        <v>2.1229228253871102</v>
      </c>
      <c r="K132" s="1">
        <v>377036.27799999999</v>
      </c>
      <c r="L132" s="3"/>
      <c r="M132" s="3"/>
      <c r="N132" s="3">
        <v>406923.39</v>
      </c>
      <c r="P132" s="12"/>
    </row>
    <row r="133" spans="1:16" x14ac:dyDescent="0.25">
      <c r="A133" s="6"/>
      <c r="B133" s="6" t="b">
        <v>0</v>
      </c>
      <c r="C133" s="6" t="s">
        <v>610</v>
      </c>
      <c r="D133" s="5">
        <v>42387.842361111099</v>
      </c>
      <c r="E133" s="2" t="s">
        <v>51</v>
      </c>
      <c r="F133" s="3"/>
      <c r="G133" s="6" t="s">
        <v>391</v>
      </c>
      <c r="H133" s="6" t="s">
        <v>611</v>
      </c>
      <c r="I133" s="1">
        <v>2.7700258633202499</v>
      </c>
      <c r="J133" s="1">
        <v>1.0221953995934401</v>
      </c>
      <c r="K133" s="1">
        <v>623339.28599999996</v>
      </c>
      <c r="L133" s="3"/>
      <c r="M133" s="3"/>
      <c r="N133" s="3">
        <v>403578.52</v>
      </c>
      <c r="P133" s="12"/>
    </row>
    <row r="134" spans="1:16" x14ac:dyDescent="0.25">
      <c r="A134" s="6"/>
      <c r="B134" s="6" t="b">
        <v>0</v>
      </c>
      <c r="C134" s="6" t="s">
        <v>612</v>
      </c>
      <c r="D134" s="5">
        <v>42387.844131944403</v>
      </c>
      <c r="E134" s="2" t="s">
        <v>51</v>
      </c>
      <c r="F134" s="3"/>
      <c r="G134" s="6" t="s">
        <v>392</v>
      </c>
      <c r="H134" s="6" t="s">
        <v>613</v>
      </c>
      <c r="I134" s="1">
        <v>0.140646656780124</v>
      </c>
      <c r="J134" s="1">
        <v>25.448558376121799</v>
      </c>
      <c r="K134" s="1">
        <v>119478.86199999999</v>
      </c>
      <c r="L134" s="3"/>
      <c r="M134" s="3"/>
      <c r="N134" s="3">
        <v>408129.53399999999</v>
      </c>
      <c r="P134" s="12"/>
    </row>
    <row r="135" spans="1:16" x14ac:dyDescent="0.25">
      <c r="A135" s="6"/>
      <c r="B135" s="6" t="b">
        <v>0</v>
      </c>
      <c r="C135" s="6" t="s">
        <v>614</v>
      </c>
      <c r="D135" s="5">
        <v>42387.845937500002</v>
      </c>
      <c r="E135" s="2" t="s">
        <v>51</v>
      </c>
      <c r="F135" s="3"/>
      <c r="G135" s="6" t="s">
        <v>393</v>
      </c>
      <c r="H135" s="6" t="s">
        <v>615</v>
      </c>
      <c r="I135" s="1">
        <v>4.4793223077962896</v>
      </c>
      <c r="J135" s="1">
        <v>1.29263339495018</v>
      </c>
      <c r="K135" s="1">
        <v>962989.19</v>
      </c>
      <c r="L135" s="3"/>
      <c r="M135" s="3"/>
      <c r="N135" s="3">
        <v>408374.45400000003</v>
      </c>
      <c r="P135" s="12"/>
    </row>
    <row r="136" spans="1:16" x14ac:dyDescent="0.25">
      <c r="A136" s="6"/>
      <c r="B136" s="6" t="b">
        <v>0</v>
      </c>
      <c r="C136" s="6" t="s">
        <v>616</v>
      </c>
      <c r="D136" s="5">
        <v>42387.847696759301</v>
      </c>
      <c r="E136" s="2" t="s">
        <v>51</v>
      </c>
      <c r="F136" s="3"/>
      <c r="G136" s="6" t="s">
        <v>394</v>
      </c>
      <c r="H136" s="6" t="s">
        <v>617</v>
      </c>
      <c r="I136" s="1">
        <v>1.32284896014169</v>
      </c>
      <c r="J136" s="1">
        <v>1.59271474786211</v>
      </c>
      <c r="K136" s="1">
        <v>363458.39399999997</v>
      </c>
      <c r="L136" s="3"/>
      <c r="M136" s="3"/>
      <c r="N136" s="3">
        <v>424800.29</v>
      </c>
      <c r="P136" s="12"/>
    </row>
    <row r="137" spans="1:16" x14ac:dyDescent="0.25">
      <c r="A137" s="6"/>
      <c r="B137" s="6" t="b">
        <v>0</v>
      </c>
      <c r="C137" s="6" t="s">
        <v>618</v>
      </c>
      <c r="D137" s="5">
        <v>42387.849502314799</v>
      </c>
      <c r="E137" s="2" t="s">
        <v>51</v>
      </c>
      <c r="F137" s="3"/>
      <c r="G137" s="6" t="s">
        <v>395</v>
      </c>
      <c r="H137" s="6" t="s">
        <v>619</v>
      </c>
      <c r="I137" s="1">
        <v>3.0008478516305299</v>
      </c>
      <c r="J137" s="1">
        <v>1.2474400317988401</v>
      </c>
      <c r="K137" s="1">
        <v>704653.07400000002</v>
      </c>
      <c r="L137" s="3"/>
      <c r="M137" s="3"/>
      <c r="N137" s="3">
        <v>425955.51</v>
      </c>
      <c r="P137" s="12"/>
    </row>
    <row r="138" spans="1:16" x14ac:dyDescent="0.25">
      <c r="A138" s="6"/>
      <c r="B138" s="6" t="b">
        <v>0</v>
      </c>
      <c r="C138" s="6" t="s">
        <v>620</v>
      </c>
      <c r="D138" s="5">
        <v>42387.851261574098</v>
      </c>
      <c r="E138" s="2" t="s">
        <v>51</v>
      </c>
      <c r="F138" s="3"/>
      <c r="G138" s="6" t="s">
        <v>396</v>
      </c>
      <c r="H138" s="6" t="s">
        <v>621</v>
      </c>
      <c r="I138" s="1">
        <v>1.0658985522254201</v>
      </c>
      <c r="J138" s="1">
        <v>2.9410558804671001</v>
      </c>
      <c r="K138" s="1">
        <v>300864.53200000001</v>
      </c>
      <c r="L138" s="3"/>
      <c r="M138" s="3"/>
      <c r="N138" s="3">
        <v>410389.92200000002</v>
      </c>
      <c r="P138" s="12"/>
    </row>
    <row r="139" spans="1:16" x14ac:dyDescent="0.25">
      <c r="A139" s="6"/>
      <c r="B139" s="6" t="b">
        <v>0</v>
      </c>
      <c r="C139" s="6" t="s">
        <v>622</v>
      </c>
      <c r="D139" s="5">
        <v>42387.853055555599</v>
      </c>
      <c r="E139" s="2" t="s">
        <v>51</v>
      </c>
      <c r="F139" s="3"/>
      <c r="G139" s="6" t="s">
        <v>397</v>
      </c>
      <c r="H139" s="6" t="s">
        <v>623</v>
      </c>
      <c r="I139" s="1">
        <v>2.0642283275654298</v>
      </c>
      <c r="J139" s="1">
        <v>2.70071771765399</v>
      </c>
      <c r="K139" s="1">
        <v>518720.446</v>
      </c>
      <c r="L139" s="3"/>
      <c r="M139" s="3"/>
      <c r="N139" s="3">
        <v>429271.24200000003</v>
      </c>
      <c r="P139" s="12"/>
    </row>
    <row r="140" spans="1:16" x14ac:dyDescent="0.25">
      <c r="A140" s="6"/>
      <c r="B140" s="6" t="b">
        <v>0</v>
      </c>
      <c r="C140" s="6" t="s">
        <v>624</v>
      </c>
      <c r="D140" s="5">
        <v>42387.854826388902</v>
      </c>
      <c r="E140" s="2" t="s">
        <v>51</v>
      </c>
      <c r="F140" s="3"/>
      <c r="G140" s="6" t="s">
        <v>398</v>
      </c>
      <c r="H140" s="6" t="s">
        <v>625</v>
      </c>
      <c r="I140" s="1">
        <v>2.5420443734231002</v>
      </c>
      <c r="J140" s="1">
        <v>0.50618958151927096</v>
      </c>
      <c r="K140" s="1">
        <v>552299.04799999995</v>
      </c>
      <c r="L140" s="3"/>
      <c r="M140" s="3"/>
      <c r="N140" s="3">
        <v>384618.386</v>
      </c>
      <c r="P140" s="12"/>
    </row>
    <row r="141" spans="1:16" x14ac:dyDescent="0.25">
      <c r="A141" s="6"/>
      <c r="B141" s="6" t="b">
        <v>0</v>
      </c>
      <c r="C141" s="6" t="s">
        <v>626</v>
      </c>
      <c r="D141" s="5">
        <v>42387.8566319444</v>
      </c>
      <c r="E141" s="2" t="s">
        <v>51</v>
      </c>
      <c r="F141" s="3"/>
      <c r="G141" s="6" t="s">
        <v>399</v>
      </c>
      <c r="H141" s="6" t="s">
        <v>627</v>
      </c>
      <c r="I141" s="1">
        <v>3.8095068744460701</v>
      </c>
      <c r="J141" s="1">
        <v>1.1066791127584401</v>
      </c>
      <c r="K141" s="1">
        <v>829110.77399999998</v>
      </c>
      <c r="L141" s="3"/>
      <c r="M141" s="3"/>
      <c r="N141" s="3">
        <v>406564.07799999998</v>
      </c>
      <c r="P141" s="12"/>
    </row>
    <row r="142" spans="1:16" x14ac:dyDescent="0.25">
      <c r="A142" s="6"/>
      <c r="B142" s="6" t="b">
        <v>0</v>
      </c>
      <c r="C142" s="6" t="s">
        <v>628</v>
      </c>
      <c r="D142" s="5">
        <v>42387.858391203699</v>
      </c>
      <c r="E142" s="2" t="s">
        <v>51</v>
      </c>
      <c r="F142" s="3"/>
      <c r="G142" s="6" t="s">
        <v>400</v>
      </c>
      <c r="H142" s="6" t="s">
        <v>629</v>
      </c>
      <c r="I142" s="1">
        <v>8.4196496940657894</v>
      </c>
      <c r="J142" s="1">
        <v>1.7337761867715999</v>
      </c>
      <c r="K142" s="1">
        <v>1752816.3940000001</v>
      </c>
      <c r="L142" s="3"/>
      <c r="M142" s="3"/>
      <c r="N142" s="3">
        <v>414006.39</v>
      </c>
      <c r="P142" s="12"/>
    </row>
    <row r="143" spans="1:16" x14ac:dyDescent="0.25">
      <c r="A143" s="6"/>
      <c r="B143" s="6" t="b">
        <v>0</v>
      </c>
      <c r="C143" s="6" t="s">
        <v>630</v>
      </c>
      <c r="D143" s="5">
        <v>42387.860173611101</v>
      </c>
      <c r="E143" s="2" t="s">
        <v>51</v>
      </c>
      <c r="F143" s="3"/>
      <c r="G143" s="6" t="s">
        <v>401</v>
      </c>
      <c r="H143" s="6" t="s">
        <v>631</v>
      </c>
      <c r="I143" s="1">
        <v>2.6884024600645602</v>
      </c>
      <c r="J143" s="1">
        <v>1.4301336410201699</v>
      </c>
      <c r="K143" s="1">
        <v>625740.40599999996</v>
      </c>
      <c r="L143" s="3"/>
      <c r="M143" s="3"/>
      <c r="N143" s="3">
        <v>415604.56</v>
      </c>
      <c r="P143" s="12"/>
    </row>
    <row r="144" spans="1:16" x14ac:dyDescent="0.25">
      <c r="A144" s="6"/>
      <c r="B144" s="6" t="b">
        <v>0</v>
      </c>
      <c r="C144" s="6" t="s">
        <v>632</v>
      </c>
      <c r="D144" s="5">
        <v>42387.861932870401</v>
      </c>
      <c r="E144" s="2" t="s">
        <v>51</v>
      </c>
      <c r="F144" s="3"/>
      <c r="G144" s="15" t="s">
        <v>402</v>
      </c>
      <c r="H144" s="6" t="s">
        <v>224</v>
      </c>
      <c r="I144" s="1">
        <v>1.85591446320753</v>
      </c>
      <c r="J144" s="1">
        <v>5.3006436265760604</v>
      </c>
      <c r="K144" s="1">
        <v>448977.772</v>
      </c>
      <c r="L144" s="3"/>
      <c r="M144" s="3"/>
      <c r="N144" s="3">
        <v>404892.92</v>
      </c>
      <c r="O144" s="12">
        <v>244</v>
      </c>
    </row>
    <row r="145" spans="1:15" x14ac:dyDescent="0.25">
      <c r="A145" s="6"/>
      <c r="B145" s="6" t="b">
        <v>0</v>
      </c>
      <c r="C145" s="6" t="s">
        <v>633</v>
      </c>
      <c r="D145" s="5">
        <v>42387.863715277803</v>
      </c>
      <c r="E145" s="2" t="s">
        <v>51</v>
      </c>
      <c r="F145" s="3"/>
      <c r="G145" s="15" t="s">
        <v>403</v>
      </c>
      <c r="H145" s="6" t="s">
        <v>258</v>
      </c>
      <c r="I145" s="1">
        <v>1.8979747132579401</v>
      </c>
      <c r="J145" s="1">
        <v>2.31846895696623</v>
      </c>
      <c r="K145" s="1">
        <v>463518.46799999999</v>
      </c>
      <c r="L145" s="3"/>
      <c r="M145" s="3"/>
      <c r="N145" s="3">
        <v>410340.72600000002</v>
      </c>
      <c r="O145" s="19">
        <v>243</v>
      </c>
    </row>
    <row r="146" spans="1:15" x14ac:dyDescent="0.25">
      <c r="A146" s="6"/>
      <c r="B146" s="6" t="b">
        <v>0</v>
      </c>
      <c r="C146" s="6" t="s">
        <v>634</v>
      </c>
      <c r="D146" s="5">
        <v>42387.865451388898</v>
      </c>
      <c r="E146" s="2" t="s">
        <v>51</v>
      </c>
      <c r="F146" s="3"/>
      <c r="G146" s="15" t="s">
        <v>404</v>
      </c>
      <c r="H146" s="6" t="s">
        <v>58</v>
      </c>
      <c r="I146" s="1">
        <v>9.8961119136773608</v>
      </c>
      <c r="J146" s="1">
        <v>2.4194287793627001</v>
      </c>
      <c r="K146" s="1">
        <v>1553474.5379999999</v>
      </c>
      <c r="L146" s="3"/>
      <c r="M146" s="3"/>
      <c r="N146" s="3">
        <v>314652.174</v>
      </c>
      <c r="O146" s="19">
        <v>242</v>
      </c>
    </row>
    <row r="147" spans="1:15" x14ac:dyDescent="0.25">
      <c r="A147" s="6"/>
      <c r="B147" s="6" t="b">
        <v>0</v>
      </c>
      <c r="C147" s="6" t="s">
        <v>635</v>
      </c>
      <c r="D147" s="5">
        <v>42387.867175925901</v>
      </c>
      <c r="E147" s="2" t="s">
        <v>51</v>
      </c>
      <c r="F147" s="3"/>
      <c r="G147" s="15" t="s">
        <v>405</v>
      </c>
      <c r="H147" s="6" t="s">
        <v>158</v>
      </c>
      <c r="I147" s="1">
        <v>3.2040840695760102</v>
      </c>
      <c r="J147" s="1">
        <v>1.3647767884991899</v>
      </c>
      <c r="K147" s="1">
        <v>723016.95799999998</v>
      </c>
      <c r="L147" s="3"/>
      <c r="M147" s="3"/>
      <c r="N147" s="3">
        <v>412923.58399999997</v>
      </c>
      <c r="O147" s="19">
        <v>241</v>
      </c>
    </row>
    <row r="148" spans="1:15" x14ac:dyDescent="0.25">
      <c r="A148" s="6"/>
      <c r="B148" s="6" t="b">
        <v>0</v>
      </c>
      <c r="C148" s="6" t="s">
        <v>636</v>
      </c>
      <c r="D148" s="5">
        <v>42387.868946759299</v>
      </c>
      <c r="E148" s="2" t="s">
        <v>51</v>
      </c>
      <c r="F148" s="3"/>
      <c r="G148" s="15" t="s">
        <v>406</v>
      </c>
      <c r="H148" s="6" t="s">
        <v>183</v>
      </c>
      <c r="I148" s="1">
        <v>8.7541267574000603</v>
      </c>
      <c r="J148" s="1">
        <v>2.9202678575625001</v>
      </c>
      <c r="K148" s="1">
        <v>1812284.5460000001</v>
      </c>
      <c r="L148" s="3"/>
      <c r="M148" s="3"/>
      <c r="N148" s="3">
        <v>412499.43800000002</v>
      </c>
      <c r="O148" s="20">
        <v>240</v>
      </c>
    </row>
    <row r="149" spans="1:15" x14ac:dyDescent="0.25">
      <c r="A149" s="6"/>
      <c r="B149" s="6" t="b">
        <v>0</v>
      </c>
      <c r="C149" s="6" t="s">
        <v>637</v>
      </c>
      <c r="D149" s="5">
        <v>42387.870671296303</v>
      </c>
      <c r="E149" s="2" t="s">
        <v>51</v>
      </c>
      <c r="F149" s="3"/>
      <c r="G149" s="15" t="s">
        <v>407</v>
      </c>
      <c r="H149" s="6" t="s">
        <v>103</v>
      </c>
      <c r="I149" s="1">
        <v>8.3405267434680894</v>
      </c>
      <c r="J149" s="1">
        <v>1.8546099506631699</v>
      </c>
      <c r="K149" s="1">
        <v>1693303.764</v>
      </c>
      <c r="L149" s="3"/>
      <c r="M149" s="3"/>
      <c r="N149" s="3">
        <v>403564.31400000001</v>
      </c>
      <c r="O149" s="20">
        <v>239</v>
      </c>
    </row>
    <row r="150" spans="1:15" x14ac:dyDescent="0.25">
      <c r="A150" s="6"/>
      <c r="B150" s="6" t="b">
        <v>0</v>
      </c>
      <c r="C150" s="6" t="s">
        <v>638</v>
      </c>
      <c r="D150" s="5">
        <v>42387.872407407398</v>
      </c>
      <c r="E150" s="2" t="s">
        <v>51</v>
      </c>
      <c r="F150" s="3"/>
      <c r="G150" s="15" t="s">
        <v>408</v>
      </c>
      <c r="H150" s="6" t="s">
        <v>50</v>
      </c>
      <c r="I150" s="1">
        <v>10.6711593400677</v>
      </c>
      <c r="J150" s="1">
        <v>2.5410279319746398</v>
      </c>
      <c r="K150" s="1">
        <v>2194562.7340000002</v>
      </c>
      <c r="L150" s="3"/>
      <c r="M150" s="3"/>
      <c r="N150" s="3">
        <v>413531.24599999998</v>
      </c>
      <c r="O150" s="20">
        <v>238</v>
      </c>
    </row>
    <row r="151" spans="1:15" x14ac:dyDescent="0.25">
      <c r="A151" s="6"/>
      <c r="B151" s="6" t="b">
        <v>0</v>
      </c>
      <c r="C151" s="6" t="s">
        <v>639</v>
      </c>
      <c r="D151" s="5">
        <v>42387.874166666697</v>
      </c>
      <c r="E151" s="2" t="s">
        <v>51</v>
      </c>
      <c r="F151" s="3"/>
      <c r="G151" s="15" t="s">
        <v>409</v>
      </c>
      <c r="H151" s="6" t="s">
        <v>82</v>
      </c>
      <c r="I151" s="1">
        <v>1.4896603946795199</v>
      </c>
      <c r="J151" s="1">
        <v>1.6343966062003299</v>
      </c>
      <c r="K151" s="1">
        <v>386299.44199999998</v>
      </c>
      <c r="L151" s="3"/>
      <c r="M151" s="3"/>
      <c r="N151" s="3">
        <v>413163.79800000001</v>
      </c>
      <c r="O151" s="20">
        <v>237</v>
      </c>
    </row>
    <row r="152" spans="1:15" x14ac:dyDescent="0.25">
      <c r="A152" s="6"/>
      <c r="B152" s="6" t="b">
        <v>0</v>
      </c>
      <c r="C152" s="6" t="s">
        <v>640</v>
      </c>
      <c r="D152" s="5">
        <v>42387.875891203701</v>
      </c>
      <c r="E152" s="2" t="s">
        <v>51</v>
      </c>
      <c r="F152" s="3"/>
      <c r="G152" s="15" t="s">
        <v>410</v>
      </c>
      <c r="H152" s="6" t="s">
        <v>34</v>
      </c>
      <c r="I152" s="1">
        <v>10.6928277806801</v>
      </c>
      <c r="J152" s="1">
        <v>0.93056520703923096</v>
      </c>
      <c r="K152" s="1">
        <v>2249737.0819999999</v>
      </c>
      <c r="L152" s="3"/>
      <c r="M152" s="3"/>
      <c r="N152" s="3">
        <v>423236.87400000001</v>
      </c>
      <c r="O152" s="20">
        <v>236</v>
      </c>
    </row>
    <row r="153" spans="1:15" x14ac:dyDescent="0.25">
      <c r="A153" s="6"/>
      <c r="B153" s="6" t="b">
        <v>0</v>
      </c>
      <c r="C153" s="6" t="s">
        <v>641</v>
      </c>
      <c r="D153" s="5">
        <v>42387.877638888902</v>
      </c>
      <c r="E153" s="2" t="s">
        <v>51</v>
      </c>
      <c r="F153" s="3"/>
      <c r="G153" s="15" t="s">
        <v>411</v>
      </c>
      <c r="H153" s="6" t="s">
        <v>195</v>
      </c>
      <c r="I153" s="1">
        <v>2.72605869927997</v>
      </c>
      <c r="J153" s="1">
        <v>1.0064842778688801</v>
      </c>
      <c r="K153" s="1">
        <v>700230.19799999997</v>
      </c>
      <c r="L153" s="3"/>
      <c r="M153" s="3"/>
      <c r="N153" s="3">
        <v>459616.51199999999</v>
      </c>
      <c r="O153" s="20">
        <v>235</v>
      </c>
    </row>
    <row r="154" spans="1:15" x14ac:dyDescent="0.25">
      <c r="A154" s="6"/>
      <c r="B154" s="6" t="b">
        <v>0</v>
      </c>
      <c r="C154" s="6" t="s">
        <v>642</v>
      </c>
      <c r="D154" s="5">
        <v>42387.879421296297</v>
      </c>
      <c r="E154" s="2" t="s">
        <v>51</v>
      </c>
      <c r="F154" s="3"/>
      <c r="G154" s="15" t="s">
        <v>412</v>
      </c>
      <c r="H154" s="6" t="s">
        <v>254</v>
      </c>
      <c r="I154" s="1">
        <v>2.1002184329064999</v>
      </c>
      <c r="J154" s="1">
        <v>1.57905579196826</v>
      </c>
      <c r="K154" s="1">
        <v>497079.54</v>
      </c>
      <c r="L154" s="3"/>
      <c r="M154" s="3"/>
      <c r="N154" s="3">
        <v>405575.62199999997</v>
      </c>
      <c r="O154" s="20">
        <v>234</v>
      </c>
    </row>
    <row r="155" spans="1:15" x14ac:dyDescent="0.25">
      <c r="A155" s="6"/>
      <c r="B155" s="6" t="b">
        <v>0</v>
      </c>
      <c r="C155" s="6" t="s">
        <v>643</v>
      </c>
      <c r="D155" s="5">
        <v>42387.881168981497</v>
      </c>
      <c r="E155" s="2" t="s">
        <v>51</v>
      </c>
      <c r="F155" s="3"/>
      <c r="G155" s="15" t="s">
        <v>413</v>
      </c>
      <c r="H155" s="6" t="s">
        <v>168</v>
      </c>
      <c r="I155" s="1">
        <v>29.4008340546083</v>
      </c>
      <c r="J155" s="1">
        <v>2.13998516566551</v>
      </c>
      <c r="K155" s="1">
        <v>6268442.7439999999</v>
      </c>
      <c r="L155" s="3"/>
      <c r="M155" s="3"/>
      <c r="N155" s="3">
        <v>440880.12800000003</v>
      </c>
      <c r="O155" s="20">
        <v>233</v>
      </c>
    </row>
    <row r="156" spans="1:15" x14ac:dyDescent="0.25">
      <c r="A156" s="6"/>
      <c r="B156" s="6" t="b">
        <v>0</v>
      </c>
      <c r="C156" s="6" t="s">
        <v>644</v>
      </c>
      <c r="D156" s="5">
        <v>42387.882939814801</v>
      </c>
      <c r="E156" s="2" t="s">
        <v>51</v>
      </c>
      <c r="F156" s="3"/>
      <c r="G156" s="15" t="s">
        <v>414</v>
      </c>
      <c r="H156" s="6" t="s">
        <v>105</v>
      </c>
      <c r="I156" s="1">
        <v>2.7226061943818198</v>
      </c>
      <c r="J156" s="1">
        <v>0.57356010079717101</v>
      </c>
      <c r="K156" s="1">
        <v>663435.99199999997</v>
      </c>
      <c r="L156" s="3"/>
      <c r="M156" s="3"/>
      <c r="N156" s="3">
        <v>435933.87</v>
      </c>
      <c r="O156" s="20">
        <v>232</v>
      </c>
    </row>
    <row r="157" spans="1:15" x14ac:dyDescent="0.25">
      <c r="A157" s="6"/>
      <c r="B157" s="6" t="b">
        <v>0</v>
      </c>
      <c r="C157" s="6" t="s">
        <v>645</v>
      </c>
      <c r="D157" s="5">
        <v>42387.884675925903</v>
      </c>
      <c r="E157" s="2" t="s">
        <v>51</v>
      </c>
      <c r="F157" s="3"/>
      <c r="G157" s="15" t="s">
        <v>415</v>
      </c>
      <c r="H157" s="6" t="s">
        <v>189</v>
      </c>
      <c r="I157" s="1">
        <v>6.84338606487385</v>
      </c>
      <c r="J157" s="1">
        <v>2.0906699165635199</v>
      </c>
      <c r="K157" s="1">
        <v>1621828.2919999999</v>
      </c>
      <c r="L157" s="3"/>
      <c r="M157" s="3"/>
      <c r="N157" s="3">
        <v>465441.11800000002</v>
      </c>
      <c r="O157" s="20">
        <v>231</v>
      </c>
    </row>
    <row r="158" spans="1:15" x14ac:dyDescent="0.25">
      <c r="A158" s="6"/>
      <c r="B158" s="6" t="b">
        <v>0</v>
      </c>
      <c r="C158" s="6" t="s">
        <v>646</v>
      </c>
      <c r="D158" s="5">
        <v>42387.886446759301</v>
      </c>
      <c r="E158" s="2" t="s">
        <v>51</v>
      </c>
      <c r="F158" s="3"/>
      <c r="G158" s="15" t="s">
        <v>416</v>
      </c>
      <c r="H158" s="6" t="s">
        <v>268</v>
      </c>
      <c r="I158" s="1">
        <v>10.232402768121901</v>
      </c>
      <c r="J158" s="1">
        <v>2.5267080849472499</v>
      </c>
      <c r="K158" s="1">
        <v>2119763.824</v>
      </c>
      <c r="L158" s="3"/>
      <c r="M158" s="3"/>
      <c r="N158" s="3">
        <v>416033.30200000003</v>
      </c>
      <c r="O158" s="20">
        <v>230</v>
      </c>
    </row>
    <row r="159" spans="1:15" x14ac:dyDescent="0.25">
      <c r="A159" s="6"/>
      <c r="B159" s="6" t="b">
        <v>0</v>
      </c>
      <c r="C159" s="6" t="s">
        <v>647</v>
      </c>
      <c r="D159" s="5">
        <v>42387.8881944444</v>
      </c>
      <c r="E159" s="2" t="s">
        <v>51</v>
      </c>
      <c r="F159" s="3"/>
      <c r="G159" s="15" t="s">
        <v>417</v>
      </c>
      <c r="H159" s="6" t="s">
        <v>121</v>
      </c>
      <c r="I159" s="1">
        <v>0.48835567993165102</v>
      </c>
      <c r="J159" s="1">
        <v>4.98172771704784</v>
      </c>
      <c r="K159" s="1">
        <v>191347.144</v>
      </c>
      <c r="L159" s="3"/>
      <c r="M159" s="3"/>
      <c r="N159" s="3">
        <v>417377.92800000001</v>
      </c>
      <c r="O159" s="20">
        <v>229</v>
      </c>
    </row>
    <row r="160" spans="1:15" x14ac:dyDescent="0.25">
      <c r="A160" s="6"/>
      <c r="B160" s="6" t="b">
        <v>0</v>
      </c>
      <c r="C160" s="6" t="s">
        <v>648</v>
      </c>
      <c r="D160" s="5">
        <v>42387.889930555597</v>
      </c>
      <c r="E160" s="2" t="s">
        <v>51</v>
      </c>
      <c r="F160" s="3"/>
      <c r="G160" s="15" t="s">
        <v>418</v>
      </c>
      <c r="H160" s="6" t="s">
        <v>41</v>
      </c>
      <c r="I160" s="1">
        <v>6.88102982522744</v>
      </c>
      <c r="J160" s="1">
        <v>2.0198416867104498</v>
      </c>
      <c r="K160" s="1">
        <v>1605084.28</v>
      </c>
      <c r="L160" s="3"/>
      <c r="M160" s="3"/>
      <c r="N160" s="3">
        <v>458552.32799999998</v>
      </c>
      <c r="O160" s="20">
        <v>228</v>
      </c>
    </row>
    <row r="161" spans="1:15" x14ac:dyDescent="0.25">
      <c r="A161" s="6"/>
      <c r="B161" s="6" t="b">
        <v>0</v>
      </c>
      <c r="C161" s="6" t="s">
        <v>649</v>
      </c>
      <c r="D161" s="5">
        <v>42387.891689814802</v>
      </c>
      <c r="E161" s="2" t="s">
        <v>51</v>
      </c>
      <c r="F161" s="3"/>
      <c r="G161" s="15" t="s">
        <v>419</v>
      </c>
      <c r="H161" s="6" t="s">
        <v>114</v>
      </c>
      <c r="I161" s="1">
        <v>3.1605256023478301</v>
      </c>
      <c r="J161" s="1">
        <v>1.00442596447299</v>
      </c>
      <c r="K161" s="1">
        <v>645300.88600000006</v>
      </c>
      <c r="L161" s="3"/>
      <c r="M161" s="3"/>
      <c r="N161" s="3">
        <v>372909.37599999999</v>
      </c>
      <c r="O161" s="20">
        <v>227</v>
      </c>
    </row>
    <row r="162" spans="1:15" x14ac:dyDescent="0.25">
      <c r="A162" s="6"/>
      <c r="B162" s="6" t="b">
        <v>0</v>
      </c>
      <c r="C162" s="6" t="s">
        <v>650</v>
      </c>
      <c r="D162" s="5">
        <v>42387.893425925897</v>
      </c>
      <c r="E162" s="2" t="s">
        <v>51</v>
      </c>
      <c r="F162" s="3"/>
      <c r="G162" s="15" t="s">
        <v>420</v>
      </c>
      <c r="H162" s="6" t="s">
        <v>232</v>
      </c>
      <c r="I162" s="1">
        <v>10.7953519911512</v>
      </c>
      <c r="J162" s="1">
        <v>0.66232803667325302</v>
      </c>
      <c r="K162" s="1">
        <v>2052762.1540000001</v>
      </c>
      <c r="L162" s="3"/>
      <c r="M162" s="3"/>
      <c r="N162" s="3">
        <v>382638.12199999997</v>
      </c>
      <c r="O162" s="20">
        <v>226</v>
      </c>
    </row>
    <row r="163" spans="1:15" x14ac:dyDescent="0.25">
      <c r="A163" s="6"/>
      <c r="B163" s="6" t="b">
        <v>0</v>
      </c>
      <c r="C163" s="6" t="s">
        <v>651</v>
      </c>
      <c r="D163" s="5">
        <v>42387.895162036999</v>
      </c>
      <c r="E163" s="2" t="s">
        <v>51</v>
      </c>
      <c r="F163" s="3"/>
      <c r="G163" s="15" t="s">
        <v>421</v>
      </c>
      <c r="H163" s="6" t="s">
        <v>113</v>
      </c>
      <c r="I163" s="1">
        <v>10.799010052111599</v>
      </c>
      <c r="J163" s="1">
        <v>2.6344167718448599</v>
      </c>
      <c r="K163" s="1">
        <v>2092294.7879999999</v>
      </c>
      <c r="L163" s="3"/>
      <c r="M163" s="3"/>
      <c r="N163" s="3">
        <v>389943.946</v>
      </c>
      <c r="O163" s="20">
        <v>225</v>
      </c>
    </row>
    <row r="164" spans="1:15" x14ac:dyDescent="0.25">
      <c r="A164" s="6"/>
      <c r="B164" s="6" t="b">
        <v>0</v>
      </c>
      <c r="C164" s="6" t="s">
        <v>652</v>
      </c>
      <c r="D164" s="5">
        <v>42387.896932870397</v>
      </c>
      <c r="E164" s="2" t="s">
        <v>51</v>
      </c>
      <c r="F164" s="3"/>
      <c r="G164" s="15" t="s">
        <v>422</v>
      </c>
      <c r="H164" s="6" t="s">
        <v>146</v>
      </c>
      <c r="I164" s="1">
        <v>2.8136731651822799</v>
      </c>
      <c r="J164" s="1">
        <v>2.0644902679775701</v>
      </c>
      <c r="K164" s="1">
        <v>633543.76399999997</v>
      </c>
      <c r="L164" s="3"/>
      <c r="M164" s="3"/>
      <c r="N164" s="3">
        <v>404800.45799999998</v>
      </c>
      <c r="O164" s="20">
        <v>224</v>
      </c>
    </row>
    <row r="165" spans="1:15" x14ac:dyDescent="0.25">
      <c r="A165" s="6"/>
      <c r="B165" s="6" t="b">
        <v>0</v>
      </c>
      <c r="C165" s="6" t="s">
        <v>653</v>
      </c>
      <c r="D165" s="5">
        <v>42387.898680555598</v>
      </c>
      <c r="E165" s="2" t="s">
        <v>51</v>
      </c>
      <c r="F165" s="3"/>
      <c r="G165" s="15" t="s">
        <v>423</v>
      </c>
      <c r="H165" s="6" t="s">
        <v>26</v>
      </c>
      <c r="I165" s="1">
        <v>2.0784542018401599</v>
      </c>
      <c r="J165" s="1">
        <v>1.19763348992727</v>
      </c>
      <c r="K165" s="1">
        <v>534281.36</v>
      </c>
      <c r="L165" s="3"/>
      <c r="M165" s="3"/>
      <c r="N165" s="3">
        <v>439648.136</v>
      </c>
      <c r="O165" s="20">
        <v>223</v>
      </c>
    </row>
    <row r="166" spans="1:15" x14ac:dyDescent="0.25">
      <c r="A166" s="6"/>
      <c r="B166" s="6" t="b">
        <v>0</v>
      </c>
      <c r="C166" s="6" t="s">
        <v>654</v>
      </c>
      <c r="D166" s="5">
        <v>42387.900462963</v>
      </c>
      <c r="E166" s="2" t="s">
        <v>51</v>
      </c>
      <c r="F166" s="3"/>
      <c r="G166" s="15" t="s">
        <v>424</v>
      </c>
      <c r="H166" s="6" t="s">
        <v>149</v>
      </c>
      <c r="I166" s="1">
        <v>4.4014640453949703</v>
      </c>
      <c r="J166" s="1">
        <v>0.86240016050204804</v>
      </c>
      <c r="K166" s="1">
        <v>752819.43</v>
      </c>
      <c r="L166" s="3"/>
      <c r="M166" s="3"/>
      <c r="N166" s="3">
        <v>324324.81800000003</v>
      </c>
      <c r="O166" s="20">
        <v>222</v>
      </c>
    </row>
    <row r="167" spans="1:15" x14ac:dyDescent="0.25">
      <c r="A167" s="6"/>
      <c r="B167" s="6" t="b">
        <v>0</v>
      </c>
      <c r="C167" s="6" t="s">
        <v>655</v>
      </c>
      <c r="D167" s="5">
        <v>42387.902210648201</v>
      </c>
      <c r="E167" s="2" t="s">
        <v>51</v>
      </c>
      <c r="F167" s="3"/>
      <c r="G167" s="15" t="s">
        <v>425</v>
      </c>
      <c r="H167" s="6" t="s">
        <v>88</v>
      </c>
      <c r="I167" s="1">
        <v>9.0754121005701993</v>
      </c>
      <c r="J167" s="1">
        <v>2.2313045592999199</v>
      </c>
      <c r="K167" s="1">
        <v>2220112.8620000002</v>
      </c>
      <c r="L167" s="3"/>
      <c r="M167" s="3"/>
      <c r="N167" s="3">
        <v>488360.98800000001</v>
      </c>
      <c r="O167" s="20">
        <v>221</v>
      </c>
    </row>
    <row r="168" spans="1:15" x14ac:dyDescent="0.25">
      <c r="A168" s="6"/>
      <c r="B168" s="6" t="b">
        <v>0</v>
      </c>
      <c r="C168" s="6" t="s">
        <v>656</v>
      </c>
      <c r="D168" s="5">
        <v>42387.903981481497</v>
      </c>
      <c r="E168" s="2" t="s">
        <v>51</v>
      </c>
      <c r="F168" s="3"/>
      <c r="G168" s="15" t="s">
        <v>426</v>
      </c>
      <c r="H168" s="6" t="s">
        <v>270</v>
      </c>
      <c r="I168" s="1">
        <v>2.6687838463808999</v>
      </c>
      <c r="J168" s="1">
        <v>0.14745576915780401</v>
      </c>
      <c r="K168" s="1">
        <v>544721.14399999997</v>
      </c>
      <c r="L168" s="3"/>
      <c r="M168" s="3"/>
      <c r="N168" s="3">
        <v>364043.68199999997</v>
      </c>
      <c r="O168" s="20">
        <v>220</v>
      </c>
    </row>
    <row r="169" spans="1:15" x14ac:dyDescent="0.25">
      <c r="A169" s="6"/>
      <c r="B169" s="6" t="b">
        <v>0</v>
      </c>
      <c r="C169" s="6" t="s">
        <v>657</v>
      </c>
      <c r="D169" s="5">
        <v>42387.905729166698</v>
      </c>
      <c r="E169" s="2" t="s">
        <v>51</v>
      </c>
      <c r="F169" s="3"/>
      <c r="G169" s="15" t="s">
        <v>427</v>
      </c>
      <c r="H169" s="6" t="s">
        <v>176</v>
      </c>
      <c r="I169" s="1">
        <v>8.1090197575144796</v>
      </c>
      <c r="J169" s="1">
        <v>1.4432498508823799</v>
      </c>
      <c r="K169" s="1">
        <v>1933919.236</v>
      </c>
      <c r="L169" s="3"/>
      <c r="M169" s="3"/>
      <c r="N169" s="3">
        <v>473352.864</v>
      </c>
      <c r="O169" s="20">
        <v>219</v>
      </c>
    </row>
    <row r="170" spans="1:15" x14ac:dyDescent="0.25">
      <c r="A170" s="6"/>
      <c r="B170" s="6" t="b">
        <v>0</v>
      </c>
      <c r="C170" s="6" t="s">
        <v>658</v>
      </c>
      <c r="D170" s="5">
        <v>42387.907500000001</v>
      </c>
      <c r="E170" s="2" t="s">
        <v>51</v>
      </c>
      <c r="F170" s="3"/>
      <c r="G170" s="15" t="s">
        <v>428</v>
      </c>
      <c r="H170" s="6" t="s">
        <v>98</v>
      </c>
      <c r="I170" s="1">
        <v>13.2335094352756</v>
      </c>
      <c r="J170" s="1">
        <v>1.2828746566317799</v>
      </c>
      <c r="K170" s="1">
        <v>2065661.92</v>
      </c>
      <c r="L170" s="3"/>
      <c r="M170" s="3"/>
      <c r="N170" s="3">
        <v>316632.46000000002</v>
      </c>
      <c r="O170" s="20">
        <v>218</v>
      </c>
    </row>
    <row r="171" spans="1:15" x14ac:dyDescent="0.25">
      <c r="A171" s="6"/>
      <c r="B171" s="6" t="b">
        <v>0</v>
      </c>
      <c r="C171" s="6" t="s">
        <v>659</v>
      </c>
      <c r="D171" s="5">
        <v>42387.909236111103</v>
      </c>
      <c r="E171" s="2" t="s">
        <v>51</v>
      </c>
      <c r="F171" s="3"/>
      <c r="G171" s="15" t="s">
        <v>429</v>
      </c>
      <c r="H171" s="6" t="s">
        <v>213</v>
      </c>
      <c r="I171" s="1">
        <v>0.81951660897196199</v>
      </c>
      <c r="J171" s="1">
        <v>3.3554002675599701</v>
      </c>
      <c r="K171" s="1">
        <v>218527.78599999999</v>
      </c>
      <c r="L171" s="3"/>
      <c r="M171" s="3"/>
      <c r="N171" s="3">
        <v>354780.06199999998</v>
      </c>
      <c r="O171" s="20">
        <v>217</v>
      </c>
    </row>
    <row r="172" spans="1:15" x14ac:dyDescent="0.25">
      <c r="A172" s="6"/>
      <c r="B172" s="6" t="b">
        <v>0</v>
      </c>
      <c r="C172" s="6" t="s">
        <v>660</v>
      </c>
      <c r="D172" s="5">
        <v>42387.9110069444</v>
      </c>
      <c r="E172" s="2" t="s">
        <v>51</v>
      </c>
      <c r="F172" s="3"/>
      <c r="G172" s="15" t="s">
        <v>430</v>
      </c>
      <c r="H172" s="6" t="s">
        <v>129</v>
      </c>
      <c r="I172" s="1">
        <v>3.1416970159492901</v>
      </c>
      <c r="J172" s="1">
        <v>0.81252669903034203</v>
      </c>
      <c r="K172" s="1">
        <v>907486.272</v>
      </c>
      <c r="L172" s="3"/>
      <c r="M172" s="3"/>
      <c r="N172" s="3">
        <v>527202.41599999997</v>
      </c>
      <c r="O172" s="20">
        <v>216</v>
      </c>
    </row>
    <row r="173" spans="1:15" x14ac:dyDescent="0.25">
      <c r="A173" s="6"/>
      <c r="B173" s="6" t="b">
        <v>0</v>
      </c>
      <c r="C173" s="6" t="s">
        <v>661</v>
      </c>
      <c r="D173" s="5">
        <v>42387.9127546296</v>
      </c>
      <c r="E173" s="2" t="s">
        <v>51</v>
      </c>
      <c r="F173" s="3"/>
      <c r="G173" s="15" t="s">
        <v>431</v>
      </c>
      <c r="H173" s="6" t="s">
        <v>76</v>
      </c>
      <c r="I173" s="1">
        <v>3.8983663277324201</v>
      </c>
      <c r="J173" s="1">
        <v>1.7619195922081301</v>
      </c>
      <c r="K173" s="1">
        <v>814407.152</v>
      </c>
      <c r="L173" s="3"/>
      <c r="M173" s="3"/>
      <c r="N173" s="3">
        <v>391698.75799999997</v>
      </c>
      <c r="O173" s="20">
        <v>215</v>
      </c>
    </row>
    <row r="174" spans="1:15" x14ac:dyDescent="0.25">
      <c r="A174" s="6"/>
      <c r="B174" s="6" t="b">
        <v>0</v>
      </c>
      <c r="C174" s="6" t="s">
        <v>662</v>
      </c>
      <c r="D174" s="5">
        <v>42387.9145138889</v>
      </c>
      <c r="E174" s="2" t="s">
        <v>51</v>
      </c>
      <c r="F174" s="3"/>
      <c r="G174" s="15" t="s">
        <v>432</v>
      </c>
      <c r="H174" s="6" t="s">
        <v>69</v>
      </c>
      <c r="I174" s="1">
        <v>5.0730657875259801</v>
      </c>
      <c r="J174" s="1">
        <v>1.1714067922476901</v>
      </c>
      <c r="K174" s="1">
        <v>960416.66200000001</v>
      </c>
      <c r="L174" s="3"/>
      <c r="M174" s="3"/>
      <c r="N174" s="3">
        <v>363723.70600000001</v>
      </c>
      <c r="O174" s="20">
        <v>214</v>
      </c>
    </row>
    <row r="175" spans="1:15" x14ac:dyDescent="0.25">
      <c r="A175" s="6"/>
      <c r="B175" s="6" t="b">
        <v>0</v>
      </c>
      <c r="C175" s="6" t="s">
        <v>663</v>
      </c>
      <c r="D175" s="5">
        <v>42387.916261574101</v>
      </c>
      <c r="E175" s="2" t="s">
        <v>51</v>
      </c>
      <c r="F175" s="3"/>
      <c r="G175" s="15" t="s">
        <v>433</v>
      </c>
      <c r="H175" s="6" t="s">
        <v>53</v>
      </c>
      <c r="I175" s="1">
        <v>4.1298231416900997</v>
      </c>
      <c r="J175" s="1">
        <v>0.52659563460321501</v>
      </c>
      <c r="K175" s="1">
        <v>794145.15</v>
      </c>
      <c r="L175" s="3"/>
      <c r="M175" s="3"/>
      <c r="N175" s="3">
        <v>362343.79599999997</v>
      </c>
      <c r="O175" s="20">
        <v>213</v>
      </c>
    </row>
    <row r="176" spans="1:15" x14ac:dyDescent="0.25">
      <c r="A176" s="6"/>
      <c r="B176" s="6" t="b">
        <v>0</v>
      </c>
      <c r="C176" s="6" t="s">
        <v>664</v>
      </c>
      <c r="D176" s="5">
        <v>42387.918043981503</v>
      </c>
      <c r="E176" s="2" t="s">
        <v>51</v>
      </c>
      <c r="F176" s="3"/>
      <c r="G176" s="15" t="s">
        <v>434</v>
      </c>
      <c r="H176" s="6" t="s">
        <v>269</v>
      </c>
      <c r="I176" s="1">
        <v>0.43765806805826002</v>
      </c>
      <c r="J176" s="1">
        <v>2.0033032599495901</v>
      </c>
      <c r="K176" s="1">
        <v>123913.14200000001</v>
      </c>
      <c r="L176" s="3"/>
      <c r="M176" s="3"/>
      <c r="N176" s="3">
        <v>285269.08</v>
      </c>
      <c r="O176" s="20">
        <v>212</v>
      </c>
    </row>
    <row r="177" spans="1:15" x14ac:dyDescent="0.25">
      <c r="A177" s="6"/>
      <c r="B177" s="6" t="b">
        <v>0</v>
      </c>
      <c r="C177" s="6" t="s">
        <v>665</v>
      </c>
      <c r="D177" s="5">
        <v>42387.9198032407</v>
      </c>
      <c r="E177" s="2" t="s">
        <v>51</v>
      </c>
      <c r="F177" s="3"/>
      <c r="G177" s="15" t="s">
        <v>435</v>
      </c>
      <c r="H177" s="6" t="s">
        <v>199</v>
      </c>
      <c r="I177" s="1" t="s">
        <v>57</v>
      </c>
      <c r="J177" s="1" t="s">
        <v>68</v>
      </c>
      <c r="K177" s="1">
        <v>34404.572</v>
      </c>
      <c r="L177" s="3"/>
      <c r="M177" s="3"/>
      <c r="N177" s="3">
        <v>269683.98200000002</v>
      </c>
      <c r="O177" s="20">
        <v>211</v>
      </c>
    </row>
    <row r="178" spans="1:15" x14ac:dyDescent="0.25">
      <c r="A178" s="6"/>
      <c r="B178" s="6" t="b">
        <v>0</v>
      </c>
      <c r="C178" s="6" t="s">
        <v>666</v>
      </c>
      <c r="D178" s="5">
        <v>42387.921585648102</v>
      </c>
      <c r="E178" s="2" t="s">
        <v>51</v>
      </c>
      <c r="F178" s="3"/>
      <c r="G178" s="15" t="s">
        <v>436</v>
      </c>
      <c r="H178" s="6" t="s">
        <v>191</v>
      </c>
      <c r="I178" s="1" t="s">
        <v>57</v>
      </c>
      <c r="J178" s="1" t="s">
        <v>68</v>
      </c>
      <c r="K178" s="1">
        <v>39657.944000000003</v>
      </c>
      <c r="L178" s="3"/>
      <c r="M178" s="3"/>
      <c r="N178" s="3">
        <v>264002.60800000001</v>
      </c>
      <c r="O178" s="20">
        <v>210</v>
      </c>
    </row>
    <row r="179" spans="1:15" x14ac:dyDescent="0.25">
      <c r="A179" s="6"/>
      <c r="B179" s="6" t="b">
        <v>0</v>
      </c>
      <c r="C179" s="6" t="s">
        <v>667</v>
      </c>
      <c r="D179" s="5">
        <v>42387.923344907402</v>
      </c>
      <c r="E179" s="2" t="s">
        <v>51</v>
      </c>
      <c r="F179" s="3"/>
      <c r="G179" s="15" t="s">
        <v>437</v>
      </c>
      <c r="H179" s="6" t="s">
        <v>81</v>
      </c>
      <c r="I179" s="1" t="s">
        <v>57</v>
      </c>
      <c r="J179" s="1" t="s">
        <v>68</v>
      </c>
      <c r="K179" s="1">
        <v>18315.732</v>
      </c>
      <c r="L179" s="3"/>
      <c r="M179" s="3"/>
      <c r="N179" s="3">
        <v>248230.15</v>
      </c>
      <c r="O179" s="20">
        <v>209</v>
      </c>
    </row>
    <row r="180" spans="1:15" x14ac:dyDescent="0.25">
      <c r="A180" s="6"/>
      <c r="B180" s="6" t="b">
        <v>0</v>
      </c>
      <c r="C180" s="6" t="s">
        <v>668</v>
      </c>
      <c r="D180" s="5">
        <v>42387.925115740698</v>
      </c>
      <c r="E180" s="2" t="s">
        <v>51</v>
      </c>
      <c r="F180" s="3"/>
      <c r="G180" s="15" t="s">
        <v>438</v>
      </c>
      <c r="H180" s="6" t="s">
        <v>161</v>
      </c>
      <c r="I180" s="1" t="s">
        <v>57</v>
      </c>
      <c r="J180" s="1" t="s">
        <v>68</v>
      </c>
      <c r="K180" s="1">
        <v>38770.44</v>
      </c>
      <c r="L180" s="3"/>
      <c r="M180" s="3"/>
      <c r="N180" s="3">
        <v>218349.342</v>
      </c>
      <c r="O180" s="20">
        <v>208</v>
      </c>
    </row>
    <row r="181" spans="1:15" x14ac:dyDescent="0.25">
      <c r="A181" s="6"/>
      <c r="B181" s="6" t="b">
        <v>0</v>
      </c>
      <c r="C181" s="6" t="s">
        <v>669</v>
      </c>
      <c r="D181" s="5">
        <v>42387.926874999997</v>
      </c>
      <c r="E181" s="2" t="s">
        <v>51</v>
      </c>
      <c r="F181" s="3"/>
      <c r="G181" s="15" t="s">
        <v>439</v>
      </c>
      <c r="H181" s="6" t="s">
        <v>6</v>
      </c>
      <c r="I181" s="1" t="s">
        <v>57</v>
      </c>
      <c r="J181" s="1" t="s">
        <v>68</v>
      </c>
      <c r="K181" s="1">
        <v>12173.066000000001</v>
      </c>
      <c r="L181" s="3"/>
      <c r="M181" s="3"/>
      <c r="N181" s="3">
        <v>223690.264</v>
      </c>
      <c r="O181" s="20">
        <v>207</v>
      </c>
    </row>
    <row r="182" spans="1:15" x14ac:dyDescent="0.25">
      <c r="A182" s="6"/>
      <c r="B182" s="6" t="b">
        <v>0</v>
      </c>
      <c r="C182" s="6" t="s">
        <v>670</v>
      </c>
      <c r="D182" s="5">
        <v>42387.928645833301</v>
      </c>
      <c r="E182" s="2" t="s">
        <v>51</v>
      </c>
      <c r="F182" s="3"/>
      <c r="G182" s="15" t="s">
        <v>440</v>
      </c>
      <c r="H182" s="6" t="s">
        <v>124</v>
      </c>
      <c r="I182" s="1" t="s">
        <v>57</v>
      </c>
      <c r="J182" s="1" t="s">
        <v>68</v>
      </c>
      <c r="K182" s="1">
        <v>27253.137999999999</v>
      </c>
      <c r="L182" s="3"/>
      <c r="M182" s="3"/>
      <c r="N182" s="3">
        <v>193572.63800000001</v>
      </c>
      <c r="O182" s="20">
        <v>206</v>
      </c>
    </row>
    <row r="183" spans="1:15" x14ac:dyDescent="0.25">
      <c r="A183" s="6"/>
      <c r="B183" s="6" t="b">
        <v>0</v>
      </c>
      <c r="C183" s="6" t="s">
        <v>671</v>
      </c>
      <c r="D183" s="5">
        <v>42387.9304050926</v>
      </c>
      <c r="E183" s="2" t="s">
        <v>51</v>
      </c>
      <c r="F183" s="3"/>
      <c r="G183" s="15" t="s">
        <v>441</v>
      </c>
      <c r="H183" s="6" t="s">
        <v>14</v>
      </c>
      <c r="I183" s="1" t="s">
        <v>57</v>
      </c>
      <c r="J183" s="1" t="s">
        <v>68</v>
      </c>
      <c r="K183" s="1">
        <v>28837.01</v>
      </c>
      <c r="L183" s="3"/>
      <c r="M183" s="3"/>
      <c r="N183" s="3">
        <v>211288.54800000001</v>
      </c>
      <c r="O183" s="20">
        <v>205</v>
      </c>
    </row>
    <row r="184" spans="1:15" x14ac:dyDescent="0.25">
      <c r="A184" s="6"/>
      <c r="B184" s="6" t="b">
        <v>0</v>
      </c>
      <c r="C184" s="6" t="s">
        <v>672</v>
      </c>
      <c r="D184" s="5">
        <v>42387.932175925896</v>
      </c>
      <c r="E184" s="2" t="s">
        <v>51</v>
      </c>
      <c r="F184" s="3"/>
      <c r="G184" s="15" t="s">
        <v>442</v>
      </c>
      <c r="H184" s="6" t="s">
        <v>187</v>
      </c>
      <c r="I184" s="1" t="s">
        <v>57</v>
      </c>
      <c r="J184" s="1" t="s">
        <v>68</v>
      </c>
      <c r="K184" s="1">
        <v>33801.385999999999</v>
      </c>
      <c r="L184" s="3"/>
      <c r="M184" s="3"/>
      <c r="N184" s="3">
        <v>187467.772</v>
      </c>
      <c r="O184" s="20">
        <v>204</v>
      </c>
    </row>
    <row r="185" spans="1:15" x14ac:dyDescent="0.25">
      <c r="A185" s="6"/>
      <c r="B185" s="6" t="b">
        <v>0</v>
      </c>
      <c r="C185" s="6" t="s">
        <v>673</v>
      </c>
      <c r="D185" s="5">
        <v>42387.933935185203</v>
      </c>
      <c r="E185" s="2" t="s">
        <v>51</v>
      </c>
      <c r="F185" s="3"/>
      <c r="G185" s="15" t="s">
        <v>443</v>
      </c>
      <c r="H185" s="6" t="s">
        <v>133</v>
      </c>
      <c r="I185" s="1">
        <v>0.186953282017325</v>
      </c>
      <c r="J185" s="1">
        <v>5.3562333291469102</v>
      </c>
      <c r="K185" s="1">
        <v>60535.091999999997</v>
      </c>
      <c r="L185" s="3"/>
      <c r="M185" s="3"/>
      <c r="N185" s="3">
        <v>192197.25599999999</v>
      </c>
      <c r="O185" s="20">
        <v>203</v>
      </c>
    </row>
    <row r="186" spans="1:15" x14ac:dyDescent="0.25">
      <c r="A186" s="6"/>
      <c r="B186" s="6" t="b">
        <v>0</v>
      </c>
      <c r="C186" s="6" t="s">
        <v>674</v>
      </c>
      <c r="D186" s="5">
        <v>42387.935717592598</v>
      </c>
      <c r="E186" s="2" t="s">
        <v>51</v>
      </c>
      <c r="F186" s="3"/>
      <c r="G186" s="15" t="s">
        <v>444</v>
      </c>
      <c r="H186" s="6" t="s">
        <v>97</v>
      </c>
      <c r="I186" s="1" t="s">
        <v>57</v>
      </c>
      <c r="J186" s="1" t="s">
        <v>68</v>
      </c>
      <c r="K186" s="1">
        <v>8844.1200000000008</v>
      </c>
      <c r="L186" s="3"/>
      <c r="M186" s="3"/>
      <c r="N186" s="3">
        <v>164484.45600000001</v>
      </c>
      <c r="O186" s="20">
        <v>202</v>
      </c>
    </row>
    <row r="187" spans="1:15" x14ac:dyDescent="0.25">
      <c r="A187" s="6"/>
      <c r="B187" s="6" t="b">
        <v>0</v>
      </c>
      <c r="C187" s="6" t="s">
        <v>675</v>
      </c>
      <c r="D187" s="5">
        <v>42387.9374537037</v>
      </c>
      <c r="E187" s="2" t="s">
        <v>51</v>
      </c>
      <c r="F187" s="3"/>
      <c r="G187" s="15" t="s">
        <v>445</v>
      </c>
      <c r="H187" s="6" t="s">
        <v>2</v>
      </c>
      <c r="I187" s="1" t="s">
        <v>57</v>
      </c>
      <c r="J187" s="1" t="s">
        <v>68</v>
      </c>
      <c r="K187" s="1">
        <v>18049.991999999998</v>
      </c>
      <c r="L187" s="3"/>
      <c r="M187" s="3"/>
      <c r="N187" s="3">
        <v>186549.23</v>
      </c>
      <c r="O187" s="20">
        <v>201</v>
      </c>
    </row>
    <row r="188" spans="1:15" x14ac:dyDescent="0.25">
      <c r="A188" s="6"/>
      <c r="B188" s="6" t="b">
        <v>0</v>
      </c>
      <c r="C188" s="6" t="s">
        <v>676</v>
      </c>
      <c r="D188" s="5">
        <v>42387.939247685201</v>
      </c>
      <c r="E188" s="2" t="s">
        <v>51</v>
      </c>
      <c r="F188" s="3"/>
      <c r="G188" s="15" t="s">
        <v>446</v>
      </c>
      <c r="H188" s="6" t="s">
        <v>178</v>
      </c>
      <c r="I188" s="1">
        <v>5.0399393502997901E-2</v>
      </c>
      <c r="J188" s="1">
        <v>25.3674303103105</v>
      </c>
      <c r="K188" s="1">
        <v>35013.953999999998</v>
      </c>
      <c r="L188" s="3"/>
      <c r="M188" s="3"/>
      <c r="N188" s="3">
        <v>140113.766</v>
      </c>
      <c r="O188" s="20">
        <v>200</v>
      </c>
    </row>
    <row r="189" spans="1:15" x14ac:dyDescent="0.25">
      <c r="A189" s="6"/>
      <c r="B189" s="6" t="b">
        <v>0</v>
      </c>
      <c r="C189" s="6" t="s">
        <v>677</v>
      </c>
      <c r="D189" s="5">
        <v>42387.941006944398</v>
      </c>
      <c r="E189" s="2" t="s">
        <v>51</v>
      </c>
      <c r="F189" s="3"/>
      <c r="G189" s="15" t="s">
        <v>447</v>
      </c>
      <c r="H189" s="6" t="s">
        <v>227</v>
      </c>
      <c r="I189" s="1">
        <v>0.82807195676096901</v>
      </c>
      <c r="J189" s="1">
        <v>1.2925474114034099</v>
      </c>
      <c r="K189" s="1">
        <v>79829.073999999993</v>
      </c>
      <c r="L189" s="3"/>
      <c r="M189" s="3"/>
      <c r="N189" s="3">
        <v>128719.74800000001</v>
      </c>
      <c r="O189" s="20">
        <v>199</v>
      </c>
    </row>
    <row r="190" spans="1:15" x14ac:dyDescent="0.25">
      <c r="A190" s="6"/>
      <c r="B190" s="6" t="b">
        <v>0</v>
      </c>
      <c r="C190" s="6" t="s">
        <v>678</v>
      </c>
      <c r="D190" s="5">
        <v>42387.942789351902</v>
      </c>
      <c r="E190" s="2" t="s">
        <v>51</v>
      </c>
      <c r="F190" s="3"/>
      <c r="G190" s="15" t="s">
        <v>448</v>
      </c>
      <c r="H190" s="6" t="s">
        <v>38</v>
      </c>
      <c r="I190" s="1" t="s">
        <v>57</v>
      </c>
      <c r="J190" s="1" t="s">
        <v>68</v>
      </c>
      <c r="K190" s="1">
        <v>21930.254000000001</v>
      </c>
      <c r="L190" s="3"/>
      <c r="M190" s="3"/>
      <c r="N190" s="3">
        <v>129899.39200000001</v>
      </c>
      <c r="O190" s="20">
        <v>198</v>
      </c>
    </row>
    <row r="191" spans="1:15" x14ac:dyDescent="0.25">
      <c r="A191" s="6"/>
      <c r="B191" s="6" t="b">
        <v>0</v>
      </c>
      <c r="C191" s="6" t="s">
        <v>679</v>
      </c>
      <c r="D191" s="5">
        <v>42387.9445486111</v>
      </c>
      <c r="E191" s="2" t="s">
        <v>51</v>
      </c>
      <c r="F191" s="3"/>
      <c r="G191" s="15" t="s">
        <v>449</v>
      </c>
      <c r="H191" s="6" t="s">
        <v>256</v>
      </c>
      <c r="I191" s="1">
        <v>0.63789549349222097</v>
      </c>
      <c r="J191" s="1">
        <v>5.0929713247864097</v>
      </c>
      <c r="K191" s="1">
        <v>69275.661999999997</v>
      </c>
      <c r="L191" s="3"/>
      <c r="M191" s="3"/>
      <c r="N191" s="3">
        <v>130826.348</v>
      </c>
      <c r="O191" s="20">
        <v>197</v>
      </c>
    </row>
    <row r="192" spans="1:15" x14ac:dyDescent="0.25">
      <c r="A192" s="6"/>
      <c r="B192" s="6" t="b">
        <v>0</v>
      </c>
      <c r="C192" s="6" t="s">
        <v>680</v>
      </c>
      <c r="D192" s="5">
        <v>42387.946319444403</v>
      </c>
      <c r="E192" s="2" t="s">
        <v>51</v>
      </c>
      <c r="F192" s="3"/>
      <c r="G192" s="15" t="s">
        <v>450</v>
      </c>
      <c r="H192" s="6" t="s">
        <v>126</v>
      </c>
      <c r="I192" s="1" t="s">
        <v>57</v>
      </c>
      <c r="J192" s="1" t="s">
        <v>68</v>
      </c>
      <c r="K192" s="1">
        <v>22131.198</v>
      </c>
      <c r="L192" s="3"/>
      <c r="M192" s="3"/>
      <c r="N192" s="3">
        <v>117073.486</v>
      </c>
      <c r="O192" s="20">
        <v>196</v>
      </c>
    </row>
    <row r="193" spans="1:15" x14ac:dyDescent="0.25">
      <c r="A193" s="6"/>
      <c r="B193" s="6" t="b">
        <v>0</v>
      </c>
      <c r="C193" s="6" t="s">
        <v>681</v>
      </c>
      <c r="D193" s="5">
        <v>42387.9480555556</v>
      </c>
      <c r="E193" s="2" t="s">
        <v>51</v>
      </c>
      <c r="F193" s="3"/>
      <c r="G193" s="15" t="s">
        <v>451</v>
      </c>
      <c r="H193" s="6" t="s">
        <v>19</v>
      </c>
      <c r="I193" s="1" t="s">
        <v>57</v>
      </c>
      <c r="J193" s="1" t="s">
        <v>68</v>
      </c>
      <c r="K193" s="1">
        <v>22127.441999999999</v>
      </c>
      <c r="L193" s="3"/>
      <c r="M193" s="3"/>
      <c r="N193" s="3">
        <v>112106.086</v>
      </c>
      <c r="O193" s="20">
        <v>195</v>
      </c>
    </row>
    <row r="194" spans="1:15" x14ac:dyDescent="0.25">
      <c r="A194" s="6"/>
      <c r="B194" s="6" t="b">
        <v>0</v>
      </c>
      <c r="C194" s="6" t="s">
        <v>682</v>
      </c>
      <c r="D194" s="5">
        <v>42387.949849536999</v>
      </c>
      <c r="E194" s="2" t="s">
        <v>51</v>
      </c>
      <c r="F194" s="3"/>
      <c r="G194" s="15" t="s">
        <v>452</v>
      </c>
      <c r="H194" s="6" t="s">
        <v>182</v>
      </c>
      <c r="I194" s="1" t="s">
        <v>57</v>
      </c>
      <c r="J194" s="1" t="s">
        <v>68</v>
      </c>
      <c r="K194" s="1">
        <v>20197.238000000001</v>
      </c>
      <c r="L194" s="3"/>
      <c r="M194" s="3"/>
      <c r="N194" s="3">
        <v>101269.09600000001</v>
      </c>
      <c r="O194" s="20">
        <v>194</v>
      </c>
    </row>
    <row r="195" spans="1:15" x14ac:dyDescent="0.25">
      <c r="A195" s="6"/>
      <c r="B195" s="6" t="b">
        <v>0</v>
      </c>
      <c r="C195" s="6" t="s">
        <v>683</v>
      </c>
      <c r="D195" s="5">
        <v>42387.951585648101</v>
      </c>
      <c r="E195" s="2" t="s">
        <v>51</v>
      </c>
      <c r="F195" s="3"/>
      <c r="G195" s="15" t="s">
        <v>453</v>
      </c>
      <c r="H195" s="6" t="s">
        <v>35</v>
      </c>
      <c r="I195" s="1" t="s">
        <v>57</v>
      </c>
      <c r="J195" s="1" t="s">
        <v>68</v>
      </c>
      <c r="K195" s="1">
        <v>11117.35</v>
      </c>
      <c r="L195" s="3"/>
      <c r="M195" s="3"/>
      <c r="N195" s="3">
        <v>90731.376000000004</v>
      </c>
      <c r="O195" s="20">
        <v>193</v>
      </c>
    </row>
    <row r="196" spans="1:15" x14ac:dyDescent="0.25">
      <c r="A196" s="6"/>
      <c r="B196" s="6" t="b">
        <v>0</v>
      </c>
      <c r="C196" s="6" t="s">
        <v>684</v>
      </c>
      <c r="D196" s="5">
        <v>42387.953379629602</v>
      </c>
      <c r="E196" s="2" t="s">
        <v>51</v>
      </c>
      <c r="F196" s="3"/>
      <c r="G196" s="15" t="s">
        <v>454</v>
      </c>
      <c r="H196" s="6" t="s">
        <v>123</v>
      </c>
      <c r="I196" s="1" t="s">
        <v>57</v>
      </c>
      <c r="J196" s="1" t="s">
        <v>68</v>
      </c>
      <c r="K196" s="1">
        <v>12453.817999999999</v>
      </c>
      <c r="L196" s="3"/>
      <c r="M196" s="3"/>
      <c r="N196" s="3">
        <v>105211.96</v>
      </c>
      <c r="O196" s="20">
        <v>192</v>
      </c>
    </row>
    <row r="197" spans="1:15" x14ac:dyDescent="0.25">
      <c r="A197" s="6"/>
      <c r="B197" s="6" t="b">
        <v>0</v>
      </c>
      <c r="C197" s="6" t="s">
        <v>685</v>
      </c>
      <c r="D197" s="5">
        <v>42387.955138888901</v>
      </c>
      <c r="E197" s="2" t="s">
        <v>51</v>
      </c>
      <c r="F197" s="3"/>
      <c r="G197" s="15" t="s">
        <v>455</v>
      </c>
      <c r="H197" s="6" t="s">
        <v>159</v>
      </c>
      <c r="I197" s="1">
        <v>1.4868366528050399E-2</v>
      </c>
      <c r="J197" s="1">
        <v>283.64243687264701</v>
      </c>
      <c r="K197" s="1">
        <v>23942.366000000002</v>
      </c>
      <c r="L197" s="3"/>
      <c r="M197" s="3"/>
      <c r="N197" s="3">
        <v>102704.79399999999</v>
      </c>
      <c r="O197" s="20">
        <v>191</v>
      </c>
    </row>
    <row r="198" spans="1:15" x14ac:dyDescent="0.25">
      <c r="A198" s="6"/>
      <c r="B198" s="6" t="b">
        <v>0</v>
      </c>
      <c r="C198" s="6" t="s">
        <v>686</v>
      </c>
      <c r="D198" s="5">
        <v>42387.956932870402</v>
      </c>
      <c r="E198" s="2" t="s">
        <v>51</v>
      </c>
      <c r="F198" s="3"/>
      <c r="G198" s="15" t="s">
        <v>456</v>
      </c>
      <c r="H198" s="6" t="s">
        <v>137</v>
      </c>
      <c r="I198" s="1">
        <v>0.53227215595910604</v>
      </c>
      <c r="J198" s="1">
        <v>24.044443611986399</v>
      </c>
      <c r="K198" s="1">
        <v>43035.552000000003</v>
      </c>
      <c r="L198" s="3"/>
      <c r="M198" s="3"/>
      <c r="N198" s="3">
        <v>89695.62</v>
      </c>
      <c r="O198" s="20">
        <v>190</v>
      </c>
    </row>
    <row r="199" spans="1:15" x14ac:dyDescent="0.25">
      <c r="A199" s="6"/>
      <c r="B199" s="6" t="b">
        <v>0</v>
      </c>
      <c r="C199" s="6" t="s">
        <v>687</v>
      </c>
      <c r="D199" s="5">
        <v>42387.958680555603</v>
      </c>
      <c r="E199" s="2" t="s">
        <v>51</v>
      </c>
      <c r="F199" s="3"/>
      <c r="G199" s="15" t="s">
        <v>457</v>
      </c>
      <c r="H199" s="6" t="s">
        <v>251</v>
      </c>
      <c r="I199" s="1" t="s">
        <v>57</v>
      </c>
      <c r="J199" s="1" t="s">
        <v>68</v>
      </c>
      <c r="K199" s="1">
        <v>17925.813999999998</v>
      </c>
      <c r="L199" s="3"/>
      <c r="M199" s="3"/>
      <c r="N199" s="3">
        <v>81888.271999999997</v>
      </c>
      <c r="O199" s="20">
        <v>189</v>
      </c>
    </row>
    <row r="200" spans="1:15" x14ac:dyDescent="0.25">
      <c r="A200" s="6"/>
      <c r="B200" s="6" t="b">
        <v>0</v>
      </c>
      <c r="C200" s="6" t="s">
        <v>688</v>
      </c>
      <c r="D200" s="5">
        <v>42387.960462962998</v>
      </c>
      <c r="E200" s="2" t="s">
        <v>51</v>
      </c>
      <c r="F200" s="3"/>
      <c r="G200" s="15" t="s">
        <v>458</v>
      </c>
      <c r="H200" s="6" t="s">
        <v>222</v>
      </c>
      <c r="I200" s="1">
        <v>0.48761550937373699</v>
      </c>
      <c r="J200" s="1">
        <v>7.9323746301042704</v>
      </c>
      <c r="K200" s="1">
        <v>43288.83</v>
      </c>
      <c r="L200" s="3"/>
      <c r="M200" s="3"/>
      <c r="N200" s="3">
        <v>94487.652000000002</v>
      </c>
      <c r="O200" s="20">
        <v>188</v>
      </c>
    </row>
    <row r="201" spans="1:15" x14ac:dyDescent="0.25">
      <c r="A201" s="6"/>
      <c r="B201" s="6" t="b">
        <v>0</v>
      </c>
      <c r="C201" s="6" t="s">
        <v>689</v>
      </c>
      <c r="D201" s="5">
        <v>42387.962210648097</v>
      </c>
      <c r="E201" s="2" t="s">
        <v>51</v>
      </c>
      <c r="F201" s="3"/>
      <c r="G201" s="15" t="s">
        <v>459</v>
      </c>
      <c r="H201" s="6" t="s">
        <v>25</v>
      </c>
      <c r="I201" s="1" t="s">
        <v>57</v>
      </c>
      <c r="J201" s="1" t="s">
        <v>68</v>
      </c>
      <c r="K201" s="1">
        <v>7381.7380000000003</v>
      </c>
      <c r="L201" s="3"/>
      <c r="M201" s="3"/>
      <c r="N201" s="3">
        <v>87606.1</v>
      </c>
      <c r="O201" s="20">
        <v>187</v>
      </c>
    </row>
    <row r="202" spans="1:15" x14ac:dyDescent="0.25">
      <c r="A202" s="6"/>
      <c r="B202" s="6" t="b">
        <v>0</v>
      </c>
      <c r="C202" s="6" t="s">
        <v>690</v>
      </c>
      <c r="D202" s="5">
        <v>42387.964004629597</v>
      </c>
      <c r="E202" s="2" t="s">
        <v>51</v>
      </c>
      <c r="F202" s="3"/>
      <c r="G202" s="15" t="s">
        <v>460</v>
      </c>
      <c r="H202" s="6" t="s">
        <v>65</v>
      </c>
      <c r="I202" s="1">
        <v>0.37381833387901697</v>
      </c>
      <c r="J202" s="1">
        <v>7.7205776402144703</v>
      </c>
      <c r="K202" s="1">
        <v>30800.516</v>
      </c>
      <c r="L202" s="3"/>
      <c r="M202" s="3"/>
      <c r="N202" s="3">
        <v>76283.216</v>
      </c>
      <c r="O202" s="20">
        <v>186</v>
      </c>
    </row>
    <row r="203" spans="1:15" x14ac:dyDescent="0.25">
      <c r="A203" s="6"/>
      <c r="B203" s="6" t="b">
        <v>0</v>
      </c>
      <c r="C203" s="6" t="s">
        <v>691</v>
      </c>
      <c r="D203" s="5">
        <v>42387.965775463003</v>
      </c>
      <c r="E203" s="2" t="s">
        <v>51</v>
      </c>
      <c r="F203" s="3"/>
      <c r="G203" s="15" t="s">
        <v>461</v>
      </c>
      <c r="H203" s="6" t="s">
        <v>99</v>
      </c>
      <c r="I203" s="1" t="s">
        <v>57</v>
      </c>
      <c r="J203" s="1" t="s">
        <v>68</v>
      </c>
      <c r="K203" s="1">
        <v>16705.186000000002</v>
      </c>
      <c r="L203" s="3"/>
      <c r="M203" s="3"/>
      <c r="N203" s="3">
        <v>102156.36</v>
      </c>
      <c r="O203" s="20">
        <v>185</v>
      </c>
    </row>
    <row r="204" spans="1:15" x14ac:dyDescent="0.25">
      <c r="A204" s="6"/>
      <c r="B204" s="6" t="b">
        <v>0</v>
      </c>
      <c r="C204" s="6" t="s">
        <v>692</v>
      </c>
      <c r="D204" s="5">
        <v>42387.967569444401</v>
      </c>
      <c r="E204" s="2" t="s">
        <v>51</v>
      </c>
      <c r="F204" s="3"/>
      <c r="G204" s="6"/>
      <c r="H204" s="6" t="s">
        <v>44</v>
      </c>
      <c r="I204" s="1">
        <v>7.1862788971468499</v>
      </c>
      <c r="J204" s="1">
        <v>76.143451170509607</v>
      </c>
      <c r="K204" s="1">
        <v>138.33600000000001</v>
      </c>
      <c r="L204" s="3"/>
      <c r="M204" s="3"/>
      <c r="N204" s="3">
        <v>48.332000000000001</v>
      </c>
    </row>
    <row r="205" spans="1:15" x14ac:dyDescent="0.25">
      <c r="A205" s="6"/>
      <c r="B205" s="6" t="b">
        <v>0</v>
      </c>
      <c r="C205" s="6" t="s">
        <v>693</v>
      </c>
      <c r="D205" s="5">
        <v>42387.969328703701</v>
      </c>
      <c r="E205" s="2" t="s">
        <v>51</v>
      </c>
      <c r="F205" s="3"/>
      <c r="G205" s="6"/>
      <c r="H205" s="6" t="s">
        <v>44</v>
      </c>
      <c r="I205" s="1">
        <v>8.1911249834670894</v>
      </c>
      <c r="J205" s="1">
        <v>69.573726239407705</v>
      </c>
      <c r="K205" s="1">
        <v>103.334</v>
      </c>
      <c r="L205" s="3"/>
      <c r="M205" s="3"/>
      <c r="N205" s="3">
        <v>23.334</v>
      </c>
    </row>
    <row r="206" spans="1:15" x14ac:dyDescent="0.25">
      <c r="A206" s="6"/>
      <c r="B206" s="6" t="b">
        <v>0</v>
      </c>
      <c r="C206" s="6" t="s">
        <v>694</v>
      </c>
      <c r="D206" s="5">
        <v>42387.971111111103</v>
      </c>
      <c r="E206" s="2" t="s">
        <v>51</v>
      </c>
      <c r="F206" s="3"/>
      <c r="G206" s="6"/>
      <c r="H206" s="6" t="s">
        <v>44</v>
      </c>
      <c r="I206" s="1">
        <v>7.6344049446388897</v>
      </c>
      <c r="J206" s="1">
        <v>68.783039207002304</v>
      </c>
      <c r="K206" s="1">
        <v>95</v>
      </c>
      <c r="L206" s="3"/>
      <c r="M206" s="3"/>
      <c r="N206" s="3">
        <v>31.666</v>
      </c>
    </row>
    <row r="207" spans="1:15" x14ac:dyDescent="0.25">
      <c r="A207" s="6"/>
      <c r="B207" s="6" t="b">
        <v>0</v>
      </c>
      <c r="C207" s="6" t="s">
        <v>695</v>
      </c>
      <c r="D207" s="5">
        <v>42387.972835648201</v>
      </c>
      <c r="E207" s="2" t="s">
        <v>51</v>
      </c>
      <c r="F207" s="3"/>
      <c r="G207" s="6"/>
      <c r="H207" s="6" t="s">
        <v>44</v>
      </c>
      <c r="I207" s="1">
        <v>7.9810362307186997</v>
      </c>
      <c r="J207" s="1">
        <v>81.940754738272801</v>
      </c>
      <c r="K207" s="1">
        <v>71.668000000000006</v>
      </c>
      <c r="L207" s="3"/>
      <c r="M207" s="3"/>
      <c r="N207" s="3">
        <v>26.667999999999999</v>
      </c>
    </row>
  </sheetData>
  <mergeCells count="3">
    <mergeCell ref="A1:H1"/>
    <mergeCell ref="I1:K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M12" sqref="M12"/>
    </sheetView>
  </sheetViews>
  <sheetFormatPr defaultRowHeight="15" x14ac:dyDescent="0.25"/>
  <sheetData>
    <row r="1" spans="1:10" x14ac:dyDescent="0.25">
      <c r="A1" s="21" t="s">
        <v>461</v>
      </c>
      <c r="B1" s="22" t="s">
        <v>99</v>
      </c>
      <c r="C1" s="16" t="s">
        <v>57</v>
      </c>
      <c r="D1" s="16" t="s">
        <v>68</v>
      </c>
      <c r="E1" s="16">
        <v>16705.186000000002</v>
      </c>
      <c r="F1" s="17"/>
      <c r="G1" s="17"/>
      <c r="H1" s="17">
        <v>102156.36</v>
      </c>
      <c r="I1" s="23">
        <v>185</v>
      </c>
      <c r="J1" s="15" t="s">
        <v>402</v>
      </c>
    </row>
    <row r="2" spans="1:10" x14ac:dyDescent="0.25">
      <c r="A2" s="15" t="s">
        <v>460</v>
      </c>
      <c r="B2" s="6" t="s">
        <v>65</v>
      </c>
      <c r="C2" s="1">
        <v>0.37381833387901697</v>
      </c>
      <c r="D2" s="1">
        <v>7.7205776402144703</v>
      </c>
      <c r="E2" s="1">
        <v>30800.516</v>
      </c>
      <c r="F2" s="3"/>
      <c r="G2" s="3"/>
      <c r="H2" s="3">
        <v>76283.216</v>
      </c>
      <c r="I2" s="23">
        <v>186</v>
      </c>
      <c r="J2" s="15" t="s">
        <v>403</v>
      </c>
    </row>
    <row r="3" spans="1:10" x14ac:dyDescent="0.25">
      <c r="A3" s="15" t="s">
        <v>459</v>
      </c>
      <c r="B3" s="6" t="s">
        <v>25</v>
      </c>
      <c r="C3" s="1" t="s">
        <v>57</v>
      </c>
      <c r="D3" s="1" t="s">
        <v>68</v>
      </c>
      <c r="E3" s="1">
        <v>7381.7380000000003</v>
      </c>
      <c r="F3" s="3"/>
      <c r="G3" s="3"/>
      <c r="H3" s="3">
        <v>87606.1</v>
      </c>
      <c r="I3" s="19">
        <v>187</v>
      </c>
      <c r="J3" s="15" t="s">
        <v>404</v>
      </c>
    </row>
    <row r="4" spans="1:10" x14ac:dyDescent="0.25">
      <c r="A4" s="15" t="s">
        <v>458</v>
      </c>
      <c r="B4" s="6" t="s">
        <v>222</v>
      </c>
      <c r="C4" s="1">
        <v>0.48761550937373699</v>
      </c>
      <c r="D4" s="1">
        <v>7.9323746301042704</v>
      </c>
      <c r="E4" s="1">
        <v>43288.83</v>
      </c>
      <c r="F4" s="3"/>
      <c r="G4" s="3"/>
      <c r="H4" s="3">
        <v>94487.652000000002</v>
      </c>
      <c r="I4" s="19">
        <v>188</v>
      </c>
      <c r="J4" s="15" t="s">
        <v>405</v>
      </c>
    </row>
    <row r="5" spans="1:10" x14ac:dyDescent="0.25">
      <c r="A5" s="15" t="s">
        <v>457</v>
      </c>
      <c r="B5" s="6" t="s">
        <v>251</v>
      </c>
      <c r="C5" s="1" t="s">
        <v>57</v>
      </c>
      <c r="D5" s="1" t="s">
        <v>68</v>
      </c>
      <c r="E5" s="1">
        <v>17925.813999999998</v>
      </c>
      <c r="F5" s="3"/>
      <c r="G5" s="3"/>
      <c r="H5" s="3">
        <v>81888.271999999997</v>
      </c>
      <c r="I5" s="19">
        <v>189</v>
      </c>
      <c r="J5" s="15" t="s">
        <v>406</v>
      </c>
    </row>
    <row r="6" spans="1:10" x14ac:dyDescent="0.25">
      <c r="A6" s="15" t="s">
        <v>456</v>
      </c>
      <c r="B6" s="6" t="s">
        <v>137</v>
      </c>
      <c r="C6" s="1">
        <v>0.53227215595910604</v>
      </c>
      <c r="D6" s="1">
        <v>24.044443611986399</v>
      </c>
      <c r="E6" s="1">
        <v>43035.552000000003</v>
      </c>
      <c r="F6" s="3"/>
      <c r="G6" s="3"/>
      <c r="H6" s="3">
        <v>89695.62</v>
      </c>
      <c r="I6" s="20">
        <v>190</v>
      </c>
      <c r="J6" s="15" t="s">
        <v>407</v>
      </c>
    </row>
    <row r="7" spans="1:10" x14ac:dyDescent="0.25">
      <c r="A7" s="15" t="s">
        <v>455</v>
      </c>
      <c r="B7" s="6" t="s">
        <v>159</v>
      </c>
      <c r="C7" s="1">
        <v>1.4868366528050399E-2</v>
      </c>
      <c r="D7" s="1">
        <v>283.64243687264701</v>
      </c>
      <c r="E7" s="1">
        <v>23942.366000000002</v>
      </c>
      <c r="F7" s="3"/>
      <c r="G7" s="3"/>
      <c r="H7" s="3">
        <v>102704.79399999999</v>
      </c>
      <c r="I7" s="20">
        <v>191</v>
      </c>
      <c r="J7" s="15" t="s">
        <v>408</v>
      </c>
    </row>
    <row r="8" spans="1:10" x14ac:dyDescent="0.25">
      <c r="A8" s="15" t="s">
        <v>454</v>
      </c>
      <c r="B8" s="6" t="s">
        <v>123</v>
      </c>
      <c r="C8" s="1" t="s">
        <v>57</v>
      </c>
      <c r="D8" s="1" t="s">
        <v>68</v>
      </c>
      <c r="E8" s="1">
        <v>12453.817999999999</v>
      </c>
      <c r="F8" s="3"/>
      <c r="G8" s="3"/>
      <c r="H8" s="3">
        <v>105211.96</v>
      </c>
      <c r="I8" s="20">
        <v>192</v>
      </c>
      <c r="J8" s="15" t="s">
        <v>409</v>
      </c>
    </row>
    <row r="9" spans="1:10" x14ac:dyDescent="0.25">
      <c r="A9" s="15" t="s">
        <v>453</v>
      </c>
      <c r="B9" s="6" t="s">
        <v>35</v>
      </c>
      <c r="C9" s="1" t="s">
        <v>57</v>
      </c>
      <c r="D9" s="1" t="s">
        <v>68</v>
      </c>
      <c r="E9" s="1">
        <v>11117.35</v>
      </c>
      <c r="F9" s="3"/>
      <c r="G9" s="3"/>
      <c r="H9" s="3">
        <v>90731.376000000004</v>
      </c>
      <c r="I9" s="20">
        <v>193</v>
      </c>
      <c r="J9" s="15" t="s">
        <v>410</v>
      </c>
    </row>
    <row r="10" spans="1:10" x14ac:dyDescent="0.25">
      <c r="A10" s="15" t="s">
        <v>452</v>
      </c>
      <c r="B10" s="6" t="s">
        <v>182</v>
      </c>
      <c r="C10" s="1" t="s">
        <v>57</v>
      </c>
      <c r="D10" s="1" t="s">
        <v>68</v>
      </c>
      <c r="E10" s="1">
        <v>20197.238000000001</v>
      </c>
      <c r="F10" s="3"/>
      <c r="G10" s="3"/>
      <c r="H10" s="3">
        <v>101269.09600000001</v>
      </c>
      <c r="I10" s="20">
        <v>194</v>
      </c>
      <c r="J10" s="15" t="s">
        <v>411</v>
      </c>
    </row>
    <row r="11" spans="1:10" x14ac:dyDescent="0.25">
      <c r="A11" s="15" t="s">
        <v>451</v>
      </c>
      <c r="B11" s="6" t="s">
        <v>19</v>
      </c>
      <c r="C11" s="1" t="s">
        <v>57</v>
      </c>
      <c r="D11" s="1" t="s">
        <v>68</v>
      </c>
      <c r="E11" s="1">
        <v>22127.441999999999</v>
      </c>
      <c r="F11" s="3"/>
      <c r="G11" s="3"/>
      <c r="H11" s="3">
        <v>112106.086</v>
      </c>
      <c r="I11" s="20">
        <v>195</v>
      </c>
      <c r="J11" s="15" t="s">
        <v>412</v>
      </c>
    </row>
    <row r="12" spans="1:10" x14ac:dyDescent="0.25">
      <c r="A12" s="15" t="s">
        <v>450</v>
      </c>
      <c r="B12" s="6" t="s">
        <v>126</v>
      </c>
      <c r="C12" s="1" t="s">
        <v>57</v>
      </c>
      <c r="D12" s="1" t="s">
        <v>68</v>
      </c>
      <c r="E12" s="1">
        <v>22131.198</v>
      </c>
      <c r="F12" s="3"/>
      <c r="G12" s="3"/>
      <c r="H12" s="3">
        <v>117073.486</v>
      </c>
      <c r="I12" s="20">
        <v>196</v>
      </c>
      <c r="J12" s="15" t="s">
        <v>413</v>
      </c>
    </row>
    <row r="13" spans="1:10" x14ac:dyDescent="0.25">
      <c r="A13" s="15" t="s">
        <v>449</v>
      </c>
      <c r="B13" s="6" t="s">
        <v>256</v>
      </c>
      <c r="C13" s="1">
        <v>0.63789549349222097</v>
      </c>
      <c r="D13" s="1">
        <v>5.0929713247864097</v>
      </c>
      <c r="E13" s="1">
        <v>69275.661999999997</v>
      </c>
      <c r="F13" s="3"/>
      <c r="G13" s="3"/>
      <c r="H13" s="3">
        <v>130826.348</v>
      </c>
      <c r="I13" s="20">
        <v>197</v>
      </c>
      <c r="J13" s="15" t="s">
        <v>414</v>
      </c>
    </row>
    <row r="14" spans="1:10" x14ac:dyDescent="0.25">
      <c r="A14" s="15" t="s">
        <v>448</v>
      </c>
      <c r="B14" s="6" t="s">
        <v>38</v>
      </c>
      <c r="C14" s="1" t="s">
        <v>57</v>
      </c>
      <c r="D14" s="1" t="s">
        <v>68</v>
      </c>
      <c r="E14" s="1">
        <v>21930.254000000001</v>
      </c>
      <c r="F14" s="3"/>
      <c r="G14" s="3"/>
      <c r="H14" s="3">
        <v>129899.39200000001</v>
      </c>
      <c r="I14" s="20">
        <v>198</v>
      </c>
      <c r="J14" s="15" t="s">
        <v>415</v>
      </c>
    </row>
    <row r="15" spans="1:10" x14ac:dyDescent="0.25">
      <c r="A15" s="15" t="s">
        <v>447</v>
      </c>
      <c r="B15" s="6" t="s">
        <v>227</v>
      </c>
      <c r="C15" s="1">
        <v>0.82807195676096901</v>
      </c>
      <c r="D15" s="1">
        <v>1.2925474114034099</v>
      </c>
      <c r="E15" s="1">
        <v>79829.073999999993</v>
      </c>
      <c r="F15" s="3"/>
      <c r="G15" s="3"/>
      <c r="H15" s="3">
        <v>128719.74800000001</v>
      </c>
      <c r="I15" s="20">
        <v>199</v>
      </c>
      <c r="J15" s="15" t="s">
        <v>416</v>
      </c>
    </row>
    <row r="16" spans="1:10" x14ac:dyDescent="0.25">
      <c r="A16" s="15" t="s">
        <v>446</v>
      </c>
      <c r="B16" s="6" t="s">
        <v>178</v>
      </c>
      <c r="C16" s="1">
        <v>5.0399393502997901E-2</v>
      </c>
      <c r="D16" s="1">
        <v>25.3674303103105</v>
      </c>
      <c r="E16" s="1">
        <v>35013.953999999998</v>
      </c>
      <c r="F16" s="3"/>
      <c r="G16" s="3"/>
      <c r="H16" s="3">
        <v>140113.766</v>
      </c>
      <c r="I16" s="20">
        <v>200</v>
      </c>
      <c r="J16" s="15" t="s">
        <v>417</v>
      </c>
    </row>
    <row r="17" spans="1:10" x14ac:dyDescent="0.25">
      <c r="A17" s="15" t="s">
        <v>445</v>
      </c>
      <c r="B17" s="6" t="s">
        <v>2</v>
      </c>
      <c r="C17" s="1" t="s">
        <v>57</v>
      </c>
      <c r="D17" s="1" t="s">
        <v>68</v>
      </c>
      <c r="E17" s="1">
        <v>18049.991999999998</v>
      </c>
      <c r="F17" s="3"/>
      <c r="G17" s="3"/>
      <c r="H17" s="3">
        <v>186549.23</v>
      </c>
      <c r="I17" s="20">
        <v>201</v>
      </c>
      <c r="J17" s="15" t="s">
        <v>418</v>
      </c>
    </row>
    <row r="18" spans="1:10" x14ac:dyDescent="0.25">
      <c r="A18" s="15" t="s">
        <v>444</v>
      </c>
      <c r="B18" s="6" t="s">
        <v>97</v>
      </c>
      <c r="C18" s="1" t="s">
        <v>57</v>
      </c>
      <c r="D18" s="1" t="s">
        <v>68</v>
      </c>
      <c r="E18" s="1">
        <v>8844.1200000000008</v>
      </c>
      <c r="F18" s="3"/>
      <c r="G18" s="3"/>
      <c r="H18" s="3">
        <v>164484.45600000001</v>
      </c>
      <c r="I18" s="20">
        <v>202</v>
      </c>
      <c r="J18" s="15" t="s">
        <v>419</v>
      </c>
    </row>
    <row r="19" spans="1:10" x14ac:dyDescent="0.25">
      <c r="A19" s="15" t="s">
        <v>443</v>
      </c>
      <c r="B19" s="6" t="s">
        <v>133</v>
      </c>
      <c r="C19" s="1">
        <v>0.186953282017325</v>
      </c>
      <c r="D19" s="1">
        <v>5.3562333291469102</v>
      </c>
      <c r="E19" s="1">
        <v>60535.091999999997</v>
      </c>
      <c r="F19" s="3"/>
      <c r="G19" s="3"/>
      <c r="H19" s="3">
        <v>192197.25599999999</v>
      </c>
      <c r="I19" s="20">
        <v>203</v>
      </c>
      <c r="J19" s="15" t="s">
        <v>420</v>
      </c>
    </row>
    <row r="20" spans="1:10" x14ac:dyDescent="0.25">
      <c r="A20" s="15" t="s">
        <v>442</v>
      </c>
      <c r="B20" s="6" t="s">
        <v>187</v>
      </c>
      <c r="C20" s="1" t="s">
        <v>57</v>
      </c>
      <c r="D20" s="1" t="s">
        <v>68</v>
      </c>
      <c r="E20" s="1">
        <v>33801.385999999999</v>
      </c>
      <c r="F20" s="3"/>
      <c r="G20" s="3"/>
      <c r="H20" s="3">
        <v>187467.772</v>
      </c>
      <c r="I20" s="20">
        <v>204</v>
      </c>
      <c r="J20" s="15" t="s">
        <v>421</v>
      </c>
    </row>
    <row r="21" spans="1:10" x14ac:dyDescent="0.25">
      <c r="A21" s="15" t="s">
        <v>441</v>
      </c>
      <c r="B21" s="6" t="s">
        <v>14</v>
      </c>
      <c r="C21" s="1" t="s">
        <v>57</v>
      </c>
      <c r="D21" s="1" t="s">
        <v>68</v>
      </c>
      <c r="E21" s="1">
        <v>28837.01</v>
      </c>
      <c r="F21" s="3"/>
      <c r="G21" s="3"/>
      <c r="H21" s="3">
        <v>211288.54800000001</v>
      </c>
      <c r="I21" s="20">
        <v>205</v>
      </c>
      <c r="J21" s="15" t="s">
        <v>422</v>
      </c>
    </row>
    <row r="22" spans="1:10" x14ac:dyDescent="0.25">
      <c r="A22" s="15" t="s">
        <v>440</v>
      </c>
      <c r="B22" s="6" t="s">
        <v>124</v>
      </c>
      <c r="C22" s="1" t="s">
        <v>57</v>
      </c>
      <c r="D22" s="1" t="s">
        <v>68</v>
      </c>
      <c r="E22" s="1">
        <v>27253.137999999999</v>
      </c>
      <c r="F22" s="3"/>
      <c r="G22" s="3"/>
      <c r="H22" s="3">
        <v>193572.63800000001</v>
      </c>
      <c r="I22" s="20">
        <v>206</v>
      </c>
      <c r="J22" s="15" t="s">
        <v>423</v>
      </c>
    </row>
    <row r="23" spans="1:10" x14ac:dyDescent="0.25">
      <c r="A23" s="15" t="s">
        <v>439</v>
      </c>
      <c r="B23" s="6" t="s">
        <v>6</v>
      </c>
      <c r="C23" s="1" t="s">
        <v>57</v>
      </c>
      <c r="D23" s="1" t="s">
        <v>68</v>
      </c>
      <c r="E23" s="1">
        <v>12173.066000000001</v>
      </c>
      <c r="F23" s="3"/>
      <c r="G23" s="3"/>
      <c r="H23" s="3">
        <v>223690.264</v>
      </c>
      <c r="I23" s="20">
        <v>207</v>
      </c>
      <c r="J23" s="15" t="s">
        <v>424</v>
      </c>
    </row>
    <row r="24" spans="1:10" x14ac:dyDescent="0.25">
      <c r="A24" s="15" t="s">
        <v>438</v>
      </c>
      <c r="B24" s="6" t="s">
        <v>161</v>
      </c>
      <c r="C24" s="1" t="s">
        <v>57</v>
      </c>
      <c r="D24" s="1" t="s">
        <v>68</v>
      </c>
      <c r="E24" s="1">
        <v>38770.44</v>
      </c>
      <c r="F24" s="3"/>
      <c r="G24" s="3"/>
      <c r="H24" s="3">
        <v>218349.342</v>
      </c>
      <c r="I24" s="20">
        <v>208</v>
      </c>
      <c r="J24" s="15" t="s">
        <v>425</v>
      </c>
    </row>
    <row r="25" spans="1:10" x14ac:dyDescent="0.25">
      <c r="A25" s="15" t="s">
        <v>437</v>
      </c>
      <c r="B25" s="6" t="s">
        <v>81</v>
      </c>
      <c r="C25" s="1" t="s">
        <v>57</v>
      </c>
      <c r="D25" s="1" t="s">
        <v>68</v>
      </c>
      <c r="E25" s="1">
        <v>18315.732</v>
      </c>
      <c r="F25" s="3"/>
      <c r="G25" s="3"/>
      <c r="H25" s="3">
        <v>248230.15</v>
      </c>
      <c r="I25" s="20">
        <v>209</v>
      </c>
      <c r="J25" s="15" t="s">
        <v>426</v>
      </c>
    </row>
    <row r="26" spans="1:10" x14ac:dyDescent="0.25">
      <c r="A26" s="15" t="s">
        <v>436</v>
      </c>
      <c r="B26" s="6" t="s">
        <v>191</v>
      </c>
      <c r="C26" s="1" t="s">
        <v>57</v>
      </c>
      <c r="D26" s="1" t="s">
        <v>68</v>
      </c>
      <c r="E26" s="1">
        <v>39657.944000000003</v>
      </c>
      <c r="F26" s="3"/>
      <c r="G26" s="3"/>
      <c r="H26" s="3">
        <v>264002.60800000001</v>
      </c>
      <c r="I26" s="20">
        <v>210</v>
      </c>
      <c r="J26" s="15" t="s">
        <v>427</v>
      </c>
    </row>
    <row r="27" spans="1:10" x14ac:dyDescent="0.25">
      <c r="A27" s="15" t="s">
        <v>435</v>
      </c>
      <c r="B27" s="6" t="s">
        <v>199</v>
      </c>
      <c r="C27" s="1" t="s">
        <v>57</v>
      </c>
      <c r="D27" s="1" t="s">
        <v>68</v>
      </c>
      <c r="E27" s="1">
        <v>34404.572</v>
      </c>
      <c r="F27" s="3"/>
      <c r="G27" s="3"/>
      <c r="H27" s="3">
        <v>269683.98200000002</v>
      </c>
      <c r="I27" s="20">
        <v>211</v>
      </c>
      <c r="J27" s="15" t="s">
        <v>428</v>
      </c>
    </row>
    <row r="28" spans="1:10" x14ac:dyDescent="0.25">
      <c r="A28" s="15" t="s">
        <v>434</v>
      </c>
      <c r="B28" s="6" t="s">
        <v>269</v>
      </c>
      <c r="C28" s="1">
        <v>0.43765806805826002</v>
      </c>
      <c r="D28" s="1">
        <v>2.0033032599495901</v>
      </c>
      <c r="E28" s="1">
        <v>123913.14200000001</v>
      </c>
      <c r="F28" s="3"/>
      <c r="G28" s="3"/>
      <c r="H28" s="3">
        <v>285269.08</v>
      </c>
      <c r="I28" s="20">
        <v>212</v>
      </c>
      <c r="J28" s="15" t="s">
        <v>429</v>
      </c>
    </row>
    <row r="29" spans="1:10" x14ac:dyDescent="0.25">
      <c r="A29" s="15" t="s">
        <v>433</v>
      </c>
      <c r="B29" s="6" t="s">
        <v>53</v>
      </c>
      <c r="C29" s="1">
        <v>4.1298231416900997</v>
      </c>
      <c r="D29" s="1">
        <v>0.52659563460321501</v>
      </c>
      <c r="E29" s="1">
        <v>794145.15</v>
      </c>
      <c r="F29" s="3"/>
      <c r="G29" s="3"/>
      <c r="H29" s="3">
        <v>362343.79599999997</v>
      </c>
      <c r="I29" s="20">
        <v>213</v>
      </c>
      <c r="J29" s="15" t="s">
        <v>430</v>
      </c>
    </row>
    <row r="30" spans="1:10" x14ac:dyDescent="0.25">
      <c r="A30" s="15" t="s">
        <v>432</v>
      </c>
      <c r="B30" s="6" t="s">
        <v>69</v>
      </c>
      <c r="C30" s="1">
        <v>5.0730657875259801</v>
      </c>
      <c r="D30" s="1">
        <v>1.1714067922476901</v>
      </c>
      <c r="E30" s="1">
        <v>960416.66200000001</v>
      </c>
      <c r="F30" s="3"/>
      <c r="G30" s="3"/>
      <c r="H30" s="3">
        <v>363723.70600000001</v>
      </c>
      <c r="I30" s="20">
        <v>214</v>
      </c>
      <c r="J30" s="15" t="s">
        <v>431</v>
      </c>
    </row>
    <row r="31" spans="1:10" x14ac:dyDescent="0.25">
      <c r="A31" s="15" t="s">
        <v>431</v>
      </c>
      <c r="B31" s="6" t="s">
        <v>76</v>
      </c>
      <c r="C31" s="1">
        <v>3.8983663277324201</v>
      </c>
      <c r="D31" s="1">
        <v>1.7619195922081301</v>
      </c>
      <c r="E31" s="1">
        <v>814407.152</v>
      </c>
      <c r="F31" s="3"/>
      <c r="G31" s="3"/>
      <c r="H31" s="3">
        <v>391698.75799999997</v>
      </c>
      <c r="I31" s="20">
        <v>215</v>
      </c>
      <c r="J31" s="15" t="s">
        <v>432</v>
      </c>
    </row>
    <row r="32" spans="1:10" x14ac:dyDescent="0.25">
      <c r="A32" s="15" t="s">
        <v>430</v>
      </c>
      <c r="B32" s="6" t="s">
        <v>129</v>
      </c>
      <c r="C32" s="1">
        <v>3.1416970159492901</v>
      </c>
      <c r="D32" s="1">
        <v>0.81252669903034203</v>
      </c>
      <c r="E32" s="1">
        <v>907486.272</v>
      </c>
      <c r="F32" s="3"/>
      <c r="G32" s="3"/>
      <c r="H32" s="3">
        <v>527202.41599999997</v>
      </c>
      <c r="I32" s="20">
        <v>216</v>
      </c>
      <c r="J32" s="15" t="s">
        <v>433</v>
      </c>
    </row>
    <row r="33" spans="1:10" x14ac:dyDescent="0.25">
      <c r="A33" s="15" t="s">
        <v>429</v>
      </c>
      <c r="B33" s="6" t="s">
        <v>213</v>
      </c>
      <c r="C33" s="1">
        <v>0.81951660897196199</v>
      </c>
      <c r="D33" s="1">
        <v>3.3554002675599701</v>
      </c>
      <c r="E33" s="1">
        <v>218527.78599999999</v>
      </c>
      <c r="F33" s="3"/>
      <c r="G33" s="3"/>
      <c r="H33" s="3">
        <v>354780.06199999998</v>
      </c>
      <c r="I33" s="20">
        <v>217</v>
      </c>
      <c r="J33" s="15" t="s">
        <v>434</v>
      </c>
    </row>
    <row r="34" spans="1:10" x14ac:dyDescent="0.25">
      <c r="A34" s="15" t="s">
        <v>428</v>
      </c>
      <c r="B34" s="6" t="s">
        <v>98</v>
      </c>
      <c r="C34" s="1">
        <v>13.2335094352756</v>
      </c>
      <c r="D34" s="1">
        <v>1.2828746566317799</v>
      </c>
      <c r="E34" s="1">
        <v>2065661.92</v>
      </c>
      <c r="F34" s="3"/>
      <c r="G34" s="3"/>
      <c r="H34" s="3">
        <v>316632.46000000002</v>
      </c>
      <c r="I34" s="20">
        <v>218</v>
      </c>
      <c r="J34" s="15" t="s">
        <v>435</v>
      </c>
    </row>
    <row r="35" spans="1:10" x14ac:dyDescent="0.25">
      <c r="A35" s="15" t="s">
        <v>427</v>
      </c>
      <c r="B35" s="6" t="s">
        <v>176</v>
      </c>
      <c r="C35" s="1">
        <v>8.1090197575144796</v>
      </c>
      <c r="D35" s="1">
        <v>1.4432498508823799</v>
      </c>
      <c r="E35" s="1">
        <v>1933919.236</v>
      </c>
      <c r="F35" s="3"/>
      <c r="G35" s="3"/>
      <c r="H35" s="3">
        <v>473352.864</v>
      </c>
      <c r="I35" s="20">
        <v>219</v>
      </c>
      <c r="J35" s="15" t="s">
        <v>436</v>
      </c>
    </row>
    <row r="36" spans="1:10" x14ac:dyDescent="0.25">
      <c r="A36" s="15" t="s">
        <v>426</v>
      </c>
      <c r="B36" s="6" t="s">
        <v>270</v>
      </c>
      <c r="C36" s="1">
        <v>2.6687838463808999</v>
      </c>
      <c r="D36" s="1">
        <v>0.14745576915780401</v>
      </c>
      <c r="E36" s="1">
        <v>544721.14399999997</v>
      </c>
      <c r="F36" s="3"/>
      <c r="G36" s="3"/>
      <c r="H36" s="3">
        <v>364043.68199999997</v>
      </c>
      <c r="I36" s="20">
        <v>220</v>
      </c>
      <c r="J36" s="15" t="s">
        <v>437</v>
      </c>
    </row>
    <row r="37" spans="1:10" x14ac:dyDescent="0.25">
      <c r="A37" s="15" t="s">
        <v>425</v>
      </c>
      <c r="B37" s="6" t="s">
        <v>88</v>
      </c>
      <c r="C37" s="1">
        <v>9.0754121005701993</v>
      </c>
      <c r="D37" s="1">
        <v>2.2313045592999199</v>
      </c>
      <c r="E37" s="1">
        <v>2220112.8620000002</v>
      </c>
      <c r="F37" s="3"/>
      <c r="G37" s="3"/>
      <c r="H37" s="3">
        <v>488360.98800000001</v>
      </c>
      <c r="I37" s="20">
        <v>221</v>
      </c>
      <c r="J37" s="15" t="s">
        <v>438</v>
      </c>
    </row>
    <row r="38" spans="1:10" x14ac:dyDescent="0.25">
      <c r="A38" s="15" t="s">
        <v>424</v>
      </c>
      <c r="B38" s="6" t="s">
        <v>149</v>
      </c>
      <c r="C38" s="1">
        <v>4.4014640453949703</v>
      </c>
      <c r="D38" s="1">
        <v>0.86240016050204804</v>
      </c>
      <c r="E38" s="1">
        <v>752819.43</v>
      </c>
      <c r="F38" s="3"/>
      <c r="G38" s="3"/>
      <c r="H38" s="3">
        <v>324324.81800000003</v>
      </c>
      <c r="I38" s="20">
        <v>222</v>
      </c>
      <c r="J38" s="15" t="s">
        <v>439</v>
      </c>
    </row>
    <row r="39" spans="1:10" x14ac:dyDescent="0.25">
      <c r="A39" s="15" t="s">
        <v>423</v>
      </c>
      <c r="B39" s="6" t="s">
        <v>26</v>
      </c>
      <c r="C39" s="1">
        <v>2.0784542018401599</v>
      </c>
      <c r="D39" s="1">
        <v>1.19763348992727</v>
      </c>
      <c r="E39" s="1">
        <v>534281.36</v>
      </c>
      <c r="F39" s="3"/>
      <c r="G39" s="3"/>
      <c r="H39" s="3">
        <v>439648.136</v>
      </c>
      <c r="I39" s="20">
        <v>223</v>
      </c>
      <c r="J39" s="15" t="s">
        <v>440</v>
      </c>
    </row>
    <row r="40" spans="1:10" x14ac:dyDescent="0.25">
      <c r="A40" s="15" t="s">
        <v>422</v>
      </c>
      <c r="B40" s="6" t="s">
        <v>146</v>
      </c>
      <c r="C40" s="1">
        <v>2.8136731651822799</v>
      </c>
      <c r="D40" s="1">
        <v>2.0644902679775701</v>
      </c>
      <c r="E40" s="1">
        <v>633543.76399999997</v>
      </c>
      <c r="F40" s="3"/>
      <c r="G40" s="3"/>
      <c r="H40" s="3">
        <v>404800.45799999998</v>
      </c>
      <c r="I40" s="20">
        <v>224</v>
      </c>
      <c r="J40" s="15" t="s">
        <v>441</v>
      </c>
    </row>
    <row r="41" spans="1:10" x14ac:dyDescent="0.25">
      <c r="A41" s="15" t="s">
        <v>421</v>
      </c>
      <c r="B41" s="6" t="s">
        <v>113</v>
      </c>
      <c r="C41" s="1">
        <v>10.799010052111599</v>
      </c>
      <c r="D41" s="1">
        <v>2.6344167718448599</v>
      </c>
      <c r="E41" s="1">
        <v>2092294.7879999999</v>
      </c>
      <c r="F41" s="3"/>
      <c r="G41" s="3"/>
      <c r="H41" s="3">
        <v>389943.946</v>
      </c>
      <c r="I41" s="20">
        <v>225</v>
      </c>
      <c r="J41" s="15" t="s">
        <v>442</v>
      </c>
    </row>
    <row r="42" spans="1:10" x14ac:dyDescent="0.25">
      <c r="A42" s="15" t="s">
        <v>420</v>
      </c>
      <c r="B42" s="6" t="s">
        <v>232</v>
      </c>
      <c r="C42" s="1">
        <v>10.7953519911512</v>
      </c>
      <c r="D42" s="1">
        <v>0.66232803667325302</v>
      </c>
      <c r="E42" s="1">
        <v>2052762.1540000001</v>
      </c>
      <c r="F42" s="3"/>
      <c r="G42" s="3"/>
      <c r="H42" s="3">
        <v>382638.12199999997</v>
      </c>
      <c r="I42" s="20">
        <v>226</v>
      </c>
      <c r="J42" s="15" t="s">
        <v>443</v>
      </c>
    </row>
    <row r="43" spans="1:10" x14ac:dyDescent="0.25">
      <c r="A43" s="15" t="s">
        <v>419</v>
      </c>
      <c r="B43" s="6" t="s">
        <v>114</v>
      </c>
      <c r="C43" s="1">
        <v>3.1605256023478301</v>
      </c>
      <c r="D43" s="1">
        <v>1.00442596447299</v>
      </c>
      <c r="E43" s="1">
        <v>645300.88600000006</v>
      </c>
      <c r="F43" s="3"/>
      <c r="G43" s="3"/>
      <c r="H43" s="3">
        <v>372909.37599999999</v>
      </c>
      <c r="I43" s="20">
        <v>227</v>
      </c>
      <c r="J43" s="15" t="s">
        <v>444</v>
      </c>
    </row>
    <row r="44" spans="1:10" x14ac:dyDescent="0.25">
      <c r="A44" s="15" t="s">
        <v>418</v>
      </c>
      <c r="B44" s="6" t="s">
        <v>41</v>
      </c>
      <c r="C44" s="1">
        <v>6.88102982522744</v>
      </c>
      <c r="D44" s="1">
        <v>2.0198416867104498</v>
      </c>
      <c r="E44" s="1">
        <v>1605084.28</v>
      </c>
      <c r="F44" s="3"/>
      <c r="G44" s="3"/>
      <c r="H44" s="3">
        <v>458552.32799999998</v>
      </c>
      <c r="I44" s="20">
        <v>228</v>
      </c>
      <c r="J44" s="15" t="s">
        <v>445</v>
      </c>
    </row>
    <row r="45" spans="1:10" x14ac:dyDescent="0.25">
      <c r="A45" s="15" t="s">
        <v>417</v>
      </c>
      <c r="B45" s="6" t="s">
        <v>121</v>
      </c>
      <c r="C45" s="1">
        <v>0.48835567993165102</v>
      </c>
      <c r="D45" s="1">
        <v>4.98172771704784</v>
      </c>
      <c r="E45" s="1">
        <v>191347.144</v>
      </c>
      <c r="F45" s="3"/>
      <c r="G45" s="3"/>
      <c r="H45" s="3">
        <v>417377.92800000001</v>
      </c>
      <c r="I45" s="20">
        <v>229</v>
      </c>
      <c r="J45" s="15" t="s">
        <v>446</v>
      </c>
    </row>
    <row r="46" spans="1:10" x14ac:dyDescent="0.25">
      <c r="A46" s="15" t="s">
        <v>416</v>
      </c>
      <c r="B46" s="6" t="s">
        <v>268</v>
      </c>
      <c r="C46" s="1">
        <v>10.232402768121901</v>
      </c>
      <c r="D46" s="1">
        <v>2.5267080849472499</v>
      </c>
      <c r="E46" s="1">
        <v>2119763.824</v>
      </c>
      <c r="F46" s="3"/>
      <c r="G46" s="3"/>
      <c r="H46" s="3">
        <v>416033.30200000003</v>
      </c>
      <c r="I46" s="20">
        <v>230</v>
      </c>
      <c r="J46" s="15" t="s">
        <v>447</v>
      </c>
    </row>
    <row r="47" spans="1:10" x14ac:dyDescent="0.25">
      <c r="A47" s="15" t="s">
        <v>415</v>
      </c>
      <c r="B47" s="6" t="s">
        <v>189</v>
      </c>
      <c r="C47" s="1">
        <v>6.84338606487385</v>
      </c>
      <c r="D47" s="1">
        <v>2.0906699165635199</v>
      </c>
      <c r="E47" s="1">
        <v>1621828.2919999999</v>
      </c>
      <c r="F47" s="3"/>
      <c r="G47" s="3"/>
      <c r="H47" s="3">
        <v>465441.11800000002</v>
      </c>
      <c r="I47" s="20">
        <v>231</v>
      </c>
      <c r="J47" s="15" t="s">
        <v>448</v>
      </c>
    </row>
    <row r="48" spans="1:10" x14ac:dyDescent="0.25">
      <c r="A48" s="15" t="s">
        <v>414</v>
      </c>
      <c r="B48" s="6" t="s">
        <v>105</v>
      </c>
      <c r="C48" s="1">
        <v>2.7226061943818198</v>
      </c>
      <c r="D48" s="1">
        <v>0.57356010079717101</v>
      </c>
      <c r="E48" s="1">
        <v>663435.99199999997</v>
      </c>
      <c r="F48" s="3"/>
      <c r="G48" s="3"/>
      <c r="H48" s="3">
        <v>435933.87</v>
      </c>
      <c r="I48" s="20">
        <v>232</v>
      </c>
      <c r="J48" s="15" t="s">
        <v>449</v>
      </c>
    </row>
    <row r="49" spans="1:10" x14ac:dyDescent="0.25">
      <c r="A49" s="15" t="s">
        <v>413</v>
      </c>
      <c r="B49" s="6" t="s">
        <v>168</v>
      </c>
      <c r="C49" s="1">
        <v>29.4008340546083</v>
      </c>
      <c r="D49" s="1">
        <v>2.13998516566551</v>
      </c>
      <c r="E49" s="1">
        <v>6268442.7439999999</v>
      </c>
      <c r="F49" s="3"/>
      <c r="G49" s="3"/>
      <c r="H49" s="3">
        <v>440880.12800000003</v>
      </c>
      <c r="I49" s="20">
        <v>233</v>
      </c>
      <c r="J49" s="15" t="s">
        <v>450</v>
      </c>
    </row>
    <row r="50" spans="1:10" x14ac:dyDescent="0.25">
      <c r="A50" s="15" t="s">
        <v>412</v>
      </c>
      <c r="B50" s="6" t="s">
        <v>254</v>
      </c>
      <c r="C50" s="1">
        <v>2.1002184329064999</v>
      </c>
      <c r="D50" s="1">
        <v>1.57905579196826</v>
      </c>
      <c r="E50" s="1">
        <v>497079.54</v>
      </c>
      <c r="F50" s="3"/>
      <c r="G50" s="3"/>
      <c r="H50" s="3">
        <v>405575.62199999997</v>
      </c>
      <c r="I50" s="20">
        <v>234</v>
      </c>
      <c r="J50" s="15" t="s">
        <v>451</v>
      </c>
    </row>
    <row r="51" spans="1:10" x14ac:dyDescent="0.25">
      <c r="A51" s="15" t="s">
        <v>411</v>
      </c>
      <c r="B51" s="6" t="s">
        <v>195</v>
      </c>
      <c r="C51" s="1">
        <v>2.72605869927997</v>
      </c>
      <c r="D51" s="1">
        <v>1.0064842778688801</v>
      </c>
      <c r="E51" s="1">
        <v>700230.19799999997</v>
      </c>
      <c r="F51" s="3"/>
      <c r="G51" s="3"/>
      <c r="H51" s="3">
        <v>459616.51199999999</v>
      </c>
      <c r="I51" s="20">
        <v>235</v>
      </c>
      <c r="J51" s="15" t="s">
        <v>452</v>
      </c>
    </row>
    <row r="52" spans="1:10" x14ac:dyDescent="0.25">
      <c r="A52" s="15" t="s">
        <v>410</v>
      </c>
      <c r="B52" s="6" t="s">
        <v>34</v>
      </c>
      <c r="C52" s="1">
        <v>10.6928277806801</v>
      </c>
      <c r="D52" s="1">
        <v>0.93056520703923096</v>
      </c>
      <c r="E52" s="1">
        <v>2249737.0819999999</v>
      </c>
      <c r="F52" s="3"/>
      <c r="G52" s="3"/>
      <c r="H52" s="3">
        <v>423236.87400000001</v>
      </c>
      <c r="I52" s="20">
        <v>236</v>
      </c>
      <c r="J52" s="15" t="s">
        <v>453</v>
      </c>
    </row>
    <row r="53" spans="1:10" x14ac:dyDescent="0.25">
      <c r="A53" s="15" t="s">
        <v>409</v>
      </c>
      <c r="B53" s="6" t="s">
        <v>82</v>
      </c>
      <c r="C53" s="1">
        <v>1.4896603946795199</v>
      </c>
      <c r="D53" s="1">
        <v>1.6343966062003299</v>
      </c>
      <c r="E53" s="1">
        <v>386299.44199999998</v>
      </c>
      <c r="F53" s="3"/>
      <c r="G53" s="3"/>
      <c r="H53" s="3">
        <v>413163.79800000001</v>
      </c>
      <c r="I53" s="20">
        <v>237</v>
      </c>
      <c r="J53" s="15" t="s">
        <v>454</v>
      </c>
    </row>
    <row r="54" spans="1:10" x14ac:dyDescent="0.25">
      <c r="A54" s="15" t="s">
        <v>408</v>
      </c>
      <c r="B54" s="6" t="s">
        <v>50</v>
      </c>
      <c r="C54" s="1">
        <v>10.6711593400677</v>
      </c>
      <c r="D54" s="1">
        <v>2.5410279319746398</v>
      </c>
      <c r="E54" s="1">
        <v>2194562.7340000002</v>
      </c>
      <c r="F54" s="3"/>
      <c r="G54" s="3"/>
      <c r="H54" s="3">
        <v>413531.24599999998</v>
      </c>
      <c r="I54" s="20">
        <v>238</v>
      </c>
      <c r="J54" s="15" t="s">
        <v>455</v>
      </c>
    </row>
    <row r="55" spans="1:10" x14ac:dyDescent="0.25">
      <c r="A55" s="15" t="s">
        <v>407</v>
      </c>
      <c r="B55" s="6" t="s">
        <v>103</v>
      </c>
      <c r="C55" s="1">
        <v>8.3405267434680894</v>
      </c>
      <c r="D55" s="1">
        <v>1.8546099506631699</v>
      </c>
      <c r="E55" s="1">
        <v>1693303.764</v>
      </c>
      <c r="F55" s="3"/>
      <c r="G55" s="3"/>
      <c r="H55" s="3">
        <v>403564.31400000001</v>
      </c>
      <c r="I55" s="20">
        <v>239</v>
      </c>
      <c r="J55" s="15" t="s">
        <v>456</v>
      </c>
    </row>
    <row r="56" spans="1:10" x14ac:dyDescent="0.25">
      <c r="A56" s="15" t="s">
        <v>406</v>
      </c>
      <c r="B56" s="6" t="s">
        <v>183</v>
      </c>
      <c r="C56" s="1">
        <v>8.7541267574000603</v>
      </c>
      <c r="D56" s="1">
        <v>2.9202678575625001</v>
      </c>
      <c r="E56" s="1">
        <v>1812284.5460000001</v>
      </c>
      <c r="F56" s="3"/>
      <c r="G56" s="3"/>
      <c r="H56" s="3">
        <v>412499.43800000002</v>
      </c>
      <c r="I56" s="20">
        <v>240</v>
      </c>
      <c r="J56" s="15" t="s">
        <v>457</v>
      </c>
    </row>
    <row r="57" spans="1:10" x14ac:dyDescent="0.25">
      <c r="A57" s="15" t="s">
        <v>405</v>
      </c>
      <c r="B57" s="6" t="s">
        <v>158</v>
      </c>
      <c r="C57" s="1">
        <v>3.2040840695760102</v>
      </c>
      <c r="D57" s="1">
        <v>1.3647767884991899</v>
      </c>
      <c r="E57" s="1">
        <v>723016.95799999998</v>
      </c>
      <c r="F57" s="3"/>
      <c r="G57" s="3"/>
      <c r="H57" s="3">
        <v>412923.58399999997</v>
      </c>
      <c r="I57" s="20">
        <v>241</v>
      </c>
      <c r="J57" s="15" t="s">
        <v>458</v>
      </c>
    </row>
    <row r="58" spans="1:10" x14ac:dyDescent="0.25">
      <c r="A58" s="15" t="s">
        <v>404</v>
      </c>
      <c r="B58" s="6" t="s">
        <v>58</v>
      </c>
      <c r="C58" s="1">
        <v>9.8961119136773608</v>
      </c>
      <c r="D58" s="1">
        <v>2.4194287793627001</v>
      </c>
      <c r="E58" s="1">
        <v>1553474.5379999999</v>
      </c>
      <c r="F58" s="3"/>
      <c r="G58" s="3"/>
      <c r="H58" s="3">
        <v>314652.174</v>
      </c>
      <c r="I58" s="20">
        <v>242</v>
      </c>
      <c r="J58" s="15" t="s">
        <v>459</v>
      </c>
    </row>
    <row r="59" spans="1:10" x14ac:dyDescent="0.25">
      <c r="A59" s="15" t="s">
        <v>403</v>
      </c>
      <c r="B59" s="6" t="s">
        <v>258</v>
      </c>
      <c r="C59" s="1">
        <v>1.8979747132579401</v>
      </c>
      <c r="D59" s="1">
        <v>2.31846895696623</v>
      </c>
      <c r="E59" s="1">
        <v>463518.46799999999</v>
      </c>
      <c r="F59" s="3"/>
      <c r="G59" s="3"/>
      <c r="H59" s="3">
        <v>410340.72600000002</v>
      </c>
      <c r="I59" s="20">
        <v>243</v>
      </c>
      <c r="J59" s="15" t="s">
        <v>460</v>
      </c>
    </row>
    <row r="60" spans="1:10" x14ac:dyDescent="0.25">
      <c r="A60" s="15" t="s">
        <v>402</v>
      </c>
      <c r="B60" s="6" t="s">
        <v>224</v>
      </c>
      <c r="C60" s="1">
        <v>1.85591446320753</v>
      </c>
      <c r="D60" s="1">
        <v>5.3006436265760604</v>
      </c>
      <c r="E60" s="1">
        <v>448977.772</v>
      </c>
      <c r="F60" s="3"/>
      <c r="G60" s="3"/>
      <c r="H60" s="3">
        <v>404892.92</v>
      </c>
      <c r="I60" s="24">
        <v>244</v>
      </c>
      <c r="J60" s="15" t="s">
        <v>461</v>
      </c>
    </row>
    <row r="61" spans="1:10" x14ac:dyDescent="0.25">
      <c r="A61" s="25"/>
      <c r="B61" s="25"/>
      <c r="C61" s="25"/>
      <c r="D61" s="25"/>
      <c r="E61" s="25"/>
      <c r="F61" s="25"/>
      <c r="G61" s="25"/>
      <c r="H61" s="25"/>
      <c r="I6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1"/>
  <sheetViews>
    <sheetView tabSelected="1" topLeftCell="A212" zoomScale="85" zoomScaleNormal="85" workbookViewId="0">
      <selection activeCell="P238" sqref="P238"/>
    </sheetView>
  </sheetViews>
  <sheetFormatPr defaultRowHeight="15" x14ac:dyDescent="0.25"/>
  <cols>
    <col min="1" max="1" width="10.28515625" bestFit="1" customWidth="1"/>
    <col min="15" max="15" width="29.28515625" bestFit="1" customWidth="1"/>
  </cols>
  <sheetData>
    <row r="1" spans="1:25" x14ac:dyDescent="0.25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</row>
    <row r="2" spans="1:25" x14ac:dyDescent="0.25">
      <c r="A2" s="27">
        <v>42136</v>
      </c>
      <c r="B2" t="s">
        <v>702</v>
      </c>
      <c r="C2">
        <v>222</v>
      </c>
      <c r="D2" s="7" t="s">
        <v>60</v>
      </c>
      <c r="F2" t="s">
        <v>291</v>
      </c>
      <c r="H2" s="1">
        <v>2035591.0079999999</v>
      </c>
      <c r="I2" s="3">
        <v>335239.37</v>
      </c>
      <c r="J2">
        <f>H2/I2</f>
        <v>6.0720523606758956</v>
      </c>
      <c r="K2" t="str">
        <f>IF(J2&lt;3.215808,"low","high")</f>
        <v>high</v>
      </c>
      <c r="L2">
        <f>(J2-0.3445)/0.4709</f>
        <v>12.162990785041188</v>
      </c>
      <c r="M2">
        <f>(L2*5)/4.95</f>
        <v>12.285849277819382</v>
      </c>
      <c r="N2">
        <f>(M2*11.1)/10</f>
        <v>13.637292698379515</v>
      </c>
      <c r="O2">
        <f>((N2*10)/(10-0.571))</f>
        <v>14.463137870802326</v>
      </c>
      <c r="U2" s="4" t="s">
        <v>194</v>
      </c>
      <c r="V2" s="4" t="s">
        <v>194</v>
      </c>
    </row>
    <row r="3" spans="1:25" x14ac:dyDescent="0.25">
      <c r="A3" s="27">
        <v>42170</v>
      </c>
      <c r="B3" t="s">
        <v>696</v>
      </c>
      <c r="C3">
        <v>222</v>
      </c>
      <c r="D3" s="7" t="s">
        <v>166</v>
      </c>
      <c r="F3" t="s">
        <v>291</v>
      </c>
      <c r="H3" s="1">
        <v>1513243.29</v>
      </c>
      <c r="I3" s="3">
        <v>301221.29399999999</v>
      </c>
      <c r="J3">
        <f t="shared" ref="J3:J66" si="0">H3/I3</f>
        <v>5.0236929464887039</v>
      </c>
      <c r="K3" t="str">
        <f t="shared" ref="K3:K51" si="1">IF(J3&lt;3.215808,"low","high")</f>
        <v>high</v>
      </c>
      <c r="L3">
        <f>(J3-0.3445)/0.4709</f>
        <v>9.9367019462491069</v>
      </c>
      <c r="M3">
        <f t="shared" ref="M3:M66" si="2">(L3*5)/4.95</f>
        <v>10.037072672978896</v>
      </c>
      <c r="N3">
        <f t="shared" ref="N3:N66" si="3">(M3*11.1)/10</f>
        <v>11.141150667006574</v>
      </c>
      <c r="O3">
        <f t="shared" ref="O3:O66" si="4">((N3*10)/(10-0.571))</f>
        <v>11.815834836150783</v>
      </c>
      <c r="T3" t="s">
        <v>286</v>
      </c>
      <c r="U3" s="1" t="s">
        <v>287</v>
      </c>
      <c r="V3" s="3" t="s">
        <v>288</v>
      </c>
      <c r="W3" t="s">
        <v>280</v>
      </c>
      <c r="X3" t="s">
        <v>289</v>
      </c>
      <c r="Y3" t="s">
        <v>290</v>
      </c>
    </row>
    <row r="4" spans="1:25" x14ac:dyDescent="0.25">
      <c r="A4" s="27">
        <v>42168</v>
      </c>
      <c r="B4" t="s">
        <v>697</v>
      </c>
      <c r="C4">
        <v>222</v>
      </c>
      <c r="D4" s="7" t="s">
        <v>102</v>
      </c>
      <c r="F4" t="s">
        <v>291</v>
      </c>
      <c r="H4" s="1">
        <v>525576.73600000003</v>
      </c>
      <c r="I4" s="3">
        <v>331185.45600000001</v>
      </c>
      <c r="J4">
        <f t="shared" si="0"/>
        <v>1.586955968259669</v>
      </c>
      <c r="K4" t="str">
        <f t="shared" si="1"/>
        <v>low</v>
      </c>
      <c r="L4">
        <f>(J4-0.1996)/0.4821</f>
        <v>2.8777348439321075</v>
      </c>
      <c r="M4">
        <f t="shared" si="2"/>
        <v>2.9068028726586941</v>
      </c>
      <c r="N4">
        <f t="shared" si="3"/>
        <v>3.2265511886511504</v>
      </c>
      <c r="O4">
        <f t="shared" si="4"/>
        <v>3.4219442026207978</v>
      </c>
      <c r="T4" s="6">
        <v>0</v>
      </c>
      <c r="U4" s="1">
        <v>80401.771999999997</v>
      </c>
      <c r="V4" s="3">
        <v>390869.978</v>
      </c>
      <c r="W4">
        <f t="shared" ref="W4:W13" si="5">U4/V4</f>
        <v>0.20569953315780112</v>
      </c>
      <c r="X4">
        <f>(W4-0.3445)/0.4709</f>
        <v>-0.29475571637757242</v>
      </c>
      <c r="Y4">
        <f>(W4-0.1996)/0.4821</f>
        <v>1.2652008209502436E-2</v>
      </c>
    </row>
    <row r="5" spans="1:25" x14ac:dyDescent="0.25">
      <c r="A5" s="27">
        <v>42184</v>
      </c>
      <c r="B5" t="s">
        <v>697</v>
      </c>
      <c r="C5">
        <v>222</v>
      </c>
      <c r="D5" s="7" t="s">
        <v>106</v>
      </c>
      <c r="F5" t="s">
        <v>291</v>
      </c>
      <c r="H5" s="1">
        <v>354972.30599999998</v>
      </c>
      <c r="I5" s="3">
        <v>338045.54800000001</v>
      </c>
      <c r="J5">
        <f t="shared" si="0"/>
        <v>1.0500724180517826</v>
      </c>
      <c r="K5" t="str">
        <f t="shared" si="1"/>
        <v>low</v>
      </c>
      <c r="L5">
        <f>(J5-0.1996)/0.4821</f>
        <v>1.7640996018497879</v>
      </c>
      <c r="M5">
        <f t="shared" si="2"/>
        <v>1.7819187897472606</v>
      </c>
      <c r="N5">
        <f t="shared" si="3"/>
        <v>1.977929856619459</v>
      </c>
      <c r="O5">
        <f t="shared" si="4"/>
        <v>2.0977090429732304</v>
      </c>
      <c r="T5">
        <v>0.78125</v>
      </c>
      <c r="U5" s="1">
        <v>227798.326</v>
      </c>
      <c r="V5" s="3">
        <v>392648.88400000002</v>
      </c>
      <c r="W5">
        <f t="shared" si="5"/>
        <v>0.58015783383711339</v>
      </c>
      <c r="X5">
        <f t="shared" ref="X5:X13" si="6">(W5-0.3445)/0.4709</f>
        <v>0.50044135450650551</v>
      </c>
      <c r="Y5">
        <f t="shared" ref="Y5:Y8" si="7">(W5-0.1996)/0.4821</f>
        <v>0.78937530354099439</v>
      </c>
    </row>
    <row r="6" spans="1:25" x14ac:dyDescent="0.25">
      <c r="A6" s="27">
        <v>42156</v>
      </c>
      <c r="B6" t="s">
        <v>698</v>
      </c>
      <c r="C6">
        <v>222</v>
      </c>
      <c r="D6" s="7" t="s">
        <v>243</v>
      </c>
      <c r="F6" t="s">
        <v>291</v>
      </c>
      <c r="H6" s="1">
        <v>1513155.79</v>
      </c>
      <c r="I6" s="3">
        <v>322249.038</v>
      </c>
      <c r="J6">
        <f t="shared" si="0"/>
        <v>4.6956099524492609</v>
      </c>
      <c r="K6" t="str">
        <f t="shared" si="1"/>
        <v>high</v>
      </c>
      <c r="L6">
        <f>(J6-0.3445)/0.4709</f>
        <v>9.2399871574628598</v>
      </c>
      <c r="M6">
        <f t="shared" si="2"/>
        <v>9.3333203610735964</v>
      </c>
      <c r="N6">
        <f t="shared" si="3"/>
        <v>10.359985600791692</v>
      </c>
      <c r="O6">
        <f t="shared" si="4"/>
        <v>10.987364090350717</v>
      </c>
      <c r="T6">
        <v>1.5625</v>
      </c>
      <c r="U6" s="1">
        <v>373925.79800000001</v>
      </c>
      <c r="V6" s="3">
        <v>397346.72</v>
      </c>
      <c r="W6">
        <f t="shared" si="5"/>
        <v>0.94105671238458954</v>
      </c>
      <c r="X6">
        <f t="shared" si="6"/>
        <v>1.2668437298462298</v>
      </c>
      <c r="Y6">
        <f t="shared" si="7"/>
        <v>1.5379728529031105</v>
      </c>
    </row>
    <row r="7" spans="1:25" x14ac:dyDescent="0.25">
      <c r="A7" s="27">
        <v>42149</v>
      </c>
      <c r="B7" t="s">
        <v>698</v>
      </c>
      <c r="C7">
        <v>222</v>
      </c>
      <c r="D7" s="7" t="s">
        <v>36</v>
      </c>
      <c r="F7" t="s">
        <v>291</v>
      </c>
      <c r="H7" s="1">
        <v>1987600.46</v>
      </c>
      <c r="I7" s="3">
        <v>330214.728</v>
      </c>
      <c r="J7">
        <f t="shared" si="0"/>
        <v>6.0191151134845811</v>
      </c>
      <c r="K7" t="str">
        <f t="shared" si="1"/>
        <v>high</v>
      </c>
      <c r="L7">
        <f t="shared" ref="L7:L8" si="8">(J7-0.3445)/0.4709</f>
        <v>12.050573611137356</v>
      </c>
      <c r="M7">
        <f t="shared" si="2"/>
        <v>12.172296576906419</v>
      </c>
      <c r="N7">
        <f t="shared" si="3"/>
        <v>13.511249200366123</v>
      </c>
      <c r="O7">
        <f t="shared" si="4"/>
        <v>14.329461449110322</v>
      </c>
      <c r="T7">
        <v>3.125</v>
      </c>
      <c r="U7" s="1">
        <v>675218.64800000004</v>
      </c>
      <c r="V7" s="3">
        <v>396073.13400000002</v>
      </c>
      <c r="W7">
        <f t="shared" si="5"/>
        <v>1.7047827535810596</v>
      </c>
      <c r="X7">
        <f t="shared" si="6"/>
        <v>2.8886870961585465</v>
      </c>
      <c r="Y7">
        <f t="shared" si="7"/>
        <v>3.1221380493280639</v>
      </c>
    </row>
    <row r="8" spans="1:25" x14ac:dyDescent="0.25">
      <c r="A8" s="27">
        <v>42142</v>
      </c>
      <c r="B8" t="s">
        <v>697</v>
      </c>
      <c r="C8">
        <v>222</v>
      </c>
      <c r="D8" s="7" t="s">
        <v>100</v>
      </c>
      <c r="F8" t="s">
        <v>291</v>
      </c>
      <c r="H8" s="1">
        <v>1091059.412</v>
      </c>
      <c r="I8" s="3">
        <v>301513.99</v>
      </c>
      <c r="J8">
        <f t="shared" si="0"/>
        <v>3.6186029444272223</v>
      </c>
      <c r="K8" t="str">
        <f t="shared" si="1"/>
        <v>high</v>
      </c>
      <c r="L8">
        <f t="shared" si="8"/>
        <v>6.9528624855111962</v>
      </c>
      <c r="M8">
        <f t="shared" si="2"/>
        <v>7.0230934197082782</v>
      </c>
      <c r="N8">
        <f t="shared" si="3"/>
        <v>7.7956336958761883</v>
      </c>
      <c r="O8">
        <f t="shared" si="4"/>
        <v>8.26772053863208</v>
      </c>
      <c r="T8">
        <v>6.25</v>
      </c>
      <c r="U8" s="1">
        <v>1275626.3019999999</v>
      </c>
      <c r="V8" s="3">
        <v>396673.67</v>
      </c>
      <c r="W8" s="13">
        <f t="shared" si="5"/>
        <v>3.2158078503168612</v>
      </c>
      <c r="X8">
        <f t="shared" si="6"/>
        <v>6.097489595066599</v>
      </c>
      <c r="Y8">
        <f t="shared" si="7"/>
        <v>6.2563946283278593</v>
      </c>
    </row>
    <row r="9" spans="1:25" x14ac:dyDescent="0.25">
      <c r="A9" s="27">
        <v>42177</v>
      </c>
      <c r="B9" t="s">
        <v>696</v>
      </c>
      <c r="C9">
        <v>222</v>
      </c>
      <c r="D9" s="7" t="s">
        <v>33</v>
      </c>
      <c r="F9" t="s">
        <v>291</v>
      </c>
      <c r="H9" s="1">
        <v>39466.372000000003</v>
      </c>
      <c r="I9" s="3">
        <v>285141.804</v>
      </c>
      <c r="J9">
        <f t="shared" si="0"/>
        <v>0.13840963144078305</v>
      </c>
      <c r="K9" t="str">
        <f t="shared" si="1"/>
        <v>low</v>
      </c>
      <c r="L9">
        <f>(J9-0.1996)/0.4821</f>
        <v>-0.12692463920186051</v>
      </c>
      <c r="M9">
        <f t="shared" si="2"/>
        <v>-0.12820670626450556</v>
      </c>
      <c r="N9">
        <f t="shared" si="3"/>
        <v>-0.14230944395360118</v>
      </c>
      <c r="O9">
        <f t="shared" si="4"/>
        <v>-0.1509273984023769</v>
      </c>
      <c r="T9">
        <v>12.5</v>
      </c>
      <c r="U9" s="1">
        <v>2514994.4300000002</v>
      </c>
      <c r="V9" s="3">
        <v>394808.31599999999</v>
      </c>
      <c r="W9" s="14">
        <f t="shared" si="5"/>
        <v>6.3701657945827064</v>
      </c>
      <c r="X9">
        <f t="shared" si="6"/>
        <v>12.796062422133588</v>
      </c>
    </row>
    <row r="10" spans="1:25" x14ac:dyDescent="0.25">
      <c r="A10" s="27">
        <v>42184</v>
      </c>
      <c r="B10" t="s">
        <v>696</v>
      </c>
      <c r="C10">
        <v>222</v>
      </c>
      <c r="D10" s="7" t="s">
        <v>180</v>
      </c>
      <c r="F10" t="s">
        <v>291</v>
      </c>
      <c r="H10" s="1">
        <v>346806.62800000003</v>
      </c>
      <c r="I10" s="3">
        <v>265708.05599999998</v>
      </c>
      <c r="J10">
        <f t="shared" si="0"/>
        <v>1.3052168354278277</v>
      </c>
      <c r="K10" t="str">
        <f t="shared" si="1"/>
        <v>low</v>
      </c>
      <c r="L10">
        <f>(J10-0.1996)/0.4821</f>
        <v>2.2933350662265668</v>
      </c>
      <c r="M10">
        <f t="shared" si="2"/>
        <v>2.316500066895522</v>
      </c>
      <c r="N10">
        <f t="shared" si="3"/>
        <v>2.5713150742540294</v>
      </c>
      <c r="O10">
        <f t="shared" si="4"/>
        <v>2.7270283956453802</v>
      </c>
      <c r="T10">
        <v>25</v>
      </c>
      <c r="U10" s="1">
        <v>4791621.0460000001</v>
      </c>
      <c r="V10" s="3">
        <v>394159.06</v>
      </c>
      <c r="W10">
        <f t="shared" si="5"/>
        <v>12.156567062038356</v>
      </c>
      <c r="X10">
        <f t="shared" si="6"/>
        <v>25.084024340705788</v>
      </c>
    </row>
    <row r="11" spans="1:25" x14ac:dyDescent="0.25">
      <c r="A11" s="27">
        <v>42198</v>
      </c>
      <c r="B11" t="s">
        <v>699</v>
      </c>
      <c r="C11">
        <v>222</v>
      </c>
      <c r="D11" s="7" t="s">
        <v>205</v>
      </c>
      <c r="F11" t="s">
        <v>291</v>
      </c>
      <c r="H11" s="1">
        <v>507864.212</v>
      </c>
      <c r="I11" s="3">
        <v>308532.33199999999</v>
      </c>
      <c r="J11">
        <f t="shared" si="0"/>
        <v>1.6460648020512807</v>
      </c>
      <c r="K11" t="str">
        <f t="shared" si="1"/>
        <v>low</v>
      </c>
      <c r="L11">
        <f>(J11-0.1996)/0.4821</f>
        <v>3.0003418420478756</v>
      </c>
      <c r="M11">
        <f t="shared" si="2"/>
        <v>3.0306483253008842</v>
      </c>
      <c r="N11">
        <f t="shared" si="3"/>
        <v>3.3640196410839813</v>
      </c>
      <c r="O11">
        <f t="shared" si="4"/>
        <v>3.5677374494474297</v>
      </c>
      <c r="T11">
        <v>50</v>
      </c>
      <c r="U11" s="1">
        <v>9462880.2100000009</v>
      </c>
      <c r="V11" s="3">
        <v>392848.34600000002</v>
      </c>
      <c r="W11">
        <f t="shared" si="5"/>
        <v>24.08787081923975</v>
      </c>
      <c r="X11">
        <f t="shared" si="6"/>
        <v>50.421258906858675</v>
      </c>
    </row>
    <row r="12" spans="1:25" x14ac:dyDescent="0.25">
      <c r="A12" s="27">
        <v>42142</v>
      </c>
      <c r="B12" t="s">
        <v>699</v>
      </c>
      <c r="C12">
        <v>222</v>
      </c>
      <c r="D12" s="7" t="s">
        <v>155</v>
      </c>
      <c r="F12" t="s">
        <v>291</v>
      </c>
      <c r="H12" s="1">
        <v>1032015.31</v>
      </c>
      <c r="I12" s="3">
        <v>230466.908</v>
      </c>
      <c r="J12">
        <f t="shared" si="0"/>
        <v>4.4779327277649772</v>
      </c>
      <c r="K12" t="str">
        <f t="shared" si="1"/>
        <v>high</v>
      </c>
      <c r="L12">
        <f t="shared" ref="L12:L13" si="9">(J12-0.3445)/0.4709</f>
        <v>8.7777293008387716</v>
      </c>
      <c r="M12">
        <f t="shared" si="2"/>
        <v>8.8663932331704753</v>
      </c>
      <c r="N12">
        <f t="shared" si="3"/>
        <v>9.8416964888192275</v>
      </c>
      <c r="O12">
        <f t="shared" si="4"/>
        <v>10.43768850230059</v>
      </c>
      <c r="T12">
        <v>100</v>
      </c>
      <c r="U12" s="1">
        <v>19108986.673999999</v>
      </c>
      <c r="V12" s="3">
        <v>398218.14</v>
      </c>
      <c r="W12">
        <f t="shared" si="5"/>
        <v>47.986228537956606</v>
      </c>
      <c r="X12">
        <f t="shared" si="6"/>
        <v>101.17164692706862</v>
      </c>
    </row>
    <row r="13" spans="1:25" x14ac:dyDescent="0.25">
      <c r="A13" s="27">
        <v>42149</v>
      </c>
      <c r="B13" t="s">
        <v>700</v>
      </c>
      <c r="C13">
        <v>222</v>
      </c>
      <c r="D13" s="7" t="s">
        <v>83</v>
      </c>
      <c r="F13" t="s">
        <v>291</v>
      </c>
      <c r="H13" s="1">
        <v>2080788.9539999999</v>
      </c>
      <c r="I13" s="3">
        <v>343607.31199999998</v>
      </c>
      <c r="J13">
        <f t="shared" si="0"/>
        <v>6.0557179120798219</v>
      </c>
      <c r="K13" t="str">
        <f t="shared" si="1"/>
        <v>high</v>
      </c>
      <c r="L13">
        <f t="shared" si="9"/>
        <v>12.128303062390788</v>
      </c>
      <c r="M13">
        <f t="shared" si="2"/>
        <v>12.250811174132108</v>
      </c>
      <c r="N13">
        <f t="shared" si="3"/>
        <v>13.598400403286641</v>
      </c>
      <c r="O13">
        <f t="shared" si="4"/>
        <v>14.421890341803628</v>
      </c>
      <c r="T13">
        <v>200</v>
      </c>
      <c r="U13" s="1">
        <v>36692540.82</v>
      </c>
      <c r="V13" s="3">
        <v>389534.54</v>
      </c>
      <c r="W13">
        <f t="shared" si="5"/>
        <v>94.195859550734582</v>
      </c>
      <c r="X13">
        <f t="shared" si="6"/>
        <v>199.30210140313142</v>
      </c>
    </row>
    <row r="14" spans="1:25" x14ac:dyDescent="0.25">
      <c r="A14" s="27">
        <v>42219</v>
      </c>
      <c r="B14" t="s">
        <v>699</v>
      </c>
      <c r="C14">
        <v>222</v>
      </c>
      <c r="D14" s="7" t="s">
        <v>240</v>
      </c>
      <c r="F14" t="s">
        <v>291</v>
      </c>
      <c r="H14" s="1">
        <v>414850.85399999999</v>
      </c>
      <c r="I14" s="3">
        <v>348279.87</v>
      </c>
      <c r="J14">
        <f t="shared" si="0"/>
        <v>1.1911422098555395</v>
      </c>
      <c r="K14" t="str">
        <f t="shared" si="1"/>
        <v>low</v>
      </c>
      <c r="L14">
        <f>(J14-0.1996)/0.4821</f>
        <v>2.0567148099057033</v>
      </c>
      <c r="M14">
        <f t="shared" si="2"/>
        <v>2.0774897069754577</v>
      </c>
      <c r="N14">
        <f t="shared" si="3"/>
        <v>2.3060135747427579</v>
      </c>
      <c r="O14">
        <f t="shared" si="4"/>
        <v>2.4456608068117065</v>
      </c>
    </row>
    <row r="15" spans="1:25" x14ac:dyDescent="0.25">
      <c r="A15" s="27">
        <v>42170</v>
      </c>
      <c r="B15" t="s">
        <v>697</v>
      </c>
      <c r="C15">
        <v>222</v>
      </c>
      <c r="D15" s="7" t="s">
        <v>109</v>
      </c>
      <c r="F15" t="s">
        <v>291</v>
      </c>
      <c r="H15" s="1">
        <v>1697574.4639999999</v>
      </c>
      <c r="I15" s="3">
        <v>328356.20400000003</v>
      </c>
      <c r="J15">
        <f t="shared" si="0"/>
        <v>5.1699174351522217</v>
      </c>
      <c r="K15" t="str">
        <f t="shared" si="1"/>
        <v>high</v>
      </c>
      <c r="L15">
        <f t="shared" ref="L15" si="10">(J15-0.3445)/0.4709</f>
        <v>10.247223264285882</v>
      </c>
      <c r="M15">
        <f t="shared" si="2"/>
        <v>10.350730569985739</v>
      </c>
      <c r="N15">
        <f t="shared" si="3"/>
        <v>11.48931093268417</v>
      </c>
      <c r="O15">
        <f t="shared" si="4"/>
        <v>12.185078940167747</v>
      </c>
    </row>
    <row r="16" spans="1:25" x14ac:dyDescent="0.25">
      <c r="A16" s="27">
        <v>42177</v>
      </c>
      <c r="B16" t="s">
        <v>701</v>
      </c>
      <c r="C16">
        <v>222</v>
      </c>
      <c r="D16" s="7" t="s">
        <v>210</v>
      </c>
      <c r="F16" t="s">
        <v>291</v>
      </c>
      <c r="H16" s="1">
        <v>40538.625999999997</v>
      </c>
      <c r="I16" s="3">
        <v>241265.976</v>
      </c>
      <c r="J16">
        <f t="shared" si="0"/>
        <v>0.16802462855350975</v>
      </c>
      <c r="K16" t="str">
        <f t="shared" si="1"/>
        <v>low</v>
      </c>
      <c r="L16">
        <f>(J16-0.1996)/0.4821</f>
        <v>-6.5495481116967957E-2</v>
      </c>
      <c r="M16">
        <f t="shared" si="2"/>
        <v>-6.6157051633300962E-2</v>
      </c>
      <c r="N16">
        <f t="shared" si="3"/>
        <v>-7.3434327312964065E-2</v>
      </c>
      <c r="O16">
        <f t="shared" si="4"/>
        <v>-7.7881352543179613E-2</v>
      </c>
    </row>
    <row r="17" spans="1:15" x14ac:dyDescent="0.25">
      <c r="A17" s="27">
        <v>42205</v>
      </c>
      <c r="B17" t="s">
        <v>696</v>
      </c>
      <c r="C17">
        <v>222</v>
      </c>
      <c r="D17" s="7" t="s">
        <v>171</v>
      </c>
      <c r="F17" t="s">
        <v>291</v>
      </c>
      <c r="H17" s="1">
        <v>491366.79</v>
      </c>
      <c r="I17" s="3">
        <v>244914.514</v>
      </c>
      <c r="J17">
        <f t="shared" si="0"/>
        <v>2.0062787703957796</v>
      </c>
      <c r="K17" t="str">
        <f t="shared" si="1"/>
        <v>low</v>
      </c>
      <c r="L17">
        <f>(J17-0.1996)/0.4821</f>
        <v>3.7475187106321921</v>
      </c>
      <c r="M17">
        <f t="shared" si="2"/>
        <v>3.7853724349820119</v>
      </c>
      <c r="N17">
        <f t="shared" si="3"/>
        <v>4.201763402830033</v>
      </c>
      <c r="O17">
        <f t="shared" si="4"/>
        <v>4.4562131751299532</v>
      </c>
    </row>
    <row r="18" spans="1:15" x14ac:dyDescent="0.25">
      <c r="A18" s="27">
        <v>42156</v>
      </c>
      <c r="B18" t="s">
        <v>699</v>
      </c>
      <c r="C18">
        <v>222</v>
      </c>
      <c r="D18" s="7" t="s">
        <v>110</v>
      </c>
      <c r="F18" t="s">
        <v>291</v>
      </c>
      <c r="H18" s="1">
        <v>2033231.2180000001</v>
      </c>
      <c r="I18" s="3">
        <v>343283.86800000002</v>
      </c>
      <c r="J18">
        <f t="shared" si="0"/>
        <v>5.9228860063998114</v>
      </c>
      <c r="K18" t="str">
        <f t="shared" si="1"/>
        <v>high</v>
      </c>
      <c r="L18">
        <f t="shared" ref="L18:L19" si="11">(J18-0.3445)/0.4709</f>
        <v>11.846222141430902</v>
      </c>
      <c r="M18">
        <f t="shared" si="2"/>
        <v>11.965880950940305</v>
      </c>
      <c r="N18">
        <f t="shared" si="3"/>
        <v>13.282127855543738</v>
      </c>
      <c r="O18">
        <f t="shared" si="4"/>
        <v>14.08646500747029</v>
      </c>
    </row>
    <row r="19" spans="1:15" x14ac:dyDescent="0.25">
      <c r="A19" s="27">
        <v>42163</v>
      </c>
      <c r="B19" t="s">
        <v>698</v>
      </c>
      <c r="C19">
        <v>222</v>
      </c>
      <c r="D19" s="7" t="s">
        <v>225</v>
      </c>
      <c r="F19" t="s">
        <v>291</v>
      </c>
      <c r="H19" s="1">
        <v>3218683.82</v>
      </c>
      <c r="I19" s="3">
        <v>341173.23</v>
      </c>
      <c r="J19">
        <f t="shared" si="0"/>
        <v>9.4341628737987442</v>
      </c>
      <c r="K19" t="str">
        <f t="shared" si="1"/>
        <v>high</v>
      </c>
      <c r="L19">
        <f t="shared" si="11"/>
        <v>19.302745537903469</v>
      </c>
      <c r="M19">
        <f t="shared" si="2"/>
        <v>19.497722765559057</v>
      </c>
      <c r="N19">
        <f t="shared" si="3"/>
        <v>21.642472269770554</v>
      </c>
      <c r="O19">
        <f t="shared" si="4"/>
        <v>22.953093933365736</v>
      </c>
    </row>
    <row r="20" spans="1:15" x14ac:dyDescent="0.25">
      <c r="A20" s="27">
        <v>42184</v>
      </c>
      <c r="B20" t="s">
        <v>698</v>
      </c>
      <c r="C20">
        <v>222</v>
      </c>
      <c r="D20" s="7" t="s">
        <v>196</v>
      </c>
      <c r="F20" t="s">
        <v>291</v>
      </c>
      <c r="H20" s="1">
        <v>329312.11200000002</v>
      </c>
      <c r="I20" s="3">
        <v>335447.95600000001</v>
      </c>
      <c r="J20">
        <f t="shared" si="0"/>
        <v>0.98170850681826782</v>
      </c>
      <c r="K20" t="str">
        <f t="shared" si="1"/>
        <v>low</v>
      </c>
      <c r="L20">
        <f>(J20-0.1996)/0.4821</f>
        <v>1.6222951811206552</v>
      </c>
      <c r="M20">
        <f t="shared" si="2"/>
        <v>1.6386820011319749</v>
      </c>
      <c r="N20">
        <f t="shared" si="3"/>
        <v>1.8189370212564921</v>
      </c>
      <c r="O20">
        <f t="shared" si="4"/>
        <v>1.9290879427897889</v>
      </c>
    </row>
    <row r="21" spans="1:15" x14ac:dyDescent="0.25">
      <c r="A21" s="27">
        <v>42170</v>
      </c>
      <c r="B21" t="s">
        <v>699</v>
      </c>
      <c r="C21">
        <v>222</v>
      </c>
      <c r="D21" s="7" t="s">
        <v>28</v>
      </c>
      <c r="F21" t="s">
        <v>291</v>
      </c>
      <c r="H21" s="1">
        <v>1569362.17</v>
      </c>
      <c r="I21" s="3">
        <v>200579.416</v>
      </c>
      <c r="J21">
        <f t="shared" si="0"/>
        <v>7.8241436798280439</v>
      </c>
      <c r="K21" t="str">
        <f t="shared" si="1"/>
        <v>high</v>
      </c>
      <c r="L21">
        <f t="shared" ref="L21" si="12">(J21-0.3445)/0.4709</f>
        <v>15.883719855230504</v>
      </c>
      <c r="M21">
        <f t="shared" si="2"/>
        <v>16.044161469929801</v>
      </c>
      <c r="N21">
        <f t="shared" si="3"/>
        <v>17.809019231622081</v>
      </c>
      <c r="O21">
        <f t="shared" si="4"/>
        <v>18.887495207998811</v>
      </c>
    </row>
    <row r="22" spans="1:15" x14ac:dyDescent="0.25">
      <c r="A22" s="27">
        <v>42219</v>
      </c>
      <c r="B22" t="s">
        <v>698</v>
      </c>
      <c r="C22">
        <v>222</v>
      </c>
      <c r="D22" s="7" t="s">
        <v>138</v>
      </c>
      <c r="F22" t="s">
        <v>291</v>
      </c>
      <c r="H22" s="1">
        <v>436864.522</v>
      </c>
      <c r="I22" s="3">
        <v>186309.54399999999</v>
      </c>
      <c r="J22">
        <f t="shared" si="0"/>
        <v>2.3448316850584958</v>
      </c>
      <c r="K22" t="str">
        <f t="shared" si="1"/>
        <v>low</v>
      </c>
      <c r="L22">
        <f>(J22-0.1996)/0.4821</f>
        <v>4.4497649555247794</v>
      </c>
      <c r="M22">
        <f t="shared" si="2"/>
        <v>4.4947120762876551</v>
      </c>
      <c r="N22">
        <f t="shared" si="3"/>
        <v>4.9891304046792966</v>
      </c>
      <c r="O22">
        <f t="shared" si="4"/>
        <v>5.2912614324735356</v>
      </c>
    </row>
    <row r="23" spans="1:15" x14ac:dyDescent="0.25">
      <c r="A23" s="27">
        <v>42136</v>
      </c>
      <c r="B23" t="s">
        <v>696</v>
      </c>
      <c r="C23">
        <v>222</v>
      </c>
      <c r="D23" s="7" t="s">
        <v>248</v>
      </c>
      <c r="F23" t="s">
        <v>291</v>
      </c>
      <c r="H23" s="1">
        <v>2086429.656</v>
      </c>
      <c r="I23" s="3">
        <v>372728.02799999999</v>
      </c>
      <c r="J23">
        <f t="shared" si="0"/>
        <v>5.5977267585575827</v>
      </c>
      <c r="K23" t="str">
        <f t="shared" si="1"/>
        <v>high</v>
      </c>
      <c r="L23">
        <f t="shared" ref="L23" si="13">(J23-0.3445)/0.4709</f>
        <v>11.155716199952396</v>
      </c>
      <c r="M23">
        <f t="shared" si="2"/>
        <v>11.268400201972117</v>
      </c>
      <c r="N23">
        <f t="shared" si="3"/>
        <v>12.50792422418905</v>
      </c>
      <c r="O23">
        <f t="shared" si="4"/>
        <v>13.265377266082353</v>
      </c>
    </row>
    <row r="24" spans="1:15" x14ac:dyDescent="0.25">
      <c r="A24" s="27">
        <v>42219</v>
      </c>
      <c r="B24" t="s">
        <v>699</v>
      </c>
      <c r="C24">
        <v>222</v>
      </c>
      <c r="D24" s="7" t="s">
        <v>217</v>
      </c>
      <c r="F24" t="s">
        <v>291</v>
      </c>
      <c r="H24" s="1">
        <v>741120.72</v>
      </c>
      <c r="I24" s="3">
        <v>348156.62199999997</v>
      </c>
      <c r="J24">
        <f t="shared" si="0"/>
        <v>2.1286991921698966</v>
      </c>
      <c r="K24" t="str">
        <f t="shared" si="1"/>
        <v>low</v>
      </c>
      <c r="L24">
        <f>(J24-0.1996)/0.4821</f>
        <v>4.0014503052684018</v>
      </c>
      <c r="M24">
        <f t="shared" si="2"/>
        <v>4.0418689952206082</v>
      </c>
      <c r="N24">
        <f t="shared" si="3"/>
        <v>4.486474584694875</v>
      </c>
      <c r="O24">
        <f t="shared" si="4"/>
        <v>4.7581658550163057</v>
      </c>
    </row>
    <row r="25" spans="1:15" x14ac:dyDescent="0.25">
      <c r="A25" s="27">
        <v>42219</v>
      </c>
      <c r="B25" t="s">
        <v>696</v>
      </c>
      <c r="C25">
        <v>222</v>
      </c>
      <c r="D25" s="7" t="s">
        <v>156</v>
      </c>
      <c r="F25" t="s">
        <v>291</v>
      </c>
      <c r="H25" s="1">
        <v>477471.89799999999</v>
      </c>
      <c r="I25" s="3">
        <v>267606.18400000001</v>
      </c>
      <c r="J25">
        <f t="shared" si="0"/>
        <v>1.7842334241423956</v>
      </c>
      <c r="K25" t="str">
        <f t="shared" si="1"/>
        <v>low</v>
      </c>
      <c r="L25">
        <f>(J25-0.1996)/0.4821</f>
        <v>3.2869392743049071</v>
      </c>
      <c r="M25">
        <f t="shared" si="2"/>
        <v>3.3201406811160674</v>
      </c>
      <c r="N25">
        <f t="shared" si="3"/>
        <v>3.6853561560388348</v>
      </c>
      <c r="O25">
        <f t="shared" si="4"/>
        <v>3.908533413976917</v>
      </c>
    </row>
    <row r="26" spans="1:15" x14ac:dyDescent="0.25">
      <c r="A26" s="27">
        <v>42191</v>
      </c>
      <c r="B26" t="s">
        <v>698</v>
      </c>
      <c r="C26">
        <v>222</v>
      </c>
      <c r="D26" s="7" t="s">
        <v>241</v>
      </c>
      <c r="F26" t="s">
        <v>291</v>
      </c>
      <c r="H26" s="1">
        <v>451667.41200000001</v>
      </c>
      <c r="I26" s="3">
        <v>417564.17</v>
      </c>
      <c r="J26">
        <f t="shared" si="0"/>
        <v>1.0816718589624201</v>
      </c>
      <c r="K26" t="str">
        <f t="shared" si="1"/>
        <v>low</v>
      </c>
      <c r="L26">
        <f>(J26-0.1996)/0.4821</f>
        <v>1.8296450092562129</v>
      </c>
      <c r="M26">
        <f t="shared" si="2"/>
        <v>1.8481262719759726</v>
      </c>
      <c r="N26">
        <f t="shared" si="3"/>
        <v>2.0514201618933297</v>
      </c>
      <c r="O26">
        <f t="shared" si="4"/>
        <v>2.1756497633824683</v>
      </c>
    </row>
    <row r="27" spans="1:15" x14ac:dyDescent="0.25">
      <c r="A27" s="27">
        <v>42149</v>
      </c>
      <c r="B27" t="s">
        <v>697</v>
      </c>
      <c r="C27">
        <v>222</v>
      </c>
      <c r="D27" s="7" t="s">
        <v>162</v>
      </c>
      <c r="F27" t="s">
        <v>291</v>
      </c>
      <c r="H27" s="1">
        <v>1994620.9280000001</v>
      </c>
      <c r="I27" s="3">
        <v>397088.75799999997</v>
      </c>
      <c r="J27">
        <f t="shared" si="0"/>
        <v>5.0231110496459843</v>
      </c>
      <c r="K27" t="str">
        <f t="shared" si="1"/>
        <v>high</v>
      </c>
      <c r="L27">
        <f t="shared" ref="L27" si="14">(J27-0.3445)/0.4709</f>
        <v>9.9354662341176141</v>
      </c>
      <c r="M27">
        <f t="shared" si="2"/>
        <v>10.03582447890668</v>
      </c>
      <c r="N27">
        <f t="shared" si="3"/>
        <v>11.139765171586415</v>
      </c>
      <c r="O27">
        <f t="shared" si="4"/>
        <v>11.814365438102042</v>
      </c>
    </row>
    <row r="28" spans="1:15" x14ac:dyDescent="0.25">
      <c r="A28" s="27">
        <v>42177</v>
      </c>
      <c r="B28" t="s">
        <v>697</v>
      </c>
      <c r="C28">
        <v>222</v>
      </c>
      <c r="D28" s="7" t="s">
        <v>45</v>
      </c>
      <c r="F28" t="s">
        <v>291</v>
      </c>
      <c r="H28" s="1">
        <v>87827.543999999994</v>
      </c>
      <c r="I28" s="3">
        <v>382087.9</v>
      </c>
      <c r="J28">
        <f t="shared" si="0"/>
        <v>0.22986214428669421</v>
      </c>
      <c r="K28" t="str">
        <f t="shared" si="1"/>
        <v>low</v>
      </c>
      <c r="L28">
        <f>(J28-0.1996)/0.4821</f>
        <v>6.2771508580572941E-2</v>
      </c>
      <c r="M28">
        <f t="shared" si="2"/>
        <v>6.3405564222800956E-2</v>
      </c>
      <c r="N28">
        <f t="shared" si="3"/>
        <v>7.0380176287309054E-2</v>
      </c>
      <c r="O28">
        <f t="shared" si="4"/>
        <v>7.4642248687357152E-2</v>
      </c>
    </row>
    <row r="29" spans="1:15" x14ac:dyDescent="0.25">
      <c r="A29" s="27">
        <v>42136</v>
      </c>
      <c r="B29" t="s">
        <v>699</v>
      </c>
      <c r="C29">
        <v>222</v>
      </c>
      <c r="D29" s="7" t="s">
        <v>8</v>
      </c>
      <c r="F29" t="s">
        <v>291</v>
      </c>
      <c r="H29" s="1">
        <v>2022713.0919999999</v>
      </c>
      <c r="I29" s="3">
        <v>401507.27</v>
      </c>
      <c r="J29">
        <f t="shared" si="0"/>
        <v>5.0377994201699012</v>
      </c>
      <c r="K29" t="str">
        <f t="shared" si="1"/>
        <v>high</v>
      </c>
      <c r="L29">
        <f t="shared" ref="L29" si="15">(J29-0.3445)/0.4709</f>
        <v>9.9666583566997264</v>
      </c>
      <c r="M29">
        <f t="shared" si="2"/>
        <v>10.067331673434067</v>
      </c>
      <c r="N29">
        <f t="shared" si="3"/>
        <v>11.174738157511815</v>
      </c>
      <c r="O29">
        <f t="shared" si="4"/>
        <v>11.851456312983151</v>
      </c>
    </row>
    <row r="30" spans="1:15" x14ac:dyDescent="0.25">
      <c r="A30" s="27">
        <v>42205</v>
      </c>
      <c r="B30" t="s">
        <v>699</v>
      </c>
      <c r="C30">
        <v>222</v>
      </c>
      <c r="D30" s="7" t="s">
        <v>23</v>
      </c>
      <c r="F30" t="s">
        <v>291</v>
      </c>
      <c r="H30" s="1">
        <v>472650.62</v>
      </c>
      <c r="I30" s="3">
        <v>375475.462</v>
      </c>
      <c r="J30">
        <f t="shared" si="0"/>
        <v>1.2588056153720106</v>
      </c>
      <c r="K30" t="str">
        <f t="shared" si="1"/>
        <v>low</v>
      </c>
      <c r="L30">
        <f>(J30-0.1996)/0.4821</f>
        <v>2.1970662007301613</v>
      </c>
      <c r="M30">
        <f t="shared" si="2"/>
        <v>2.2192587886163246</v>
      </c>
      <c r="N30">
        <f t="shared" si="3"/>
        <v>2.4633772553641204</v>
      </c>
      <c r="O30">
        <f t="shared" si="4"/>
        <v>2.6125540941394849</v>
      </c>
    </row>
    <row r="31" spans="1:15" x14ac:dyDescent="0.25">
      <c r="A31" s="27">
        <v>42149</v>
      </c>
      <c r="B31" t="s">
        <v>699</v>
      </c>
      <c r="C31">
        <v>222</v>
      </c>
      <c r="D31" s="7" t="s">
        <v>197</v>
      </c>
      <c r="F31" t="s">
        <v>291</v>
      </c>
      <c r="H31" s="1">
        <v>1944466.32</v>
      </c>
      <c r="I31" s="3">
        <v>394705.99200000003</v>
      </c>
      <c r="J31">
        <f t="shared" si="0"/>
        <v>4.9263663572657395</v>
      </c>
      <c r="K31" t="str">
        <f t="shared" si="1"/>
        <v>high</v>
      </c>
      <c r="L31">
        <f t="shared" ref="L31" si="16">(J31-0.3445)/0.4709</f>
        <v>9.7300198710251422</v>
      </c>
      <c r="M31">
        <f t="shared" si="2"/>
        <v>9.8283029000253954</v>
      </c>
      <c r="N31">
        <f t="shared" si="3"/>
        <v>10.90941621902819</v>
      </c>
      <c r="O31">
        <f t="shared" si="4"/>
        <v>11.570067047436831</v>
      </c>
    </row>
    <row r="32" spans="1:15" x14ac:dyDescent="0.25">
      <c r="A32" s="27">
        <v>42177</v>
      </c>
      <c r="B32" t="s">
        <v>698</v>
      </c>
      <c r="C32">
        <v>222</v>
      </c>
      <c r="D32" s="7" t="s">
        <v>17</v>
      </c>
      <c r="F32" t="s">
        <v>291</v>
      </c>
      <c r="H32" s="1">
        <v>37199.212</v>
      </c>
      <c r="I32" s="3">
        <v>380039.74800000002</v>
      </c>
      <c r="J32">
        <f t="shared" si="0"/>
        <v>9.7882424656275682E-2</v>
      </c>
      <c r="K32" t="str">
        <f t="shared" si="1"/>
        <v>low</v>
      </c>
      <c r="L32">
        <f>(J32-0.1996)/0.4821</f>
        <v>-0.21098854043502244</v>
      </c>
      <c r="M32">
        <f t="shared" si="2"/>
        <v>-0.21311973781315396</v>
      </c>
      <c r="N32">
        <f t="shared" si="3"/>
        <v>-0.2365629089726009</v>
      </c>
      <c r="O32">
        <f t="shared" si="4"/>
        <v>-0.2508886509413521</v>
      </c>
    </row>
    <row r="33" spans="1:15" x14ac:dyDescent="0.25">
      <c r="A33" s="27">
        <v>42163</v>
      </c>
      <c r="B33" t="s">
        <v>699</v>
      </c>
      <c r="C33">
        <v>222</v>
      </c>
      <c r="D33" s="7" t="s">
        <v>15</v>
      </c>
      <c r="F33" t="s">
        <v>291</v>
      </c>
      <c r="H33" s="1">
        <v>1628433.264</v>
      </c>
      <c r="I33" s="3">
        <v>397498.17200000002</v>
      </c>
      <c r="J33">
        <f t="shared" si="0"/>
        <v>4.0967062962996463</v>
      </c>
      <c r="K33" t="str">
        <f t="shared" si="1"/>
        <v>high</v>
      </c>
      <c r="L33">
        <f t="shared" ref="L33:L35" si="17">(J33-0.3445)/0.4709</f>
        <v>7.9681594739852333</v>
      </c>
      <c r="M33">
        <f t="shared" si="2"/>
        <v>8.0486459333184168</v>
      </c>
      <c r="N33">
        <f t="shared" si="3"/>
        <v>8.9339969859834429</v>
      </c>
      <c r="O33">
        <f t="shared" si="4"/>
        <v>9.4750206660127709</v>
      </c>
    </row>
    <row r="34" spans="1:15" x14ac:dyDescent="0.25">
      <c r="A34" s="27">
        <v>42156</v>
      </c>
      <c r="B34" t="s">
        <v>697</v>
      </c>
      <c r="C34">
        <v>222</v>
      </c>
      <c r="D34" s="7" t="s">
        <v>29</v>
      </c>
      <c r="F34" t="s">
        <v>291</v>
      </c>
      <c r="H34" s="1">
        <v>1256533.466</v>
      </c>
      <c r="I34" s="3">
        <v>382303.19199999998</v>
      </c>
      <c r="J34">
        <f t="shared" si="0"/>
        <v>3.2867459448259067</v>
      </c>
      <c r="K34" t="str">
        <f t="shared" si="1"/>
        <v>high</v>
      </c>
      <c r="L34">
        <f t="shared" si="17"/>
        <v>6.2481332444805835</v>
      </c>
      <c r="M34">
        <f t="shared" si="2"/>
        <v>6.3112457014955385</v>
      </c>
      <c r="N34">
        <f t="shared" si="3"/>
        <v>7.0054827286600467</v>
      </c>
      <c r="O34">
        <f t="shared" si="4"/>
        <v>7.4297197249549765</v>
      </c>
    </row>
    <row r="35" spans="1:15" x14ac:dyDescent="0.25">
      <c r="A35" s="27">
        <v>42149</v>
      </c>
      <c r="B35" t="s">
        <v>702</v>
      </c>
      <c r="C35">
        <v>222</v>
      </c>
      <c r="D35" s="7" t="s">
        <v>63</v>
      </c>
      <c r="F35" t="s">
        <v>291</v>
      </c>
      <c r="H35" s="1">
        <v>1891152.3359999999</v>
      </c>
      <c r="I35" s="3">
        <v>393074.52399999998</v>
      </c>
      <c r="J35">
        <f t="shared" si="0"/>
        <v>4.8111801211517848</v>
      </c>
      <c r="K35" t="str">
        <f t="shared" si="1"/>
        <v>high</v>
      </c>
      <c r="L35">
        <f t="shared" si="17"/>
        <v>9.4854111725457315</v>
      </c>
      <c r="M35">
        <f t="shared" si="2"/>
        <v>9.5812234066118496</v>
      </c>
      <c r="N35">
        <f t="shared" si="3"/>
        <v>10.635157981339152</v>
      </c>
      <c r="O35">
        <f t="shared" si="4"/>
        <v>11.279200319587602</v>
      </c>
    </row>
    <row r="36" spans="1:15" x14ac:dyDescent="0.25">
      <c r="A36" s="27">
        <v>42198</v>
      </c>
      <c r="B36" t="s">
        <v>696</v>
      </c>
      <c r="C36">
        <v>222</v>
      </c>
      <c r="D36" s="7" t="s">
        <v>67</v>
      </c>
      <c r="F36" t="s">
        <v>291</v>
      </c>
      <c r="H36" s="1">
        <v>439818.16</v>
      </c>
      <c r="I36" s="3">
        <v>391731.88400000002</v>
      </c>
      <c r="J36">
        <f t="shared" si="0"/>
        <v>1.1227530307438542</v>
      </c>
      <c r="K36" t="str">
        <f t="shared" si="1"/>
        <v>low</v>
      </c>
      <c r="L36">
        <f>(J36-0.1996)/0.4821</f>
        <v>1.9148579770666962</v>
      </c>
      <c r="M36">
        <f t="shared" si="2"/>
        <v>1.9341999768350466</v>
      </c>
      <c r="N36">
        <f t="shared" si="3"/>
        <v>2.1469619742869019</v>
      </c>
      <c r="O36">
        <f t="shared" si="4"/>
        <v>2.2769773828474942</v>
      </c>
    </row>
    <row r="37" spans="1:15" x14ac:dyDescent="0.25">
      <c r="A37" s="27">
        <v>42142</v>
      </c>
      <c r="B37" t="s">
        <v>698</v>
      </c>
      <c r="C37">
        <v>222</v>
      </c>
      <c r="D37" s="7" t="s">
        <v>220</v>
      </c>
      <c r="F37" t="s">
        <v>291</v>
      </c>
      <c r="H37" s="1">
        <v>1062456.014</v>
      </c>
      <c r="I37" s="3">
        <v>387532.842</v>
      </c>
      <c r="J37">
        <f t="shared" si="0"/>
        <v>2.7415896121650509</v>
      </c>
      <c r="K37" t="str">
        <f t="shared" si="1"/>
        <v>low</v>
      </c>
      <c r="L37">
        <f>(J37-0.1996)/0.4821</f>
        <v>5.2727434394628734</v>
      </c>
      <c r="M37">
        <f t="shared" si="2"/>
        <v>5.3260034742049225</v>
      </c>
      <c r="N37">
        <f t="shared" si="3"/>
        <v>5.9118638563674635</v>
      </c>
      <c r="O37">
        <f t="shared" si="4"/>
        <v>6.2698736412848275</v>
      </c>
    </row>
    <row r="38" spans="1:15" x14ac:dyDescent="0.25">
      <c r="A38" s="27">
        <v>42177</v>
      </c>
      <c r="B38" t="s">
        <v>700</v>
      </c>
      <c r="C38">
        <v>222</v>
      </c>
      <c r="D38" s="7" t="s">
        <v>18</v>
      </c>
      <c r="F38" t="s">
        <v>291</v>
      </c>
      <c r="H38" s="1">
        <v>43872.91</v>
      </c>
      <c r="I38" s="3">
        <v>377504.36200000002</v>
      </c>
      <c r="J38">
        <f t="shared" si="0"/>
        <v>0.11621828624062362</v>
      </c>
      <c r="K38" t="str">
        <f t="shared" si="1"/>
        <v>low</v>
      </c>
      <c r="L38">
        <f>(J38-0.1996)/0.4821</f>
        <v>-0.17295522455792653</v>
      </c>
      <c r="M38">
        <f t="shared" si="2"/>
        <v>-0.17470224702820861</v>
      </c>
      <c r="N38">
        <f t="shared" si="3"/>
        <v>-0.19391949420131155</v>
      </c>
      <c r="O38">
        <f t="shared" si="4"/>
        <v>-0.20566284250854974</v>
      </c>
    </row>
    <row r="39" spans="1:15" x14ac:dyDescent="0.25">
      <c r="A39" s="27">
        <v>42149</v>
      </c>
      <c r="B39" t="s">
        <v>696</v>
      </c>
      <c r="C39">
        <v>222</v>
      </c>
      <c r="D39" s="7" t="s">
        <v>93</v>
      </c>
      <c r="F39" t="s">
        <v>291</v>
      </c>
      <c r="H39" s="1">
        <v>2031152.4939999999</v>
      </c>
      <c r="I39" s="3">
        <v>370726.402</v>
      </c>
      <c r="J39">
        <f t="shared" si="0"/>
        <v>5.4788450000925479</v>
      </c>
      <c r="K39" t="str">
        <f t="shared" si="1"/>
        <v>high</v>
      </c>
      <c r="L39">
        <f t="shared" ref="L39" si="18">(J39-0.3445)/0.4709</f>
        <v>10.903259715635057</v>
      </c>
      <c r="M39">
        <f t="shared" si="2"/>
        <v>11.013393652156623</v>
      </c>
      <c r="N39">
        <f t="shared" si="3"/>
        <v>12.224866953893851</v>
      </c>
      <c r="O39">
        <f t="shared" si="4"/>
        <v>12.965178655100065</v>
      </c>
    </row>
    <row r="40" spans="1:15" x14ac:dyDescent="0.25">
      <c r="A40" s="27">
        <v>42198</v>
      </c>
      <c r="B40" t="s">
        <v>698</v>
      </c>
      <c r="C40">
        <v>222</v>
      </c>
      <c r="D40" s="7" t="s">
        <v>144</v>
      </c>
      <c r="F40" t="s">
        <v>291</v>
      </c>
      <c r="H40" s="1">
        <v>575879.36199999996</v>
      </c>
      <c r="I40" s="3">
        <v>385571.25199999998</v>
      </c>
      <c r="J40">
        <f t="shared" si="0"/>
        <v>1.4935744275872518</v>
      </c>
      <c r="K40" t="str">
        <f t="shared" si="1"/>
        <v>low</v>
      </c>
      <c r="L40">
        <f>(J40-0.1996)/0.4821</f>
        <v>2.6840373938752373</v>
      </c>
      <c r="M40">
        <f t="shared" si="2"/>
        <v>2.7111488827022598</v>
      </c>
      <c r="N40">
        <f t="shared" si="3"/>
        <v>3.0093752597995085</v>
      </c>
      <c r="O40">
        <f t="shared" si="4"/>
        <v>3.1916165657010378</v>
      </c>
    </row>
    <row r="41" spans="1:15" x14ac:dyDescent="0.25">
      <c r="A41" s="27">
        <v>42177</v>
      </c>
      <c r="B41" t="s">
        <v>702</v>
      </c>
      <c r="C41">
        <v>222</v>
      </c>
      <c r="D41" s="7" t="s">
        <v>230</v>
      </c>
      <c r="F41" t="s">
        <v>291</v>
      </c>
      <c r="H41" s="1">
        <v>29150.648000000001</v>
      </c>
      <c r="I41" s="3">
        <v>399615.74400000001</v>
      </c>
      <c r="J41">
        <f t="shared" si="0"/>
        <v>7.2946695513578172E-2</v>
      </c>
      <c r="K41" t="str">
        <f t="shared" si="1"/>
        <v>low</v>
      </c>
      <c r="L41">
        <f>(J41-0.1996)/0.4821</f>
        <v>-0.26271168738108652</v>
      </c>
      <c r="M41">
        <f t="shared" si="2"/>
        <v>-0.26536534078897628</v>
      </c>
      <c r="N41">
        <f t="shared" si="3"/>
        <v>-0.29455552827576365</v>
      </c>
      <c r="O41">
        <f t="shared" si="4"/>
        <v>-0.31239317878435002</v>
      </c>
    </row>
    <row r="42" spans="1:15" x14ac:dyDescent="0.25">
      <c r="A42" s="27">
        <v>42191</v>
      </c>
      <c r="B42" t="s">
        <v>696</v>
      </c>
      <c r="C42">
        <v>222</v>
      </c>
      <c r="D42" s="7" t="s">
        <v>4</v>
      </c>
      <c r="F42" t="s">
        <v>291</v>
      </c>
      <c r="H42" s="1">
        <v>407754.81199999998</v>
      </c>
      <c r="I42" s="3">
        <v>386308.30200000003</v>
      </c>
      <c r="J42">
        <f t="shared" si="0"/>
        <v>1.0555165651086627</v>
      </c>
      <c r="K42" t="str">
        <f t="shared" si="1"/>
        <v>low</v>
      </c>
      <c r="L42">
        <f>(J42-0.1996)/0.4821</f>
        <v>1.7753921698997359</v>
      </c>
      <c r="M42">
        <f t="shared" si="2"/>
        <v>1.7933254241411474</v>
      </c>
      <c r="N42">
        <f t="shared" si="3"/>
        <v>1.9905912207966736</v>
      </c>
      <c r="O42">
        <f t="shared" si="4"/>
        <v>2.1111371521865241</v>
      </c>
    </row>
    <row r="43" spans="1:15" x14ac:dyDescent="0.25">
      <c r="A43" s="27">
        <v>42191</v>
      </c>
      <c r="B43" t="s">
        <v>697</v>
      </c>
      <c r="C43">
        <v>222</v>
      </c>
      <c r="D43" s="7" t="s">
        <v>10</v>
      </c>
      <c r="F43" t="s">
        <v>291</v>
      </c>
      <c r="H43" s="1">
        <v>509320.85800000001</v>
      </c>
      <c r="I43" s="3">
        <v>419279.68400000001</v>
      </c>
      <c r="J43">
        <f t="shared" si="0"/>
        <v>1.2147520555753901</v>
      </c>
      <c r="K43" t="str">
        <f t="shared" si="1"/>
        <v>low</v>
      </c>
      <c r="L43">
        <f>(J43-0.1996)/0.4821</f>
        <v>2.1056877319547609</v>
      </c>
      <c r="M43">
        <f t="shared" si="2"/>
        <v>2.126957305004809</v>
      </c>
      <c r="N43">
        <f t="shared" si="3"/>
        <v>2.3609226085553376</v>
      </c>
      <c r="O43">
        <f t="shared" si="4"/>
        <v>2.5038950138459408</v>
      </c>
    </row>
    <row r="44" spans="1:15" x14ac:dyDescent="0.25">
      <c r="A44" s="27">
        <v>42149</v>
      </c>
      <c r="B44" t="s">
        <v>701</v>
      </c>
      <c r="C44">
        <v>222</v>
      </c>
      <c r="D44" s="7" t="s">
        <v>107</v>
      </c>
      <c r="F44" t="s">
        <v>291</v>
      </c>
      <c r="H44" s="1">
        <v>1962884.3419999999</v>
      </c>
      <c r="I44" s="3">
        <v>378392.924</v>
      </c>
      <c r="J44">
        <f t="shared" si="0"/>
        <v>5.1874234889233817</v>
      </c>
      <c r="K44" t="str">
        <f t="shared" si="1"/>
        <v>high</v>
      </c>
      <c r="L44">
        <f t="shared" ref="L44:L47" si="19">(J44-0.3445)/0.4709</f>
        <v>10.284398999624935</v>
      </c>
      <c r="M44">
        <f t="shared" si="2"/>
        <v>10.388281817802964</v>
      </c>
      <c r="N44">
        <f t="shared" si="3"/>
        <v>11.530992817761291</v>
      </c>
      <c r="O44">
        <f t="shared" si="4"/>
        <v>12.229284990732092</v>
      </c>
    </row>
    <row r="45" spans="1:15" x14ac:dyDescent="0.25">
      <c r="A45" s="27">
        <v>42170</v>
      </c>
      <c r="B45" t="s">
        <v>698</v>
      </c>
      <c r="C45">
        <v>222</v>
      </c>
      <c r="D45" s="7" t="s">
        <v>233</v>
      </c>
      <c r="F45" t="s">
        <v>291</v>
      </c>
      <c r="H45" s="1">
        <v>1753542.774</v>
      </c>
      <c r="I45" s="3">
        <v>384116.42800000001</v>
      </c>
      <c r="J45">
        <f t="shared" si="0"/>
        <v>4.5651335016579919</v>
      </c>
      <c r="K45" t="str">
        <f t="shared" si="1"/>
        <v>high</v>
      </c>
      <c r="L45">
        <f t="shared" si="19"/>
        <v>8.9629082642981359</v>
      </c>
      <c r="M45">
        <f t="shared" si="2"/>
        <v>9.0534426912102379</v>
      </c>
      <c r="N45">
        <f t="shared" si="3"/>
        <v>10.049321387243364</v>
      </c>
      <c r="O45">
        <f t="shared" si="4"/>
        <v>10.657886718892103</v>
      </c>
    </row>
    <row r="46" spans="1:15" x14ac:dyDescent="0.25">
      <c r="A46" s="27">
        <v>42156</v>
      </c>
      <c r="B46" t="s">
        <v>696</v>
      </c>
      <c r="C46">
        <v>222</v>
      </c>
      <c r="D46" s="7" t="s">
        <v>122</v>
      </c>
      <c r="F46" t="s">
        <v>291</v>
      </c>
      <c r="H46" s="1">
        <v>1496573.706</v>
      </c>
      <c r="I46" s="3">
        <v>388833.478</v>
      </c>
      <c r="J46">
        <f t="shared" si="0"/>
        <v>3.8488807951870854</v>
      </c>
      <c r="K46" t="str">
        <f t="shared" si="1"/>
        <v>high</v>
      </c>
      <c r="L46">
        <f t="shared" si="19"/>
        <v>7.4418789449715126</v>
      </c>
      <c r="M46">
        <f t="shared" si="2"/>
        <v>7.517049439365163</v>
      </c>
      <c r="N46">
        <f t="shared" si="3"/>
        <v>8.343924877695331</v>
      </c>
      <c r="O46">
        <f t="shared" si="4"/>
        <v>8.8492150574772825</v>
      </c>
    </row>
    <row r="47" spans="1:15" x14ac:dyDescent="0.25">
      <c r="A47" s="27">
        <v>42163</v>
      </c>
      <c r="B47" t="s">
        <v>696</v>
      </c>
      <c r="C47">
        <v>222</v>
      </c>
      <c r="D47" s="7" t="s">
        <v>39</v>
      </c>
      <c r="F47" t="s">
        <v>291</v>
      </c>
      <c r="H47" s="1">
        <v>1467152.2180000001</v>
      </c>
      <c r="I47" s="3">
        <v>395673.78399999999</v>
      </c>
      <c r="J47">
        <f t="shared" si="0"/>
        <v>3.7079843985822425</v>
      </c>
      <c r="K47" t="str">
        <f t="shared" si="1"/>
        <v>high</v>
      </c>
      <c r="L47">
        <f t="shared" si="19"/>
        <v>7.1426723265709127</v>
      </c>
      <c r="M47">
        <f t="shared" si="2"/>
        <v>7.2148205318898109</v>
      </c>
      <c r="N47">
        <f t="shared" si="3"/>
        <v>8.0084507903976903</v>
      </c>
      <c r="O47">
        <f t="shared" si="4"/>
        <v>8.4934253795712049</v>
      </c>
    </row>
    <row r="48" spans="1:15" x14ac:dyDescent="0.25">
      <c r="A48" s="27">
        <v>42175</v>
      </c>
      <c r="B48" t="s">
        <v>699</v>
      </c>
      <c r="C48">
        <v>222</v>
      </c>
      <c r="D48" s="7" t="s">
        <v>170</v>
      </c>
      <c r="F48" t="s">
        <v>291</v>
      </c>
      <c r="H48" s="1">
        <v>339500.19799999997</v>
      </c>
      <c r="I48" s="3">
        <v>399896.90399999998</v>
      </c>
      <c r="J48">
        <f t="shared" si="0"/>
        <v>0.84896930834953399</v>
      </c>
      <c r="K48" t="str">
        <f t="shared" si="1"/>
        <v>low</v>
      </c>
      <c r="L48">
        <f>(J48-0.1996)/0.4821</f>
        <v>1.3469597767051111</v>
      </c>
      <c r="M48">
        <f t="shared" si="2"/>
        <v>1.3605654310152637</v>
      </c>
      <c r="N48">
        <f t="shared" si="3"/>
        <v>1.5102276284269427</v>
      </c>
      <c r="O48">
        <f t="shared" si="4"/>
        <v>1.6016837717965242</v>
      </c>
    </row>
    <row r="49" spans="1:23" x14ac:dyDescent="0.25">
      <c r="A49" s="27">
        <v>42205</v>
      </c>
      <c r="B49" t="s">
        <v>697</v>
      </c>
      <c r="C49">
        <v>222</v>
      </c>
      <c r="D49" s="7" t="s">
        <v>61</v>
      </c>
      <c r="F49" t="s">
        <v>291</v>
      </c>
      <c r="H49" s="1">
        <v>420371.91200000001</v>
      </c>
      <c r="I49" s="3">
        <v>391964.04</v>
      </c>
      <c r="J49">
        <f t="shared" si="0"/>
        <v>1.0724757097615385</v>
      </c>
      <c r="K49" t="str">
        <f t="shared" si="1"/>
        <v>low</v>
      </c>
      <c r="L49">
        <f>(J49-0.1996)/0.4821</f>
        <v>1.810569819044884</v>
      </c>
      <c r="M49">
        <f t="shared" si="2"/>
        <v>1.8288584030756405</v>
      </c>
      <c r="N49">
        <f t="shared" si="3"/>
        <v>2.0300328274139607</v>
      </c>
      <c r="O49">
        <f t="shared" si="4"/>
        <v>2.1529672578364205</v>
      </c>
    </row>
    <row r="50" spans="1:23" x14ac:dyDescent="0.25">
      <c r="A50" s="27">
        <v>42214</v>
      </c>
      <c r="B50" t="s">
        <v>703</v>
      </c>
      <c r="C50">
        <v>222</v>
      </c>
      <c r="D50" s="7" t="s">
        <v>246</v>
      </c>
      <c r="F50" t="s">
        <v>291</v>
      </c>
      <c r="H50" s="1">
        <v>576514.94999999995</v>
      </c>
      <c r="I50" s="3">
        <v>411144.30599999998</v>
      </c>
      <c r="J50">
        <f t="shared" si="0"/>
        <v>1.4022204408201144</v>
      </c>
      <c r="K50" t="str">
        <f t="shared" si="1"/>
        <v>low</v>
      </c>
      <c r="L50">
        <f>(J50-0.1996)/0.4821</f>
        <v>2.494545614644502</v>
      </c>
      <c r="M50">
        <f t="shared" si="2"/>
        <v>2.5197430450954563</v>
      </c>
      <c r="N50">
        <f t="shared" si="3"/>
        <v>2.7969147800559564</v>
      </c>
      <c r="O50">
        <f t="shared" si="4"/>
        <v>2.966289935365316</v>
      </c>
    </row>
    <row r="51" spans="1:23" x14ac:dyDescent="0.25">
      <c r="A51" s="27">
        <v>42214</v>
      </c>
      <c r="B51" t="s">
        <v>704</v>
      </c>
      <c r="C51">
        <v>222</v>
      </c>
      <c r="D51" s="7" t="s">
        <v>141</v>
      </c>
      <c r="F51" t="s">
        <v>291</v>
      </c>
      <c r="H51" s="1">
        <v>586276.52</v>
      </c>
      <c r="I51" s="3">
        <v>387064</v>
      </c>
      <c r="J51">
        <f t="shared" si="0"/>
        <v>1.5146759192278281</v>
      </c>
      <c r="K51" t="str">
        <f t="shared" si="1"/>
        <v>low</v>
      </c>
      <c r="L51">
        <f>(J51-0.1996)/0.4821</f>
        <v>2.7278073412732384</v>
      </c>
      <c r="M51">
        <f t="shared" si="2"/>
        <v>2.7553609507810486</v>
      </c>
      <c r="N51">
        <f t="shared" si="3"/>
        <v>3.0584506553669639</v>
      </c>
      <c r="O51">
        <f t="shared" si="4"/>
        <v>3.2436638618803308</v>
      </c>
    </row>
    <row r="52" spans="1:23" x14ac:dyDescent="0.25">
      <c r="A52" s="27">
        <v>42214</v>
      </c>
      <c r="B52" t="s">
        <v>705</v>
      </c>
      <c r="C52">
        <v>222</v>
      </c>
      <c r="D52" s="15" t="s">
        <v>181</v>
      </c>
      <c r="F52" t="s">
        <v>291</v>
      </c>
      <c r="H52" s="1">
        <v>625509.74</v>
      </c>
      <c r="I52" s="3">
        <v>394427.842</v>
      </c>
      <c r="J52">
        <f t="shared" si="0"/>
        <v>1.5858660910656504</v>
      </c>
      <c r="K52" t="str">
        <f>IF(J52&lt;3.195457,"low","high")</f>
        <v>low</v>
      </c>
      <c r="L52">
        <f>(J52-0.214)/0.4769</f>
        <v>2.8766326086509757</v>
      </c>
      <c r="M52">
        <f t="shared" si="2"/>
        <v>2.9056895036878543</v>
      </c>
      <c r="N52">
        <f t="shared" si="3"/>
        <v>3.2253153490935182</v>
      </c>
      <c r="O52">
        <f t="shared" si="4"/>
        <v>3.4206335232723708</v>
      </c>
      <c r="R52" s="13" t="s">
        <v>286</v>
      </c>
      <c r="S52" s="29" t="s">
        <v>287</v>
      </c>
      <c r="T52" s="29" t="s">
        <v>288</v>
      </c>
      <c r="U52" s="13" t="s">
        <v>280</v>
      </c>
      <c r="V52" s="13" t="s">
        <v>289</v>
      </c>
      <c r="W52" s="13" t="s">
        <v>290</v>
      </c>
    </row>
    <row r="53" spans="1:23" x14ac:dyDescent="0.25">
      <c r="A53" s="27">
        <v>42214</v>
      </c>
      <c r="B53" t="s">
        <v>706</v>
      </c>
      <c r="C53">
        <v>222</v>
      </c>
      <c r="D53" s="15" t="s">
        <v>214</v>
      </c>
      <c r="F53" t="s">
        <v>291</v>
      </c>
      <c r="H53" s="1">
        <v>619883.90599999996</v>
      </c>
      <c r="I53" s="3">
        <v>393117.87400000001</v>
      </c>
      <c r="J53">
        <f t="shared" si="0"/>
        <v>1.5768397902965865</v>
      </c>
      <c r="K53" t="str">
        <f t="shared" ref="K53:K116" si="20">IF(J53&lt;3.195457,"low","high")</f>
        <v>low</v>
      </c>
      <c r="L53">
        <f t="shared" ref="L53:L116" si="21">(J53-0.214)/0.4769</f>
        <v>2.857705578311148</v>
      </c>
      <c r="M53">
        <f t="shared" si="2"/>
        <v>2.8865712912233819</v>
      </c>
      <c r="N53">
        <f t="shared" si="3"/>
        <v>3.2040941332579536</v>
      </c>
      <c r="O53">
        <f t="shared" si="4"/>
        <v>3.3981271961586099</v>
      </c>
      <c r="R53" s="15">
        <v>0</v>
      </c>
      <c r="S53" s="29">
        <v>88358.885999999999</v>
      </c>
      <c r="T53" s="29">
        <v>391049.89199999999</v>
      </c>
      <c r="U53" s="13">
        <f>S53/T53</f>
        <v>0.22595297379598817</v>
      </c>
      <c r="V53" s="13"/>
      <c r="W53" s="13"/>
    </row>
    <row r="54" spans="1:23" x14ac:dyDescent="0.25">
      <c r="A54" s="27">
        <v>42214</v>
      </c>
      <c r="B54" t="s">
        <v>707</v>
      </c>
      <c r="C54">
        <v>222</v>
      </c>
      <c r="D54" s="15" t="s">
        <v>265</v>
      </c>
      <c r="F54" t="s">
        <v>291</v>
      </c>
      <c r="H54" s="1">
        <v>500145.54599999997</v>
      </c>
      <c r="I54" s="3">
        <v>412501.554</v>
      </c>
      <c r="J54">
        <f t="shared" si="0"/>
        <v>1.212469483205874</v>
      </c>
      <c r="K54" t="str">
        <f t="shared" si="20"/>
        <v>low</v>
      </c>
      <c r="L54">
        <f t="shared" si="21"/>
        <v>2.0936663518680523</v>
      </c>
      <c r="M54">
        <f t="shared" si="2"/>
        <v>2.1148144968364164</v>
      </c>
      <c r="N54">
        <f t="shared" si="3"/>
        <v>2.3474440914884225</v>
      </c>
      <c r="O54">
        <f t="shared" si="4"/>
        <v>2.4896002667180217</v>
      </c>
      <c r="R54" s="13">
        <v>0.78125</v>
      </c>
      <c r="S54" s="29">
        <v>228889.99400000001</v>
      </c>
      <c r="T54" s="29">
        <v>393578.69199999998</v>
      </c>
      <c r="U54" s="13">
        <f t="shared" ref="U54:U62" si="22">S54/T54</f>
        <v>0.58156093978786849</v>
      </c>
      <c r="V54" s="13"/>
      <c r="W54" s="13"/>
    </row>
    <row r="55" spans="1:23" x14ac:dyDescent="0.25">
      <c r="A55" s="27">
        <v>42214</v>
      </c>
      <c r="B55" t="s">
        <v>708</v>
      </c>
      <c r="C55">
        <v>222</v>
      </c>
      <c r="D55" s="15" t="s">
        <v>54</v>
      </c>
      <c r="F55" t="s">
        <v>291</v>
      </c>
      <c r="H55" s="1">
        <v>690639.31400000001</v>
      </c>
      <c r="I55" s="3">
        <v>396194.96799999999</v>
      </c>
      <c r="J55">
        <f t="shared" si="0"/>
        <v>1.7431804282784329</v>
      </c>
      <c r="K55" t="str">
        <f t="shared" si="20"/>
        <v>low</v>
      </c>
      <c r="L55">
        <f t="shared" si="21"/>
        <v>3.2065012125779679</v>
      </c>
      <c r="M55">
        <f t="shared" si="2"/>
        <v>3.2388901137151191</v>
      </c>
      <c r="N55">
        <f t="shared" si="3"/>
        <v>3.5951680262237824</v>
      </c>
      <c r="O55">
        <f t="shared" si="4"/>
        <v>3.8128836846153167</v>
      </c>
      <c r="R55" s="13">
        <v>1.5625</v>
      </c>
      <c r="S55" s="29">
        <v>375698.47200000001</v>
      </c>
      <c r="T55" s="29">
        <v>397636.97399999999</v>
      </c>
      <c r="U55" s="13">
        <f t="shared" si="22"/>
        <v>0.94482781171149344</v>
      </c>
      <c r="V55" s="13"/>
      <c r="W55" s="13"/>
    </row>
    <row r="56" spans="1:23" x14ac:dyDescent="0.25">
      <c r="A56" s="27">
        <v>42214</v>
      </c>
      <c r="B56" t="s">
        <v>709</v>
      </c>
      <c r="C56">
        <v>222</v>
      </c>
      <c r="D56" s="15" t="s">
        <v>188</v>
      </c>
      <c r="F56" t="s">
        <v>291</v>
      </c>
      <c r="H56" s="1">
        <v>728035.56400000001</v>
      </c>
      <c r="I56" s="3">
        <v>402298.38799999998</v>
      </c>
      <c r="J56">
        <f t="shared" si="0"/>
        <v>1.8096904827766798</v>
      </c>
      <c r="K56" t="str">
        <f t="shared" si="20"/>
        <v>low</v>
      </c>
      <c r="L56">
        <f t="shared" si="21"/>
        <v>3.3459645266862652</v>
      </c>
      <c r="M56">
        <f t="shared" si="2"/>
        <v>3.3797621481679445</v>
      </c>
      <c r="N56">
        <f t="shared" si="3"/>
        <v>3.7515359844664182</v>
      </c>
      <c r="O56">
        <f t="shared" si="4"/>
        <v>3.9787209507545001</v>
      </c>
      <c r="R56" s="13">
        <v>3.125</v>
      </c>
      <c r="S56" s="29">
        <v>682223.10199999996</v>
      </c>
      <c r="T56" s="29">
        <v>398808.98599999998</v>
      </c>
      <c r="U56" s="13">
        <f t="shared" si="22"/>
        <v>1.7106512790561845</v>
      </c>
      <c r="V56" s="13"/>
      <c r="W56" s="13"/>
    </row>
    <row r="57" spans="1:23" x14ac:dyDescent="0.25">
      <c r="A57" s="27">
        <v>42230</v>
      </c>
      <c r="B57" t="s">
        <v>710</v>
      </c>
      <c r="C57">
        <v>222</v>
      </c>
      <c r="D57" s="15" t="s">
        <v>237</v>
      </c>
      <c r="F57" t="s">
        <v>291</v>
      </c>
      <c r="H57" s="1">
        <v>48365.241999999998</v>
      </c>
      <c r="I57" s="3">
        <v>396824.87400000001</v>
      </c>
      <c r="J57">
        <f t="shared" si="0"/>
        <v>0.12188057042008914</v>
      </c>
      <c r="K57" t="str">
        <f t="shared" si="20"/>
        <v>low</v>
      </c>
      <c r="L57">
        <f t="shared" si="21"/>
        <v>-0.19316298926380973</v>
      </c>
      <c r="M57">
        <f t="shared" si="2"/>
        <v>-0.19511413056950477</v>
      </c>
      <c r="N57">
        <f t="shared" si="3"/>
        <v>-0.21657668493215029</v>
      </c>
      <c r="O57">
        <f t="shared" si="4"/>
        <v>-0.22969210407482266</v>
      </c>
      <c r="R57" s="13">
        <v>6.25</v>
      </c>
      <c r="S57" s="29">
        <v>1286449.6140000001</v>
      </c>
      <c r="T57" s="29">
        <v>402586.99599999998</v>
      </c>
      <c r="U57" s="13">
        <f t="shared" si="22"/>
        <v>3.1954574459230671</v>
      </c>
      <c r="V57" s="13"/>
      <c r="W57" s="13"/>
    </row>
    <row r="58" spans="1:23" x14ac:dyDescent="0.25">
      <c r="A58" s="27">
        <v>42230</v>
      </c>
      <c r="B58" t="s">
        <v>704</v>
      </c>
      <c r="C58">
        <v>222</v>
      </c>
      <c r="D58" s="15" t="s">
        <v>70</v>
      </c>
      <c r="F58" t="s">
        <v>291</v>
      </c>
      <c r="H58" s="1">
        <v>56485.726000000002</v>
      </c>
      <c r="I58" s="3">
        <v>393843.408</v>
      </c>
      <c r="J58">
        <f t="shared" si="0"/>
        <v>0.14342178859065735</v>
      </c>
      <c r="K58" t="str">
        <f t="shared" si="20"/>
        <v>low</v>
      </c>
      <c r="L58">
        <f t="shared" si="21"/>
        <v>-0.14799373329700702</v>
      </c>
      <c r="M58">
        <f t="shared" si="2"/>
        <v>-0.14948861949192629</v>
      </c>
      <c r="N58">
        <f t="shared" si="3"/>
        <v>-0.16593236763603819</v>
      </c>
      <c r="O58">
        <f t="shared" si="4"/>
        <v>-0.17598087563478437</v>
      </c>
      <c r="R58" s="13">
        <v>12.5</v>
      </c>
      <c r="S58" s="29">
        <v>2618478.8620000002</v>
      </c>
      <c r="T58" s="29">
        <v>410021.31800000003</v>
      </c>
      <c r="U58" s="13">
        <f t="shared" si="22"/>
        <v>6.3862017584168633</v>
      </c>
      <c r="V58" s="13"/>
      <c r="W58" s="13"/>
    </row>
    <row r="59" spans="1:23" x14ac:dyDescent="0.25">
      <c r="A59" s="27">
        <v>42230</v>
      </c>
      <c r="B59" t="s">
        <v>705</v>
      </c>
      <c r="C59">
        <v>222</v>
      </c>
      <c r="D59" s="15" t="s">
        <v>49</v>
      </c>
      <c r="F59" t="s">
        <v>291</v>
      </c>
      <c r="H59" s="1">
        <v>51160.214</v>
      </c>
      <c r="I59" s="3">
        <v>404438.37400000001</v>
      </c>
      <c r="J59">
        <f t="shared" si="0"/>
        <v>0.12649693325094813</v>
      </c>
      <c r="K59" t="str">
        <f t="shared" si="20"/>
        <v>low</v>
      </c>
      <c r="L59">
        <f t="shared" si="21"/>
        <v>-0.18348305042787139</v>
      </c>
      <c r="M59">
        <f t="shared" si="2"/>
        <v>-0.18533641457360744</v>
      </c>
      <c r="N59">
        <f t="shared" si="3"/>
        <v>-0.20572342017670425</v>
      </c>
      <c r="O59">
        <f t="shared" si="4"/>
        <v>-0.21818158890306952</v>
      </c>
      <c r="R59" s="13">
        <v>25</v>
      </c>
      <c r="S59" s="29">
        <v>4882943.8600000003</v>
      </c>
      <c r="T59" s="29">
        <v>395884.23</v>
      </c>
      <c r="U59" s="13">
        <f t="shared" si="22"/>
        <v>12.334272218926227</v>
      </c>
      <c r="V59" s="13"/>
      <c r="W59" s="13"/>
    </row>
    <row r="60" spans="1:23" x14ac:dyDescent="0.25">
      <c r="A60" s="27">
        <v>42230</v>
      </c>
      <c r="B60" t="s">
        <v>711</v>
      </c>
      <c r="C60">
        <v>222</v>
      </c>
      <c r="D60" s="15" t="s">
        <v>163</v>
      </c>
      <c r="F60" t="s">
        <v>291</v>
      </c>
      <c r="H60" s="1">
        <v>49884.7</v>
      </c>
      <c r="I60" s="3">
        <v>430448.65399999998</v>
      </c>
      <c r="J60">
        <f t="shared" si="0"/>
        <v>0.11589001274934872</v>
      </c>
      <c r="K60" t="str">
        <f t="shared" si="20"/>
        <v>low</v>
      </c>
      <c r="L60">
        <f t="shared" si="21"/>
        <v>-0.20572444380509808</v>
      </c>
      <c r="M60">
        <f t="shared" si="2"/>
        <v>-0.20780246848999803</v>
      </c>
      <c r="N60">
        <f t="shared" si="3"/>
        <v>-0.2306607400238978</v>
      </c>
      <c r="O60">
        <f t="shared" si="4"/>
        <v>-0.244629059310529</v>
      </c>
      <c r="R60" s="13">
        <v>50</v>
      </c>
      <c r="S60" s="29">
        <v>9694443.3420000002</v>
      </c>
      <c r="T60" s="29">
        <v>394321.87199999997</v>
      </c>
      <c r="U60" s="13">
        <f t="shared" si="22"/>
        <v>24.585101741452476</v>
      </c>
      <c r="V60" s="13"/>
      <c r="W60" s="13"/>
    </row>
    <row r="61" spans="1:23" x14ac:dyDescent="0.25">
      <c r="A61" s="27">
        <v>42230</v>
      </c>
      <c r="B61" t="s">
        <v>712</v>
      </c>
      <c r="C61">
        <v>222</v>
      </c>
      <c r="D61" s="15" t="s">
        <v>59</v>
      </c>
      <c r="F61" t="s">
        <v>291</v>
      </c>
      <c r="H61" s="1">
        <v>41294.368000000002</v>
      </c>
      <c r="I61" s="3">
        <v>396389.62400000001</v>
      </c>
      <c r="J61">
        <f t="shared" si="0"/>
        <v>0.10417620820468299</v>
      </c>
      <c r="K61" t="str">
        <f t="shared" si="20"/>
        <v>low</v>
      </c>
      <c r="L61">
        <f t="shared" si="21"/>
        <v>-0.23028683538544142</v>
      </c>
      <c r="M61">
        <f t="shared" si="2"/>
        <v>-0.23261296503579942</v>
      </c>
      <c r="N61">
        <f t="shared" si="3"/>
        <v>-0.25820039118973737</v>
      </c>
      <c r="O61">
        <f t="shared" si="4"/>
        <v>-0.27383645263520773</v>
      </c>
      <c r="R61" s="13">
        <v>100</v>
      </c>
      <c r="S61" s="29">
        <v>19301893.348000001</v>
      </c>
      <c r="T61" s="29">
        <v>401032.81400000001</v>
      </c>
      <c r="U61" s="13">
        <f t="shared" si="22"/>
        <v>48.130458840707234</v>
      </c>
      <c r="V61" s="13"/>
      <c r="W61" s="13"/>
    </row>
    <row r="62" spans="1:23" x14ac:dyDescent="0.25">
      <c r="A62" s="27">
        <v>42230</v>
      </c>
      <c r="B62" t="s">
        <v>713</v>
      </c>
      <c r="C62">
        <v>222</v>
      </c>
      <c r="D62" s="15" t="s">
        <v>5</v>
      </c>
      <c r="F62" t="s">
        <v>291</v>
      </c>
      <c r="H62" s="1">
        <v>63638.517999999996</v>
      </c>
      <c r="I62" s="3">
        <v>393132.79599999997</v>
      </c>
      <c r="J62">
        <f t="shared" si="0"/>
        <v>0.16187537302280933</v>
      </c>
      <c r="K62" t="str">
        <f t="shared" si="20"/>
        <v>low</v>
      </c>
      <c r="L62">
        <f t="shared" si="21"/>
        <v>-0.10929886134869085</v>
      </c>
      <c r="M62">
        <f t="shared" si="2"/>
        <v>-0.11040289025120287</v>
      </c>
      <c r="N62">
        <f t="shared" si="3"/>
        <v>-0.12254720817883517</v>
      </c>
      <c r="O62">
        <f t="shared" si="4"/>
        <v>-0.12996840405009563</v>
      </c>
      <c r="R62" s="13">
        <v>200</v>
      </c>
      <c r="S62" s="29">
        <v>38459343.362000003</v>
      </c>
      <c r="T62" s="29">
        <v>404403.31800000003</v>
      </c>
      <c r="U62" s="13">
        <f t="shared" si="22"/>
        <v>95.101453549399423</v>
      </c>
      <c r="V62" s="13"/>
      <c r="W62" s="13"/>
    </row>
    <row r="63" spans="1:23" x14ac:dyDescent="0.25">
      <c r="A63" s="27">
        <v>42230</v>
      </c>
      <c r="B63" t="s">
        <v>706</v>
      </c>
      <c r="C63">
        <v>222</v>
      </c>
      <c r="D63" s="15" t="s">
        <v>134</v>
      </c>
      <c r="F63" t="s">
        <v>291</v>
      </c>
      <c r="H63" s="1">
        <v>41346.353999999999</v>
      </c>
      <c r="I63" s="3">
        <v>404223.96600000001</v>
      </c>
      <c r="J63">
        <f t="shared" si="0"/>
        <v>0.10228575610977009</v>
      </c>
      <c r="K63" t="str">
        <f t="shared" si="20"/>
        <v>low</v>
      </c>
      <c r="L63">
        <f t="shared" si="21"/>
        <v>-0.23425087836072533</v>
      </c>
      <c r="M63">
        <f t="shared" si="2"/>
        <v>-0.2366170488492175</v>
      </c>
      <c r="N63">
        <f t="shared" si="3"/>
        <v>-0.26264492422263142</v>
      </c>
      <c r="O63">
        <f t="shared" si="4"/>
        <v>-0.27855013704807657</v>
      </c>
    </row>
    <row r="64" spans="1:23" x14ac:dyDescent="0.25">
      <c r="A64" s="27">
        <v>42214</v>
      </c>
      <c r="B64" t="s">
        <v>714</v>
      </c>
      <c r="C64">
        <v>222</v>
      </c>
      <c r="D64" s="15" t="s">
        <v>108</v>
      </c>
      <c r="F64" t="s">
        <v>291</v>
      </c>
      <c r="H64" s="1">
        <v>604943.20400000003</v>
      </c>
      <c r="I64" s="3">
        <v>396139.73</v>
      </c>
      <c r="J64">
        <f t="shared" si="0"/>
        <v>1.5270955124849508</v>
      </c>
      <c r="K64" t="str">
        <f t="shared" si="20"/>
        <v>low</v>
      </c>
      <c r="L64">
        <f t="shared" si="21"/>
        <v>2.7533980131787605</v>
      </c>
      <c r="M64">
        <f t="shared" si="2"/>
        <v>2.7812101143219801</v>
      </c>
      <c r="N64">
        <f t="shared" si="3"/>
        <v>3.0871432268973975</v>
      </c>
      <c r="O64">
        <f t="shared" si="4"/>
        <v>3.2740939939520604</v>
      </c>
    </row>
    <row r="65" spans="1:15" x14ac:dyDescent="0.25">
      <c r="A65" s="27">
        <v>42230</v>
      </c>
      <c r="B65" t="s">
        <v>715</v>
      </c>
      <c r="C65">
        <v>222</v>
      </c>
      <c r="D65" s="15" t="s">
        <v>173</v>
      </c>
      <c r="F65" t="s">
        <v>291</v>
      </c>
      <c r="H65" s="1">
        <v>53860.652000000002</v>
      </c>
      <c r="I65" s="3">
        <v>413245.62800000003</v>
      </c>
      <c r="J65">
        <f t="shared" si="0"/>
        <v>0.13033568500330267</v>
      </c>
      <c r="K65" t="str">
        <f t="shared" si="20"/>
        <v>low</v>
      </c>
      <c r="L65">
        <f t="shared" si="21"/>
        <v>-0.17543366533172011</v>
      </c>
      <c r="M65">
        <f t="shared" si="2"/>
        <v>-0.17720572255729303</v>
      </c>
      <c r="N65">
        <f t="shared" si="3"/>
        <v>-0.19669835203859526</v>
      </c>
      <c r="O65">
        <f t="shared" si="4"/>
        <v>-0.20860998201144898</v>
      </c>
    </row>
    <row r="66" spans="1:15" x14ac:dyDescent="0.25">
      <c r="A66" s="27">
        <v>42136</v>
      </c>
      <c r="B66" t="s">
        <v>697</v>
      </c>
      <c r="C66">
        <v>222</v>
      </c>
      <c r="D66" s="15" t="s">
        <v>169</v>
      </c>
      <c r="F66" t="s">
        <v>291</v>
      </c>
      <c r="H66" s="1">
        <v>2149129.0839999998</v>
      </c>
      <c r="I66" s="3">
        <v>401908.43400000001</v>
      </c>
      <c r="J66">
        <f t="shared" si="0"/>
        <v>5.3473102383315494</v>
      </c>
      <c r="K66" t="str">
        <f t="shared" si="20"/>
        <v>high</v>
      </c>
      <c r="L66">
        <f>(J66-0.3542)/0.4751</f>
        <v>10.509598481017784</v>
      </c>
      <c r="M66">
        <f t="shared" si="2"/>
        <v>10.615756041432105</v>
      </c>
      <c r="N66">
        <f t="shared" si="3"/>
        <v>11.783489205989635</v>
      </c>
      <c r="O66">
        <f t="shared" si="4"/>
        <v>12.497072018230604</v>
      </c>
    </row>
    <row r="67" spans="1:15" x14ac:dyDescent="0.25">
      <c r="A67" s="27">
        <v>42302</v>
      </c>
      <c r="B67" t="s">
        <v>702</v>
      </c>
      <c r="C67">
        <v>222</v>
      </c>
      <c r="D67" s="15" t="s">
        <v>128</v>
      </c>
      <c r="F67" t="s">
        <v>291</v>
      </c>
      <c r="H67" s="1">
        <v>553530.09</v>
      </c>
      <c r="I67" s="3">
        <v>392732.50799999997</v>
      </c>
      <c r="J67">
        <f t="shared" ref="J67:J130" si="23">H67/I67</f>
        <v>1.4094328295329197</v>
      </c>
      <c r="K67" t="str">
        <f t="shared" si="20"/>
        <v>low</v>
      </c>
      <c r="L67">
        <f t="shared" si="21"/>
        <v>2.5066739977624652</v>
      </c>
      <c r="M67">
        <f t="shared" ref="M67:M130" si="24">(L67*5)/4.95</f>
        <v>2.5319939371338034</v>
      </c>
      <c r="N67">
        <f t="shared" ref="N67:N130" si="25">(M67*11.1)/10</f>
        <v>2.8105132702185216</v>
      </c>
      <c r="O67">
        <f t="shared" ref="O67:O130" si="26">((N67*10)/(10-0.571))</f>
        <v>2.9807119209020274</v>
      </c>
    </row>
    <row r="68" spans="1:15" x14ac:dyDescent="0.25">
      <c r="A68" s="27">
        <v>42233</v>
      </c>
      <c r="B68" t="s">
        <v>698</v>
      </c>
      <c r="C68">
        <v>222</v>
      </c>
      <c r="D68" s="15" t="s">
        <v>27</v>
      </c>
      <c r="F68" t="s">
        <v>291</v>
      </c>
      <c r="H68" s="1">
        <v>92082.11</v>
      </c>
      <c r="I68" s="3">
        <v>388832.696</v>
      </c>
      <c r="J68">
        <f t="shared" si="23"/>
        <v>0.23681678764997685</v>
      </c>
      <c r="K68" t="str">
        <f t="shared" si="20"/>
        <v>low</v>
      </c>
      <c r="L68">
        <f t="shared" si="21"/>
        <v>4.7843966554784768E-2</v>
      </c>
      <c r="M68">
        <f t="shared" si="24"/>
        <v>4.8327238944227038E-2</v>
      </c>
      <c r="N68">
        <f t="shared" si="25"/>
        <v>5.3643235228092015E-2</v>
      </c>
      <c r="O68">
        <f t="shared" si="26"/>
        <v>5.6891754404594347E-2</v>
      </c>
    </row>
    <row r="69" spans="1:15" x14ac:dyDescent="0.25">
      <c r="A69" s="27">
        <v>42212</v>
      </c>
      <c r="B69" t="s">
        <v>699</v>
      </c>
      <c r="C69">
        <v>222</v>
      </c>
      <c r="D69" s="15" t="s">
        <v>221</v>
      </c>
      <c r="F69" t="s">
        <v>291</v>
      </c>
      <c r="H69" s="1">
        <v>118967.56</v>
      </c>
      <c r="I69" s="3">
        <v>395863.82400000002</v>
      </c>
      <c r="J69">
        <f t="shared" si="23"/>
        <v>0.30052647599342142</v>
      </c>
      <c r="K69" t="str">
        <f t="shared" si="20"/>
        <v>low</v>
      </c>
      <c r="L69">
        <f t="shared" si="21"/>
        <v>0.18143526104722463</v>
      </c>
      <c r="M69">
        <f t="shared" si="24"/>
        <v>0.18326794045174205</v>
      </c>
      <c r="N69">
        <f t="shared" si="25"/>
        <v>0.20342741390143368</v>
      </c>
      <c r="O69">
        <f t="shared" si="26"/>
        <v>0.21574654141630467</v>
      </c>
    </row>
    <row r="70" spans="1:15" x14ac:dyDescent="0.25">
      <c r="A70" s="27">
        <v>42212</v>
      </c>
      <c r="B70" t="s">
        <v>696</v>
      </c>
      <c r="C70">
        <v>222</v>
      </c>
      <c r="D70" s="15" t="s">
        <v>64</v>
      </c>
      <c r="F70" t="s">
        <v>291</v>
      </c>
      <c r="H70" s="1">
        <v>265851.48800000001</v>
      </c>
      <c r="I70" s="3">
        <v>391653.41399999999</v>
      </c>
      <c r="J70">
        <f t="shared" si="23"/>
        <v>0.67879272463076246</v>
      </c>
      <c r="K70" t="str">
        <f t="shared" si="20"/>
        <v>low</v>
      </c>
      <c r="L70">
        <f t="shared" si="21"/>
        <v>0.9746125490265517</v>
      </c>
      <c r="M70">
        <f t="shared" si="24"/>
        <v>0.98445712022884002</v>
      </c>
      <c r="N70">
        <f t="shared" si="25"/>
        <v>1.0927474034540123</v>
      </c>
      <c r="O70">
        <f t="shared" si="26"/>
        <v>1.158921840549382</v>
      </c>
    </row>
    <row r="71" spans="1:15" x14ac:dyDescent="0.25">
      <c r="A71" s="27">
        <v>42212</v>
      </c>
      <c r="B71" t="s">
        <v>700</v>
      </c>
      <c r="C71">
        <v>222</v>
      </c>
      <c r="D71" s="15" t="s">
        <v>90</v>
      </c>
      <c r="F71" t="s">
        <v>291</v>
      </c>
      <c r="H71" s="1">
        <v>168616.364</v>
      </c>
      <c r="I71" s="3">
        <v>392488.71399999998</v>
      </c>
      <c r="J71">
        <f t="shared" si="23"/>
        <v>0.42960818486108115</v>
      </c>
      <c r="K71" t="str">
        <f t="shared" si="20"/>
        <v>low</v>
      </c>
      <c r="L71">
        <f t="shared" si="21"/>
        <v>0.45210355391294016</v>
      </c>
      <c r="M71">
        <f t="shared" si="24"/>
        <v>0.45667025647771736</v>
      </c>
      <c r="N71">
        <f t="shared" si="25"/>
        <v>0.50690398469026632</v>
      </c>
      <c r="O71">
        <f t="shared" si="26"/>
        <v>0.53760100189868099</v>
      </c>
    </row>
    <row r="72" spans="1:15" x14ac:dyDescent="0.25">
      <c r="A72" s="27">
        <v>42212</v>
      </c>
      <c r="B72" t="s">
        <v>701</v>
      </c>
      <c r="C72">
        <v>222</v>
      </c>
      <c r="D72" s="15" t="s">
        <v>292</v>
      </c>
      <c r="F72" t="s">
        <v>291</v>
      </c>
      <c r="H72" s="1">
        <v>123962.34600000001</v>
      </c>
      <c r="I72" s="3">
        <v>400317.554</v>
      </c>
      <c r="J72">
        <f t="shared" si="23"/>
        <v>0.30966003054664948</v>
      </c>
      <c r="K72" t="str">
        <f t="shared" si="20"/>
        <v>low</v>
      </c>
      <c r="L72">
        <f t="shared" si="21"/>
        <v>0.20058718923600227</v>
      </c>
      <c r="M72">
        <f t="shared" si="24"/>
        <v>0.20261332246060834</v>
      </c>
      <c r="N72">
        <f t="shared" si="25"/>
        <v>0.22490078793127527</v>
      </c>
      <c r="O72">
        <f t="shared" si="26"/>
        <v>0.23852029688331239</v>
      </c>
    </row>
    <row r="73" spans="1:15" x14ac:dyDescent="0.25">
      <c r="A73" s="27">
        <v>42212</v>
      </c>
      <c r="B73" t="s">
        <v>698</v>
      </c>
      <c r="C73">
        <v>222</v>
      </c>
      <c r="D73" s="15" t="s">
        <v>293</v>
      </c>
      <c r="F73" t="s">
        <v>291</v>
      </c>
      <c r="H73" s="1">
        <v>237365.61199999999</v>
      </c>
      <c r="I73" s="3">
        <v>398052</v>
      </c>
      <c r="J73">
        <f t="shared" si="23"/>
        <v>0.59631809914282552</v>
      </c>
      <c r="K73" t="str">
        <f t="shared" si="20"/>
        <v>low</v>
      </c>
      <c r="L73">
        <f t="shared" si="21"/>
        <v>0.80167351466308567</v>
      </c>
      <c r="M73">
        <f t="shared" si="24"/>
        <v>0.80977122693240977</v>
      </c>
      <c r="N73">
        <f t="shared" si="25"/>
        <v>0.89884606189497485</v>
      </c>
      <c r="O73">
        <f t="shared" si="26"/>
        <v>0.95327824996815658</v>
      </c>
    </row>
    <row r="74" spans="1:15" x14ac:dyDescent="0.25">
      <c r="A74" s="27">
        <v>42233</v>
      </c>
      <c r="B74" t="s">
        <v>696</v>
      </c>
      <c r="C74">
        <v>222</v>
      </c>
      <c r="D74" s="15" t="s">
        <v>294</v>
      </c>
      <c r="F74" t="s">
        <v>291</v>
      </c>
      <c r="H74" s="1">
        <v>170107.024</v>
      </c>
      <c r="I74" s="3">
        <v>438574.788</v>
      </c>
      <c r="J74">
        <f t="shared" si="23"/>
        <v>0.38786320749472725</v>
      </c>
      <c r="K74" t="str">
        <f t="shared" si="20"/>
        <v>low</v>
      </c>
      <c r="L74">
        <f t="shared" si="21"/>
        <v>0.36456952714348345</v>
      </c>
      <c r="M74">
        <f t="shared" si="24"/>
        <v>0.36825204761968022</v>
      </c>
      <c r="N74">
        <f t="shared" si="25"/>
        <v>0.40875977285784504</v>
      </c>
      <c r="O74">
        <f t="shared" si="26"/>
        <v>0.43351338727102029</v>
      </c>
    </row>
    <row r="75" spans="1:15" x14ac:dyDescent="0.25">
      <c r="A75" s="27">
        <v>42233</v>
      </c>
      <c r="B75" t="s">
        <v>716</v>
      </c>
      <c r="C75">
        <v>222</v>
      </c>
      <c r="D75" s="15" t="s">
        <v>295</v>
      </c>
      <c r="F75" t="s">
        <v>291</v>
      </c>
      <c r="H75" s="1">
        <v>54220.281999999999</v>
      </c>
      <c r="I75" s="3">
        <v>411314.63799999998</v>
      </c>
      <c r="J75">
        <f t="shared" si="23"/>
        <v>0.13182191196414458</v>
      </c>
      <c r="K75" t="str">
        <f t="shared" si="20"/>
        <v>low</v>
      </c>
      <c r="L75">
        <f t="shared" si="21"/>
        <v>-0.17231723219931938</v>
      </c>
      <c r="M75">
        <f t="shared" si="24"/>
        <v>-0.1740578103023428</v>
      </c>
      <c r="N75">
        <f t="shared" si="25"/>
        <v>-0.19320416943560051</v>
      </c>
      <c r="O75">
        <f t="shared" si="26"/>
        <v>-0.20490419921052125</v>
      </c>
    </row>
    <row r="76" spans="1:15" x14ac:dyDescent="0.25">
      <c r="A76" s="27">
        <v>42191</v>
      </c>
      <c r="B76" t="s">
        <v>699</v>
      </c>
      <c r="C76">
        <v>222</v>
      </c>
      <c r="D76" s="15" t="s">
        <v>296</v>
      </c>
      <c r="F76" t="s">
        <v>291</v>
      </c>
      <c r="H76" s="1">
        <v>513013.13</v>
      </c>
      <c r="I76" s="3">
        <v>396705.576</v>
      </c>
      <c r="J76">
        <f t="shared" si="23"/>
        <v>1.2931835624110311</v>
      </c>
      <c r="K76" t="str">
        <f t="shared" si="20"/>
        <v>low</v>
      </c>
      <c r="L76">
        <f t="shared" si="21"/>
        <v>2.2629137395911743</v>
      </c>
      <c r="M76">
        <f t="shared" si="24"/>
        <v>2.2857714541324992</v>
      </c>
      <c r="N76">
        <f t="shared" si="25"/>
        <v>2.537206314087074</v>
      </c>
      <c r="O76">
        <f t="shared" si="26"/>
        <v>2.6908540821795248</v>
      </c>
    </row>
    <row r="77" spans="1:15" x14ac:dyDescent="0.25">
      <c r="A77" s="27">
        <v>42177</v>
      </c>
      <c r="B77" t="s">
        <v>699</v>
      </c>
      <c r="C77">
        <v>222</v>
      </c>
      <c r="D77" s="15" t="s">
        <v>297</v>
      </c>
      <c r="F77" t="s">
        <v>291</v>
      </c>
      <c r="H77" s="1">
        <v>50156.762000000002</v>
      </c>
      <c r="I77" s="3">
        <v>400575.77399999998</v>
      </c>
      <c r="J77">
        <f t="shared" si="23"/>
        <v>0.12521167093844274</v>
      </c>
      <c r="K77" t="str">
        <f t="shared" si="20"/>
        <v>low</v>
      </c>
      <c r="L77">
        <f t="shared" si="21"/>
        <v>-0.18617808568160465</v>
      </c>
      <c r="M77">
        <f t="shared" si="24"/>
        <v>-0.18805867240566126</v>
      </c>
      <c r="N77">
        <f t="shared" si="25"/>
        <v>-0.20874512637028403</v>
      </c>
      <c r="O77">
        <f t="shared" si="26"/>
        <v>-0.22138628313743133</v>
      </c>
    </row>
    <row r="78" spans="1:15" x14ac:dyDescent="0.25">
      <c r="A78" s="27">
        <v>42233</v>
      </c>
      <c r="B78" t="s">
        <v>699</v>
      </c>
      <c r="C78">
        <v>222</v>
      </c>
      <c r="D78" s="15" t="s">
        <v>298</v>
      </c>
      <c r="F78" t="s">
        <v>291</v>
      </c>
      <c r="H78" s="1">
        <v>89313.835999999996</v>
      </c>
      <c r="I78" s="3">
        <v>391127.24800000002</v>
      </c>
      <c r="J78">
        <f t="shared" si="23"/>
        <v>0.2283498182668163</v>
      </c>
      <c r="K78" t="str">
        <f t="shared" si="20"/>
        <v>low</v>
      </c>
      <c r="L78">
        <f t="shared" si="21"/>
        <v>3.0089784581288123E-2</v>
      </c>
      <c r="M78">
        <f t="shared" si="24"/>
        <v>3.0393721799280935E-2</v>
      </c>
      <c r="N78">
        <f t="shared" si="25"/>
        <v>3.3737031197201839E-2</v>
      </c>
      <c r="O78">
        <f t="shared" si="26"/>
        <v>3.5780073387635843E-2</v>
      </c>
    </row>
    <row r="79" spans="1:15" x14ac:dyDescent="0.25">
      <c r="A79" s="27">
        <v>42214</v>
      </c>
      <c r="B79" t="s">
        <v>717</v>
      </c>
      <c r="C79">
        <v>222</v>
      </c>
      <c r="D79" s="15" t="s">
        <v>299</v>
      </c>
      <c r="F79" t="s">
        <v>291</v>
      </c>
      <c r="H79" s="1">
        <v>725233.99</v>
      </c>
      <c r="I79" s="3">
        <v>422163.304</v>
      </c>
      <c r="J79">
        <f t="shared" si="23"/>
        <v>1.7178991710752765</v>
      </c>
      <c r="K79" t="str">
        <f t="shared" si="20"/>
        <v>low</v>
      </c>
      <c r="L79">
        <f t="shared" si="21"/>
        <v>3.1534895598139578</v>
      </c>
      <c r="M79">
        <f t="shared" si="24"/>
        <v>3.1853429897110681</v>
      </c>
      <c r="N79">
        <f t="shared" si="25"/>
        <v>3.5357307185792854</v>
      </c>
      <c r="O79">
        <f t="shared" si="26"/>
        <v>3.749846981206157</v>
      </c>
    </row>
    <row r="80" spans="1:15" x14ac:dyDescent="0.25">
      <c r="A80" s="27">
        <v>42230</v>
      </c>
      <c r="B80" t="s">
        <v>703</v>
      </c>
      <c r="C80">
        <v>222</v>
      </c>
      <c r="D80" s="15" t="s">
        <v>300</v>
      </c>
      <c r="F80" t="s">
        <v>291</v>
      </c>
      <c r="H80" s="1">
        <v>32315.407999999999</v>
      </c>
      <c r="I80" s="3">
        <v>394389.41800000001</v>
      </c>
      <c r="J80">
        <f t="shared" si="23"/>
        <v>8.193781710441328E-2</v>
      </c>
      <c r="K80" t="str">
        <f t="shared" si="20"/>
        <v>low</v>
      </c>
      <c r="L80">
        <f t="shared" si="21"/>
        <v>-0.27691797629605097</v>
      </c>
      <c r="M80">
        <f t="shared" si="24"/>
        <v>-0.27971512757176864</v>
      </c>
      <c r="N80">
        <f t="shared" si="25"/>
        <v>-0.31048379160466316</v>
      </c>
      <c r="O80">
        <f t="shared" si="26"/>
        <v>-0.3292860235493299</v>
      </c>
    </row>
    <row r="81" spans="1:15" x14ac:dyDescent="0.25">
      <c r="A81" s="27">
        <v>42302</v>
      </c>
      <c r="B81" t="s">
        <v>699</v>
      </c>
      <c r="C81">
        <v>222</v>
      </c>
      <c r="D81" s="15" t="s">
        <v>301</v>
      </c>
      <c r="F81" t="s">
        <v>291</v>
      </c>
      <c r="H81" s="1">
        <v>855633.05</v>
      </c>
      <c r="I81" s="3">
        <v>415540.47200000001</v>
      </c>
      <c r="J81">
        <f t="shared" si="23"/>
        <v>2.0590847526399307</v>
      </c>
      <c r="K81" t="str">
        <f t="shared" si="20"/>
        <v>low</v>
      </c>
      <c r="L81">
        <f t="shared" si="21"/>
        <v>3.8689132997272613</v>
      </c>
      <c r="M81">
        <f t="shared" si="24"/>
        <v>3.9079932320477386</v>
      </c>
      <c r="N81">
        <f t="shared" si="25"/>
        <v>4.337872487572989</v>
      </c>
      <c r="O81">
        <f t="shared" si="26"/>
        <v>4.6005647338773876</v>
      </c>
    </row>
    <row r="82" spans="1:15" x14ac:dyDescent="0.25">
      <c r="A82" s="27">
        <v>42302</v>
      </c>
      <c r="B82" t="s">
        <v>700</v>
      </c>
      <c r="C82">
        <v>222</v>
      </c>
      <c r="D82" s="15" t="s">
        <v>302</v>
      </c>
      <c r="F82" t="s">
        <v>291</v>
      </c>
      <c r="H82" s="1">
        <v>572616.96400000004</v>
      </c>
      <c r="I82" s="3">
        <v>385338.826</v>
      </c>
      <c r="J82">
        <f t="shared" si="23"/>
        <v>1.48600900133536</v>
      </c>
      <c r="K82" t="str">
        <f t="shared" si="20"/>
        <v>low</v>
      </c>
      <c r="L82">
        <f t="shared" si="21"/>
        <v>2.6672447081890542</v>
      </c>
      <c r="M82">
        <f t="shared" si="24"/>
        <v>2.6941865739283375</v>
      </c>
      <c r="N82">
        <f t="shared" si="25"/>
        <v>2.9905470970604542</v>
      </c>
      <c r="O82">
        <f t="shared" si="26"/>
        <v>3.1716482098424583</v>
      </c>
    </row>
    <row r="83" spans="1:15" x14ac:dyDescent="0.25">
      <c r="A83" s="27">
        <v>42230</v>
      </c>
      <c r="B83" t="s">
        <v>714</v>
      </c>
      <c r="C83">
        <v>222</v>
      </c>
      <c r="D83" s="15" t="s">
        <v>303</v>
      </c>
      <c r="F83" t="s">
        <v>291</v>
      </c>
      <c r="H83" s="1">
        <v>56931.375999999997</v>
      </c>
      <c r="I83" s="3">
        <v>399533.98800000001</v>
      </c>
      <c r="J83">
        <f t="shared" si="23"/>
        <v>0.14249445030944399</v>
      </c>
      <c r="K83" t="str">
        <f t="shared" si="20"/>
        <v>low</v>
      </c>
      <c r="L83">
        <f t="shared" si="21"/>
        <v>-0.14993824636308661</v>
      </c>
      <c r="M83">
        <f t="shared" si="24"/>
        <v>-0.15145277410412789</v>
      </c>
      <c r="N83">
        <f t="shared" si="25"/>
        <v>-0.16811257925558193</v>
      </c>
      <c r="O83">
        <f t="shared" si="26"/>
        <v>-0.1782931161900328</v>
      </c>
    </row>
    <row r="84" spans="1:15" x14ac:dyDescent="0.25">
      <c r="A84" s="27">
        <v>42214</v>
      </c>
      <c r="B84" t="s">
        <v>715</v>
      </c>
      <c r="C84">
        <v>222</v>
      </c>
      <c r="D84" s="15" t="s">
        <v>304</v>
      </c>
      <c r="F84" t="s">
        <v>291</v>
      </c>
      <c r="H84" s="1">
        <v>660107.28</v>
      </c>
      <c r="I84" s="3">
        <v>411611.72</v>
      </c>
      <c r="J84">
        <f t="shared" si="23"/>
        <v>1.6037135191388625</v>
      </c>
      <c r="K84" t="str">
        <f t="shared" si="20"/>
        <v>low</v>
      </c>
      <c r="L84">
        <f t="shared" si="21"/>
        <v>2.914056446086942</v>
      </c>
      <c r="M84">
        <f t="shared" si="24"/>
        <v>2.9434913596837795</v>
      </c>
      <c r="N84">
        <f t="shared" si="25"/>
        <v>3.2672754092489953</v>
      </c>
      <c r="O84">
        <f t="shared" si="26"/>
        <v>3.4651345946006948</v>
      </c>
    </row>
    <row r="85" spans="1:15" x14ac:dyDescent="0.25">
      <c r="A85" s="27">
        <v>42302</v>
      </c>
      <c r="B85" t="s">
        <v>696</v>
      </c>
      <c r="C85">
        <v>222</v>
      </c>
      <c r="D85" s="15" t="s">
        <v>305</v>
      </c>
      <c r="F85" t="s">
        <v>291</v>
      </c>
      <c r="H85" s="1">
        <v>563966.66799999995</v>
      </c>
      <c r="I85" s="3">
        <v>385226.89799999999</v>
      </c>
      <c r="J85">
        <f t="shared" si="23"/>
        <v>1.4639856949968222</v>
      </c>
      <c r="K85" t="str">
        <f t="shared" si="20"/>
        <v>low</v>
      </c>
      <c r="L85">
        <f t="shared" si="21"/>
        <v>2.6210645732791407</v>
      </c>
      <c r="M85">
        <f t="shared" si="24"/>
        <v>2.6475399730092328</v>
      </c>
      <c r="N85">
        <f t="shared" si="25"/>
        <v>2.9387693700402484</v>
      </c>
      <c r="O85">
        <f t="shared" si="26"/>
        <v>3.1167349348183775</v>
      </c>
    </row>
    <row r="86" spans="1:15" x14ac:dyDescent="0.25">
      <c r="A86" s="27">
        <v>42230</v>
      </c>
      <c r="B86" t="s">
        <v>708</v>
      </c>
      <c r="C86">
        <v>222</v>
      </c>
      <c r="D86" s="15" t="s">
        <v>306</v>
      </c>
      <c r="F86" t="s">
        <v>291</v>
      </c>
      <c r="H86" s="1">
        <v>39355.228000000003</v>
      </c>
      <c r="I86" s="3">
        <v>414837.348</v>
      </c>
      <c r="J86">
        <f t="shared" si="23"/>
        <v>9.4869056968322929E-2</v>
      </c>
      <c r="K86" t="str">
        <f t="shared" si="20"/>
        <v>low</v>
      </c>
      <c r="L86">
        <f t="shared" si="21"/>
        <v>-0.2498027742329148</v>
      </c>
      <c r="M86">
        <f t="shared" si="24"/>
        <v>-0.25232603457870179</v>
      </c>
      <c r="N86">
        <f t="shared" si="25"/>
        <v>-0.28008189838235897</v>
      </c>
      <c r="O86">
        <f t="shared" si="26"/>
        <v>-0.2970430569332474</v>
      </c>
    </row>
    <row r="87" spans="1:15" x14ac:dyDescent="0.25">
      <c r="A87" s="27">
        <v>42302</v>
      </c>
      <c r="B87" t="s">
        <v>698</v>
      </c>
      <c r="C87">
        <v>222</v>
      </c>
      <c r="D87" s="15" t="s">
        <v>307</v>
      </c>
      <c r="F87" t="s">
        <v>291</v>
      </c>
      <c r="H87" s="1">
        <v>517323.864</v>
      </c>
      <c r="I87" s="3">
        <v>415632.10399999999</v>
      </c>
      <c r="J87">
        <f t="shared" si="23"/>
        <v>1.2446677218177544</v>
      </c>
      <c r="K87" t="str">
        <f t="shared" si="20"/>
        <v>low</v>
      </c>
      <c r="L87">
        <f t="shared" si="21"/>
        <v>2.1611820545559959</v>
      </c>
      <c r="M87">
        <f t="shared" si="24"/>
        <v>2.1830121763191874</v>
      </c>
      <c r="N87">
        <f t="shared" si="25"/>
        <v>2.423143515714298</v>
      </c>
      <c r="O87">
        <f t="shared" si="26"/>
        <v>2.5698838855809711</v>
      </c>
    </row>
    <row r="88" spans="1:15" x14ac:dyDescent="0.25">
      <c r="A88" s="27">
        <v>42302</v>
      </c>
      <c r="B88" t="s">
        <v>697</v>
      </c>
      <c r="C88">
        <v>222</v>
      </c>
      <c r="D88" s="15" t="s">
        <v>308</v>
      </c>
      <c r="F88" t="s">
        <v>291</v>
      </c>
      <c r="H88" s="1">
        <v>526701.56799999997</v>
      </c>
      <c r="I88" s="3">
        <v>400397.26799999998</v>
      </c>
      <c r="J88">
        <f t="shared" si="23"/>
        <v>1.3154474570490826</v>
      </c>
      <c r="K88" t="str">
        <f t="shared" si="20"/>
        <v>low</v>
      </c>
      <c r="L88">
        <f t="shared" si="21"/>
        <v>2.3095983582492821</v>
      </c>
      <c r="M88">
        <f t="shared" si="24"/>
        <v>2.3329276345952343</v>
      </c>
      <c r="N88">
        <f t="shared" si="25"/>
        <v>2.5895496744007103</v>
      </c>
      <c r="O88">
        <f t="shared" si="26"/>
        <v>2.7463672440351155</v>
      </c>
    </row>
    <row r="89" spans="1:15" x14ac:dyDescent="0.25">
      <c r="A89" s="27">
        <v>42214</v>
      </c>
      <c r="B89" t="s">
        <v>713</v>
      </c>
      <c r="C89">
        <v>222</v>
      </c>
      <c r="D89" s="15" t="s">
        <v>309</v>
      </c>
      <c r="F89" t="s">
        <v>291</v>
      </c>
      <c r="H89" s="1">
        <v>493804.04200000002</v>
      </c>
      <c r="I89" s="3">
        <v>403565.31599999999</v>
      </c>
      <c r="J89">
        <f t="shared" si="23"/>
        <v>1.2236037697550799</v>
      </c>
      <c r="K89" t="str">
        <f t="shared" si="20"/>
        <v>low</v>
      </c>
      <c r="L89">
        <f t="shared" si="21"/>
        <v>2.1170135662719227</v>
      </c>
      <c r="M89">
        <f t="shared" si="24"/>
        <v>2.1383975416888106</v>
      </c>
      <c r="N89">
        <f t="shared" si="25"/>
        <v>2.3736212712745797</v>
      </c>
      <c r="O89">
        <f t="shared" si="26"/>
        <v>2.517362680320903</v>
      </c>
    </row>
    <row r="90" spans="1:15" x14ac:dyDescent="0.25">
      <c r="A90" s="27">
        <v>42163</v>
      </c>
      <c r="B90" t="s">
        <v>697</v>
      </c>
      <c r="C90">
        <v>222</v>
      </c>
      <c r="D90" s="15" t="s">
        <v>310</v>
      </c>
      <c r="F90" t="s">
        <v>291</v>
      </c>
      <c r="H90" s="1">
        <v>1604226.4680000001</v>
      </c>
      <c r="I90" s="3">
        <v>398149.08600000001</v>
      </c>
      <c r="J90">
        <f t="shared" si="23"/>
        <v>4.0292104751937066</v>
      </c>
      <c r="K90" t="str">
        <f t="shared" si="20"/>
        <v>high</v>
      </c>
      <c r="L90">
        <f>(J90-0.3542)/0.4751</f>
        <v>7.7352356876314596</v>
      </c>
      <c r="M90">
        <f t="shared" si="24"/>
        <v>7.8133693814459191</v>
      </c>
      <c r="N90">
        <f t="shared" si="25"/>
        <v>8.6728400134049686</v>
      </c>
      <c r="O90">
        <f t="shared" si="26"/>
        <v>9.1980485877664311</v>
      </c>
    </row>
    <row r="91" spans="1:15" x14ac:dyDescent="0.25">
      <c r="A91" s="27">
        <v>42214</v>
      </c>
      <c r="B91" t="s">
        <v>711</v>
      </c>
      <c r="C91">
        <v>222</v>
      </c>
      <c r="D91" s="15" t="s">
        <v>311</v>
      </c>
      <c r="F91" t="s">
        <v>291</v>
      </c>
      <c r="H91" s="1">
        <v>523995.05599999998</v>
      </c>
      <c r="I91" s="3">
        <v>403479.55200000003</v>
      </c>
      <c r="J91">
        <f t="shared" si="23"/>
        <v>1.2986904872938889</v>
      </c>
      <c r="K91" t="str">
        <f t="shared" si="20"/>
        <v>low</v>
      </c>
      <c r="L91">
        <f t="shared" si="21"/>
        <v>2.2744610763134596</v>
      </c>
      <c r="M91">
        <f t="shared" si="24"/>
        <v>2.297435430619656</v>
      </c>
      <c r="N91">
        <f t="shared" si="25"/>
        <v>2.5501533279878181</v>
      </c>
      <c r="O91">
        <f t="shared" si="26"/>
        <v>2.7045851394504381</v>
      </c>
    </row>
    <row r="92" spans="1:15" x14ac:dyDescent="0.25">
      <c r="A92" s="27">
        <v>42233</v>
      </c>
      <c r="B92" t="s">
        <v>697</v>
      </c>
      <c r="C92">
        <v>222</v>
      </c>
      <c r="D92" s="15" t="s">
        <v>312</v>
      </c>
      <c r="F92" t="s">
        <v>291</v>
      </c>
      <c r="H92" s="1">
        <v>111611.66</v>
      </c>
      <c r="I92" s="3">
        <v>399322.842</v>
      </c>
      <c r="J92">
        <f t="shared" si="23"/>
        <v>0.27950231807676057</v>
      </c>
      <c r="K92" t="str">
        <f t="shared" si="20"/>
        <v>low</v>
      </c>
      <c r="L92">
        <f t="shared" si="21"/>
        <v>0.13735021613914988</v>
      </c>
      <c r="M92">
        <f t="shared" si="24"/>
        <v>0.13873759205974734</v>
      </c>
      <c r="N92">
        <f t="shared" si="25"/>
        <v>0.15399872718631955</v>
      </c>
      <c r="O92">
        <f t="shared" si="26"/>
        <v>0.16332455953581457</v>
      </c>
    </row>
    <row r="93" spans="1:15" x14ac:dyDescent="0.25">
      <c r="A93" s="27">
        <v>42214</v>
      </c>
      <c r="B93" t="s">
        <v>718</v>
      </c>
      <c r="C93">
        <v>222</v>
      </c>
      <c r="D93" s="15" t="s">
        <v>313</v>
      </c>
      <c r="F93" t="s">
        <v>291</v>
      </c>
      <c r="H93" s="1">
        <v>570562.67000000004</v>
      </c>
      <c r="I93" s="3">
        <v>429061.48</v>
      </c>
      <c r="J93">
        <f t="shared" si="23"/>
        <v>1.3297923411815018</v>
      </c>
      <c r="K93" t="str">
        <f t="shared" si="20"/>
        <v>low</v>
      </c>
      <c r="L93">
        <f t="shared" si="21"/>
        <v>2.3396777965642732</v>
      </c>
      <c r="M93">
        <f t="shared" si="24"/>
        <v>2.363310905620478</v>
      </c>
      <c r="N93">
        <f t="shared" si="25"/>
        <v>2.6232751052387302</v>
      </c>
      <c r="O93">
        <f t="shared" si="26"/>
        <v>2.7821350145707178</v>
      </c>
    </row>
    <row r="94" spans="1:15" x14ac:dyDescent="0.25">
      <c r="A94" s="27">
        <v>42302</v>
      </c>
      <c r="B94" t="s">
        <v>701</v>
      </c>
      <c r="C94">
        <v>222</v>
      </c>
      <c r="D94" s="15" t="s">
        <v>314</v>
      </c>
      <c r="F94" t="s">
        <v>291</v>
      </c>
      <c r="H94" s="1">
        <v>495036.43199999997</v>
      </c>
      <c r="I94" s="3">
        <v>402860.73800000001</v>
      </c>
      <c r="J94">
        <f t="shared" si="23"/>
        <v>1.2288028723216009</v>
      </c>
      <c r="K94" t="str">
        <f t="shared" si="20"/>
        <v>low</v>
      </c>
      <c r="L94">
        <f t="shared" si="21"/>
        <v>2.1279154378729315</v>
      </c>
      <c r="M94">
        <f t="shared" si="24"/>
        <v>2.1494095332049814</v>
      </c>
      <c r="N94">
        <f t="shared" si="25"/>
        <v>2.3858445818575293</v>
      </c>
      <c r="O94">
        <f t="shared" si="26"/>
        <v>2.5303262083545754</v>
      </c>
    </row>
    <row r="95" spans="1:15" x14ac:dyDescent="0.25">
      <c r="A95" s="27">
        <v>42142</v>
      </c>
      <c r="B95" t="s">
        <v>696</v>
      </c>
      <c r="C95">
        <v>222</v>
      </c>
      <c r="D95" s="15" t="s">
        <v>315</v>
      </c>
      <c r="F95" t="s">
        <v>291</v>
      </c>
      <c r="H95" s="1">
        <v>1065630.4280000001</v>
      </c>
      <c r="I95" s="3">
        <v>371044.83799999999</v>
      </c>
      <c r="J95">
        <f t="shared" si="23"/>
        <v>2.8719721145938704</v>
      </c>
      <c r="K95" t="str">
        <f t="shared" si="20"/>
        <v>low</v>
      </c>
      <c r="L95">
        <f t="shared" si="21"/>
        <v>5.5734370194880904</v>
      </c>
      <c r="M95">
        <f t="shared" si="24"/>
        <v>5.6297343631192831</v>
      </c>
      <c r="N95">
        <f t="shared" si="25"/>
        <v>6.2490051430624041</v>
      </c>
      <c r="O95">
        <f t="shared" si="26"/>
        <v>6.6274314806049466</v>
      </c>
    </row>
    <row r="96" spans="1:15" x14ac:dyDescent="0.25">
      <c r="A96" s="27">
        <v>42230</v>
      </c>
      <c r="B96" t="s">
        <v>719</v>
      </c>
      <c r="C96">
        <v>222</v>
      </c>
      <c r="D96" s="15" t="s">
        <v>316</v>
      </c>
      <c r="F96" t="s">
        <v>291</v>
      </c>
      <c r="H96" s="1">
        <v>54988.315999999999</v>
      </c>
      <c r="I96" s="3">
        <v>401664.86</v>
      </c>
      <c r="J96">
        <f t="shared" si="23"/>
        <v>0.13690098755464941</v>
      </c>
      <c r="K96" t="str">
        <f t="shared" si="20"/>
        <v>low</v>
      </c>
      <c r="L96">
        <f t="shared" si="21"/>
        <v>-0.16166704224229522</v>
      </c>
      <c r="M96">
        <f t="shared" si="24"/>
        <v>-0.16330004266898507</v>
      </c>
      <c r="N96">
        <f t="shared" si="25"/>
        <v>-0.18126304736257343</v>
      </c>
      <c r="O96">
        <f t="shared" si="26"/>
        <v>-0.19223994841719527</v>
      </c>
    </row>
    <row r="97" spans="1:15" x14ac:dyDescent="0.25">
      <c r="A97" s="27">
        <v>42205</v>
      </c>
      <c r="B97" t="s">
        <v>698</v>
      </c>
      <c r="C97">
        <v>222</v>
      </c>
      <c r="D97" s="15" t="s">
        <v>317</v>
      </c>
      <c r="F97" t="s">
        <v>291</v>
      </c>
      <c r="H97" s="1">
        <v>509561.28</v>
      </c>
      <c r="I97" s="3">
        <v>393123.908</v>
      </c>
      <c r="J97">
        <f t="shared" si="23"/>
        <v>1.2961849168430633</v>
      </c>
      <c r="K97" t="str">
        <f t="shared" si="20"/>
        <v>low</v>
      </c>
      <c r="L97">
        <f t="shared" si="21"/>
        <v>2.2692072066325504</v>
      </c>
      <c r="M97">
        <f t="shared" si="24"/>
        <v>2.2921284915480307</v>
      </c>
      <c r="N97">
        <f t="shared" si="25"/>
        <v>2.5442626256183138</v>
      </c>
      <c r="O97">
        <f t="shared" si="26"/>
        <v>2.6983377087902363</v>
      </c>
    </row>
    <row r="98" spans="1:15" x14ac:dyDescent="0.25">
      <c r="A98" s="27">
        <v>42230</v>
      </c>
      <c r="B98" t="s">
        <v>717</v>
      </c>
      <c r="C98">
        <v>222</v>
      </c>
      <c r="D98" s="15" t="s">
        <v>318</v>
      </c>
      <c r="F98" t="s">
        <v>291</v>
      </c>
      <c r="H98" s="1">
        <v>59406.398000000001</v>
      </c>
      <c r="I98" s="3">
        <v>427343.962</v>
      </c>
      <c r="J98">
        <f t="shared" si="23"/>
        <v>0.13901307443768213</v>
      </c>
      <c r="K98" t="str">
        <f t="shared" si="20"/>
        <v>low</v>
      </c>
      <c r="L98">
        <f t="shared" si="21"/>
        <v>-0.15723825867544111</v>
      </c>
      <c r="M98">
        <f t="shared" si="24"/>
        <v>-0.15882652391458696</v>
      </c>
      <c r="N98">
        <f t="shared" si="25"/>
        <v>-0.1762974415451915</v>
      </c>
      <c r="O98">
        <f t="shared" si="26"/>
        <v>-0.18697363617052867</v>
      </c>
    </row>
    <row r="99" spans="1:15" x14ac:dyDescent="0.25">
      <c r="A99" s="27">
        <v>42240</v>
      </c>
      <c r="B99" t="s">
        <v>697</v>
      </c>
      <c r="C99">
        <v>222</v>
      </c>
      <c r="D99" s="15" t="s">
        <v>319</v>
      </c>
      <c r="F99" t="s">
        <v>291</v>
      </c>
      <c r="H99" s="1">
        <v>484646.50199999998</v>
      </c>
      <c r="I99" s="3">
        <v>435188.37</v>
      </c>
      <c r="J99">
        <f t="shared" si="23"/>
        <v>1.1136476418246195</v>
      </c>
      <c r="K99" t="str">
        <f t="shared" si="20"/>
        <v>low</v>
      </c>
      <c r="L99">
        <f t="shared" si="21"/>
        <v>1.8864492384663862</v>
      </c>
      <c r="M99">
        <f t="shared" si="24"/>
        <v>1.9055042812791778</v>
      </c>
      <c r="N99">
        <f t="shared" si="25"/>
        <v>2.1151097522198876</v>
      </c>
      <c r="O99">
        <f t="shared" si="26"/>
        <v>2.2431962585850962</v>
      </c>
    </row>
    <row r="100" spans="1:15" x14ac:dyDescent="0.25">
      <c r="A100" s="27">
        <v>42230</v>
      </c>
      <c r="B100" t="s">
        <v>709</v>
      </c>
      <c r="C100">
        <v>222</v>
      </c>
      <c r="D100" s="15" t="s">
        <v>320</v>
      </c>
      <c r="F100" t="s">
        <v>291</v>
      </c>
      <c r="H100" s="1">
        <v>47785.887999999999</v>
      </c>
      <c r="I100" s="3">
        <v>446258.94400000002</v>
      </c>
      <c r="J100">
        <f t="shared" si="23"/>
        <v>0.10708107622824473</v>
      </c>
      <c r="K100" t="str">
        <f t="shared" si="20"/>
        <v>low</v>
      </c>
      <c r="L100">
        <f t="shared" si="21"/>
        <v>-0.22419568834505194</v>
      </c>
      <c r="M100">
        <f t="shared" si="24"/>
        <v>-0.22646029125762823</v>
      </c>
      <c r="N100">
        <f t="shared" si="25"/>
        <v>-0.25137092329596733</v>
      </c>
      <c r="O100">
        <f t="shared" si="26"/>
        <v>-0.2665934068257157</v>
      </c>
    </row>
    <row r="101" spans="1:15" x14ac:dyDescent="0.25">
      <c r="A101" s="27">
        <v>42214</v>
      </c>
      <c r="B101" t="s">
        <v>720</v>
      </c>
      <c r="C101">
        <v>222</v>
      </c>
      <c r="D101" s="15" t="s">
        <v>321</v>
      </c>
      <c r="F101" t="s">
        <v>291</v>
      </c>
      <c r="H101" s="1">
        <v>462575.41399999999</v>
      </c>
      <c r="I101" s="3">
        <v>398408.91399999999</v>
      </c>
      <c r="J101">
        <f t="shared" si="23"/>
        <v>1.1610568884008454</v>
      </c>
      <c r="K101" t="str">
        <f t="shared" si="20"/>
        <v>low</v>
      </c>
      <c r="L101">
        <f t="shared" si="21"/>
        <v>1.9858605334469395</v>
      </c>
      <c r="M101">
        <f t="shared" si="24"/>
        <v>2.0059197307544845</v>
      </c>
      <c r="N101">
        <f t="shared" si="25"/>
        <v>2.2265709011374777</v>
      </c>
      <c r="O101">
        <f t="shared" si="26"/>
        <v>2.3614072554220784</v>
      </c>
    </row>
    <row r="102" spans="1:15" x14ac:dyDescent="0.25">
      <c r="A102" s="27">
        <v>42240</v>
      </c>
      <c r="B102" t="s">
        <v>699</v>
      </c>
      <c r="C102">
        <v>222</v>
      </c>
      <c r="D102" s="15" t="s">
        <v>322</v>
      </c>
      <c r="F102" t="s">
        <v>291</v>
      </c>
      <c r="H102" s="1">
        <v>628033.88</v>
      </c>
      <c r="I102" s="3">
        <v>416524.826</v>
      </c>
      <c r="J102">
        <f t="shared" si="23"/>
        <v>1.507794591816239</v>
      </c>
      <c r="K102" t="str">
        <f t="shared" si="20"/>
        <v>low</v>
      </c>
      <c r="L102">
        <f t="shared" si="21"/>
        <v>2.712926382504171</v>
      </c>
      <c r="M102">
        <f t="shared" si="24"/>
        <v>2.7403296792971426</v>
      </c>
      <c r="N102">
        <f t="shared" si="25"/>
        <v>3.0417659440198284</v>
      </c>
      <c r="O102">
        <f t="shared" si="26"/>
        <v>3.2259687602288984</v>
      </c>
    </row>
    <row r="103" spans="1:15" x14ac:dyDescent="0.25">
      <c r="A103" s="27">
        <v>42214</v>
      </c>
      <c r="B103" t="s">
        <v>712</v>
      </c>
      <c r="C103">
        <v>222</v>
      </c>
      <c r="D103" s="15" t="s">
        <v>323</v>
      </c>
      <c r="F103" t="s">
        <v>291</v>
      </c>
      <c r="H103" s="1">
        <v>571640.48199999996</v>
      </c>
      <c r="I103" s="3">
        <v>398260.36800000002</v>
      </c>
      <c r="J103">
        <f t="shared" si="23"/>
        <v>1.4353436292711905</v>
      </c>
      <c r="K103" t="str">
        <f t="shared" si="20"/>
        <v>low</v>
      </c>
      <c r="L103">
        <f t="shared" si="21"/>
        <v>2.561005722942316</v>
      </c>
      <c r="M103">
        <f t="shared" si="24"/>
        <v>2.5868744676185007</v>
      </c>
      <c r="N103">
        <f t="shared" si="25"/>
        <v>2.8714306590565357</v>
      </c>
      <c r="O103">
        <f t="shared" si="26"/>
        <v>3.0453183360446872</v>
      </c>
    </row>
    <row r="104" spans="1:15" x14ac:dyDescent="0.25">
      <c r="A104" s="27">
        <v>42230</v>
      </c>
      <c r="B104" t="s">
        <v>707</v>
      </c>
      <c r="C104">
        <v>222</v>
      </c>
      <c r="D104" s="15" t="s">
        <v>324</v>
      </c>
      <c r="F104" t="s">
        <v>291</v>
      </c>
      <c r="H104" s="1">
        <v>37136.207999999999</v>
      </c>
      <c r="I104" s="3">
        <v>409233.462</v>
      </c>
      <c r="J104">
        <f t="shared" si="23"/>
        <v>9.0745775818302954E-2</v>
      </c>
      <c r="K104" t="str">
        <f t="shared" si="20"/>
        <v>low</v>
      </c>
      <c r="L104">
        <f t="shared" si="21"/>
        <v>-0.25844878209624039</v>
      </c>
      <c r="M104">
        <f t="shared" si="24"/>
        <v>-0.26105937585478828</v>
      </c>
      <c r="N104">
        <f t="shared" si="25"/>
        <v>-0.28977590719881496</v>
      </c>
      <c r="O104">
        <f t="shared" si="26"/>
        <v>-0.30732411411476818</v>
      </c>
    </row>
    <row r="105" spans="1:15" x14ac:dyDescent="0.25">
      <c r="A105" s="27">
        <v>42214</v>
      </c>
      <c r="B105" t="s">
        <v>710</v>
      </c>
      <c r="C105">
        <v>222</v>
      </c>
      <c r="D105" s="15" t="s">
        <v>325</v>
      </c>
      <c r="F105" t="s">
        <v>291</v>
      </c>
      <c r="H105" s="1">
        <v>595342.82400000002</v>
      </c>
      <c r="I105" s="3">
        <v>398487.19</v>
      </c>
      <c r="J105">
        <f t="shared" si="23"/>
        <v>1.4940074334635449</v>
      </c>
      <c r="K105" t="str">
        <f t="shared" si="20"/>
        <v>low</v>
      </c>
      <c r="L105">
        <f t="shared" si="21"/>
        <v>2.6840164257990038</v>
      </c>
      <c r="M105">
        <f t="shared" si="24"/>
        <v>2.7111277028272767</v>
      </c>
      <c r="N105">
        <f t="shared" si="25"/>
        <v>3.0093517501382769</v>
      </c>
      <c r="O105">
        <f t="shared" si="26"/>
        <v>3.1915916323451872</v>
      </c>
    </row>
    <row r="106" spans="1:15" x14ac:dyDescent="0.25">
      <c r="A106" s="27">
        <v>42240</v>
      </c>
      <c r="B106" t="s">
        <v>696</v>
      </c>
      <c r="C106">
        <v>222</v>
      </c>
      <c r="D106" s="15" t="s">
        <v>326</v>
      </c>
      <c r="F106" t="s">
        <v>291</v>
      </c>
      <c r="H106" s="1">
        <v>605812.79799999995</v>
      </c>
      <c r="I106" s="3">
        <v>397963.94799999997</v>
      </c>
      <c r="J106">
        <f t="shared" si="23"/>
        <v>1.5222806011563641</v>
      </c>
      <c r="K106" t="str">
        <f t="shared" si="20"/>
        <v>low</v>
      </c>
      <c r="L106">
        <f t="shared" si="21"/>
        <v>2.7433017428315458</v>
      </c>
      <c r="M106">
        <f t="shared" si="24"/>
        <v>2.7710118614460058</v>
      </c>
      <c r="N106">
        <f t="shared" si="25"/>
        <v>3.0758231662050664</v>
      </c>
      <c r="O106">
        <f t="shared" si="26"/>
        <v>3.2620884146834936</v>
      </c>
    </row>
    <row r="107" spans="1:15" x14ac:dyDescent="0.25">
      <c r="A107" s="27">
        <v>42212</v>
      </c>
      <c r="B107" t="s">
        <v>697</v>
      </c>
      <c r="C107">
        <v>222</v>
      </c>
      <c r="D107" s="15" t="s">
        <v>327</v>
      </c>
      <c r="F107" t="s">
        <v>291</v>
      </c>
      <c r="H107" s="1">
        <v>123648.15399999999</v>
      </c>
      <c r="I107" s="3">
        <v>422268.15399999998</v>
      </c>
      <c r="J107">
        <f t="shared" si="23"/>
        <v>0.29281903650257274</v>
      </c>
      <c r="K107" t="str">
        <f t="shared" si="20"/>
        <v>low</v>
      </c>
      <c r="L107">
        <f t="shared" si="21"/>
        <v>0.16527371881436936</v>
      </c>
      <c r="M107">
        <f t="shared" si="24"/>
        <v>0.16694315031754481</v>
      </c>
      <c r="N107">
        <f t="shared" si="25"/>
        <v>0.18530689685247473</v>
      </c>
      <c r="O107">
        <f t="shared" si="26"/>
        <v>0.19652868475180266</v>
      </c>
    </row>
    <row r="108" spans="1:15" x14ac:dyDescent="0.25">
      <c r="A108" s="27">
        <v>42214</v>
      </c>
      <c r="B108" t="s">
        <v>716</v>
      </c>
      <c r="C108">
        <v>222</v>
      </c>
      <c r="D108" s="15" t="s">
        <v>328</v>
      </c>
      <c r="F108" t="s">
        <v>291</v>
      </c>
      <c r="H108" s="1">
        <v>615196.70799999998</v>
      </c>
      <c r="I108" s="3">
        <v>451782.72</v>
      </c>
      <c r="J108">
        <f t="shared" si="23"/>
        <v>1.3617092481978947</v>
      </c>
      <c r="K108" t="str">
        <f t="shared" si="20"/>
        <v>low</v>
      </c>
      <c r="L108">
        <f t="shared" si="21"/>
        <v>2.40660358187858</v>
      </c>
      <c r="M108">
        <f t="shared" si="24"/>
        <v>2.4309127089682625</v>
      </c>
      <c r="N108">
        <f t="shared" si="25"/>
        <v>2.6983131069547714</v>
      </c>
      <c r="O108">
        <f t="shared" si="26"/>
        <v>2.8617171565964274</v>
      </c>
    </row>
    <row r="109" spans="1:15" x14ac:dyDescent="0.25">
      <c r="A109" s="27">
        <v>42215</v>
      </c>
      <c r="B109" t="s">
        <v>717</v>
      </c>
      <c r="C109">
        <v>222</v>
      </c>
      <c r="D109" s="15" t="s">
        <v>329</v>
      </c>
      <c r="F109" t="s">
        <v>762</v>
      </c>
      <c r="H109" s="1">
        <v>700597.95600000001</v>
      </c>
      <c r="I109" s="3">
        <v>409673.24</v>
      </c>
      <c r="J109">
        <f t="shared" si="23"/>
        <v>1.7101384410658602</v>
      </c>
      <c r="K109" t="str">
        <f t="shared" si="20"/>
        <v>low</v>
      </c>
      <c r="L109">
        <f t="shared" si="21"/>
        <v>3.1372162739900613</v>
      </c>
      <c r="M109">
        <f t="shared" si="24"/>
        <v>3.1689053272626881</v>
      </c>
      <c r="N109">
        <f t="shared" si="25"/>
        <v>3.5174849132615842</v>
      </c>
      <c r="O109">
        <f t="shared" si="26"/>
        <v>3.7304962490842972</v>
      </c>
    </row>
    <row r="110" spans="1:15" x14ac:dyDescent="0.25">
      <c r="A110" s="27">
        <v>42212</v>
      </c>
      <c r="B110" t="s">
        <v>702</v>
      </c>
      <c r="C110">
        <v>222</v>
      </c>
      <c r="D110" s="15" t="s">
        <v>330</v>
      </c>
      <c r="F110" t="s">
        <v>291</v>
      </c>
      <c r="H110" s="1">
        <v>280706.598</v>
      </c>
      <c r="I110" s="3">
        <v>396757.49599999998</v>
      </c>
      <c r="J110">
        <f t="shared" si="23"/>
        <v>0.70750168763037058</v>
      </c>
      <c r="K110" t="str">
        <f t="shared" si="20"/>
        <v>low</v>
      </c>
      <c r="L110">
        <f t="shared" si="21"/>
        <v>1.0348116746285818</v>
      </c>
      <c r="M110">
        <f t="shared" si="24"/>
        <v>1.0452643178066483</v>
      </c>
      <c r="N110">
        <f t="shared" si="25"/>
        <v>1.1602433927653795</v>
      </c>
      <c r="O110">
        <f t="shared" si="26"/>
        <v>1.2305052420886409</v>
      </c>
    </row>
    <row r="111" spans="1:15" x14ac:dyDescent="0.25">
      <c r="A111" s="27">
        <v>42214</v>
      </c>
      <c r="B111" t="s">
        <v>719</v>
      </c>
      <c r="C111">
        <v>222</v>
      </c>
      <c r="D111" s="15" t="s">
        <v>331</v>
      </c>
      <c r="F111" t="s">
        <v>291</v>
      </c>
      <c r="H111" s="1">
        <v>544398.54200000002</v>
      </c>
      <c r="I111" s="3">
        <v>412042.14600000001</v>
      </c>
      <c r="J111">
        <f t="shared" si="23"/>
        <v>1.3212205287368832</v>
      </c>
      <c r="K111" t="str">
        <f t="shared" si="20"/>
        <v>low</v>
      </c>
      <c r="L111">
        <f t="shared" si="21"/>
        <v>2.3217037717275808</v>
      </c>
      <c r="M111">
        <f t="shared" si="24"/>
        <v>2.3451553249773545</v>
      </c>
      <c r="N111">
        <f t="shared" si="25"/>
        <v>2.6031224107248634</v>
      </c>
      <c r="O111">
        <f t="shared" si="26"/>
        <v>2.7607619161362429</v>
      </c>
    </row>
    <row r="112" spans="1:15" x14ac:dyDescent="0.25">
      <c r="A112" s="27">
        <v>42240</v>
      </c>
      <c r="B112" t="s">
        <v>698</v>
      </c>
      <c r="C112">
        <v>222</v>
      </c>
      <c r="D112" s="15" t="s">
        <v>332</v>
      </c>
      <c r="F112" t="s">
        <v>291</v>
      </c>
      <c r="H112" s="1">
        <v>674165.75800000003</v>
      </c>
      <c r="I112" s="3">
        <v>433317.84</v>
      </c>
      <c r="J112">
        <f t="shared" si="23"/>
        <v>1.5558227604937751</v>
      </c>
      <c r="K112" t="str">
        <f t="shared" si="20"/>
        <v>low</v>
      </c>
      <c r="L112">
        <f t="shared" si="21"/>
        <v>2.8136354801714725</v>
      </c>
      <c r="M112">
        <f t="shared" si="24"/>
        <v>2.8420560405772446</v>
      </c>
      <c r="N112">
        <f t="shared" si="25"/>
        <v>3.1546822050407415</v>
      </c>
      <c r="O112">
        <f t="shared" si="26"/>
        <v>3.3457229876346815</v>
      </c>
    </row>
    <row r="113" spans="1:15" x14ac:dyDescent="0.25">
      <c r="A113" s="27">
        <v>42230</v>
      </c>
      <c r="B113" t="s">
        <v>720</v>
      </c>
      <c r="C113">
        <v>222</v>
      </c>
      <c r="D113" s="15" t="s">
        <v>333</v>
      </c>
      <c r="F113" t="s">
        <v>291</v>
      </c>
      <c r="H113" s="1">
        <v>55935.86</v>
      </c>
      <c r="I113" s="3">
        <v>425132.88</v>
      </c>
      <c r="J113">
        <f t="shared" si="23"/>
        <v>0.13157265088505976</v>
      </c>
      <c r="K113" t="str">
        <f t="shared" si="20"/>
        <v>low</v>
      </c>
      <c r="L113">
        <f t="shared" si="21"/>
        <v>-0.17283990168785959</v>
      </c>
      <c r="M113">
        <f t="shared" si="24"/>
        <v>-0.17458575928066625</v>
      </c>
      <c r="N113">
        <f t="shared" si="25"/>
        <v>-0.19379019280153953</v>
      </c>
      <c r="O113">
        <f t="shared" si="26"/>
        <v>-0.20552571089356192</v>
      </c>
    </row>
    <row r="114" spans="1:15" x14ac:dyDescent="0.25">
      <c r="A114" s="27">
        <v>42215</v>
      </c>
      <c r="B114" t="s">
        <v>715</v>
      </c>
      <c r="C114">
        <v>222</v>
      </c>
      <c r="D114" s="15" t="s">
        <v>334</v>
      </c>
      <c r="F114" t="s">
        <v>762</v>
      </c>
      <c r="H114" s="1">
        <v>636199.18200000003</v>
      </c>
      <c r="I114" s="3">
        <v>405564.67200000002</v>
      </c>
      <c r="J114">
        <f t="shared" si="23"/>
        <v>1.568675049684801</v>
      </c>
      <c r="K114" t="str">
        <f t="shared" si="20"/>
        <v>low</v>
      </c>
      <c r="L114">
        <f t="shared" si="21"/>
        <v>2.8405851324906712</v>
      </c>
      <c r="M114">
        <f t="shared" si="24"/>
        <v>2.8692779116067384</v>
      </c>
      <c r="N114">
        <f t="shared" si="25"/>
        <v>3.1848984818834793</v>
      </c>
      <c r="O114">
        <f t="shared" si="26"/>
        <v>3.3777690973416896</v>
      </c>
    </row>
    <row r="115" spans="1:15" x14ac:dyDescent="0.25">
      <c r="A115" s="27">
        <v>42230</v>
      </c>
      <c r="B115" t="s">
        <v>718</v>
      </c>
      <c r="C115">
        <v>222</v>
      </c>
      <c r="D115" s="15" t="s">
        <v>335</v>
      </c>
      <c r="F115" t="s">
        <v>291</v>
      </c>
      <c r="H115" s="1">
        <v>45258.974000000002</v>
      </c>
      <c r="I115" s="3">
        <v>325573.73200000002</v>
      </c>
      <c r="J115">
        <f t="shared" si="23"/>
        <v>0.13901297786517985</v>
      </c>
      <c r="K115" t="str">
        <f t="shared" si="20"/>
        <v>low</v>
      </c>
      <c r="L115">
        <f t="shared" si="21"/>
        <v>-0.1572384611759701</v>
      </c>
      <c r="M115">
        <f t="shared" si="24"/>
        <v>-0.15882672846057586</v>
      </c>
      <c r="N115">
        <f t="shared" si="25"/>
        <v>-0.17629766859123919</v>
      </c>
      <c r="O115">
        <f t="shared" si="26"/>
        <v>-0.18697387696599765</v>
      </c>
    </row>
    <row r="116" spans="1:15" x14ac:dyDescent="0.25">
      <c r="A116" s="27">
        <v>42215</v>
      </c>
      <c r="B116" t="s">
        <v>711</v>
      </c>
      <c r="C116">
        <v>222</v>
      </c>
      <c r="D116" s="15" t="s">
        <v>336</v>
      </c>
      <c r="F116" t="s">
        <v>762</v>
      </c>
      <c r="H116" s="1">
        <v>605135.978</v>
      </c>
      <c r="I116" s="3">
        <v>404112.28</v>
      </c>
      <c r="J116">
        <f t="shared" si="23"/>
        <v>1.4974451605380563</v>
      </c>
      <c r="K116" t="str">
        <f t="shared" si="20"/>
        <v>low</v>
      </c>
      <c r="L116">
        <f t="shared" si="21"/>
        <v>2.6912249120110219</v>
      </c>
      <c r="M116">
        <f t="shared" si="24"/>
        <v>2.718409002031335</v>
      </c>
      <c r="N116">
        <f t="shared" si="25"/>
        <v>3.0174339922547815</v>
      </c>
      <c r="O116">
        <f t="shared" si="26"/>
        <v>3.2001633176951763</v>
      </c>
    </row>
    <row r="117" spans="1:15" x14ac:dyDescent="0.25">
      <c r="A117" s="27">
        <v>42215</v>
      </c>
      <c r="B117" t="s">
        <v>712</v>
      </c>
      <c r="C117">
        <v>222</v>
      </c>
      <c r="D117" s="15" t="s">
        <v>337</v>
      </c>
      <c r="F117" t="s">
        <v>762</v>
      </c>
      <c r="H117" s="1">
        <v>682716.48800000001</v>
      </c>
      <c r="I117" s="3">
        <v>398317.8</v>
      </c>
      <c r="J117">
        <f t="shared" si="23"/>
        <v>1.7139994446645368</v>
      </c>
      <c r="K117" t="str">
        <f t="shared" ref="K117:K180" si="27">IF(J117&lt;3.195457,"low","high")</f>
        <v>low</v>
      </c>
      <c r="L117">
        <f t="shared" ref="L117:L166" si="28">(J117-0.214)/0.4769</f>
        <v>3.1453123184410501</v>
      </c>
      <c r="M117">
        <f t="shared" si="24"/>
        <v>3.1770831499404544</v>
      </c>
      <c r="N117">
        <f t="shared" si="25"/>
        <v>3.5265622964339043</v>
      </c>
      <c r="O117">
        <f t="shared" si="26"/>
        <v>3.7401233390963031</v>
      </c>
    </row>
    <row r="118" spans="1:15" x14ac:dyDescent="0.25">
      <c r="A118" s="27">
        <v>42215</v>
      </c>
      <c r="B118" t="s">
        <v>713</v>
      </c>
      <c r="C118">
        <v>222</v>
      </c>
      <c r="D118" s="15" t="s">
        <v>338</v>
      </c>
      <c r="F118" t="s">
        <v>762</v>
      </c>
      <c r="H118" s="1">
        <v>665565.16</v>
      </c>
      <c r="I118" s="3">
        <v>383558.59600000002</v>
      </c>
      <c r="J118">
        <f t="shared" si="23"/>
        <v>1.7352372413001533</v>
      </c>
      <c r="K118" t="str">
        <f t="shared" si="27"/>
        <v>low</v>
      </c>
      <c r="L118">
        <f t="shared" si="28"/>
        <v>3.189845337177927</v>
      </c>
      <c r="M118">
        <f t="shared" si="24"/>
        <v>3.222065997149421</v>
      </c>
      <c r="N118">
        <f t="shared" si="25"/>
        <v>3.5764932568358576</v>
      </c>
      <c r="O118">
        <f t="shared" si="26"/>
        <v>3.7930780112799418</v>
      </c>
    </row>
    <row r="119" spans="1:15" x14ac:dyDescent="0.25">
      <c r="A119" s="27">
        <v>42215</v>
      </c>
      <c r="B119" t="s">
        <v>705</v>
      </c>
      <c r="C119">
        <v>222</v>
      </c>
      <c r="D119" s="15" t="s">
        <v>339</v>
      </c>
      <c r="F119" t="s">
        <v>762</v>
      </c>
      <c r="H119" s="1">
        <v>600507.28</v>
      </c>
      <c r="I119" s="3">
        <v>354863.69</v>
      </c>
      <c r="J119">
        <f t="shared" si="23"/>
        <v>1.6922195674626503</v>
      </c>
      <c r="K119" t="str">
        <f t="shared" si="27"/>
        <v>low</v>
      </c>
      <c r="L119">
        <f t="shared" si="28"/>
        <v>3.0996426241615653</v>
      </c>
      <c r="M119">
        <f t="shared" si="24"/>
        <v>3.1309521456177425</v>
      </c>
      <c r="N119">
        <f t="shared" si="25"/>
        <v>3.4753568816356939</v>
      </c>
      <c r="O119">
        <f t="shared" si="26"/>
        <v>3.6858170342938741</v>
      </c>
    </row>
    <row r="120" spans="1:15" x14ac:dyDescent="0.25">
      <c r="A120" s="27">
        <v>42215</v>
      </c>
      <c r="B120" t="s">
        <v>718</v>
      </c>
      <c r="C120">
        <v>222</v>
      </c>
      <c r="D120" s="15" t="s">
        <v>340</v>
      </c>
      <c r="F120" t="s">
        <v>762</v>
      </c>
      <c r="H120" s="1">
        <v>973395.88</v>
      </c>
      <c r="I120" s="3">
        <v>394758.38199999998</v>
      </c>
      <c r="J120">
        <f t="shared" si="23"/>
        <v>2.4658016761250177</v>
      </c>
      <c r="K120" t="str">
        <f t="shared" si="27"/>
        <v>low</v>
      </c>
      <c r="L120">
        <f t="shared" si="28"/>
        <v>4.7217481151709322</v>
      </c>
      <c r="M120">
        <f t="shared" si="24"/>
        <v>4.7694425405766987</v>
      </c>
      <c r="N120">
        <f t="shared" si="25"/>
        <v>5.2940812200401357</v>
      </c>
      <c r="O120">
        <f t="shared" si="26"/>
        <v>5.6146794146146304</v>
      </c>
    </row>
    <row r="121" spans="1:15" x14ac:dyDescent="0.25">
      <c r="A121" s="27">
        <v>42226</v>
      </c>
      <c r="B121" t="s">
        <v>698</v>
      </c>
      <c r="C121">
        <v>222</v>
      </c>
      <c r="D121" s="15" t="s">
        <v>341</v>
      </c>
      <c r="F121" t="s">
        <v>291</v>
      </c>
      <c r="H121" s="1">
        <v>894868.10400000005</v>
      </c>
      <c r="I121" s="3">
        <v>419842.60800000001</v>
      </c>
      <c r="J121">
        <f t="shared" si="23"/>
        <v>2.1314370836797014</v>
      </c>
      <c r="K121" t="str">
        <f t="shared" si="27"/>
        <v>low</v>
      </c>
      <c r="L121">
        <f t="shared" si="28"/>
        <v>4.0206271412868553</v>
      </c>
      <c r="M121">
        <f t="shared" si="24"/>
        <v>4.0612395366533889</v>
      </c>
      <c r="N121">
        <f t="shared" si="25"/>
        <v>4.5079758856852612</v>
      </c>
      <c r="O121">
        <f t="shared" si="26"/>
        <v>4.7809692286406422</v>
      </c>
    </row>
    <row r="122" spans="1:15" x14ac:dyDescent="0.25">
      <c r="A122" s="27">
        <v>42226</v>
      </c>
      <c r="B122" t="s">
        <v>698</v>
      </c>
      <c r="C122">
        <v>222</v>
      </c>
      <c r="D122" s="15" t="s">
        <v>342</v>
      </c>
      <c r="F122" t="s">
        <v>762</v>
      </c>
      <c r="H122" s="1">
        <v>987375.28200000001</v>
      </c>
      <c r="I122" s="3">
        <v>418143.85800000001</v>
      </c>
      <c r="J122">
        <f t="shared" si="23"/>
        <v>2.3613291528964657</v>
      </c>
      <c r="K122" t="str">
        <f t="shared" si="27"/>
        <v>low</v>
      </c>
      <c r="L122">
        <f t="shared" si="28"/>
        <v>4.5026822245679723</v>
      </c>
      <c r="M122">
        <f t="shared" si="24"/>
        <v>4.5481638631999717</v>
      </c>
      <c r="N122">
        <f t="shared" si="25"/>
        <v>5.0484618881519685</v>
      </c>
      <c r="O122">
        <f t="shared" si="26"/>
        <v>5.3541859032261838</v>
      </c>
    </row>
    <row r="123" spans="1:15" x14ac:dyDescent="0.25">
      <c r="A123" s="27">
        <v>42226</v>
      </c>
      <c r="B123" t="s">
        <v>721</v>
      </c>
      <c r="C123">
        <v>222</v>
      </c>
      <c r="D123" s="15" t="s">
        <v>343</v>
      </c>
      <c r="F123" t="s">
        <v>762</v>
      </c>
      <c r="H123" s="1">
        <v>1019427.118</v>
      </c>
      <c r="I123" s="3">
        <v>419876.00400000002</v>
      </c>
      <c r="J123">
        <f t="shared" si="23"/>
        <v>2.4279242164074706</v>
      </c>
      <c r="K123" t="str">
        <f t="shared" si="27"/>
        <v>low</v>
      </c>
      <c r="L123">
        <f t="shared" si="28"/>
        <v>4.6423237920056</v>
      </c>
      <c r="M123">
        <f t="shared" si="24"/>
        <v>4.6892159515208078</v>
      </c>
      <c r="N123">
        <f t="shared" si="25"/>
        <v>5.205029706188097</v>
      </c>
      <c r="O123">
        <f t="shared" si="26"/>
        <v>5.5202351322389402</v>
      </c>
    </row>
    <row r="124" spans="1:15" x14ac:dyDescent="0.25">
      <c r="A124" s="27">
        <v>42212</v>
      </c>
      <c r="B124" t="s">
        <v>702</v>
      </c>
      <c r="C124">
        <v>222</v>
      </c>
      <c r="D124" s="15" t="s">
        <v>344</v>
      </c>
      <c r="F124" t="s">
        <v>762</v>
      </c>
      <c r="H124" s="1">
        <v>268452.98200000002</v>
      </c>
      <c r="I124" s="3">
        <v>406544.75</v>
      </c>
      <c r="J124">
        <f t="shared" si="23"/>
        <v>0.6603282467674223</v>
      </c>
      <c r="K124" t="str">
        <f t="shared" si="27"/>
        <v>low</v>
      </c>
      <c r="L124">
        <f t="shared" si="28"/>
        <v>0.93589483490757464</v>
      </c>
      <c r="M124">
        <f t="shared" si="24"/>
        <v>0.94534831808845909</v>
      </c>
      <c r="N124">
        <f t="shared" si="25"/>
        <v>1.0493366330781897</v>
      </c>
      <c r="O124">
        <f t="shared" si="26"/>
        <v>1.1128822071038176</v>
      </c>
    </row>
    <row r="125" spans="1:15" x14ac:dyDescent="0.25">
      <c r="A125" s="27">
        <v>42212</v>
      </c>
      <c r="B125" t="s">
        <v>699</v>
      </c>
      <c r="C125">
        <v>222</v>
      </c>
      <c r="D125" s="15" t="s">
        <v>345</v>
      </c>
      <c r="F125" t="s">
        <v>762</v>
      </c>
      <c r="H125" s="1">
        <v>270306.21600000001</v>
      </c>
      <c r="I125" s="3">
        <v>402457.68400000001</v>
      </c>
      <c r="J125">
        <f t="shared" si="23"/>
        <v>0.67163884986228761</v>
      </c>
      <c r="K125" t="str">
        <f t="shared" si="27"/>
        <v>low</v>
      </c>
      <c r="L125">
        <f t="shared" si="28"/>
        <v>0.95961176318366037</v>
      </c>
      <c r="M125">
        <f t="shared" si="24"/>
        <v>0.9693048112966266</v>
      </c>
      <c r="N125">
        <f t="shared" si="25"/>
        <v>1.0759283405392555</v>
      </c>
      <c r="O125">
        <f t="shared" si="26"/>
        <v>1.1410842512877881</v>
      </c>
    </row>
    <row r="126" spans="1:15" x14ac:dyDescent="0.25">
      <c r="A126" s="27">
        <v>42212</v>
      </c>
      <c r="B126" t="s">
        <v>697</v>
      </c>
      <c r="C126">
        <v>222</v>
      </c>
      <c r="D126" s="15" t="s">
        <v>346</v>
      </c>
      <c r="F126" t="s">
        <v>762</v>
      </c>
      <c r="H126" s="1">
        <v>477458.91200000001</v>
      </c>
      <c r="I126" s="3">
        <v>435684.89399999997</v>
      </c>
      <c r="J126">
        <f t="shared" si="23"/>
        <v>1.0958812632140513</v>
      </c>
      <c r="K126" t="str">
        <f t="shared" si="27"/>
        <v>low</v>
      </c>
      <c r="L126">
        <f t="shared" si="28"/>
        <v>1.8491953516755113</v>
      </c>
      <c r="M126">
        <f t="shared" si="24"/>
        <v>1.8678740926015265</v>
      </c>
      <c r="N126">
        <f t="shared" si="25"/>
        <v>2.0733402427876944</v>
      </c>
      <c r="O126">
        <f t="shared" si="26"/>
        <v>2.1988972773228275</v>
      </c>
    </row>
    <row r="127" spans="1:15" x14ac:dyDescent="0.25">
      <c r="A127" s="27">
        <v>42226</v>
      </c>
      <c r="B127" t="s">
        <v>699</v>
      </c>
      <c r="C127">
        <v>222</v>
      </c>
      <c r="D127" s="15" t="s">
        <v>347</v>
      </c>
      <c r="F127" t="s">
        <v>762</v>
      </c>
      <c r="H127" s="1">
        <v>929510.02</v>
      </c>
      <c r="I127" s="3">
        <v>519512.61</v>
      </c>
      <c r="J127">
        <f t="shared" si="23"/>
        <v>1.7891962622427973</v>
      </c>
      <c r="K127" t="str">
        <f t="shared" si="27"/>
        <v>low</v>
      </c>
      <c r="L127">
        <f t="shared" si="28"/>
        <v>3.3029906945749579</v>
      </c>
      <c r="M127">
        <f t="shared" si="24"/>
        <v>3.3363542369444019</v>
      </c>
      <c r="N127">
        <f t="shared" si="25"/>
        <v>3.7033532030082861</v>
      </c>
      <c r="O127">
        <f t="shared" si="26"/>
        <v>3.9276203234789331</v>
      </c>
    </row>
    <row r="128" spans="1:15" x14ac:dyDescent="0.25">
      <c r="A128" s="27">
        <v>42212</v>
      </c>
      <c r="B128" t="s">
        <v>700</v>
      </c>
      <c r="C128">
        <v>222</v>
      </c>
      <c r="D128" s="15" t="s">
        <v>348</v>
      </c>
      <c r="F128" t="s">
        <v>762</v>
      </c>
      <c r="H128" s="1">
        <v>345931.05800000002</v>
      </c>
      <c r="I128" s="3">
        <v>414359.76</v>
      </c>
      <c r="J128">
        <f t="shared" si="23"/>
        <v>0.83485678725173507</v>
      </c>
      <c r="K128" t="str">
        <f t="shared" si="27"/>
        <v>low</v>
      </c>
      <c r="L128">
        <f t="shared" si="28"/>
        <v>1.3018594825995704</v>
      </c>
      <c r="M128">
        <f t="shared" si="24"/>
        <v>1.3150095783834044</v>
      </c>
      <c r="N128">
        <f t="shared" si="25"/>
        <v>1.4596606320055787</v>
      </c>
      <c r="O128">
        <f t="shared" si="26"/>
        <v>1.5480545466174342</v>
      </c>
    </row>
    <row r="129" spans="1:15" x14ac:dyDescent="0.25">
      <c r="A129" s="27">
        <v>42226</v>
      </c>
      <c r="B129" t="s">
        <v>697</v>
      </c>
      <c r="C129">
        <v>222</v>
      </c>
      <c r="D129" s="15" t="s">
        <v>349</v>
      </c>
      <c r="F129" t="s">
        <v>762</v>
      </c>
      <c r="H129" s="1">
        <v>873221.04799999995</v>
      </c>
      <c r="I129" s="3">
        <v>424509.10399999999</v>
      </c>
      <c r="J129">
        <f t="shared" si="23"/>
        <v>2.0570137124785903</v>
      </c>
      <c r="K129" t="str">
        <f t="shared" si="27"/>
        <v>low</v>
      </c>
      <c r="L129">
        <f t="shared" si="28"/>
        <v>3.8645705860318524</v>
      </c>
      <c r="M129">
        <f t="shared" si="24"/>
        <v>3.9036066525574262</v>
      </c>
      <c r="N129">
        <f t="shared" si="25"/>
        <v>4.3330033843387437</v>
      </c>
      <c r="O129">
        <f t="shared" si="26"/>
        <v>4.5954007682031435</v>
      </c>
    </row>
    <row r="130" spans="1:15" x14ac:dyDescent="0.25">
      <c r="A130" s="27">
        <v>42226</v>
      </c>
      <c r="B130" t="s">
        <v>722</v>
      </c>
      <c r="C130">
        <v>222</v>
      </c>
      <c r="D130" s="15" t="s">
        <v>350</v>
      </c>
      <c r="F130" t="s">
        <v>762</v>
      </c>
      <c r="H130" s="1">
        <v>1025101.116</v>
      </c>
      <c r="I130" s="3">
        <v>447182.50400000002</v>
      </c>
      <c r="J130">
        <f t="shared" si="23"/>
        <v>2.2923551499233072</v>
      </c>
      <c r="K130" t="str">
        <f t="shared" si="27"/>
        <v>low</v>
      </c>
      <c r="L130">
        <f t="shared" si="28"/>
        <v>4.3580523168867842</v>
      </c>
      <c r="M130">
        <f t="shared" si="24"/>
        <v>4.4020730473603882</v>
      </c>
      <c r="N130">
        <f t="shared" si="25"/>
        <v>4.8863010825700304</v>
      </c>
      <c r="O130">
        <f t="shared" si="26"/>
        <v>5.1822049873475766</v>
      </c>
    </row>
    <row r="131" spans="1:15" x14ac:dyDescent="0.25">
      <c r="A131" s="27">
        <v>42233</v>
      </c>
      <c r="B131" t="s">
        <v>698</v>
      </c>
      <c r="C131">
        <v>222</v>
      </c>
      <c r="D131" s="15" t="s">
        <v>351</v>
      </c>
      <c r="F131" t="s">
        <v>762</v>
      </c>
      <c r="H131" s="1">
        <v>93803.063999999998</v>
      </c>
      <c r="I131" s="3">
        <v>400875.10600000003</v>
      </c>
      <c r="J131">
        <f t="shared" ref="J131:J194" si="29">H131/I131</f>
        <v>0.23399573232666632</v>
      </c>
      <c r="K131" t="str">
        <f t="shared" si="27"/>
        <v>low</v>
      </c>
      <c r="L131">
        <f t="shared" si="28"/>
        <v>4.1928564325154793E-2</v>
      </c>
      <c r="M131">
        <f t="shared" ref="M131:M194" si="30">(L131*5)/4.95</f>
        <v>4.2352085176924036E-2</v>
      </c>
      <c r="N131">
        <f t="shared" ref="N131:N194" si="31">(M131*11.1)/10</f>
        <v>4.7010814546385678E-2</v>
      </c>
      <c r="O131">
        <f t="shared" ref="O131:O194" si="32">((N131*10)/(10-0.571))</f>
        <v>4.9857688563353139E-2</v>
      </c>
    </row>
    <row r="132" spans="1:15" x14ac:dyDescent="0.25">
      <c r="A132" s="27">
        <v>42212</v>
      </c>
      <c r="B132" t="s">
        <v>701</v>
      </c>
      <c r="C132">
        <v>222</v>
      </c>
      <c r="D132" s="15" t="s">
        <v>352</v>
      </c>
      <c r="F132" t="s">
        <v>762</v>
      </c>
      <c r="H132" s="1">
        <v>366576.54800000001</v>
      </c>
      <c r="I132" s="3">
        <v>400257.73599999998</v>
      </c>
      <c r="J132">
        <f t="shared" si="29"/>
        <v>0.9158512504053139</v>
      </c>
      <c r="K132" t="str">
        <f t="shared" si="27"/>
        <v>low</v>
      </c>
      <c r="L132">
        <f t="shared" si="28"/>
        <v>1.471694800598268</v>
      </c>
      <c r="M132">
        <f t="shared" si="30"/>
        <v>1.4865604046447149</v>
      </c>
      <c r="N132">
        <f t="shared" si="31"/>
        <v>1.6500820491556336</v>
      </c>
      <c r="O132">
        <f t="shared" si="32"/>
        <v>1.7500074760373672</v>
      </c>
    </row>
    <row r="133" spans="1:15" x14ac:dyDescent="0.25">
      <c r="A133" s="27">
        <v>42212</v>
      </c>
      <c r="B133" t="s">
        <v>696</v>
      </c>
      <c r="C133">
        <v>222</v>
      </c>
      <c r="D133" s="15" t="s">
        <v>353</v>
      </c>
      <c r="F133" t="s">
        <v>762</v>
      </c>
      <c r="H133" s="1">
        <v>571609.58200000005</v>
      </c>
      <c r="I133" s="3">
        <v>347640.76199999999</v>
      </c>
      <c r="J133">
        <f t="shared" si="29"/>
        <v>1.6442536217890353</v>
      </c>
      <c r="K133" t="str">
        <f t="shared" si="27"/>
        <v>low</v>
      </c>
      <c r="L133">
        <f t="shared" si="28"/>
        <v>2.9990640003963835</v>
      </c>
      <c r="M133">
        <f t="shared" si="30"/>
        <v>3.0293575761579632</v>
      </c>
      <c r="N133">
        <f t="shared" si="31"/>
        <v>3.3625869095353389</v>
      </c>
      <c r="O133">
        <f t="shared" si="32"/>
        <v>3.5662179547516581</v>
      </c>
    </row>
    <row r="134" spans="1:15" x14ac:dyDescent="0.25">
      <c r="A134" s="27">
        <v>42226</v>
      </c>
      <c r="B134" t="s">
        <v>696</v>
      </c>
      <c r="C134">
        <v>222</v>
      </c>
      <c r="D134" s="15" t="s">
        <v>354</v>
      </c>
      <c r="F134" t="s">
        <v>762</v>
      </c>
      <c r="H134" s="1">
        <v>905570.08600000001</v>
      </c>
      <c r="I134" s="3">
        <v>598050.11600000004</v>
      </c>
      <c r="J134">
        <f t="shared" si="29"/>
        <v>1.5142043480516605</v>
      </c>
      <c r="K134" t="str">
        <f t="shared" si="27"/>
        <v>low</v>
      </c>
      <c r="L134">
        <f t="shared" si="28"/>
        <v>2.7263668443104647</v>
      </c>
      <c r="M134">
        <f t="shared" si="30"/>
        <v>2.7539059033439037</v>
      </c>
      <c r="N134">
        <f t="shared" si="31"/>
        <v>3.0568355527117328</v>
      </c>
      <c r="O134">
        <f t="shared" si="32"/>
        <v>3.2419509520752281</v>
      </c>
    </row>
    <row r="135" spans="1:15" x14ac:dyDescent="0.25">
      <c r="A135" s="27">
        <v>42233</v>
      </c>
      <c r="B135" t="s">
        <v>697</v>
      </c>
      <c r="C135">
        <v>222</v>
      </c>
      <c r="D135" s="15" t="s">
        <v>355</v>
      </c>
      <c r="F135" t="s">
        <v>762</v>
      </c>
      <c r="H135" s="1">
        <v>72172.195999999996</v>
      </c>
      <c r="I135" s="3">
        <v>508391.43199999997</v>
      </c>
      <c r="J135">
        <f t="shared" si="29"/>
        <v>0.14196186532112917</v>
      </c>
      <c r="K135" t="str">
        <f t="shared" si="27"/>
        <v>low</v>
      </c>
      <c r="L135">
        <f t="shared" si="28"/>
        <v>-0.15105501085944817</v>
      </c>
      <c r="M135">
        <f t="shared" si="30"/>
        <v>-0.15258081904994764</v>
      </c>
      <c r="N135">
        <f t="shared" si="31"/>
        <v>-0.16936470914544186</v>
      </c>
      <c r="O135">
        <f t="shared" si="32"/>
        <v>-0.17962107237823932</v>
      </c>
    </row>
    <row r="136" spans="1:15" x14ac:dyDescent="0.25">
      <c r="A136" s="27">
        <v>42233</v>
      </c>
      <c r="B136" t="s">
        <v>699</v>
      </c>
      <c r="C136">
        <v>222</v>
      </c>
      <c r="D136" s="15" t="s">
        <v>356</v>
      </c>
      <c r="F136" t="s">
        <v>762</v>
      </c>
      <c r="H136" s="1">
        <v>107305.46799999999</v>
      </c>
      <c r="I136" s="3">
        <v>411474.41</v>
      </c>
      <c r="J136">
        <f t="shared" si="29"/>
        <v>0.26078284673887742</v>
      </c>
      <c r="K136" t="str">
        <f t="shared" si="27"/>
        <v>low</v>
      </c>
      <c r="L136">
        <f t="shared" si="28"/>
        <v>9.8097812411149968E-2</v>
      </c>
      <c r="M136">
        <f t="shared" si="30"/>
        <v>9.9088699405201985E-2</v>
      </c>
      <c r="N136">
        <f t="shared" si="31"/>
        <v>0.10998845633977421</v>
      </c>
      <c r="O136">
        <f t="shared" si="32"/>
        <v>0.11664912115788971</v>
      </c>
    </row>
    <row r="137" spans="1:15" x14ac:dyDescent="0.25">
      <c r="A137" s="27">
        <v>42226</v>
      </c>
      <c r="B137" t="s">
        <v>723</v>
      </c>
      <c r="C137">
        <v>222</v>
      </c>
      <c r="D137" s="15" t="s">
        <v>357</v>
      </c>
      <c r="F137" t="s">
        <v>762</v>
      </c>
      <c r="H137" s="1">
        <v>891342.47</v>
      </c>
      <c r="I137" s="3">
        <v>408193.32199999999</v>
      </c>
      <c r="J137">
        <f t="shared" si="29"/>
        <v>2.1836282515175491</v>
      </c>
      <c r="K137" t="str">
        <f t="shared" si="27"/>
        <v>low</v>
      </c>
      <c r="L137">
        <f t="shared" si="28"/>
        <v>4.1300655305463394</v>
      </c>
      <c r="M137">
        <f t="shared" si="30"/>
        <v>4.1717833641882214</v>
      </c>
      <c r="N137">
        <f t="shared" si="31"/>
        <v>4.6306795342489258</v>
      </c>
      <c r="O137">
        <f t="shared" si="32"/>
        <v>4.9111035467694624</v>
      </c>
    </row>
    <row r="138" spans="1:15" x14ac:dyDescent="0.25">
      <c r="A138" s="27">
        <v>42212</v>
      </c>
      <c r="B138" t="s">
        <v>698</v>
      </c>
      <c r="C138">
        <v>222</v>
      </c>
      <c r="D138" s="15" t="s">
        <v>358</v>
      </c>
      <c r="F138" t="s">
        <v>762</v>
      </c>
      <c r="H138" s="1">
        <v>19303568.348000001</v>
      </c>
      <c r="I138" s="3">
        <v>397069.45</v>
      </c>
      <c r="J138">
        <f t="shared" si="29"/>
        <v>48.615093273985195</v>
      </c>
      <c r="K138" t="str">
        <f t="shared" si="27"/>
        <v>high</v>
      </c>
      <c r="L138">
        <f>(J138-0.3542)/0.4751</f>
        <v>101.58049520939844</v>
      </c>
      <c r="M138">
        <f t="shared" si="30"/>
        <v>102.60656081757418</v>
      </c>
      <c r="N138">
        <f t="shared" si="31"/>
        <v>113.89328250750734</v>
      </c>
      <c r="O138">
        <f t="shared" si="32"/>
        <v>120.79041521636158</v>
      </c>
    </row>
    <row r="139" spans="1:15" x14ac:dyDescent="0.25">
      <c r="A139" s="27">
        <v>42233</v>
      </c>
      <c r="B139" t="s">
        <v>696</v>
      </c>
      <c r="C139">
        <v>222</v>
      </c>
      <c r="D139" s="15" t="s">
        <v>359</v>
      </c>
      <c r="F139" t="s">
        <v>762</v>
      </c>
      <c r="H139" s="1">
        <v>201522.14600000001</v>
      </c>
      <c r="I139" s="3">
        <v>391312.13199999998</v>
      </c>
      <c r="J139">
        <f t="shared" si="29"/>
        <v>0.51499079512311163</v>
      </c>
      <c r="K139" t="str">
        <f t="shared" si="27"/>
        <v>low</v>
      </c>
      <c r="L139">
        <f t="shared" si="28"/>
        <v>0.63114027075510937</v>
      </c>
      <c r="M139">
        <f t="shared" si="30"/>
        <v>0.6375154250051609</v>
      </c>
      <c r="N139">
        <f t="shared" si="31"/>
        <v>0.7076421217557286</v>
      </c>
      <c r="O139">
        <f t="shared" si="32"/>
        <v>0.75049540964654637</v>
      </c>
    </row>
    <row r="140" spans="1:15" x14ac:dyDescent="0.25">
      <c r="A140" s="27">
        <v>42226</v>
      </c>
      <c r="B140" t="s">
        <v>724</v>
      </c>
      <c r="C140">
        <v>222</v>
      </c>
      <c r="D140" s="15" t="s">
        <v>360</v>
      </c>
      <c r="F140" t="s">
        <v>762</v>
      </c>
      <c r="H140" s="1">
        <v>1111813.852</v>
      </c>
      <c r="I140" s="3">
        <v>423147.21600000001</v>
      </c>
      <c r="J140">
        <f t="shared" si="29"/>
        <v>2.6274871013212571</v>
      </c>
      <c r="K140" t="str">
        <f t="shared" si="27"/>
        <v>low</v>
      </c>
      <c r="L140">
        <f t="shared" si="28"/>
        <v>5.0607823470774944</v>
      </c>
      <c r="M140">
        <f t="shared" si="30"/>
        <v>5.111901360684338</v>
      </c>
      <c r="N140">
        <f t="shared" si="31"/>
        <v>5.6742105103596154</v>
      </c>
      <c r="O140">
        <f t="shared" si="32"/>
        <v>6.0178285187820713</v>
      </c>
    </row>
    <row r="141" spans="1:15" x14ac:dyDescent="0.25">
      <c r="A141" s="27">
        <v>42226</v>
      </c>
      <c r="B141" t="s">
        <v>725</v>
      </c>
      <c r="C141">
        <v>222</v>
      </c>
      <c r="D141" s="15" t="s">
        <v>361</v>
      </c>
      <c r="F141" t="s">
        <v>762</v>
      </c>
      <c r="H141" s="1">
        <v>926551.75199999998</v>
      </c>
      <c r="I141" s="3">
        <v>407052.77</v>
      </c>
      <c r="J141">
        <f t="shared" si="29"/>
        <v>2.2762448023630939</v>
      </c>
      <c r="K141" t="str">
        <f t="shared" si="27"/>
        <v>low</v>
      </c>
      <c r="L141">
        <f t="shared" si="28"/>
        <v>4.3242709212897754</v>
      </c>
      <c r="M141">
        <f t="shared" si="30"/>
        <v>4.3679504255452271</v>
      </c>
      <c r="N141">
        <f t="shared" si="31"/>
        <v>4.8484249723552022</v>
      </c>
      <c r="O141">
        <f t="shared" si="32"/>
        <v>5.1420351812018268</v>
      </c>
    </row>
    <row r="142" spans="1:15" x14ac:dyDescent="0.25">
      <c r="A142" s="27">
        <v>42226</v>
      </c>
      <c r="B142" t="s">
        <v>726</v>
      </c>
      <c r="C142">
        <v>222</v>
      </c>
      <c r="D142" s="15" t="s">
        <v>362</v>
      </c>
      <c r="F142" t="s">
        <v>762</v>
      </c>
      <c r="H142" s="1">
        <v>976810.65800000005</v>
      </c>
      <c r="I142" s="3">
        <v>412165.85600000003</v>
      </c>
      <c r="J142">
        <f t="shared" si="29"/>
        <v>2.3699456026750552</v>
      </c>
      <c r="K142" t="str">
        <f t="shared" si="27"/>
        <v>low</v>
      </c>
      <c r="L142">
        <f t="shared" si="28"/>
        <v>4.5207498483435842</v>
      </c>
      <c r="M142">
        <f t="shared" si="30"/>
        <v>4.5664139882258423</v>
      </c>
      <c r="N142">
        <f t="shared" si="31"/>
        <v>5.0687195269306846</v>
      </c>
      <c r="O142">
        <f t="shared" si="32"/>
        <v>5.3756703011249174</v>
      </c>
    </row>
    <row r="143" spans="1:15" x14ac:dyDescent="0.25">
      <c r="A143" s="27">
        <v>42226</v>
      </c>
      <c r="B143" t="s">
        <v>727</v>
      </c>
      <c r="C143">
        <v>222</v>
      </c>
      <c r="D143" s="15" t="s">
        <v>363</v>
      </c>
      <c r="F143" t="s">
        <v>762</v>
      </c>
      <c r="H143" s="1">
        <v>1054735.2439999999</v>
      </c>
      <c r="I143" s="3">
        <v>422670.36</v>
      </c>
      <c r="J143">
        <f t="shared" si="29"/>
        <v>2.4954085827073373</v>
      </c>
      <c r="K143" t="str">
        <f t="shared" si="27"/>
        <v>low</v>
      </c>
      <c r="L143">
        <f t="shared" si="28"/>
        <v>4.7838301168113597</v>
      </c>
      <c r="M143">
        <f t="shared" si="30"/>
        <v>4.8321516331427876</v>
      </c>
      <c r="N143">
        <f t="shared" si="31"/>
        <v>5.3636883127884944</v>
      </c>
      <c r="O143">
        <f t="shared" si="32"/>
        <v>5.6885017634833961</v>
      </c>
    </row>
    <row r="144" spans="1:15" x14ac:dyDescent="0.25">
      <c r="A144" s="27">
        <v>42226</v>
      </c>
      <c r="B144" t="s">
        <v>728</v>
      </c>
      <c r="C144">
        <v>222</v>
      </c>
      <c r="D144" s="15" t="s">
        <v>364</v>
      </c>
      <c r="F144" t="s">
        <v>762</v>
      </c>
      <c r="H144" s="1">
        <v>969380.66</v>
      </c>
      <c r="I144" s="3">
        <v>416322.37199999997</v>
      </c>
      <c r="J144">
        <f t="shared" si="29"/>
        <v>2.3284375887443303</v>
      </c>
      <c r="K144" t="str">
        <f t="shared" si="27"/>
        <v>low</v>
      </c>
      <c r="L144">
        <f t="shared" si="28"/>
        <v>4.4337127044334874</v>
      </c>
      <c r="M144">
        <f t="shared" si="30"/>
        <v>4.4784976812459467</v>
      </c>
      <c r="N144">
        <f t="shared" si="31"/>
        <v>4.9711324261830008</v>
      </c>
      <c r="O144">
        <f t="shared" si="32"/>
        <v>5.2721735350334082</v>
      </c>
    </row>
    <row r="145" spans="1:15" x14ac:dyDescent="0.25">
      <c r="A145" s="27">
        <v>42226</v>
      </c>
      <c r="B145" t="s">
        <v>729</v>
      </c>
      <c r="C145">
        <v>222</v>
      </c>
      <c r="D145" s="15" t="s">
        <v>365</v>
      </c>
      <c r="F145" t="s">
        <v>762</v>
      </c>
      <c r="H145" s="1">
        <v>907323.39399999997</v>
      </c>
      <c r="I145" s="3">
        <v>447045.19799999997</v>
      </c>
      <c r="J145">
        <f t="shared" si="29"/>
        <v>2.0296010292901077</v>
      </c>
      <c r="K145" t="str">
        <f t="shared" si="27"/>
        <v>low</v>
      </c>
      <c r="L145">
        <f t="shared" si="28"/>
        <v>3.807089598008194</v>
      </c>
      <c r="M145">
        <f t="shared" si="30"/>
        <v>3.8455450484931255</v>
      </c>
      <c r="N145">
        <f t="shared" si="31"/>
        <v>4.2685550038273687</v>
      </c>
      <c r="O145">
        <f t="shared" si="32"/>
        <v>4.527049532110901</v>
      </c>
    </row>
    <row r="146" spans="1:15" x14ac:dyDescent="0.25">
      <c r="A146" s="27">
        <v>42215</v>
      </c>
      <c r="B146" t="s">
        <v>710</v>
      </c>
      <c r="C146">
        <v>222</v>
      </c>
      <c r="D146" s="15" t="s">
        <v>366</v>
      </c>
      <c r="F146" t="s">
        <v>762</v>
      </c>
      <c r="H146" s="1">
        <v>622200.28599999996</v>
      </c>
      <c r="I146" s="3">
        <v>487481.038</v>
      </c>
      <c r="J146">
        <f t="shared" si="29"/>
        <v>1.2763579247158328</v>
      </c>
      <c r="K146" t="str">
        <f t="shared" si="27"/>
        <v>low</v>
      </c>
      <c r="L146">
        <f t="shared" si="28"/>
        <v>2.2276324695236585</v>
      </c>
      <c r="M146">
        <f t="shared" si="30"/>
        <v>2.2501338075996551</v>
      </c>
      <c r="N146">
        <f t="shared" si="31"/>
        <v>2.4976485264356172</v>
      </c>
      <c r="O146">
        <f t="shared" si="32"/>
        <v>2.6489007598214203</v>
      </c>
    </row>
    <row r="147" spans="1:15" x14ac:dyDescent="0.25">
      <c r="A147" s="27">
        <v>42240</v>
      </c>
      <c r="B147" t="s">
        <v>699</v>
      </c>
      <c r="C147">
        <v>222</v>
      </c>
      <c r="D147" s="15" t="s">
        <v>367</v>
      </c>
      <c r="F147" t="s">
        <v>762</v>
      </c>
      <c r="H147" s="1">
        <v>637963.38800000004</v>
      </c>
      <c r="I147" s="3">
        <v>455194.23</v>
      </c>
      <c r="J147">
        <f t="shared" si="29"/>
        <v>1.4015190570407714</v>
      </c>
      <c r="K147" t="str">
        <f t="shared" si="27"/>
        <v>low</v>
      </c>
      <c r="L147">
        <f t="shared" si="28"/>
        <v>2.4900798008823055</v>
      </c>
      <c r="M147">
        <f t="shared" si="30"/>
        <v>2.5152321221033387</v>
      </c>
      <c r="N147">
        <f t="shared" si="31"/>
        <v>2.7919076555347058</v>
      </c>
      <c r="O147">
        <f t="shared" si="32"/>
        <v>2.9609795901311968</v>
      </c>
    </row>
    <row r="148" spans="1:15" x14ac:dyDescent="0.25">
      <c r="A148" s="27">
        <v>42230</v>
      </c>
      <c r="B148" t="s">
        <v>710</v>
      </c>
      <c r="C148">
        <v>222</v>
      </c>
      <c r="D148" s="15" t="s">
        <v>368</v>
      </c>
      <c r="F148" t="s">
        <v>762</v>
      </c>
      <c r="H148" s="1">
        <v>166435.802</v>
      </c>
      <c r="I148" s="3">
        <v>440528.538</v>
      </c>
      <c r="J148">
        <f t="shared" si="29"/>
        <v>0.37780935318201792</v>
      </c>
      <c r="K148" t="str">
        <f t="shared" si="27"/>
        <v>low</v>
      </c>
      <c r="L148">
        <f t="shared" si="28"/>
        <v>0.34348784479349531</v>
      </c>
      <c r="M148">
        <f t="shared" si="30"/>
        <v>0.34695741898332855</v>
      </c>
      <c r="N148">
        <f t="shared" si="31"/>
        <v>0.38512273507149464</v>
      </c>
      <c r="O148">
        <f t="shared" si="32"/>
        <v>0.40844494121486336</v>
      </c>
    </row>
    <row r="149" spans="1:15" x14ac:dyDescent="0.25">
      <c r="A149" s="27">
        <v>42215</v>
      </c>
      <c r="B149" t="s">
        <v>703</v>
      </c>
      <c r="C149">
        <v>222</v>
      </c>
      <c r="D149" s="15" t="s">
        <v>369</v>
      </c>
      <c r="F149" t="s">
        <v>762</v>
      </c>
      <c r="H149" s="1">
        <v>468290.28600000002</v>
      </c>
      <c r="I149" s="3">
        <v>402794.31199999998</v>
      </c>
      <c r="J149">
        <f t="shared" si="29"/>
        <v>1.1626040190954834</v>
      </c>
      <c r="K149" t="str">
        <f t="shared" si="27"/>
        <v>low</v>
      </c>
      <c r="L149">
        <f t="shared" si="28"/>
        <v>1.9891046741360525</v>
      </c>
      <c r="M149">
        <f t="shared" si="30"/>
        <v>2.0091966405414672</v>
      </c>
      <c r="N149">
        <f t="shared" si="31"/>
        <v>2.2302082710010285</v>
      </c>
      <c r="O149">
        <f t="shared" si="32"/>
        <v>2.3652648965967003</v>
      </c>
    </row>
    <row r="150" spans="1:15" x14ac:dyDescent="0.25">
      <c r="A150" s="27">
        <v>42230</v>
      </c>
      <c r="B150" t="s">
        <v>719</v>
      </c>
      <c r="C150">
        <v>222</v>
      </c>
      <c r="D150" s="15" t="s">
        <v>370</v>
      </c>
      <c r="F150" t="s">
        <v>762</v>
      </c>
      <c r="H150" s="1">
        <v>193641.31200000001</v>
      </c>
      <c r="I150" s="3">
        <v>403218.46799999999</v>
      </c>
      <c r="J150">
        <f t="shared" si="29"/>
        <v>0.48023919380597418</v>
      </c>
      <c r="K150" t="str">
        <f t="shared" si="27"/>
        <v>low</v>
      </c>
      <c r="L150">
        <f t="shared" si="28"/>
        <v>0.55827048397142831</v>
      </c>
      <c r="M150">
        <f t="shared" si="30"/>
        <v>0.56390957976911948</v>
      </c>
      <c r="N150">
        <f t="shared" si="31"/>
        <v>0.62593963354372262</v>
      </c>
      <c r="O150">
        <f t="shared" si="32"/>
        <v>0.66384519412845755</v>
      </c>
    </row>
    <row r="151" spans="1:15" x14ac:dyDescent="0.25">
      <c r="A151" s="27">
        <v>42240</v>
      </c>
      <c r="B151" t="s">
        <v>697</v>
      </c>
      <c r="C151">
        <v>222</v>
      </c>
      <c r="D151" s="15" t="s">
        <v>371</v>
      </c>
      <c r="F151" t="s">
        <v>762</v>
      </c>
      <c r="H151" s="1">
        <v>664462.85199999996</v>
      </c>
      <c r="I151" s="3">
        <v>410771.83799999999</v>
      </c>
      <c r="J151">
        <f t="shared" si="29"/>
        <v>1.617595926817164</v>
      </c>
      <c r="K151" t="str">
        <f t="shared" si="27"/>
        <v>low</v>
      </c>
      <c r="L151">
        <f t="shared" si="28"/>
        <v>2.943166128784156</v>
      </c>
      <c r="M151">
        <f t="shared" si="30"/>
        <v>2.9728950795799554</v>
      </c>
      <c r="N151">
        <f t="shared" si="31"/>
        <v>3.2999135383337501</v>
      </c>
      <c r="O151">
        <f t="shared" si="32"/>
        <v>3.4997492187228234</v>
      </c>
    </row>
    <row r="152" spans="1:15" x14ac:dyDescent="0.25">
      <c r="A152" s="27">
        <v>42215</v>
      </c>
      <c r="B152" t="s">
        <v>719</v>
      </c>
      <c r="C152">
        <v>222</v>
      </c>
      <c r="D152" s="15" t="s">
        <v>372</v>
      </c>
      <c r="F152" t="s">
        <v>762</v>
      </c>
      <c r="H152" s="1">
        <v>723683.75399999996</v>
      </c>
      <c r="I152" s="3">
        <v>411062.35200000001</v>
      </c>
      <c r="J152">
        <f t="shared" si="29"/>
        <v>1.7605206375114595</v>
      </c>
      <c r="K152" t="str">
        <f t="shared" si="27"/>
        <v>low</v>
      </c>
      <c r="L152">
        <f t="shared" si="28"/>
        <v>3.2428614751760527</v>
      </c>
      <c r="M152">
        <f t="shared" si="30"/>
        <v>3.2756176516929822</v>
      </c>
      <c r="N152">
        <f t="shared" si="31"/>
        <v>3.6359355933792101</v>
      </c>
      <c r="O152">
        <f t="shared" si="32"/>
        <v>3.8561200481272775</v>
      </c>
    </row>
    <row r="153" spans="1:15" x14ac:dyDescent="0.25">
      <c r="A153" s="27">
        <v>42215</v>
      </c>
      <c r="B153" t="s">
        <v>704</v>
      </c>
      <c r="C153">
        <v>222</v>
      </c>
      <c r="D153" s="15" t="s">
        <v>373</v>
      </c>
      <c r="F153" t="s">
        <v>762</v>
      </c>
      <c r="H153" s="1">
        <v>581497.34400000004</v>
      </c>
      <c r="I153" s="3">
        <v>500727.35600000003</v>
      </c>
      <c r="J153">
        <f t="shared" si="29"/>
        <v>1.1613053232106616</v>
      </c>
      <c r="K153" t="str">
        <f t="shared" si="27"/>
        <v>low</v>
      </c>
      <c r="L153">
        <f t="shared" si="28"/>
        <v>1.9863814703515656</v>
      </c>
      <c r="M153">
        <f t="shared" si="30"/>
        <v>2.0064459296480464</v>
      </c>
      <c r="N153">
        <f t="shared" si="31"/>
        <v>2.2271549819093313</v>
      </c>
      <c r="O153">
        <f t="shared" si="32"/>
        <v>2.3620267068717058</v>
      </c>
    </row>
    <row r="154" spans="1:15" x14ac:dyDescent="0.25">
      <c r="A154" s="27">
        <v>42215</v>
      </c>
      <c r="B154" t="s">
        <v>716</v>
      </c>
      <c r="C154">
        <v>222</v>
      </c>
      <c r="D154" s="15" t="s">
        <v>374</v>
      </c>
      <c r="F154" t="s">
        <v>762</v>
      </c>
      <c r="H154" s="1">
        <v>625039.14399999997</v>
      </c>
      <c r="I154" s="3">
        <v>417459.44400000002</v>
      </c>
      <c r="J154">
        <f t="shared" si="29"/>
        <v>1.497245188684724</v>
      </c>
      <c r="K154" t="str">
        <f t="shared" si="27"/>
        <v>low</v>
      </c>
      <c r="L154">
        <f t="shared" si="28"/>
        <v>2.6908055959000294</v>
      </c>
      <c r="M154">
        <f t="shared" si="30"/>
        <v>2.7179854504040701</v>
      </c>
      <c r="N154">
        <f t="shared" si="31"/>
        <v>3.0169638499485179</v>
      </c>
      <c r="O154">
        <f t="shared" si="32"/>
        <v>3.1996647045800377</v>
      </c>
    </row>
    <row r="155" spans="1:15" x14ac:dyDescent="0.25">
      <c r="A155" s="27">
        <v>42230</v>
      </c>
      <c r="B155" t="s">
        <v>708</v>
      </c>
      <c r="C155">
        <v>222</v>
      </c>
      <c r="D155" s="15" t="s">
        <v>375</v>
      </c>
      <c r="F155" t="s">
        <v>762</v>
      </c>
      <c r="H155" s="1">
        <v>193481.66800000001</v>
      </c>
      <c r="I155" s="3">
        <v>414599.82799999998</v>
      </c>
      <c r="J155">
        <f t="shared" si="29"/>
        <v>0.46667088342352137</v>
      </c>
      <c r="K155" t="str">
        <f t="shared" si="27"/>
        <v>low</v>
      </c>
      <c r="L155">
        <f t="shared" si="28"/>
        <v>0.52981942424726647</v>
      </c>
      <c r="M155">
        <f t="shared" si="30"/>
        <v>0.53517113560329943</v>
      </c>
      <c r="N155">
        <f t="shared" si="31"/>
        <v>0.59403996051966235</v>
      </c>
      <c r="O155">
        <f t="shared" si="32"/>
        <v>0.63001374538091248</v>
      </c>
    </row>
    <row r="156" spans="1:15" x14ac:dyDescent="0.25">
      <c r="A156" s="27">
        <v>42230</v>
      </c>
      <c r="B156" t="s">
        <v>704</v>
      </c>
      <c r="C156">
        <v>222</v>
      </c>
      <c r="D156" s="15" t="s">
        <v>376</v>
      </c>
      <c r="F156" t="s">
        <v>762</v>
      </c>
      <c r="H156" s="1">
        <v>185509.96400000001</v>
      </c>
      <c r="I156" s="3">
        <v>422245.73800000001</v>
      </c>
      <c r="J156">
        <f t="shared" si="29"/>
        <v>0.43934123498482774</v>
      </c>
      <c r="K156" t="str">
        <f t="shared" si="27"/>
        <v>low</v>
      </c>
      <c r="L156">
        <f t="shared" si="28"/>
        <v>0.47251254976898249</v>
      </c>
      <c r="M156">
        <f t="shared" si="30"/>
        <v>0.47728540380705298</v>
      </c>
      <c r="N156">
        <f t="shared" si="31"/>
        <v>0.52978679822582886</v>
      </c>
      <c r="O156">
        <f t="shared" si="32"/>
        <v>0.56186954950241685</v>
      </c>
    </row>
    <row r="157" spans="1:15" x14ac:dyDescent="0.25">
      <c r="A157" s="27">
        <v>42230</v>
      </c>
      <c r="B157" t="s">
        <v>709</v>
      </c>
      <c r="C157">
        <v>222</v>
      </c>
      <c r="D157" s="15" t="s">
        <v>377</v>
      </c>
      <c r="F157" t="s">
        <v>762</v>
      </c>
      <c r="H157" s="1">
        <v>184682.12599999999</v>
      </c>
      <c r="I157" s="3">
        <v>534328.52599999995</v>
      </c>
      <c r="J157">
        <f t="shared" si="29"/>
        <v>0.34563403788776947</v>
      </c>
      <c r="K157" t="str">
        <f t="shared" si="27"/>
        <v>low</v>
      </c>
      <c r="L157">
        <f t="shared" si="28"/>
        <v>0.2760202094522321</v>
      </c>
      <c r="M157">
        <f t="shared" si="30"/>
        <v>0.27880829237599203</v>
      </c>
      <c r="N157">
        <f t="shared" si="31"/>
        <v>0.30947720453735117</v>
      </c>
      <c r="O157">
        <f t="shared" si="32"/>
        <v>0.32821847972993018</v>
      </c>
    </row>
    <row r="158" spans="1:15" x14ac:dyDescent="0.25">
      <c r="A158" s="27">
        <v>42215</v>
      </c>
      <c r="B158" t="s">
        <v>706</v>
      </c>
      <c r="C158">
        <v>222</v>
      </c>
      <c r="D158" s="15" t="s">
        <v>378</v>
      </c>
      <c r="F158" t="s">
        <v>762</v>
      </c>
      <c r="H158" s="1">
        <v>618761.23800000001</v>
      </c>
      <c r="I158" s="3">
        <v>430085.64399999997</v>
      </c>
      <c r="J158">
        <f t="shared" si="29"/>
        <v>1.4386930757446998</v>
      </c>
      <c r="K158" t="str">
        <f t="shared" si="27"/>
        <v>low</v>
      </c>
      <c r="L158">
        <f t="shared" si="28"/>
        <v>2.5680290957112599</v>
      </c>
      <c r="M158">
        <f t="shared" si="30"/>
        <v>2.5939687835467273</v>
      </c>
      <c r="N158">
        <f t="shared" si="31"/>
        <v>2.879305349736867</v>
      </c>
      <c r="O158">
        <f t="shared" si="32"/>
        <v>3.053669901089052</v>
      </c>
    </row>
    <row r="159" spans="1:15" x14ac:dyDescent="0.25">
      <c r="A159" s="27">
        <v>42215</v>
      </c>
      <c r="B159" t="s">
        <v>720</v>
      </c>
      <c r="C159">
        <v>222</v>
      </c>
      <c r="D159" s="15" t="s">
        <v>379</v>
      </c>
      <c r="F159" t="s">
        <v>762</v>
      </c>
      <c r="H159" s="1">
        <v>798773.11600000004</v>
      </c>
      <c r="I159" s="3">
        <v>454288.674</v>
      </c>
      <c r="J159">
        <f t="shared" si="29"/>
        <v>1.7582941458056249</v>
      </c>
      <c r="K159" t="str">
        <f t="shared" si="27"/>
        <v>low</v>
      </c>
      <c r="L159">
        <f t="shared" si="28"/>
        <v>3.2381927989214194</v>
      </c>
      <c r="M159">
        <f t="shared" si="30"/>
        <v>3.2709018170923425</v>
      </c>
      <c r="N159">
        <f t="shared" si="31"/>
        <v>3.6307010169725005</v>
      </c>
      <c r="O159">
        <f t="shared" si="32"/>
        <v>3.8505684770097575</v>
      </c>
    </row>
    <row r="160" spans="1:15" x14ac:dyDescent="0.25">
      <c r="A160" s="27">
        <v>42230</v>
      </c>
      <c r="B160" t="s">
        <v>717</v>
      </c>
      <c r="C160">
        <v>222</v>
      </c>
      <c r="D160" s="15" t="s">
        <v>380</v>
      </c>
      <c r="F160" t="s">
        <v>762</v>
      </c>
      <c r="H160" s="1">
        <v>275142.82199999999</v>
      </c>
      <c r="I160" s="3">
        <v>410174.45600000001</v>
      </c>
      <c r="J160">
        <f t="shared" si="29"/>
        <v>0.6707946289078518</v>
      </c>
      <c r="K160" t="str">
        <f t="shared" si="27"/>
        <v>low</v>
      </c>
      <c r="L160">
        <f t="shared" si="28"/>
        <v>0.95784153681663209</v>
      </c>
      <c r="M160">
        <f t="shared" si="30"/>
        <v>0.96751670385518385</v>
      </c>
      <c r="N160">
        <f t="shared" si="31"/>
        <v>1.073943541279254</v>
      </c>
      <c r="O160">
        <f t="shared" si="32"/>
        <v>1.1389792568451098</v>
      </c>
    </row>
    <row r="161" spans="1:15" x14ac:dyDescent="0.25">
      <c r="A161" s="27">
        <v>42230</v>
      </c>
      <c r="B161" t="s">
        <v>711</v>
      </c>
      <c r="C161">
        <v>222</v>
      </c>
      <c r="D161" s="15" t="s">
        <v>381</v>
      </c>
      <c r="F161" t="s">
        <v>762</v>
      </c>
      <c r="H161" s="1">
        <v>198559.06400000001</v>
      </c>
      <c r="I161" s="3">
        <v>431514.37199999997</v>
      </c>
      <c r="J161">
        <f t="shared" si="29"/>
        <v>0.46014472954796515</v>
      </c>
      <c r="K161" t="str">
        <f t="shared" si="27"/>
        <v>low</v>
      </c>
      <c r="L161">
        <f t="shared" si="28"/>
        <v>0.51613489106304289</v>
      </c>
      <c r="M161">
        <f t="shared" si="30"/>
        <v>0.52134837481115448</v>
      </c>
      <c r="N161">
        <f t="shared" si="31"/>
        <v>0.57869669604038143</v>
      </c>
      <c r="O161">
        <f t="shared" si="32"/>
        <v>0.61374132574014362</v>
      </c>
    </row>
    <row r="162" spans="1:15" x14ac:dyDescent="0.25">
      <c r="A162" s="27">
        <v>42240</v>
      </c>
      <c r="B162" t="s">
        <v>698</v>
      </c>
      <c r="C162">
        <v>222</v>
      </c>
      <c r="D162" s="15" t="s">
        <v>382</v>
      </c>
      <c r="F162" t="s">
        <v>762</v>
      </c>
      <c r="H162" s="1">
        <v>622950.66399999999</v>
      </c>
      <c r="I162" s="3">
        <v>410715.09399999998</v>
      </c>
      <c r="J162">
        <f t="shared" si="29"/>
        <v>1.5167464578255798</v>
      </c>
      <c r="K162" t="str">
        <f t="shared" si="27"/>
        <v>low</v>
      </c>
      <c r="L162">
        <f t="shared" si="28"/>
        <v>2.7316973324084293</v>
      </c>
      <c r="M162">
        <f t="shared" si="30"/>
        <v>2.7592902347559893</v>
      </c>
      <c r="N162">
        <f t="shared" si="31"/>
        <v>3.0628121605791483</v>
      </c>
      <c r="O162">
        <f t="shared" si="32"/>
        <v>3.248289490485893</v>
      </c>
    </row>
    <row r="163" spans="1:15" x14ac:dyDescent="0.25">
      <c r="A163" s="27">
        <v>42215</v>
      </c>
      <c r="B163" t="s">
        <v>708</v>
      </c>
      <c r="C163">
        <v>222</v>
      </c>
      <c r="D163" s="15" t="s">
        <v>383</v>
      </c>
      <c r="F163" t="s">
        <v>762</v>
      </c>
      <c r="H163" s="1">
        <v>613607.47400000005</v>
      </c>
      <c r="I163" s="3">
        <v>436979.87199999997</v>
      </c>
      <c r="J163">
        <f t="shared" si="29"/>
        <v>1.404200772890519</v>
      </c>
      <c r="K163" t="str">
        <f t="shared" si="27"/>
        <v>low</v>
      </c>
      <c r="L163">
        <f t="shared" si="28"/>
        <v>2.4957030255620025</v>
      </c>
      <c r="M163">
        <f t="shared" si="30"/>
        <v>2.5209121470323259</v>
      </c>
      <c r="N163">
        <f t="shared" si="31"/>
        <v>2.7982124832058815</v>
      </c>
      <c r="O163">
        <f t="shared" si="32"/>
        <v>2.9676662246323908</v>
      </c>
    </row>
    <row r="164" spans="1:15" x14ac:dyDescent="0.25">
      <c r="A164" s="27">
        <v>42230</v>
      </c>
      <c r="B164" t="s">
        <v>720</v>
      </c>
      <c r="C164">
        <v>222</v>
      </c>
      <c r="D164" s="15" t="s">
        <v>384</v>
      </c>
      <c r="F164" t="s">
        <v>762</v>
      </c>
      <c r="H164" s="1">
        <v>281778.45</v>
      </c>
      <c r="I164" s="3">
        <v>434178.09399999998</v>
      </c>
      <c r="J164">
        <f t="shared" si="29"/>
        <v>0.64899278405326466</v>
      </c>
      <c r="K164" t="str">
        <f t="shared" si="27"/>
        <v>low</v>
      </c>
      <c r="L164">
        <f t="shared" si="28"/>
        <v>0.91212577910099535</v>
      </c>
      <c r="M164">
        <f t="shared" si="30"/>
        <v>0.92133917080908612</v>
      </c>
      <c r="N164">
        <f t="shared" si="31"/>
        <v>1.0226864795980855</v>
      </c>
      <c r="O164">
        <f t="shared" si="32"/>
        <v>1.0846181775353543</v>
      </c>
    </row>
    <row r="165" spans="1:15" x14ac:dyDescent="0.25">
      <c r="A165" s="27">
        <v>42230</v>
      </c>
      <c r="B165" t="s">
        <v>718</v>
      </c>
      <c r="C165">
        <v>222</v>
      </c>
      <c r="D165" s="15" t="s">
        <v>385</v>
      </c>
      <c r="F165" t="s">
        <v>762</v>
      </c>
      <c r="H165" s="1">
        <v>177686.02600000001</v>
      </c>
      <c r="I165" s="3">
        <v>538162.95400000003</v>
      </c>
      <c r="J165">
        <f t="shared" si="29"/>
        <v>0.33017141867405464</v>
      </c>
      <c r="K165" t="str">
        <f t="shared" si="27"/>
        <v>low</v>
      </c>
      <c r="L165">
        <f t="shared" si="28"/>
        <v>0.24359701965622699</v>
      </c>
      <c r="M165">
        <f t="shared" si="30"/>
        <v>0.24605759561235047</v>
      </c>
      <c r="N165">
        <f t="shared" si="31"/>
        <v>0.27312393112970901</v>
      </c>
      <c r="O165">
        <f t="shared" si="32"/>
        <v>0.28966373011953439</v>
      </c>
    </row>
    <row r="166" spans="1:15" x14ac:dyDescent="0.25">
      <c r="A166" s="27">
        <v>42198</v>
      </c>
      <c r="B166" t="s">
        <v>697</v>
      </c>
      <c r="C166" s="28">
        <v>221</v>
      </c>
      <c r="D166" s="15" t="s">
        <v>386</v>
      </c>
      <c r="F166" t="s">
        <v>762</v>
      </c>
      <c r="H166" s="1">
        <v>467047.27600000001</v>
      </c>
      <c r="I166" s="3">
        <v>421169.97</v>
      </c>
      <c r="J166">
        <f t="shared" si="29"/>
        <v>1.1089282457626313</v>
      </c>
      <c r="K166" t="str">
        <f t="shared" si="27"/>
        <v>low</v>
      </c>
      <c r="L166">
        <f t="shared" si="28"/>
        <v>1.8765532517564087</v>
      </c>
      <c r="M166">
        <f t="shared" si="30"/>
        <v>1.8955083351074833</v>
      </c>
      <c r="N166">
        <f t="shared" si="31"/>
        <v>2.1040142519693061</v>
      </c>
      <c r="O166">
        <f t="shared" si="32"/>
        <v>2.2314288386565981</v>
      </c>
    </row>
    <row r="167" spans="1:15" x14ac:dyDescent="0.25">
      <c r="A167" s="27">
        <v>42163</v>
      </c>
      <c r="B167" t="s">
        <v>697</v>
      </c>
      <c r="C167" s="28">
        <v>221</v>
      </c>
      <c r="D167" s="15" t="s">
        <v>387</v>
      </c>
      <c r="F167" t="s">
        <v>762</v>
      </c>
      <c r="H167" s="1">
        <v>1610413.656</v>
      </c>
      <c r="I167" s="3">
        <v>438012.41800000001</v>
      </c>
      <c r="J167">
        <f t="shared" si="29"/>
        <v>3.6766392682501525</v>
      </c>
      <c r="K167" t="str">
        <f t="shared" si="27"/>
        <v>high</v>
      </c>
      <c r="L167">
        <f>(J167-0.3542)/0.4751</f>
        <v>6.9931367464747467</v>
      </c>
      <c r="M167">
        <f t="shared" si="30"/>
        <v>7.0637744913886324</v>
      </c>
      <c r="N167">
        <f t="shared" si="31"/>
        <v>7.8407896854413819</v>
      </c>
      <c r="O167">
        <f t="shared" si="32"/>
        <v>8.3156110779948893</v>
      </c>
    </row>
    <row r="168" spans="1:15" x14ac:dyDescent="0.25">
      <c r="A168" s="27">
        <v>42135</v>
      </c>
      <c r="B168" t="s">
        <v>697</v>
      </c>
      <c r="C168" s="28">
        <v>221</v>
      </c>
      <c r="D168" s="15" t="s">
        <v>388</v>
      </c>
      <c r="F168" t="s">
        <v>762</v>
      </c>
      <c r="H168" s="1">
        <v>2275358.6439999999</v>
      </c>
      <c r="I168" s="3">
        <v>406338.01799999998</v>
      </c>
      <c r="J168">
        <f t="shared" si="29"/>
        <v>5.5996695933088887</v>
      </c>
      <c r="K168" t="str">
        <f t="shared" si="27"/>
        <v>high</v>
      </c>
      <c r="L168">
        <f>(J168-0.3542)/0.4751</f>
        <v>11.040769508122267</v>
      </c>
      <c r="M168">
        <f t="shared" si="30"/>
        <v>11.152292432446734</v>
      </c>
      <c r="N168">
        <f t="shared" si="31"/>
        <v>12.379044600015874</v>
      </c>
      <c r="O168">
        <f t="shared" si="32"/>
        <v>13.128692968518266</v>
      </c>
    </row>
    <row r="169" spans="1:15" x14ac:dyDescent="0.25">
      <c r="A169" s="27">
        <v>42240</v>
      </c>
      <c r="B169" t="s">
        <v>697</v>
      </c>
      <c r="C169" s="28">
        <v>221</v>
      </c>
      <c r="D169" s="15" t="s">
        <v>389</v>
      </c>
      <c r="F169" t="s">
        <v>762</v>
      </c>
      <c r="H169" s="1">
        <v>508207.076</v>
      </c>
      <c r="I169" s="3">
        <v>412922.49</v>
      </c>
      <c r="J169">
        <f t="shared" si="29"/>
        <v>1.2307565906618456</v>
      </c>
      <c r="K169" t="str">
        <f t="shared" si="27"/>
        <v>low</v>
      </c>
      <c r="L169">
        <f t="shared" ref="L169:L214" si="33">(J169-0.214)/0.4769</f>
        <v>2.1320121422978522</v>
      </c>
      <c r="M169">
        <f t="shared" si="30"/>
        <v>2.1535476184826789</v>
      </c>
      <c r="N169">
        <f t="shared" si="31"/>
        <v>2.3904378565157733</v>
      </c>
      <c r="O169">
        <f t="shared" si="32"/>
        <v>2.5351976418663416</v>
      </c>
    </row>
    <row r="170" spans="1:15" x14ac:dyDescent="0.25">
      <c r="A170" s="27">
        <v>42184</v>
      </c>
      <c r="B170" t="s">
        <v>697</v>
      </c>
      <c r="C170" s="28">
        <v>221</v>
      </c>
      <c r="D170" s="15" t="s">
        <v>390</v>
      </c>
      <c r="F170" t="s">
        <v>762</v>
      </c>
      <c r="H170" s="1">
        <v>377036.27799999999</v>
      </c>
      <c r="I170" s="3">
        <v>406923.39</v>
      </c>
      <c r="J170">
        <f t="shared" si="29"/>
        <v>0.92655346747209588</v>
      </c>
      <c r="K170" t="str">
        <f t="shared" si="27"/>
        <v>low</v>
      </c>
      <c r="L170">
        <f t="shared" si="33"/>
        <v>1.494136019023057</v>
      </c>
      <c r="M170">
        <f t="shared" si="30"/>
        <v>1.509228302043492</v>
      </c>
      <c r="N170">
        <f t="shared" si="31"/>
        <v>1.675243415268276</v>
      </c>
      <c r="O170">
        <f t="shared" si="32"/>
        <v>1.7766925604711803</v>
      </c>
    </row>
    <row r="171" spans="1:15" x14ac:dyDescent="0.25">
      <c r="A171" s="27">
        <v>42212</v>
      </c>
      <c r="B171" t="s">
        <v>696</v>
      </c>
      <c r="C171" s="28">
        <v>221</v>
      </c>
      <c r="D171" s="15" t="s">
        <v>391</v>
      </c>
      <c r="F171" t="s">
        <v>762</v>
      </c>
      <c r="H171" s="1">
        <v>623339.28599999996</v>
      </c>
      <c r="I171" s="3">
        <v>403578.52</v>
      </c>
      <c r="J171">
        <f t="shared" si="29"/>
        <v>1.5445303828360337</v>
      </c>
      <c r="K171" t="str">
        <f t="shared" si="27"/>
        <v>low</v>
      </c>
      <c r="L171">
        <f t="shared" si="33"/>
        <v>2.7899567683707986</v>
      </c>
      <c r="M171">
        <f t="shared" si="30"/>
        <v>2.8181381498694935</v>
      </c>
      <c r="N171">
        <f t="shared" si="31"/>
        <v>3.1281333463551375</v>
      </c>
      <c r="O171">
        <f t="shared" si="32"/>
        <v>3.3175663870560372</v>
      </c>
    </row>
    <row r="172" spans="1:15" x14ac:dyDescent="0.25">
      <c r="A172" s="27">
        <v>42177</v>
      </c>
      <c r="B172" t="s">
        <v>698</v>
      </c>
      <c r="C172" s="28">
        <v>221</v>
      </c>
      <c r="D172" s="15" t="s">
        <v>392</v>
      </c>
      <c r="F172" t="s">
        <v>762</v>
      </c>
      <c r="H172" s="1">
        <v>119478.86199999999</v>
      </c>
      <c r="I172" s="3">
        <v>408129.53399999999</v>
      </c>
      <c r="J172">
        <f t="shared" si="29"/>
        <v>0.29274740504322333</v>
      </c>
      <c r="K172" t="str">
        <f t="shared" si="27"/>
        <v>low</v>
      </c>
      <c r="L172">
        <f t="shared" si="33"/>
        <v>0.16512351655110785</v>
      </c>
      <c r="M172">
        <f t="shared" si="30"/>
        <v>0.16679143085970488</v>
      </c>
      <c r="N172">
        <f t="shared" si="31"/>
        <v>0.18513848825427243</v>
      </c>
      <c r="O172">
        <f t="shared" si="32"/>
        <v>0.19635007769039389</v>
      </c>
    </row>
    <row r="173" spans="1:15" x14ac:dyDescent="0.25">
      <c r="A173" s="27">
        <v>42177</v>
      </c>
      <c r="B173" t="s">
        <v>697</v>
      </c>
      <c r="C173" s="28">
        <v>221</v>
      </c>
      <c r="D173" s="15" t="s">
        <v>393</v>
      </c>
      <c r="F173" t="s">
        <v>762</v>
      </c>
      <c r="H173" s="1">
        <v>962989.19</v>
      </c>
      <c r="I173" s="3">
        <v>408374.45400000003</v>
      </c>
      <c r="J173">
        <f t="shared" si="29"/>
        <v>2.3581034037942046</v>
      </c>
      <c r="K173" t="str">
        <f t="shared" si="27"/>
        <v>low</v>
      </c>
      <c r="L173">
        <f t="shared" si="33"/>
        <v>4.4959182298054197</v>
      </c>
      <c r="M173">
        <f t="shared" si="30"/>
        <v>4.5413315452579992</v>
      </c>
      <c r="N173">
        <f t="shared" si="31"/>
        <v>5.0408780152363786</v>
      </c>
      <c r="O173">
        <f t="shared" si="32"/>
        <v>5.3461427672461328</v>
      </c>
    </row>
    <row r="174" spans="1:15" x14ac:dyDescent="0.25">
      <c r="A174" s="27">
        <v>42184</v>
      </c>
      <c r="B174" t="s">
        <v>698</v>
      </c>
      <c r="C174" s="28">
        <v>221</v>
      </c>
      <c r="D174" s="15" t="s">
        <v>394</v>
      </c>
      <c r="F174" t="s">
        <v>762</v>
      </c>
      <c r="H174" s="1">
        <v>363458.39399999997</v>
      </c>
      <c r="I174" s="3">
        <v>424800.29</v>
      </c>
      <c r="J174">
        <f t="shared" si="29"/>
        <v>0.85559827183733794</v>
      </c>
      <c r="K174" t="str">
        <f t="shared" si="27"/>
        <v>low</v>
      </c>
      <c r="L174">
        <f t="shared" si="33"/>
        <v>1.3453517966813546</v>
      </c>
      <c r="M174">
        <f t="shared" si="30"/>
        <v>1.3589412087690451</v>
      </c>
      <c r="N174">
        <f t="shared" si="31"/>
        <v>1.5084247417336401</v>
      </c>
      <c r="O174">
        <f t="shared" si="32"/>
        <v>1.5997717061550958</v>
      </c>
    </row>
    <row r="175" spans="1:15" x14ac:dyDescent="0.25">
      <c r="A175" s="27">
        <v>42219</v>
      </c>
      <c r="B175" t="s">
        <v>696</v>
      </c>
      <c r="C175" s="28">
        <v>221</v>
      </c>
      <c r="D175" s="15" t="s">
        <v>395</v>
      </c>
      <c r="F175" t="s">
        <v>762</v>
      </c>
      <c r="H175" s="1">
        <v>704653.07400000002</v>
      </c>
      <c r="I175" s="3">
        <v>425955.51</v>
      </c>
      <c r="J175">
        <f t="shared" si="29"/>
        <v>1.6542879654262483</v>
      </c>
      <c r="K175" t="str">
        <f t="shared" si="27"/>
        <v>low</v>
      </c>
      <c r="L175">
        <f t="shared" si="33"/>
        <v>3.0201047712859057</v>
      </c>
      <c r="M175">
        <f t="shared" si="30"/>
        <v>3.0506108800867735</v>
      </c>
      <c r="N175">
        <f t="shared" si="31"/>
        <v>3.3861780768963188</v>
      </c>
      <c r="O175">
        <f t="shared" si="32"/>
        <v>3.5912377525679484</v>
      </c>
    </row>
    <row r="176" spans="1:15" x14ac:dyDescent="0.25">
      <c r="A176" s="27">
        <v>42212</v>
      </c>
      <c r="B176" t="s">
        <v>697</v>
      </c>
      <c r="C176" s="28">
        <v>221</v>
      </c>
      <c r="D176" s="15" t="s">
        <v>396</v>
      </c>
      <c r="F176" t="s">
        <v>762</v>
      </c>
      <c r="H176" s="1">
        <v>300864.53200000001</v>
      </c>
      <c r="I176" s="3">
        <v>410389.92200000002</v>
      </c>
      <c r="J176">
        <f t="shared" si="29"/>
        <v>0.73311871435283438</v>
      </c>
      <c r="K176" t="str">
        <f t="shared" si="27"/>
        <v>low</v>
      </c>
      <c r="L176">
        <f t="shared" si="33"/>
        <v>1.0885273943234104</v>
      </c>
      <c r="M176">
        <f t="shared" si="30"/>
        <v>1.0995226205286974</v>
      </c>
      <c r="N176">
        <f t="shared" si="31"/>
        <v>1.2204701087868541</v>
      </c>
      <c r="O176">
        <f t="shared" si="32"/>
        <v>1.2943791587515687</v>
      </c>
    </row>
    <row r="177" spans="1:15" x14ac:dyDescent="0.25">
      <c r="A177" s="27">
        <v>42240</v>
      </c>
      <c r="B177" t="s">
        <v>698</v>
      </c>
      <c r="C177" s="28">
        <v>221</v>
      </c>
      <c r="D177" s="15" t="s">
        <v>397</v>
      </c>
      <c r="F177" t="s">
        <v>762</v>
      </c>
      <c r="H177" s="1">
        <v>518720.446</v>
      </c>
      <c r="I177" s="3">
        <v>429271.24200000003</v>
      </c>
      <c r="J177">
        <f t="shared" si="29"/>
        <v>1.2083745549393219</v>
      </c>
      <c r="K177" t="str">
        <f t="shared" si="27"/>
        <v>low</v>
      </c>
      <c r="L177">
        <f t="shared" si="33"/>
        <v>2.085079796475827</v>
      </c>
      <c r="M177">
        <f t="shared" si="30"/>
        <v>2.1061412085614415</v>
      </c>
      <c r="N177">
        <f t="shared" si="31"/>
        <v>2.3378167415031998</v>
      </c>
      <c r="O177">
        <f t="shared" si="32"/>
        <v>2.4793899050834658</v>
      </c>
    </row>
    <row r="178" spans="1:15" x14ac:dyDescent="0.25">
      <c r="A178" s="27">
        <v>42232</v>
      </c>
      <c r="B178" t="s">
        <v>697</v>
      </c>
      <c r="C178" s="28">
        <v>221</v>
      </c>
      <c r="D178" s="15" t="s">
        <v>398</v>
      </c>
      <c r="F178" t="s">
        <v>762</v>
      </c>
      <c r="H178" s="1">
        <v>552299.04799999995</v>
      </c>
      <c r="I178" s="3">
        <v>384618.386</v>
      </c>
      <c r="J178">
        <f t="shared" si="29"/>
        <v>1.4359663190932321</v>
      </c>
      <c r="K178" t="str">
        <f t="shared" si="27"/>
        <v>low</v>
      </c>
      <c r="L178">
        <f t="shared" si="33"/>
        <v>2.5623114260709419</v>
      </c>
      <c r="M178">
        <f t="shared" si="30"/>
        <v>2.5881933596676179</v>
      </c>
      <c r="N178">
        <f t="shared" si="31"/>
        <v>2.8728946292310558</v>
      </c>
      <c r="O178">
        <f t="shared" si="32"/>
        <v>3.046870961110463</v>
      </c>
    </row>
    <row r="179" spans="1:15" x14ac:dyDescent="0.25">
      <c r="A179" s="27">
        <v>42226</v>
      </c>
      <c r="B179" t="s">
        <v>696</v>
      </c>
      <c r="C179" s="28">
        <v>221</v>
      </c>
      <c r="D179" s="15" t="s">
        <v>399</v>
      </c>
      <c r="F179" t="s">
        <v>762</v>
      </c>
      <c r="H179" s="1">
        <v>829110.77399999998</v>
      </c>
      <c r="I179" s="3">
        <v>406564.07799999998</v>
      </c>
      <c r="J179">
        <f t="shared" si="29"/>
        <v>2.0393114366587004</v>
      </c>
      <c r="K179" t="str">
        <f t="shared" si="27"/>
        <v>low</v>
      </c>
      <c r="L179">
        <f t="shared" si="33"/>
        <v>3.8274511148221859</v>
      </c>
      <c r="M179">
        <f t="shared" si="30"/>
        <v>3.8661122371941272</v>
      </c>
      <c r="N179">
        <f t="shared" si="31"/>
        <v>4.2913845832854811</v>
      </c>
      <c r="O179">
        <f t="shared" si="32"/>
        <v>4.5512616218957271</v>
      </c>
    </row>
    <row r="180" spans="1:15" x14ac:dyDescent="0.25">
      <c r="A180" s="27">
        <v>42170</v>
      </c>
      <c r="B180" t="s">
        <v>697</v>
      </c>
      <c r="C180" s="28">
        <v>221</v>
      </c>
      <c r="D180" s="15" t="s">
        <v>400</v>
      </c>
      <c r="F180" t="s">
        <v>762</v>
      </c>
      <c r="H180" s="1">
        <v>1752816.3940000001</v>
      </c>
      <c r="I180" s="3">
        <v>414006.39</v>
      </c>
      <c r="J180">
        <f t="shared" si="29"/>
        <v>4.2337906765158868</v>
      </c>
      <c r="K180" t="str">
        <f t="shared" si="27"/>
        <v>high</v>
      </c>
      <c r="L180">
        <f>(J180-0.3542)/0.4751</f>
        <v>8.1658401947292916</v>
      </c>
      <c r="M180">
        <f t="shared" si="30"/>
        <v>8.2483234290194858</v>
      </c>
      <c r="N180">
        <f t="shared" si="31"/>
        <v>9.1556390062116293</v>
      </c>
      <c r="O180">
        <f t="shared" si="32"/>
        <v>9.7100848512160667</v>
      </c>
    </row>
    <row r="181" spans="1:15" x14ac:dyDescent="0.25">
      <c r="A181" s="27">
        <v>42198</v>
      </c>
      <c r="B181" t="s">
        <v>696</v>
      </c>
      <c r="C181" s="28">
        <v>221</v>
      </c>
      <c r="D181" s="15" t="s">
        <v>401</v>
      </c>
      <c r="F181" t="s">
        <v>762</v>
      </c>
      <c r="H181" s="1">
        <v>625740.40599999996</v>
      </c>
      <c r="I181" s="3">
        <v>415604.56</v>
      </c>
      <c r="J181">
        <f t="shared" si="29"/>
        <v>1.5056148710206643</v>
      </c>
      <c r="K181" t="str">
        <f t="shared" ref="K181:K241" si="34">IF(J181&lt;3.195457,"low","high")</f>
        <v>low</v>
      </c>
      <c r="L181">
        <f t="shared" si="33"/>
        <v>2.7083557790326362</v>
      </c>
      <c r="M181">
        <f t="shared" si="30"/>
        <v>2.7357129081137739</v>
      </c>
      <c r="N181">
        <f t="shared" si="31"/>
        <v>3.0366413280062892</v>
      </c>
      <c r="O181">
        <f t="shared" si="32"/>
        <v>3.2205338084699218</v>
      </c>
    </row>
    <row r="182" spans="1:15" x14ac:dyDescent="0.25">
      <c r="A182" s="27">
        <v>42191</v>
      </c>
      <c r="B182" t="s">
        <v>697</v>
      </c>
      <c r="C182" s="28">
        <v>221</v>
      </c>
      <c r="D182" s="15" t="s">
        <v>402</v>
      </c>
      <c r="F182" t="s">
        <v>762</v>
      </c>
      <c r="H182" s="16">
        <v>16705.186000000002</v>
      </c>
      <c r="I182" s="17">
        <v>102156.36</v>
      </c>
      <c r="J182">
        <f t="shared" si="29"/>
        <v>0.1635256581185939</v>
      </c>
      <c r="K182" t="str">
        <f t="shared" si="34"/>
        <v>low</v>
      </c>
      <c r="L182">
        <f t="shared" si="33"/>
        <v>-0.10583841870707925</v>
      </c>
      <c r="M182">
        <f t="shared" si="30"/>
        <v>-0.10690749364351439</v>
      </c>
      <c r="N182">
        <f t="shared" si="31"/>
        <v>-0.11866731794430097</v>
      </c>
      <c r="O182">
        <f t="shared" si="32"/>
        <v>-0.12585355599141052</v>
      </c>
    </row>
    <row r="183" spans="1:15" x14ac:dyDescent="0.25">
      <c r="A183" s="27">
        <v>42191</v>
      </c>
      <c r="B183" t="s">
        <v>696</v>
      </c>
      <c r="C183" s="28">
        <v>221</v>
      </c>
      <c r="D183" s="15" t="s">
        <v>403</v>
      </c>
      <c r="F183" t="s">
        <v>762</v>
      </c>
      <c r="H183" s="1">
        <v>30800.516</v>
      </c>
      <c r="I183" s="3">
        <v>76283.216</v>
      </c>
      <c r="J183">
        <f t="shared" si="29"/>
        <v>0.403765305332696</v>
      </c>
      <c r="K183" t="str">
        <f t="shared" si="34"/>
        <v>low</v>
      </c>
      <c r="L183">
        <f t="shared" si="33"/>
        <v>0.39791424896769972</v>
      </c>
      <c r="M183">
        <f t="shared" si="30"/>
        <v>0.40193358481585828</v>
      </c>
      <c r="N183">
        <f t="shared" si="31"/>
        <v>0.44614627914560268</v>
      </c>
      <c r="O183">
        <f t="shared" si="32"/>
        <v>0.47316394012684554</v>
      </c>
    </row>
    <row r="184" spans="1:15" x14ac:dyDescent="0.25">
      <c r="A184" s="27">
        <v>42156</v>
      </c>
      <c r="B184" t="s">
        <v>696</v>
      </c>
      <c r="C184" s="28">
        <v>221</v>
      </c>
      <c r="D184" s="15" t="s">
        <v>404</v>
      </c>
      <c r="F184" t="s">
        <v>762</v>
      </c>
      <c r="H184" s="1">
        <v>7381.7380000000003</v>
      </c>
      <c r="I184" s="3">
        <v>87606.1</v>
      </c>
      <c r="J184">
        <f t="shared" si="29"/>
        <v>8.4260548066858357E-2</v>
      </c>
      <c r="K184" t="str">
        <f t="shared" si="34"/>
        <v>low</v>
      </c>
      <c r="L184">
        <f t="shared" si="33"/>
        <v>-0.27204749828714958</v>
      </c>
      <c r="M184">
        <f t="shared" si="30"/>
        <v>-0.2747954528153026</v>
      </c>
      <c r="N184">
        <f t="shared" si="31"/>
        <v>-0.30502295262498585</v>
      </c>
      <c r="O184">
        <f t="shared" si="32"/>
        <v>-0.32349448788311153</v>
      </c>
    </row>
    <row r="185" spans="1:15" x14ac:dyDescent="0.25">
      <c r="A185" s="27">
        <v>42219</v>
      </c>
      <c r="B185" t="s">
        <v>698</v>
      </c>
      <c r="C185" s="28">
        <v>221</v>
      </c>
      <c r="D185" s="15" t="s">
        <v>405</v>
      </c>
      <c r="F185" t="s">
        <v>762</v>
      </c>
      <c r="H185" s="1">
        <v>43288.83</v>
      </c>
      <c r="I185" s="3">
        <v>94487.652000000002</v>
      </c>
      <c r="J185">
        <f t="shared" si="29"/>
        <v>0.45814272112508414</v>
      </c>
      <c r="K185" t="str">
        <f t="shared" si="34"/>
        <v>low</v>
      </c>
      <c r="L185">
        <f t="shared" si="33"/>
        <v>0.51193692833945093</v>
      </c>
      <c r="M185">
        <f t="shared" si="30"/>
        <v>0.51710800842368776</v>
      </c>
      <c r="N185">
        <f t="shared" si="31"/>
        <v>0.57398988935029338</v>
      </c>
      <c r="O185">
        <f t="shared" si="32"/>
        <v>0.60874948494038961</v>
      </c>
    </row>
    <row r="186" spans="1:15" x14ac:dyDescent="0.25">
      <c r="A186" s="27">
        <v>42184</v>
      </c>
      <c r="B186" t="s">
        <v>696</v>
      </c>
      <c r="C186" s="28">
        <v>221</v>
      </c>
      <c r="D186" s="15" t="s">
        <v>406</v>
      </c>
      <c r="F186" t="s">
        <v>762</v>
      </c>
      <c r="H186" s="1">
        <v>17925.813999999998</v>
      </c>
      <c r="I186" s="3">
        <v>81888.271999999997</v>
      </c>
      <c r="J186">
        <f t="shared" si="29"/>
        <v>0.21890575490468281</v>
      </c>
      <c r="K186" t="str">
        <f t="shared" si="34"/>
        <v>low</v>
      </c>
      <c r="L186">
        <f t="shared" si="33"/>
        <v>1.0286758030368659E-2</v>
      </c>
      <c r="M186">
        <f t="shared" si="30"/>
        <v>1.0390664677140058E-2</v>
      </c>
      <c r="N186">
        <f t="shared" si="31"/>
        <v>1.1533637791625464E-2</v>
      </c>
      <c r="O186">
        <f t="shared" si="32"/>
        <v>1.2232090138535863E-2</v>
      </c>
    </row>
    <row r="187" spans="1:15" x14ac:dyDescent="0.25">
      <c r="A187" s="27">
        <v>42163</v>
      </c>
      <c r="B187" t="s">
        <v>698</v>
      </c>
      <c r="C187" s="28">
        <v>221</v>
      </c>
      <c r="D187" s="15" t="s">
        <v>407</v>
      </c>
      <c r="F187" t="s">
        <v>762</v>
      </c>
      <c r="H187" s="1">
        <v>43035.552000000003</v>
      </c>
      <c r="I187" s="3">
        <v>89695.62</v>
      </c>
      <c r="J187">
        <f t="shared" si="29"/>
        <v>0.47979546827370173</v>
      </c>
      <c r="K187" t="str">
        <f t="shared" si="34"/>
        <v>low</v>
      </c>
      <c r="L187">
        <f t="shared" si="33"/>
        <v>0.55734004670518289</v>
      </c>
      <c r="M187">
        <f t="shared" si="30"/>
        <v>0.56296974414664935</v>
      </c>
      <c r="N187">
        <f t="shared" si="31"/>
        <v>0.62489641600278079</v>
      </c>
      <c r="O187">
        <f t="shared" si="32"/>
        <v>0.66273880157257481</v>
      </c>
    </row>
    <row r="188" spans="1:15" x14ac:dyDescent="0.25">
      <c r="A188" s="27">
        <v>42135</v>
      </c>
      <c r="B188" t="s">
        <v>698</v>
      </c>
      <c r="C188" s="28">
        <v>221</v>
      </c>
      <c r="D188" s="15" t="s">
        <v>408</v>
      </c>
      <c r="F188" t="s">
        <v>762</v>
      </c>
      <c r="H188" s="1">
        <v>23942.366000000002</v>
      </c>
      <c r="I188" s="3">
        <v>102704.79399999999</v>
      </c>
      <c r="J188">
        <f t="shared" si="29"/>
        <v>0.23311829046655799</v>
      </c>
      <c r="K188" t="str">
        <f t="shared" si="34"/>
        <v>low</v>
      </c>
      <c r="L188">
        <f t="shared" si="33"/>
        <v>4.0088677849775628E-2</v>
      </c>
      <c r="M188">
        <f t="shared" si="30"/>
        <v>4.0493613989672349E-2</v>
      </c>
      <c r="N188">
        <f t="shared" si="31"/>
        <v>4.4947911528536305E-2</v>
      </c>
      <c r="O188">
        <f t="shared" si="32"/>
        <v>4.7669860566906676E-2</v>
      </c>
    </row>
    <row r="189" spans="1:15" x14ac:dyDescent="0.25">
      <c r="A189" s="27">
        <v>42226</v>
      </c>
      <c r="B189" t="s">
        <v>697</v>
      </c>
      <c r="C189" s="28">
        <v>221</v>
      </c>
      <c r="D189" s="15" t="s">
        <v>409</v>
      </c>
      <c r="F189" t="s">
        <v>762</v>
      </c>
      <c r="H189" s="1">
        <v>12453.817999999999</v>
      </c>
      <c r="I189" s="3">
        <v>105211.96</v>
      </c>
      <c r="J189">
        <f t="shared" si="29"/>
        <v>0.11836884323797407</v>
      </c>
      <c r="K189" t="str">
        <f t="shared" si="34"/>
        <v>low</v>
      </c>
      <c r="L189">
        <f t="shared" si="33"/>
        <v>-0.20052664449994953</v>
      </c>
      <c r="M189">
        <f t="shared" si="30"/>
        <v>-0.20255216616156516</v>
      </c>
      <c r="N189">
        <f t="shared" si="31"/>
        <v>-0.22483290443933729</v>
      </c>
      <c r="O189">
        <f t="shared" si="32"/>
        <v>-0.23844830251281929</v>
      </c>
    </row>
    <row r="190" spans="1:15" x14ac:dyDescent="0.25">
      <c r="A190" s="27">
        <v>42149</v>
      </c>
      <c r="B190" t="s">
        <v>697</v>
      </c>
      <c r="C190" s="28">
        <v>221</v>
      </c>
      <c r="D190" s="15" t="s">
        <v>410</v>
      </c>
      <c r="F190" t="s">
        <v>762</v>
      </c>
      <c r="H190" s="1">
        <v>11117.35</v>
      </c>
      <c r="I190" s="3">
        <v>90731.376000000004</v>
      </c>
      <c r="J190">
        <f t="shared" si="29"/>
        <v>0.1225303802292164</v>
      </c>
      <c r="K190" t="str">
        <f t="shared" si="34"/>
        <v>low</v>
      </c>
      <c r="L190">
        <f t="shared" si="33"/>
        <v>-0.19180041889449276</v>
      </c>
      <c r="M190">
        <f t="shared" si="30"/>
        <v>-0.19373779686312398</v>
      </c>
      <c r="N190">
        <f t="shared" si="31"/>
        <v>-0.2150489545180676</v>
      </c>
      <c r="O190">
        <f t="shared" si="32"/>
        <v>-0.22807185758624202</v>
      </c>
    </row>
    <row r="191" spans="1:15" x14ac:dyDescent="0.25">
      <c r="A191" s="27">
        <v>42219</v>
      </c>
      <c r="B191" t="s">
        <v>697</v>
      </c>
      <c r="C191" s="28">
        <v>221</v>
      </c>
      <c r="D191" s="15" t="s">
        <v>411</v>
      </c>
      <c r="F191" t="s">
        <v>762</v>
      </c>
      <c r="H191" s="1">
        <v>20197.238000000001</v>
      </c>
      <c r="I191" s="3">
        <v>101269.09600000001</v>
      </c>
      <c r="J191">
        <f t="shared" si="29"/>
        <v>0.19944127870954828</v>
      </c>
      <c r="K191" t="str">
        <f t="shared" si="34"/>
        <v>low</v>
      </c>
      <c r="L191">
        <f t="shared" si="33"/>
        <v>-3.0527828245862268E-2</v>
      </c>
      <c r="M191">
        <f t="shared" si="30"/>
        <v>-3.0836190147335619E-2</v>
      </c>
      <c r="N191">
        <f t="shared" si="31"/>
        <v>-3.4228171063542534E-2</v>
      </c>
      <c r="O191">
        <f t="shared" si="32"/>
        <v>-3.6300955630016472E-2</v>
      </c>
    </row>
    <row r="192" spans="1:15" x14ac:dyDescent="0.25">
      <c r="A192" s="27">
        <v>42191</v>
      </c>
      <c r="B192" t="s">
        <v>698</v>
      </c>
      <c r="C192" s="28">
        <v>221</v>
      </c>
      <c r="D192" s="15" t="s">
        <v>412</v>
      </c>
      <c r="F192" t="s">
        <v>762</v>
      </c>
      <c r="H192" s="1">
        <v>22127.441999999999</v>
      </c>
      <c r="I192" s="3">
        <v>112106.086</v>
      </c>
      <c r="J192">
        <f t="shared" si="29"/>
        <v>0.19737948928125099</v>
      </c>
      <c r="K192" t="str">
        <f t="shared" si="34"/>
        <v>low</v>
      </c>
      <c r="L192">
        <f t="shared" si="33"/>
        <v>-3.4851144304359427E-2</v>
      </c>
      <c r="M192">
        <f t="shared" si="30"/>
        <v>-3.5203176065009521E-2</v>
      </c>
      <c r="N192">
        <f t="shared" si="31"/>
        <v>-3.9075525432160571E-2</v>
      </c>
      <c r="O192">
        <f t="shared" si="32"/>
        <v>-4.1441855374016942E-2</v>
      </c>
    </row>
    <row r="193" spans="1:15" x14ac:dyDescent="0.25">
      <c r="A193" s="27">
        <v>42170</v>
      </c>
      <c r="B193" t="s">
        <v>698</v>
      </c>
      <c r="C193" s="28">
        <v>221</v>
      </c>
      <c r="D193" s="15" t="s">
        <v>413</v>
      </c>
      <c r="F193" t="s">
        <v>762</v>
      </c>
      <c r="H193" s="1">
        <v>22131.198</v>
      </c>
      <c r="I193" s="3">
        <v>117073.486</v>
      </c>
      <c r="J193">
        <f t="shared" si="29"/>
        <v>0.18903680718963131</v>
      </c>
      <c r="K193" t="str">
        <f t="shared" si="34"/>
        <v>low</v>
      </c>
      <c r="L193">
        <f t="shared" si="33"/>
        <v>-5.2344711281964114E-2</v>
      </c>
      <c r="M193">
        <f t="shared" si="30"/>
        <v>-5.2873445739357691E-2</v>
      </c>
      <c r="N193">
        <f t="shared" si="31"/>
        <v>-5.8689524770687042E-2</v>
      </c>
      <c r="O193">
        <f t="shared" si="32"/>
        <v>-6.2243636409679753E-2</v>
      </c>
    </row>
    <row r="194" spans="1:15" x14ac:dyDescent="0.25">
      <c r="A194" s="27">
        <v>42205</v>
      </c>
      <c r="B194" t="s">
        <v>697</v>
      </c>
      <c r="C194" s="28">
        <v>221</v>
      </c>
      <c r="D194" s="15" t="s">
        <v>414</v>
      </c>
      <c r="F194" t="s">
        <v>762</v>
      </c>
      <c r="H194" s="1">
        <v>69275.661999999997</v>
      </c>
      <c r="I194" s="3">
        <v>130826.348</v>
      </c>
      <c r="J194">
        <f t="shared" si="29"/>
        <v>0.52952377758033875</v>
      </c>
      <c r="K194" t="str">
        <f t="shared" si="34"/>
        <v>low</v>
      </c>
      <c r="L194">
        <f t="shared" si="33"/>
        <v>0.66161412786818785</v>
      </c>
      <c r="M194">
        <f t="shared" si="30"/>
        <v>0.66829709885675537</v>
      </c>
      <c r="N194">
        <f t="shared" si="31"/>
        <v>0.74180977973099849</v>
      </c>
      <c r="O194">
        <f t="shared" si="32"/>
        <v>0.78673218764555997</v>
      </c>
    </row>
    <row r="195" spans="1:15" x14ac:dyDescent="0.25">
      <c r="A195" s="27">
        <v>42163</v>
      </c>
      <c r="B195" t="s">
        <v>696</v>
      </c>
      <c r="C195" s="28">
        <v>221</v>
      </c>
      <c r="D195" s="15" t="s">
        <v>415</v>
      </c>
      <c r="F195" t="s">
        <v>762</v>
      </c>
      <c r="H195" s="1">
        <v>21930.254000000001</v>
      </c>
      <c r="I195" s="3">
        <v>129899.39200000001</v>
      </c>
      <c r="J195">
        <f t="shared" ref="J195:J241" si="35">H195/I195</f>
        <v>0.16882491643994763</v>
      </c>
      <c r="K195" t="str">
        <f t="shared" si="34"/>
        <v>low</v>
      </c>
      <c r="L195">
        <f t="shared" si="33"/>
        <v>-9.4726532942026362E-2</v>
      </c>
      <c r="M195">
        <f t="shared" ref="M195:M241" si="36">(L195*5)/4.95</f>
        <v>-9.5683366608107431E-2</v>
      </c>
      <c r="N195">
        <f t="shared" ref="N195:N241" si="37">(M195*11.1)/10</f>
        <v>-0.10620853693499925</v>
      </c>
      <c r="O195">
        <f t="shared" ref="O195:O241" si="38">((N195*10)/(10-0.571))</f>
        <v>-0.11264029794781975</v>
      </c>
    </row>
    <row r="196" spans="1:15" x14ac:dyDescent="0.25">
      <c r="A196" s="27">
        <v>42135</v>
      </c>
      <c r="B196" t="s">
        <v>699</v>
      </c>
      <c r="C196" s="28">
        <v>221</v>
      </c>
      <c r="D196" s="15" t="s">
        <v>416</v>
      </c>
      <c r="F196" t="s">
        <v>762</v>
      </c>
      <c r="H196" s="1">
        <v>79829.073999999993</v>
      </c>
      <c r="I196" s="3">
        <v>128719.74800000001</v>
      </c>
      <c r="J196">
        <f t="shared" si="35"/>
        <v>0.62017736392709522</v>
      </c>
      <c r="K196" t="str">
        <f t="shared" si="34"/>
        <v>low</v>
      </c>
      <c r="L196">
        <f t="shared" si="33"/>
        <v>0.85170342614194849</v>
      </c>
      <c r="M196">
        <f t="shared" si="36"/>
        <v>0.86030649105247325</v>
      </c>
      <c r="N196">
        <f t="shared" si="37"/>
        <v>0.95494020506824528</v>
      </c>
      <c r="O196">
        <f t="shared" si="38"/>
        <v>1.0127693340420461</v>
      </c>
    </row>
    <row r="197" spans="1:15" x14ac:dyDescent="0.25">
      <c r="A197" s="27">
        <v>42212</v>
      </c>
      <c r="B197" t="s">
        <v>698</v>
      </c>
      <c r="C197" s="28">
        <v>221</v>
      </c>
      <c r="D197" s="15" t="s">
        <v>417</v>
      </c>
      <c r="F197" t="s">
        <v>762</v>
      </c>
      <c r="H197" s="1">
        <v>35013.953999999998</v>
      </c>
      <c r="I197" s="3">
        <v>140113.766</v>
      </c>
      <c r="J197">
        <f t="shared" si="35"/>
        <v>0.24989660187993232</v>
      </c>
      <c r="K197" t="str">
        <f t="shared" si="34"/>
        <v>low</v>
      </c>
      <c r="L197">
        <f t="shared" si="33"/>
        <v>7.527071058908015E-2</v>
      </c>
      <c r="M197">
        <f t="shared" si="36"/>
        <v>7.6031020797050652E-2</v>
      </c>
      <c r="N197">
        <f t="shared" si="37"/>
        <v>8.4394433084726217E-2</v>
      </c>
      <c r="O197">
        <f t="shared" si="38"/>
        <v>8.9505178793855361E-2</v>
      </c>
    </row>
    <row r="198" spans="1:15" x14ac:dyDescent="0.25">
      <c r="A198" s="27">
        <v>42156</v>
      </c>
      <c r="B198" t="s">
        <v>698</v>
      </c>
      <c r="C198" s="28">
        <v>221</v>
      </c>
      <c r="D198" s="15" t="s">
        <v>418</v>
      </c>
      <c r="F198" t="s">
        <v>762</v>
      </c>
      <c r="H198" s="1">
        <v>18049.991999999998</v>
      </c>
      <c r="I198" s="3">
        <v>186549.23</v>
      </c>
      <c r="J198">
        <f t="shared" si="35"/>
        <v>9.675725812430315E-2</v>
      </c>
      <c r="K198" t="str">
        <f t="shared" si="34"/>
        <v>low</v>
      </c>
      <c r="L198">
        <f t="shared" si="33"/>
        <v>-0.24584345119668033</v>
      </c>
      <c r="M198">
        <f t="shared" si="36"/>
        <v>-0.24832671838048517</v>
      </c>
      <c r="N198">
        <f t="shared" si="37"/>
        <v>-0.27564265740233856</v>
      </c>
      <c r="O198">
        <f t="shared" si="38"/>
        <v>-0.29233498504861444</v>
      </c>
    </row>
    <row r="199" spans="1:15" x14ac:dyDescent="0.25">
      <c r="A199" s="27">
        <v>42232</v>
      </c>
      <c r="B199" t="s">
        <v>698</v>
      </c>
      <c r="C199" s="28">
        <v>221</v>
      </c>
      <c r="D199" s="15" t="s">
        <v>419</v>
      </c>
      <c r="F199" t="s">
        <v>762</v>
      </c>
      <c r="H199" s="1">
        <v>8844.1200000000008</v>
      </c>
      <c r="I199" s="3">
        <v>164484.45600000001</v>
      </c>
      <c r="J199">
        <f t="shared" si="35"/>
        <v>5.3768728152646841E-2</v>
      </c>
      <c r="K199" t="str">
        <f t="shared" si="34"/>
        <v>low</v>
      </c>
      <c r="L199">
        <f t="shared" si="33"/>
        <v>-0.33598505315024774</v>
      </c>
      <c r="M199">
        <f t="shared" si="36"/>
        <v>-0.33937884156590681</v>
      </c>
      <c r="N199">
        <f t="shared" si="37"/>
        <v>-0.37671051413815654</v>
      </c>
      <c r="O199">
        <f t="shared" si="38"/>
        <v>-0.39952329423921573</v>
      </c>
    </row>
    <row r="200" spans="1:15" x14ac:dyDescent="0.25">
      <c r="A200" s="27">
        <v>42149</v>
      </c>
      <c r="B200" t="s">
        <v>698</v>
      </c>
      <c r="C200" s="28">
        <v>221</v>
      </c>
      <c r="D200" s="15" t="s">
        <v>420</v>
      </c>
      <c r="F200" t="s">
        <v>762</v>
      </c>
      <c r="H200" s="1">
        <v>60535.091999999997</v>
      </c>
      <c r="I200" s="3">
        <v>192197.25599999999</v>
      </c>
      <c r="J200">
        <f t="shared" si="35"/>
        <v>0.31496335202621206</v>
      </c>
      <c r="K200" t="str">
        <f t="shared" si="34"/>
        <v>low</v>
      </c>
      <c r="L200">
        <f t="shared" si="33"/>
        <v>0.21170759493858685</v>
      </c>
      <c r="M200">
        <f t="shared" si="36"/>
        <v>0.21384605549352206</v>
      </c>
      <c r="N200">
        <f t="shared" si="37"/>
        <v>0.23736912159780948</v>
      </c>
      <c r="O200">
        <f t="shared" si="38"/>
        <v>0.25174368607255221</v>
      </c>
    </row>
    <row r="201" spans="1:15" x14ac:dyDescent="0.25">
      <c r="A201" s="27">
        <v>42149</v>
      </c>
      <c r="B201" t="s">
        <v>696</v>
      </c>
      <c r="C201" s="28">
        <v>221</v>
      </c>
      <c r="D201" s="15" t="s">
        <v>421</v>
      </c>
      <c r="F201" t="s">
        <v>762</v>
      </c>
      <c r="H201" s="1">
        <v>33801.385999999999</v>
      </c>
      <c r="I201" s="3">
        <v>187467.772</v>
      </c>
      <c r="J201">
        <f t="shared" si="35"/>
        <v>0.18030504997947061</v>
      </c>
      <c r="K201" t="str">
        <f t="shared" si="34"/>
        <v>low</v>
      </c>
      <c r="L201">
        <f t="shared" si="33"/>
        <v>-7.0654120403710177E-2</v>
      </c>
      <c r="M201">
        <f t="shared" si="36"/>
        <v>-7.1367798387586029E-2</v>
      </c>
      <c r="N201">
        <f t="shared" si="37"/>
        <v>-7.9218256210220495E-2</v>
      </c>
      <c r="O201">
        <f t="shared" si="38"/>
        <v>-8.4015543758850883E-2</v>
      </c>
    </row>
    <row r="202" spans="1:15" x14ac:dyDescent="0.25">
      <c r="A202" s="27">
        <v>42232</v>
      </c>
      <c r="B202" t="s">
        <v>696</v>
      </c>
      <c r="C202" s="28">
        <v>221</v>
      </c>
      <c r="D202" s="15" t="s">
        <v>422</v>
      </c>
      <c r="F202" t="s">
        <v>762</v>
      </c>
      <c r="H202" s="1">
        <v>28837.01</v>
      </c>
      <c r="I202" s="3">
        <v>211288.54800000001</v>
      </c>
      <c r="J202">
        <f t="shared" si="35"/>
        <v>0.13648165162268991</v>
      </c>
      <c r="K202" t="str">
        <f t="shared" si="34"/>
        <v>low</v>
      </c>
      <c r="L202">
        <f t="shared" si="33"/>
        <v>-0.16254633754940256</v>
      </c>
      <c r="M202">
        <f t="shared" si="36"/>
        <v>-0.16418821974687126</v>
      </c>
      <c r="N202">
        <f t="shared" si="37"/>
        <v>-0.18224892391902708</v>
      </c>
      <c r="O202">
        <f t="shared" si="38"/>
        <v>-0.19328552754165559</v>
      </c>
    </row>
    <row r="203" spans="1:15" x14ac:dyDescent="0.25">
      <c r="A203" s="27">
        <v>42198</v>
      </c>
      <c r="B203" t="s">
        <v>698</v>
      </c>
      <c r="C203" s="28">
        <v>221</v>
      </c>
      <c r="D203" s="15" t="s">
        <v>423</v>
      </c>
      <c r="F203" t="s">
        <v>762</v>
      </c>
      <c r="H203" s="1">
        <v>27253.137999999999</v>
      </c>
      <c r="I203" s="3">
        <v>193572.63800000001</v>
      </c>
      <c r="J203">
        <f t="shared" si="35"/>
        <v>0.14079023916593003</v>
      </c>
      <c r="K203" t="str">
        <f t="shared" si="34"/>
        <v>low</v>
      </c>
      <c r="L203">
        <f t="shared" si="33"/>
        <v>-0.15351176522136709</v>
      </c>
      <c r="M203">
        <f t="shared" si="36"/>
        <v>-0.15506238911249201</v>
      </c>
      <c r="N203">
        <f t="shared" si="37"/>
        <v>-0.17211925191486613</v>
      </c>
      <c r="O203">
        <f t="shared" si="38"/>
        <v>-0.18254242434496354</v>
      </c>
    </row>
    <row r="204" spans="1:15" x14ac:dyDescent="0.25">
      <c r="A204" s="27">
        <v>42226</v>
      </c>
      <c r="B204" t="s">
        <v>698</v>
      </c>
      <c r="C204" s="28">
        <v>221</v>
      </c>
      <c r="D204" s="15" t="s">
        <v>424</v>
      </c>
      <c r="F204" t="s">
        <v>762</v>
      </c>
      <c r="H204" s="1">
        <v>12173.066000000001</v>
      </c>
      <c r="I204" s="3">
        <v>223690.264</v>
      </c>
      <c r="J204">
        <f t="shared" si="35"/>
        <v>5.4419292920142477E-2</v>
      </c>
      <c r="K204" t="str">
        <f t="shared" si="34"/>
        <v>low</v>
      </c>
      <c r="L204">
        <f t="shared" si="33"/>
        <v>-0.3346208997271074</v>
      </c>
      <c r="M204">
        <f t="shared" si="36"/>
        <v>-0.33800090881526001</v>
      </c>
      <c r="N204">
        <f t="shared" si="37"/>
        <v>-0.3751810087849386</v>
      </c>
      <c r="O204">
        <f t="shared" si="38"/>
        <v>-0.39790116532499586</v>
      </c>
    </row>
    <row r="205" spans="1:15" x14ac:dyDescent="0.25">
      <c r="A205" s="27">
        <v>42170</v>
      </c>
      <c r="B205" t="s">
        <v>696</v>
      </c>
      <c r="C205" s="28">
        <v>221</v>
      </c>
      <c r="D205" s="15" t="s">
        <v>425</v>
      </c>
      <c r="F205" t="s">
        <v>762</v>
      </c>
      <c r="H205" s="1">
        <v>38770.44</v>
      </c>
      <c r="I205" s="3">
        <v>218349.342</v>
      </c>
      <c r="J205">
        <f t="shared" si="35"/>
        <v>0.17756151516133262</v>
      </c>
      <c r="K205" t="str">
        <f t="shared" si="34"/>
        <v>low</v>
      </c>
      <c r="L205">
        <f t="shared" si="33"/>
        <v>-7.6406971773259336E-2</v>
      </c>
      <c r="M205">
        <f t="shared" si="36"/>
        <v>-7.7178759366928626E-2</v>
      </c>
      <c r="N205">
        <f t="shared" si="37"/>
        <v>-8.5668422897290777E-2</v>
      </c>
      <c r="O205">
        <f t="shared" si="38"/>
        <v>-9.0856318694761656E-2</v>
      </c>
    </row>
    <row r="206" spans="1:15" x14ac:dyDescent="0.25">
      <c r="A206" s="27">
        <v>42240</v>
      </c>
      <c r="B206" t="s">
        <v>696</v>
      </c>
      <c r="C206" s="28">
        <v>221</v>
      </c>
      <c r="D206" s="15" t="s">
        <v>426</v>
      </c>
      <c r="F206" t="s">
        <v>762</v>
      </c>
      <c r="H206" s="1">
        <v>18315.732</v>
      </c>
      <c r="I206" s="3">
        <v>248230.15</v>
      </c>
      <c r="J206">
        <f t="shared" si="35"/>
        <v>7.3785283536266649E-2</v>
      </c>
      <c r="K206" t="str">
        <f t="shared" si="34"/>
        <v>low</v>
      </c>
      <c r="L206">
        <f t="shared" si="33"/>
        <v>-0.29401282546389884</v>
      </c>
      <c r="M206">
        <f t="shared" si="36"/>
        <v>-0.29698265198373619</v>
      </c>
      <c r="N206">
        <f t="shared" si="37"/>
        <v>-0.32965074370194719</v>
      </c>
      <c r="O206">
        <f t="shared" si="38"/>
        <v>-0.3496136851224384</v>
      </c>
    </row>
    <row r="207" spans="1:15" x14ac:dyDescent="0.25">
      <c r="A207" s="27">
        <v>42156</v>
      </c>
      <c r="B207" t="s">
        <v>697</v>
      </c>
      <c r="C207" s="28">
        <v>221</v>
      </c>
      <c r="D207" s="15" t="s">
        <v>427</v>
      </c>
      <c r="F207" t="s">
        <v>762</v>
      </c>
      <c r="H207" s="1">
        <v>39657.944000000003</v>
      </c>
      <c r="I207" s="3">
        <v>264002.60800000001</v>
      </c>
      <c r="J207">
        <f t="shared" si="35"/>
        <v>0.15021800087671863</v>
      </c>
      <c r="K207" t="str">
        <f t="shared" si="34"/>
        <v>low</v>
      </c>
      <c r="L207">
        <f t="shared" si="33"/>
        <v>-0.1337429212062935</v>
      </c>
      <c r="M207">
        <f t="shared" si="36"/>
        <v>-0.13509385980433686</v>
      </c>
      <c r="N207">
        <f t="shared" si="37"/>
        <v>-0.14995418438281391</v>
      </c>
      <c r="O207">
        <f t="shared" si="38"/>
        <v>-0.1590350879020192</v>
      </c>
    </row>
    <row r="208" spans="1:15" x14ac:dyDescent="0.25">
      <c r="A208" s="27">
        <v>42135</v>
      </c>
      <c r="B208" t="s">
        <v>696</v>
      </c>
      <c r="C208" s="28">
        <v>221</v>
      </c>
      <c r="D208" s="15" t="s">
        <v>428</v>
      </c>
      <c r="F208" t="s">
        <v>762</v>
      </c>
      <c r="H208" s="1">
        <v>34404.572</v>
      </c>
      <c r="I208" s="3">
        <v>269683.98200000002</v>
      </c>
      <c r="J208">
        <f t="shared" si="35"/>
        <v>0.12757365767463341</v>
      </c>
      <c r="K208" t="str">
        <f t="shared" si="34"/>
        <v>low</v>
      </c>
      <c r="L208">
        <f t="shared" si="33"/>
        <v>-0.18122529319640718</v>
      </c>
      <c r="M208">
        <f t="shared" si="36"/>
        <v>-0.18305585171354258</v>
      </c>
      <c r="N208">
        <f t="shared" si="37"/>
        <v>-0.20319199540203225</v>
      </c>
      <c r="O208">
        <f t="shared" si="38"/>
        <v>-0.21549686647792157</v>
      </c>
    </row>
    <row r="209" spans="1:16" x14ac:dyDescent="0.25">
      <c r="A209" s="27">
        <v>42177</v>
      </c>
      <c r="B209" t="s">
        <v>696</v>
      </c>
      <c r="C209" s="28">
        <v>221</v>
      </c>
      <c r="D209" s="15" t="s">
        <v>429</v>
      </c>
      <c r="F209" t="s">
        <v>762</v>
      </c>
      <c r="H209" s="1">
        <v>123913.14200000001</v>
      </c>
      <c r="I209" s="3">
        <v>285269.08</v>
      </c>
      <c r="J209">
        <f t="shared" si="35"/>
        <v>0.43437284545524529</v>
      </c>
      <c r="K209" t="str">
        <f t="shared" si="34"/>
        <v>low</v>
      </c>
      <c r="L209">
        <f t="shared" si="33"/>
        <v>0.46209445471848459</v>
      </c>
      <c r="M209">
        <f t="shared" si="36"/>
        <v>0.46676207547321669</v>
      </c>
      <c r="N209">
        <f t="shared" si="37"/>
        <v>0.51810590377527055</v>
      </c>
      <c r="O209">
        <f t="shared" si="38"/>
        <v>0.54948128515777972</v>
      </c>
    </row>
    <row r="210" spans="1:16" x14ac:dyDescent="0.25">
      <c r="A210" s="27">
        <v>42226</v>
      </c>
      <c r="B210" t="s">
        <v>730</v>
      </c>
      <c r="C210">
        <v>222</v>
      </c>
      <c r="D210" s="15" t="s">
        <v>430</v>
      </c>
      <c r="F210" t="s">
        <v>762</v>
      </c>
      <c r="H210" s="1">
        <v>794145.15</v>
      </c>
      <c r="I210" s="3">
        <v>362343.79599999997</v>
      </c>
      <c r="J210">
        <f t="shared" si="35"/>
        <v>2.1916896570791571</v>
      </c>
      <c r="K210" t="str">
        <f t="shared" si="34"/>
        <v>low</v>
      </c>
      <c r="L210">
        <f t="shared" si="33"/>
        <v>4.1469692956157624</v>
      </c>
      <c r="M210">
        <f t="shared" si="36"/>
        <v>4.1888578743593561</v>
      </c>
      <c r="N210">
        <f t="shared" si="37"/>
        <v>4.6496322405388852</v>
      </c>
      <c r="O210">
        <f t="shared" si="38"/>
        <v>4.9312039882690479</v>
      </c>
    </row>
    <row r="211" spans="1:16" x14ac:dyDescent="0.25">
      <c r="A211" s="27">
        <v>42226</v>
      </c>
      <c r="B211" t="s">
        <v>731</v>
      </c>
      <c r="C211">
        <v>222</v>
      </c>
      <c r="D211" s="15" t="s">
        <v>431</v>
      </c>
      <c r="F211" t="s">
        <v>762</v>
      </c>
      <c r="H211" s="1">
        <v>960416.66200000001</v>
      </c>
      <c r="I211" s="3">
        <v>363723.70600000001</v>
      </c>
      <c r="J211">
        <f t="shared" si="35"/>
        <v>2.6405115920599358</v>
      </c>
      <c r="K211" t="str">
        <f t="shared" si="34"/>
        <v>low</v>
      </c>
      <c r="L211">
        <f t="shared" si="33"/>
        <v>5.0880930846297669</v>
      </c>
      <c r="M211">
        <f t="shared" si="36"/>
        <v>5.139487964272492</v>
      </c>
      <c r="N211">
        <f t="shared" si="37"/>
        <v>5.7048316403424657</v>
      </c>
      <c r="O211">
        <f t="shared" si="38"/>
        <v>6.0503039986663119</v>
      </c>
    </row>
    <row r="212" spans="1:16" x14ac:dyDescent="0.25">
      <c r="A212" s="27">
        <v>42226</v>
      </c>
      <c r="B212" t="s">
        <v>732</v>
      </c>
      <c r="C212">
        <v>222</v>
      </c>
      <c r="D212" s="15" t="s">
        <v>432</v>
      </c>
      <c r="F212" t="s">
        <v>762</v>
      </c>
      <c r="H212" s="1">
        <v>814407.152</v>
      </c>
      <c r="I212" s="3">
        <v>391698.75799999997</v>
      </c>
      <c r="J212">
        <f t="shared" si="35"/>
        <v>2.0791670521457206</v>
      </c>
      <c r="K212" t="str">
        <f t="shared" si="34"/>
        <v>low</v>
      </c>
      <c r="L212">
        <f t="shared" si="33"/>
        <v>3.9110233846628657</v>
      </c>
      <c r="M212">
        <f t="shared" si="36"/>
        <v>3.9505286713766323</v>
      </c>
      <c r="N212">
        <f t="shared" si="37"/>
        <v>4.3850868252280621</v>
      </c>
      <c r="O212">
        <f t="shared" si="38"/>
        <v>4.6506382704720135</v>
      </c>
    </row>
    <row r="213" spans="1:16" x14ac:dyDescent="0.25">
      <c r="A213" s="27">
        <v>42226</v>
      </c>
      <c r="B213" t="s">
        <v>733</v>
      </c>
      <c r="C213">
        <v>222</v>
      </c>
      <c r="D213" s="15" t="s">
        <v>433</v>
      </c>
      <c r="F213" t="s">
        <v>762</v>
      </c>
      <c r="H213" s="1">
        <v>907486.272</v>
      </c>
      <c r="I213" s="3">
        <v>527202.41599999997</v>
      </c>
      <c r="J213">
        <f t="shared" si="35"/>
        <v>1.721324190593239</v>
      </c>
      <c r="K213" t="str">
        <f t="shared" si="34"/>
        <v>low</v>
      </c>
      <c r="L213">
        <f t="shared" si="33"/>
        <v>3.1606713998600107</v>
      </c>
      <c r="M213">
        <f t="shared" si="36"/>
        <v>3.1925973735959703</v>
      </c>
      <c r="N213">
        <f t="shared" si="37"/>
        <v>3.543783084691527</v>
      </c>
      <c r="O213">
        <f t="shared" si="38"/>
        <v>3.7583869813251956</v>
      </c>
      <c r="P213" t="s">
        <v>763</v>
      </c>
    </row>
    <row r="214" spans="1:16" x14ac:dyDescent="0.25">
      <c r="B214" t="s">
        <v>734</v>
      </c>
      <c r="D214" s="15" t="s">
        <v>434</v>
      </c>
      <c r="H214" s="1">
        <v>218527.78599999999</v>
      </c>
      <c r="I214" s="3">
        <v>354780.06199999998</v>
      </c>
      <c r="J214">
        <f t="shared" si="35"/>
        <v>0.61595283784577504</v>
      </c>
      <c r="K214" t="str">
        <f t="shared" si="34"/>
        <v>low</v>
      </c>
      <c r="L214">
        <f t="shared" si="33"/>
        <v>0.84284512024695968</v>
      </c>
      <c r="M214">
        <f t="shared" si="36"/>
        <v>0.85135870732016128</v>
      </c>
      <c r="N214">
        <f t="shared" si="37"/>
        <v>0.945008165125379</v>
      </c>
      <c r="O214">
        <f t="shared" si="38"/>
        <v>1.0022358310800499</v>
      </c>
      <c r="P214">
        <v>10</v>
      </c>
    </row>
    <row r="215" spans="1:16" x14ac:dyDescent="0.25">
      <c r="B215" t="s">
        <v>735</v>
      </c>
      <c r="D215" s="15" t="s">
        <v>435</v>
      </c>
      <c r="H215" s="1">
        <v>2065661.92</v>
      </c>
      <c r="I215" s="3">
        <v>316632.46000000002</v>
      </c>
      <c r="J215">
        <f t="shared" si="35"/>
        <v>6.5238476181500777</v>
      </c>
      <c r="K215" t="str">
        <f t="shared" si="34"/>
        <v>high</v>
      </c>
      <c r="L215">
        <f>(J215-0.3542)/0.4751</f>
        <v>12.98599793338261</v>
      </c>
      <c r="M215">
        <f t="shared" si="36"/>
        <v>13.117169629679402</v>
      </c>
      <c r="N215">
        <f t="shared" si="37"/>
        <v>14.560058288944138</v>
      </c>
      <c r="O215">
        <f t="shared" si="38"/>
        <v>15.441784164751445</v>
      </c>
      <c r="P215">
        <v>12.5</v>
      </c>
    </row>
    <row r="216" spans="1:16" x14ac:dyDescent="0.25">
      <c r="B216" t="s">
        <v>736</v>
      </c>
      <c r="D216" s="15" t="s">
        <v>436</v>
      </c>
      <c r="H216" s="1">
        <v>1933919.236</v>
      </c>
      <c r="I216" s="3">
        <v>473352.864</v>
      </c>
      <c r="J216">
        <f t="shared" si="35"/>
        <v>4.0855762858551126</v>
      </c>
      <c r="K216" t="str">
        <f t="shared" si="34"/>
        <v>high</v>
      </c>
      <c r="L216">
        <f>(J216-0.3542)/0.4751</f>
        <v>7.8538755753633183</v>
      </c>
      <c r="M216">
        <f t="shared" si="36"/>
        <v>7.9332076518821397</v>
      </c>
      <c r="N216">
        <f t="shared" si="37"/>
        <v>8.8058604935891758</v>
      </c>
      <c r="O216">
        <f t="shared" si="38"/>
        <v>9.3391245026929433</v>
      </c>
      <c r="P216">
        <v>13</v>
      </c>
    </row>
    <row r="217" spans="1:16" x14ac:dyDescent="0.25">
      <c r="B217" t="s">
        <v>737</v>
      </c>
      <c r="D217" s="15" t="s">
        <v>437</v>
      </c>
      <c r="H217" s="1">
        <v>544721.14399999997</v>
      </c>
      <c r="I217" s="3">
        <v>364043.68199999997</v>
      </c>
      <c r="J217">
        <f t="shared" si="35"/>
        <v>1.4963070942678798</v>
      </c>
      <c r="K217" t="str">
        <f t="shared" si="34"/>
        <v>low</v>
      </c>
      <c r="L217">
        <f t="shared" ref="L217" si="39">(J217-0.214)/0.4769</f>
        <v>2.6888385285550007</v>
      </c>
      <c r="M217">
        <f t="shared" si="36"/>
        <v>2.71599851369192</v>
      </c>
      <c r="N217">
        <f t="shared" si="37"/>
        <v>3.0147583501980311</v>
      </c>
      <c r="O217">
        <f t="shared" si="38"/>
        <v>3.1973256444989193</v>
      </c>
      <c r="P217">
        <v>11.5</v>
      </c>
    </row>
    <row r="218" spans="1:16" x14ac:dyDescent="0.25">
      <c r="B218" t="s">
        <v>738</v>
      </c>
      <c r="D218" s="15" t="s">
        <v>438</v>
      </c>
      <c r="H218" s="1">
        <v>2220112.8620000002</v>
      </c>
      <c r="I218" s="3">
        <v>488360.98800000001</v>
      </c>
      <c r="J218">
        <f t="shared" si="35"/>
        <v>4.5460487560484664</v>
      </c>
      <c r="K218" t="str">
        <f t="shared" si="34"/>
        <v>high</v>
      </c>
      <c r="L218">
        <f>(J218-0.3542)/0.4751</f>
        <v>8.8230872575215038</v>
      </c>
      <c r="M218">
        <f t="shared" si="36"/>
        <v>8.912209351031823</v>
      </c>
      <c r="N218">
        <f t="shared" si="37"/>
        <v>9.8925523796453234</v>
      </c>
      <c r="O218">
        <f t="shared" si="38"/>
        <v>10.491624116709431</v>
      </c>
      <c r="P218">
        <v>11.5</v>
      </c>
    </row>
    <row r="219" spans="1:16" x14ac:dyDescent="0.25">
      <c r="B219" t="s">
        <v>739</v>
      </c>
      <c r="D219" s="15" t="s">
        <v>439</v>
      </c>
      <c r="H219" s="1">
        <v>752819.43</v>
      </c>
      <c r="I219" s="3">
        <v>324324.81800000003</v>
      </c>
      <c r="J219">
        <f t="shared" si="35"/>
        <v>2.3211897092623976</v>
      </c>
      <c r="K219" t="str">
        <f t="shared" si="34"/>
        <v>low</v>
      </c>
      <c r="L219">
        <f t="shared" ref="L219:L221" si="40">(J219-0.214)/0.4769</f>
        <v>4.4185148023954657</v>
      </c>
      <c r="M219">
        <f t="shared" si="36"/>
        <v>4.4631462650459248</v>
      </c>
      <c r="N219">
        <f t="shared" si="37"/>
        <v>4.9540923542009763</v>
      </c>
      <c r="O219">
        <f t="shared" si="38"/>
        <v>5.2541015528698445</v>
      </c>
      <c r="P219">
        <v>11</v>
      </c>
    </row>
    <row r="220" spans="1:16" x14ac:dyDescent="0.25">
      <c r="B220" t="s">
        <v>740</v>
      </c>
      <c r="D220" s="15" t="s">
        <v>440</v>
      </c>
      <c r="H220" s="1">
        <v>534281.36</v>
      </c>
      <c r="I220" s="3">
        <v>439648.136</v>
      </c>
      <c r="J220">
        <f t="shared" si="35"/>
        <v>1.215247640672358</v>
      </c>
      <c r="K220" t="str">
        <f t="shared" si="34"/>
        <v>low</v>
      </c>
      <c r="L220">
        <f t="shared" si="40"/>
        <v>2.099491802626039</v>
      </c>
      <c r="M220">
        <f t="shared" si="36"/>
        <v>2.1206987905313524</v>
      </c>
      <c r="N220">
        <f t="shared" si="37"/>
        <v>2.353975657489801</v>
      </c>
      <c r="O220">
        <f t="shared" si="38"/>
        <v>2.4965273703359858</v>
      </c>
      <c r="P220">
        <v>11.5</v>
      </c>
    </row>
    <row r="221" spans="1:16" x14ac:dyDescent="0.25">
      <c r="B221" t="s">
        <v>741</v>
      </c>
      <c r="D221" s="15" t="s">
        <v>441</v>
      </c>
      <c r="H221" s="1">
        <v>633543.76399999997</v>
      </c>
      <c r="I221" s="3">
        <v>404800.45799999998</v>
      </c>
      <c r="J221">
        <f t="shared" si="35"/>
        <v>1.5650766976157917</v>
      </c>
      <c r="K221" t="str">
        <f t="shared" si="34"/>
        <v>low</v>
      </c>
      <c r="L221">
        <f t="shared" si="40"/>
        <v>2.8330398356380622</v>
      </c>
      <c r="M221">
        <f t="shared" si="36"/>
        <v>2.861656399634406</v>
      </c>
      <c r="N221">
        <f t="shared" si="37"/>
        <v>3.1764386035941907</v>
      </c>
      <c r="O221">
        <f t="shared" si="38"/>
        <v>3.3687969069829151</v>
      </c>
      <c r="P221">
        <v>11</v>
      </c>
    </row>
    <row r="222" spans="1:16" x14ac:dyDescent="0.25">
      <c r="B222" t="s">
        <v>742</v>
      </c>
      <c r="D222" s="15" t="s">
        <v>442</v>
      </c>
      <c r="H222" s="1">
        <v>2092294.7879999999</v>
      </c>
      <c r="I222" s="3">
        <v>389943.946</v>
      </c>
      <c r="J222">
        <f t="shared" si="35"/>
        <v>5.365629623084339</v>
      </c>
      <c r="K222" t="str">
        <f t="shared" si="34"/>
        <v>high</v>
      </c>
      <c r="L222">
        <f>(J222-0.3542)/0.4751</f>
        <v>10.548157489127213</v>
      </c>
      <c r="M222">
        <f t="shared" si="36"/>
        <v>10.654704534471932</v>
      </c>
      <c r="N222">
        <f t="shared" si="37"/>
        <v>11.826722033263845</v>
      </c>
      <c r="O222">
        <f t="shared" si="38"/>
        <v>12.542922932722288</v>
      </c>
      <c r="P222">
        <v>10</v>
      </c>
    </row>
    <row r="223" spans="1:16" x14ac:dyDescent="0.25">
      <c r="B223" t="s">
        <v>743</v>
      </c>
      <c r="D223" s="15" t="s">
        <v>443</v>
      </c>
      <c r="H223" s="1">
        <v>2052762.1540000001</v>
      </c>
      <c r="I223" s="3">
        <v>382638.12199999997</v>
      </c>
      <c r="J223">
        <f t="shared" si="35"/>
        <v>5.3647612090255876</v>
      </c>
      <c r="K223" t="str">
        <f t="shared" si="34"/>
        <v>high</v>
      </c>
      <c r="L223">
        <f>(J223-0.3542)/0.4751</f>
        <v>10.546329633815171</v>
      </c>
      <c r="M223">
        <f t="shared" si="36"/>
        <v>10.65285821597492</v>
      </c>
      <c r="N223">
        <f t="shared" si="37"/>
        <v>11.82467261973216</v>
      </c>
      <c r="O223">
        <f t="shared" si="38"/>
        <v>12.540749411106331</v>
      </c>
      <c r="P223">
        <v>11</v>
      </c>
    </row>
    <row r="224" spans="1:16" x14ac:dyDescent="0.25">
      <c r="B224" t="s">
        <v>744</v>
      </c>
      <c r="D224" s="15" t="s">
        <v>444</v>
      </c>
      <c r="H224" s="1">
        <v>645300.88600000006</v>
      </c>
      <c r="I224" s="3">
        <v>372909.37599999999</v>
      </c>
      <c r="J224">
        <f t="shared" si="35"/>
        <v>1.7304496146538297</v>
      </c>
      <c r="K224" t="str">
        <f t="shared" si="34"/>
        <v>low</v>
      </c>
      <c r="L224">
        <f t="shared" ref="L224" si="41">(J224-0.214)/0.4769</f>
        <v>3.1798062794167117</v>
      </c>
      <c r="M224">
        <f t="shared" si="36"/>
        <v>3.2119255347643549</v>
      </c>
      <c r="N224">
        <f t="shared" si="37"/>
        <v>3.5652373435884335</v>
      </c>
      <c r="O224">
        <f t="shared" si="38"/>
        <v>3.7811404640878497</v>
      </c>
      <c r="P224">
        <v>11</v>
      </c>
    </row>
    <row r="225" spans="2:16" x14ac:dyDescent="0.25">
      <c r="B225" t="s">
        <v>745</v>
      </c>
      <c r="D225" s="15" t="s">
        <v>445</v>
      </c>
      <c r="H225" s="1">
        <v>1605084.28</v>
      </c>
      <c r="I225" s="3">
        <v>458552.32799999998</v>
      </c>
      <c r="J225">
        <f t="shared" si="35"/>
        <v>3.500329585067552</v>
      </c>
      <c r="K225" t="str">
        <f t="shared" si="34"/>
        <v>high</v>
      </c>
      <c r="L225">
        <f>(J225-0.3542)/0.4751</f>
        <v>6.6220365924385431</v>
      </c>
      <c r="M225">
        <f t="shared" si="36"/>
        <v>6.6889258509480234</v>
      </c>
      <c r="N225">
        <f t="shared" si="37"/>
        <v>7.4247076945523061</v>
      </c>
      <c r="O225">
        <f t="shared" si="38"/>
        <v>7.8743320548863149</v>
      </c>
      <c r="P225">
        <v>13.5</v>
      </c>
    </row>
    <row r="226" spans="2:16" x14ac:dyDescent="0.25">
      <c r="B226" t="s">
        <v>746</v>
      </c>
      <c r="D226" s="15" t="s">
        <v>446</v>
      </c>
      <c r="H226" s="1">
        <v>191347.144</v>
      </c>
      <c r="I226" s="3">
        <v>417377.92800000001</v>
      </c>
      <c r="J226">
        <f t="shared" si="35"/>
        <v>0.45845055802759171</v>
      </c>
      <c r="K226" t="str">
        <f t="shared" si="34"/>
        <v>low</v>
      </c>
      <c r="L226">
        <f t="shared" ref="L226" si="42">(J226-0.214)/0.4769</f>
        <v>0.51258242404611387</v>
      </c>
      <c r="M226">
        <f t="shared" si="36"/>
        <v>0.51776002428900392</v>
      </c>
      <c r="N226">
        <f t="shared" si="37"/>
        <v>0.57471362696079431</v>
      </c>
      <c r="O226">
        <f t="shared" si="38"/>
        <v>0.60951705054702976</v>
      </c>
      <c r="P226">
        <v>12</v>
      </c>
    </row>
    <row r="227" spans="2:16" x14ac:dyDescent="0.25">
      <c r="B227" t="s">
        <v>747</v>
      </c>
      <c r="D227" s="15" t="s">
        <v>447</v>
      </c>
      <c r="H227" s="1">
        <v>2119763.824</v>
      </c>
      <c r="I227" s="3">
        <v>416033.30200000003</v>
      </c>
      <c r="J227">
        <f t="shared" si="35"/>
        <v>5.0951782316695402</v>
      </c>
      <c r="K227" t="str">
        <f t="shared" si="34"/>
        <v>high</v>
      </c>
      <c r="L227">
        <f>(J227-0.3542)/0.4751</f>
        <v>9.9789059812029901</v>
      </c>
      <c r="M227">
        <f t="shared" si="36"/>
        <v>10.079703011316152</v>
      </c>
      <c r="N227">
        <f t="shared" si="37"/>
        <v>11.18847034256093</v>
      </c>
      <c r="O227">
        <f t="shared" si="38"/>
        <v>11.866020089681758</v>
      </c>
      <c r="P227">
        <v>6.25</v>
      </c>
    </row>
    <row r="228" spans="2:16" x14ac:dyDescent="0.25">
      <c r="B228" t="s">
        <v>748</v>
      </c>
      <c r="D228" s="15" t="s">
        <v>448</v>
      </c>
      <c r="H228" s="1">
        <v>1621828.2919999999</v>
      </c>
      <c r="I228" s="3">
        <v>465441.11800000002</v>
      </c>
      <c r="J228">
        <f t="shared" si="35"/>
        <v>3.4844972420335236</v>
      </c>
      <c r="K228" t="str">
        <f t="shared" si="34"/>
        <v>high</v>
      </c>
      <c r="L228">
        <f>(J228-0.3542)/0.4751</f>
        <v>6.5887123595738233</v>
      </c>
      <c r="M228">
        <f t="shared" si="36"/>
        <v>6.6552650096705284</v>
      </c>
      <c r="N228">
        <f t="shared" si="37"/>
        <v>7.3873441607342869</v>
      </c>
      <c r="O228">
        <f t="shared" si="38"/>
        <v>7.8347058656636834</v>
      </c>
      <c r="P228">
        <v>10.25</v>
      </c>
    </row>
    <row r="229" spans="2:16" x14ac:dyDescent="0.25">
      <c r="B229" t="s">
        <v>749</v>
      </c>
      <c r="D229" s="15" t="s">
        <v>449</v>
      </c>
      <c r="H229" s="1">
        <v>663435.99199999997</v>
      </c>
      <c r="I229" s="3">
        <v>435933.87</v>
      </c>
      <c r="J229">
        <f t="shared" si="35"/>
        <v>1.5218730125282534</v>
      </c>
      <c r="K229" t="str">
        <f t="shared" si="34"/>
        <v>low</v>
      </c>
      <c r="L229">
        <f t="shared" ref="L229" si="43">(J229-0.214)/0.4769</f>
        <v>2.7424470801598941</v>
      </c>
      <c r="M229">
        <f t="shared" si="36"/>
        <v>2.7701485658180749</v>
      </c>
      <c r="N229">
        <f t="shared" si="37"/>
        <v>3.0748649080580632</v>
      </c>
      <c r="O229">
        <f t="shared" si="38"/>
        <v>3.2610721264800757</v>
      </c>
      <c r="P229">
        <v>9</v>
      </c>
    </row>
    <row r="230" spans="2:16" x14ac:dyDescent="0.25">
      <c r="B230" t="s">
        <v>750</v>
      </c>
      <c r="D230" s="15" t="s">
        <v>450</v>
      </c>
      <c r="H230" s="1">
        <v>6268442.7439999999</v>
      </c>
      <c r="I230" s="3">
        <v>440880.12800000003</v>
      </c>
      <c r="J230">
        <f t="shared" si="35"/>
        <v>14.218020604457816</v>
      </c>
      <c r="K230" t="str">
        <f t="shared" si="34"/>
        <v>high</v>
      </c>
      <c r="L230">
        <f>(J230-0.3542)/0.4751</f>
        <v>29.180847409930152</v>
      </c>
      <c r="M230">
        <f t="shared" si="36"/>
        <v>29.475603444373888</v>
      </c>
      <c r="N230">
        <f t="shared" si="37"/>
        <v>32.717919823255016</v>
      </c>
      <c r="O230">
        <f t="shared" si="38"/>
        <v>34.699246816475785</v>
      </c>
      <c r="P230">
        <v>10.5</v>
      </c>
    </row>
    <row r="231" spans="2:16" x14ac:dyDescent="0.25">
      <c r="B231" t="s">
        <v>751</v>
      </c>
      <c r="D231" s="15" t="s">
        <v>451</v>
      </c>
      <c r="H231" s="1">
        <v>497079.54</v>
      </c>
      <c r="I231" s="3">
        <v>405575.62199999997</v>
      </c>
      <c r="J231">
        <f t="shared" si="35"/>
        <v>1.2256149359982982</v>
      </c>
      <c r="K231" t="str">
        <f t="shared" si="34"/>
        <v>low</v>
      </c>
      <c r="L231">
        <f t="shared" ref="L231:L232" si="44">(J231-0.214)/0.4769</f>
        <v>2.1212307318060355</v>
      </c>
      <c r="M231">
        <f t="shared" si="36"/>
        <v>2.1426573048545809</v>
      </c>
      <c r="N231">
        <f t="shared" si="37"/>
        <v>2.3783496083885849</v>
      </c>
      <c r="O231">
        <f t="shared" si="38"/>
        <v>2.5223773553808306</v>
      </c>
      <c r="P231">
        <v>10.5</v>
      </c>
    </row>
    <row r="232" spans="2:16" x14ac:dyDescent="0.25">
      <c r="B232" t="s">
        <v>752</v>
      </c>
      <c r="D232" s="15" t="s">
        <v>452</v>
      </c>
      <c r="H232" s="1">
        <v>700230.19799999997</v>
      </c>
      <c r="I232" s="3">
        <v>459616.51199999999</v>
      </c>
      <c r="J232">
        <f t="shared" si="35"/>
        <v>1.523509664509181</v>
      </c>
      <c r="K232" t="str">
        <f t="shared" si="34"/>
        <v>low</v>
      </c>
      <c r="L232">
        <f t="shared" si="44"/>
        <v>2.7458789358548565</v>
      </c>
      <c r="M232">
        <f t="shared" si="36"/>
        <v>2.773615086722077</v>
      </c>
      <c r="N232">
        <f t="shared" si="37"/>
        <v>3.0787127462615054</v>
      </c>
      <c r="O232">
        <f t="shared" si="38"/>
        <v>3.2651529815054676</v>
      </c>
      <c r="P232">
        <v>11</v>
      </c>
    </row>
    <row r="233" spans="2:16" x14ac:dyDescent="0.25">
      <c r="B233" t="s">
        <v>753</v>
      </c>
      <c r="D233" s="15" t="s">
        <v>453</v>
      </c>
      <c r="H233" s="1">
        <v>2249737.0819999999</v>
      </c>
      <c r="I233" s="3">
        <v>423236.87400000001</v>
      </c>
      <c r="J233">
        <f t="shared" si="35"/>
        <v>5.3155507475938872</v>
      </c>
      <c r="K233" t="str">
        <f t="shared" si="34"/>
        <v>high</v>
      </c>
      <c r="L233">
        <f>(J233-0.3542)/0.4751</f>
        <v>10.442750468520074</v>
      </c>
      <c r="M233">
        <f t="shared" si="36"/>
        <v>10.548232796484923</v>
      </c>
      <c r="N233">
        <f t="shared" si="37"/>
        <v>11.708538404098265</v>
      </c>
      <c r="O233">
        <f t="shared" si="38"/>
        <v>12.417582356663765</v>
      </c>
      <c r="P233">
        <v>10</v>
      </c>
    </row>
    <row r="234" spans="2:16" x14ac:dyDescent="0.25">
      <c r="B234" t="s">
        <v>754</v>
      </c>
      <c r="D234" s="15" t="s">
        <v>454</v>
      </c>
      <c r="H234" s="1">
        <v>386299.44199999998</v>
      </c>
      <c r="I234" s="3">
        <v>413163.79800000001</v>
      </c>
      <c r="J234">
        <f t="shared" si="35"/>
        <v>0.93497892087825174</v>
      </c>
      <c r="K234" t="str">
        <f t="shared" si="34"/>
        <v>low</v>
      </c>
      <c r="L234">
        <f t="shared" ref="L234" si="45">(J234-0.214)/0.4769</f>
        <v>1.5118031471550677</v>
      </c>
      <c r="M234">
        <f t="shared" si="36"/>
        <v>1.5270738860152198</v>
      </c>
      <c r="N234">
        <f t="shared" si="37"/>
        <v>1.695052013476894</v>
      </c>
      <c r="O234">
        <f t="shared" si="38"/>
        <v>1.7977007248667876</v>
      </c>
      <c r="P234">
        <v>11</v>
      </c>
    </row>
    <row r="235" spans="2:16" x14ac:dyDescent="0.25">
      <c r="B235" t="s">
        <v>755</v>
      </c>
      <c r="D235" s="15" t="s">
        <v>455</v>
      </c>
      <c r="H235" s="1">
        <v>2194562.7340000002</v>
      </c>
      <c r="I235" s="3">
        <v>413531.24599999998</v>
      </c>
      <c r="J235">
        <f t="shared" si="35"/>
        <v>5.306884921580993</v>
      </c>
      <c r="K235" t="str">
        <f t="shared" si="34"/>
        <v>high</v>
      </c>
      <c r="L235">
        <f>(J235-0.3542)/0.4751</f>
        <v>10.424510464283294</v>
      </c>
      <c r="M235">
        <f t="shared" si="36"/>
        <v>10.529808549781105</v>
      </c>
      <c r="N235">
        <f t="shared" si="37"/>
        <v>11.688087490257027</v>
      </c>
      <c r="O235">
        <f t="shared" si="38"/>
        <v>12.395892979379601</v>
      </c>
      <c r="P235">
        <v>11.25</v>
      </c>
    </row>
    <row r="236" spans="2:16" x14ac:dyDescent="0.25">
      <c r="B236" t="s">
        <v>756</v>
      </c>
      <c r="D236" s="15" t="s">
        <v>456</v>
      </c>
      <c r="H236" s="1">
        <v>1693303.764</v>
      </c>
      <c r="I236" s="3">
        <v>403564.31400000001</v>
      </c>
      <c r="J236">
        <f t="shared" si="35"/>
        <v>4.1958709064647373</v>
      </c>
      <c r="K236" t="str">
        <f t="shared" si="34"/>
        <v>high</v>
      </c>
      <c r="L236">
        <f>(J236-0.3542)/0.4751</f>
        <v>8.0860259028935744</v>
      </c>
      <c r="M236">
        <f t="shared" si="36"/>
        <v>8.1677029322157306</v>
      </c>
      <c r="N236">
        <f t="shared" si="37"/>
        <v>9.0661502547594601</v>
      </c>
      <c r="O236">
        <f t="shared" si="38"/>
        <v>9.6151768530697428</v>
      </c>
      <c r="P236">
        <v>12.5</v>
      </c>
    </row>
    <row r="237" spans="2:16" x14ac:dyDescent="0.25">
      <c r="B237" t="s">
        <v>757</v>
      </c>
      <c r="D237" s="15" t="s">
        <v>457</v>
      </c>
      <c r="H237" s="1">
        <v>1812284.5460000001</v>
      </c>
      <c r="I237" s="3">
        <v>412499.43800000002</v>
      </c>
      <c r="J237">
        <f t="shared" si="35"/>
        <v>4.3934230669182144</v>
      </c>
      <c r="K237" t="str">
        <f t="shared" si="34"/>
        <v>high</v>
      </c>
      <c r="L237">
        <f>(J237-0.3542)/0.4751</f>
        <v>8.5018376487438747</v>
      </c>
      <c r="M237">
        <f t="shared" si="36"/>
        <v>8.5877147967109835</v>
      </c>
      <c r="N237">
        <f t="shared" si="37"/>
        <v>9.5323634243491906</v>
      </c>
      <c r="O237">
        <f t="shared" si="38"/>
        <v>10.109622891451046</v>
      </c>
      <c r="P237">
        <v>11</v>
      </c>
    </row>
    <row r="238" spans="2:16" x14ac:dyDescent="0.25">
      <c r="B238" t="s">
        <v>758</v>
      </c>
      <c r="D238" s="15" t="s">
        <v>458</v>
      </c>
      <c r="H238" s="1">
        <v>723016.95799999998</v>
      </c>
      <c r="I238" s="3">
        <v>412923.58399999997</v>
      </c>
      <c r="J238">
        <f t="shared" si="35"/>
        <v>1.7509703635624747</v>
      </c>
      <c r="K238" t="str">
        <f t="shared" si="34"/>
        <v>low</v>
      </c>
      <c r="L238">
        <f t="shared" ref="L238" si="46">(J238-0.214)/0.4769</f>
        <v>3.2228357382312325</v>
      </c>
      <c r="M238">
        <f t="shared" si="36"/>
        <v>3.2553896345770026</v>
      </c>
      <c r="N238">
        <f t="shared" si="37"/>
        <v>3.6134824943804729</v>
      </c>
      <c r="O238">
        <f t="shared" si="38"/>
        <v>3.8323072376503053</v>
      </c>
      <c r="P238" t="s">
        <v>289</v>
      </c>
    </row>
    <row r="239" spans="2:16" x14ac:dyDescent="0.25">
      <c r="B239" t="s">
        <v>759</v>
      </c>
      <c r="D239" s="15" t="s">
        <v>459</v>
      </c>
      <c r="H239" s="1">
        <v>1553474.5379999999</v>
      </c>
      <c r="I239" s="3">
        <v>314652.174</v>
      </c>
      <c r="J239">
        <f t="shared" si="35"/>
        <v>4.9371168114033113</v>
      </c>
      <c r="K239" t="str">
        <f t="shared" si="34"/>
        <v>high</v>
      </c>
      <c r="L239">
        <f>(J239-0.3542)/0.4751</f>
        <v>9.6462151366097899</v>
      </c>
      <c r="M239">
        <f t="shared" si="36"/>
        <v>9.7436516531412014</v>
      </c>
      <c r="N239">
        <f t="shared" si="37"/>
        <v>10.815453334986733</v>
      </c>
      <c r="O239">
        <f t="shared" si="38"/>
        <v>11.470413972835649</v>
      </c>
    </row>
    <row r="240" spans="2:16" x14ac:dyDescent="0.25">
      <c r="B240" t="s">
        <v>760</v>
      </c>
      <c r="D240" s="15" t="s">
        <v>460</v>
      </c>
      <c r="H240" s="1">
        <v>463518.46799999999</v>
      </c>
      <c r="I240" s="3">
        <v>410340.72600000002</v>
      </c>
      <c r="J240">
        <f t="shared" si="35"/>
        <v>1.1295941119917012</v>
      </c>
      <c r="K240" t="str">
        <f t="shared" si="34"/>
        <v>low</v>
      </c>
      <c r="L240">
        <f t="shared" ref="L240:L241" si="47">(J240-0.214)/0.4769</f>
        <v>1.9198870035472873</v>
      </c>
      <c r="M240">
        <f t="shared" si="36"/>
        <v>1.9392798015629162</v>
      </c>
      <c r="N240">
        <f t="shared" si="37"/>
        <v>2.1526005797348366</v>
      </c>
      <c r="O240">
        <f t="shared" si="38"/>
        <v>2.2829574501376992</v>
      </c>
      <c r="P240">
        <v>8.1</v>
      </c>
    </row>
    <row r="241" spans="2:16" x14ac:dyDescent="0.25">
      <c r="B241" t="s">
        <v>761</v>
      </c>
      <c r="D241" s="15" t="s">
        <v>461</v>
      </c>
      <c r="H241" s="1">
        <v>448977.772</v>
      </c>
      <c r="I241" s="3">
        <v>404892.92</v>
      </c>
      <c r="J241">
        <f t="shared" si="35"/>
        <v>1.1088802738264725</v>
      </c>
      <c r="K241" t="str">
        <f t="shared" si="34"/>
        <v>low</v>
      </c>
      <c r="L241">
        <f t="shared" si="47"/>
        <v>1.876452660571341</v>
      </c>
      <c r="M241">
        <f t="shared" si="36"/>
        <v>1.8954067278498394</v>
      </c>
      <c r="N241">
        <f t="shared" si="37"/>
        <v>2.1039014679133219</v>
      </c>
      <c r="O241">
        <f t="shared" si="38"/>
        <v>2.2313092246402819</v>
      </c>
      <c r="P241" t="s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raw1</vt:lpstr>
      <vt:lpstr>raw2</vt:lpstr>
      <vt:lpstr>raw2 sort</vt:lpstr>
      <vt:lpstr>s run 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rearick</dc:creator>
  <cp:lastModifiedBy>dan rearick</cp:lastModifiedBy>
  <dcterms:created xsi:type="dcterms:W3CDTF">2016-03-28T20:15:12Z</dcterms:created>
  <dcterms:modified xsi:type="dcterms:W3CDTF">2016-03-30T18:45:19Z</dcterms:modified>
</cp:coreProperties>
</file>