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esktop\"/>
    </mc:Choice>
  </mc:AlternateContent>
  <bookViews>
    <workbookView xWindow="0" yWindow="0" windowWidth="19200" windowHeight="7248" activeTab="3"/>
  </bookViews>
  <sheets>
    <sheet name="Raw Data" sheetId="1" r:id="rId1"/>
    <sheet name="Sheet1" sheetId="3" r:id="rId2"/>
    <sheet name="Sheet2" sheetId="4" r:id="rId3"/>
    <sheet name="Sheet3" sheetId="5" r:id="rId4"/>
    <sheet name="Standard Curves" sheetId="2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4" l="1"/>
  <c r="K67" i="4"/>
  <c r="K65" i="4"/>
  <c r="K63" i="4"/>
  <c r="K61" i="4"/>
  <c r="J59" i="4"/>
  <c r="J57" i="4"/>
  <c r="J55" i="4"/>
  <c r="J53" i="4"/>
  <c r="J51" i="4"/>
  <c r="I49" i="4"/>
  <c r="I47" i="4"/>
  <c r="I44" i="4"/>
  <c r="I42" i="4"/>
  <c r="H40" i="4"/>
  <c r="H38" i="4"/>
  <c r="H36" i="4"/>
  <c r="H34" i="4"/>
  <c r="G32" i="4"/>
  <c r="G30" i="4"/>
  <c r="G28" i="4"/>
  <c r="G26" i="4"/>
  <c r="D10" i="4"/>
  <c r="D8" i="4"/>
  <c r="D6" i="4"/>
  <c r="D4" i="4"/>
  <c r="D2" i="4"/>
  <c r="G54" i="1" l="1"/>
  <c r="I54" i="1" s="1"/>
  <c r="G53" i="1"/>
  <c r="I53" i="1" s="1"/>
  <c r="G5" i="1"/>
  <c r="I5" i="1" s="1"/>
  <c r="G4" i="1"/>
  <c r="I4" i="1" s="1"/>
  <c r="G44" i="1"/>
  <c r="I44" i="1" s="1"/>
  <c r="G43" i="1"/>
  <c r="I43" i="1" s="1"/>
  <c r="G27" i="1"/>
  <c r="J27" i="1" s="1"/>
  <c r="I27" i="1" s="1"/>
  <c r="J26" i="1"/>
  <c r="I26" i="1" s="1"/>
  <c r="G26" i="1"/>
  <c r="G34" i="1"/>
  <c r="I34" i="1" s="1"/>
  <c r="G19" i="1"/>
  <c r="I19" i="1" s="1"/>
  <c r="G18" i="1"/>
  <c r="I18" i="1" s="1"/>
  <c r="G42" i="1"/>
  <c r="I42" i="1" s="1"/>
  <c r="G41" i="1"/>
  <c r="I41" i="1" s="1"/>
  <c r="G52" i="1"/>
  <c r="I52" i="1" s="1"/>
  <c r="G51" i="1"/>
  <c r="I51" i="1" s="1"/>
  <c r="G17" i="1"/>
  <c r="I17" i="1" s="1"/>
  <c r="G16" i="1"/>
  <c r="I16" i="1" s="1"/>
  <c r="G3" i="1"/>
  <c r="I3" i="1" s="1"/>
  <c r="G2" i="1"/>
  <c r="I2" i="1" s="1"/>
  <c r="G25" i="1"/>
  <c r="I25" i="1" s="1"/>
  <c r="G24" i="1"/>
  <c r="I24" i="1" s="1"/>
  <c r="G33" i="1"/>
  <c r="I33" i="1" s="1"/>
  <c r="G32" i="1"/>
  <c r="I32" i="1" s="1"/>
  <c r="G20" i="1"/>
  <c r="I20" i="1" s="1"/>
  <c r="G21" i="1"/>
  <c r="I21" i="1"/>
  <c r="G35" i="1"/>
  <c r="I35" i="1" s="1"/>
  <c r="G36" i="1"/>
  <c r="I36" i="1"/>
  <c r="G55" i="1"/>
  <c r="I55" i="1" s="1"/>
  <c r="G56" i="1"/>
  <c r="I56" i="1"/>
  <c r="G6" i="1"/>
  <c r="I6" i="1" s="1"/>
  <c r="G7" i="1"/>
  <c r="I7" i="1"/>
  <c r="G45" i="1"/>
  <c r="I45" i="1" s="1"/>
  <c r="G46" i="1"/>
  <c r="I46" i="1"/>
  <c r="G63" i="1"/>
  <c r="I63" i="1" s="1"/>
  <c r="G64" i="1"/>
  <c r="I64" i="1"/>
  <c r="G67" i="1"/>
  <c r="I67" i="1" s="1"/>
  <c r="G68" i="1"/>
  <c r="I68" i="1"/>
  <c r="G61" i="1"/>
  <c r="I61" i="1" s="1"/>
  <c r="G62" i="1"/>
  <c r="I62" i="1"/>
  <c r="G14" i="1"/>
  <c r="I14" i="1" s="1"/>
  <c r="G15" i="1"/>
  <c r="I15" i="1"/>
  <c r="G12" i="1"/>
  <c r="I12" i="1" s="1"/>
  <c r="G13" i="1"/>
  <c r="I13" i="1"/>
  <c r="G65" i="1"/>
  <c r="I65" i="1" s="1"/>
  <c r="G66" i="1"/>
  <c r="I66" i="1"/>
  <c r="G8" i="1"/>
  <c r="I8" i="1" s="1"/>
  <c r="G9" i="1"/>
  <c r="I9" i="1"/>
  <c r="G57" i="1"/>
  <c r="I57" i="1" s="1"/>
  <c r="G58" i="1"/>
  <c r="I58" i="1"/>
  <c r="G37" i="1"/>
  <c r="I37" i="1" s="1"/>
  <c r="G38" i="1"/>
  <c r="I38" i="1"/>
  <c r="G10" i="1"/>
  <c r="I10" i="1" s="1"/>
  <c r="G11" i="1"/>
  <c r="I11" i="1"/>
  <c r="G47" i="1"/>
  <c r="I47" i="1" s="1"/>
  <c r="G48" i="1"/>
  <c r="I48" i="1"/>
  <c r="G59" i="1"/>
  <c r="I59" i="1" s="1"/>
  <c r="G60" i="1"/>
  <c r="I60" i="1"/>
  <c r="G49" i="1"/>
  <c r="I49" i="1" s="1"/>
  <c r="G50" i="1"/>
  <c r="I50" i="1" s="1"/>
  <c r="G39" i="1"/>
  <c r="I39" i="1" s="1"/>
  <c r="G40" i="1"/>
  <c r="I40" i="1"/>
  <c r="G22" i="1"/>
  <c r="I22" i="1" s="1"/>
  <c r="G23" i="1"/>
  <c r="I23" i="1"/>
  <c r="G28" i="1"/>
  <c r="I28" i="1" s="1"/>
  <c r="G29" i="1"/>
  <c r="I29" i="1"/>
  <c r="G30" i="1"/>
  <c r="I30" i="1" s="1"/>
  <c r="G31" i="1"/>
  <c r="I31" i="1" s="1"/>
</calcChain>
</file>

<file path=xl/sharedStrings.xml><?xml version="1.0" encoding="utf-8"?>
<sst xmlns="http://schemas.openxmlformats.org/spreadsheetml/2006/main" count="159" uniqueCount="16">
  <si>
    <t>Sample</t>
  </si>
  <si>
    <t>Sample Date</t>
  </si>
  <si>
    <t xml:space="preserve">Lake </t>
  </si>
  <si>
    <t>Location</t>
  </si>
  <si>
    <t>Date Run</t>
  </si>
  <si>
    <t>F</t>
  </si>
  <si>
    <t>ug/L in vial</t>
  </si>
  <si>
    <t>volume filtered</t>
  </si>
  <si>
    <t>actual ug/L</t>
  </si>
  <si>
    <t>epi</t>
  </si>
  <si>
    <t>hypo</t>
  </si>
  <si>
    <t>meta</t>
  </si>
  <si>
    <t>Epi</t>
  </si>
  <si>
    <t>original extract</t>
  </si>
  <si>
    <t>* had to be diltuted to not go over standard curve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</si>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</sst>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" fontId="0" fillId="0" borderId="0" xfId="0" applyNumberFormat="1"/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15" fontId="0" fillId="3" borderId="0" xfId="0" applyNumberFormat="1" applyFill="1" applyBorder="1"/>
    <xf numFmtId="0" fontId="0" fillId="3" borderId="0" xfId="0" applyFill="1"/>
    <xf numFmtId="2" fontId="0" fillId="3" borderId="0" xfId="0" applyNumberFormat="1" applyFill="1" applyBorder="1"/>
    <xf numFmtId="14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 applyBorder="1"/>
    <xf numFmtId="15" fontId="0" fillId="4" borderId="0" xfId="0" applyNumberFormat="1" applyFill="1" applyBorder="1"/>
    <xf numFmtId="0" fontId="0" fillId="4" borderId="0" xfId="0" applyFill="1"/>
    <xf numFmtId="2" fontId="0" fillId="4" borderId="0" xfId="0" applyNumberFormat="1" applyFill="1" applyBorder="1"/>
    <xf numFmtId="14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 applyBorder="1"/>
    <xf numFmtId="14" fontId="0" fillId="5" borderId="0" xfId="0" applyNumberFormat="1" applyFill="1"/>
    <xf numFmtId="0" fontId="0" fillId="5" borderId="0" xfId="0" applyFill="1"/>
    <xf numFmtId="2" fontId="0" fillId="5" borderId="0" xfId="0" applyNumberFormat="1" applyFill="1"/>
    <xf numFmtId="14" fontId="0" fillId="6" borderId="0" xfId="0" applyNumberFormat="1" applyFill="1"/>
    <xf numFmtId="0" fontId="0" fillId="6" borderId="0" xfId="0" applyFill="1"/>
    <xf numFmtId="2" fontId="0" fillId="6" borderId="0" xfId="0" applyNumberFormat="1" applyFill="1"/>
    <xf numFmtId="14" fontId="0" fillId="7" borderId="0" xfId="0" applyNumberFormat="1" applyFill="1"/>
    <xf numFmtId="0" fontId="0" fillId="7" borderId="0" xfId="0" applyFill="1"/>
    <xf numFmtId="2" fontId="0" fillId="7" borderId="0" xfId="0" applyNumberFormat="1" applyFill="1"/>
    <xf numFmtId="14" fontId="0" fillId="8" borderId="0" xfId="0" applyNumberFormat="1" applyFill="1"/>
    <xf numFmtId="0" fontId="0" fillId="8" borderId="0" xfId="0" applyFill="1"/>
    <xf numFmtId="2" fontId="0" fillId="8" borderId="0" xfId="0" applyNumberFormat="1" applyFill="1"/>
    <xf numFmtId="14" fontId="0" fillId="9" borderId="0" xfId="0" applyNumberFormat="1" applyFill="1"/>
    <xf numFmtId="0" fontId="0" fillId="9" borderId="0" xfId="0" applyFill="1"/>
    <xf numFmtId="2" fontId="0" fillId="9" borderId="0" xfId="0" applyNumberFormat="1" applyFill="1"/>
    <xf numFmtId="14" fontId="0" fillId="3" borderId="0" xfId="0" applyNumberFormat="1" applyFill="1" applyBorder="1"/>
    <xf numFmtId="14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221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Sheet3!$A$7:$A$13</c:f>
              <c:numCache>
                <c:formatCode>m/d/yyyy</c:formatCode>
                <c:ptCount val="7"/>
                <c:pt idx="0">
                  <c:v>41794</c:v>
                </c:pt>
                <c:pt idx="1">
                  <c:v>41807</c:v>
                </c:pt>
                <c:pt idx="2">
                  <c:v>41835</c:v>
                </c:pt>
                <c:pt idx="3">
                  <c:v>41850</c:v>
                </c:pt>
                <c:pt idx="4">
                  <c:v>41862</c:v>
                </c:pt>
                <c:pt idx="5">
                  <c:v>41876</c:v>
                </c:pt>
                <c:pt idx="6">
                  <c:v>41932</c:v>
                </c:pt>
              </c:numCache>
            </c:numRef>
          </c:xVal>
          <c:yVal>
            <c:numRef>
              <c:f>Sheet3!$C$7:$C$13</c:f>
              <c:numCache>
                <c:formatCode>0.00</c:formatCode>
                <c:ptCount val="7"/>
                <c:pt idx="0">
                  <c:v>2.3370183758150569</c:v>
                </c:pt>
                <c:pt idx="1">
                  <c:v>5.1359217545939551</c:v>
                </c:pt>
                <c:pt idx="2">
                  <c:v>7.51159849832049</c:v>
                </c:pt>
                <c:pt idx="3">
                  <c:v>4.9902588421260621</c:v>
                </c:pt>
                <c:pt idx="4">
                  <c:v>5.9661529342027269</c:v>
                </c:pt>
                <c:pt idx="5">
                  <c:v>5.8551274451689395</c:v>
                </c:pt>
                <c:pt idx="6">
                  <c:v>12.839673353909465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222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Sheet3!$A$14:$A$20</c:f>
              <c:numCache>
                <c:formatCode>m/d/yyyy</c:formatCode>
                <c:ptCount val="7"/>
                <c:pt idx="0">
                  <c:v>41807</c:v>
                </c:pt>
                <c:pt idx="1">
                  <c:v>41821</c:v>
                </c:pt>
                <c:pt idx="2">
                  <c:v>41835</c:v>
                </c:pt>
                <c:pt idx="3">
                  <c:v>41851</c:v>
                </c:pt>
                <c:pt idx="4">
                  <c:v>41863</c:v>
                </c:pt>
                <c:pt idx="5">
                  <c:v>41876</c:v>
                </c:pt>
                <c:pt idx="6">
                  <c:v>41932</c:v>
                </c:pt>
              </c:numCache>
            </c:numRef>
          </c:xVal>
          <c:yVal>
            <c:numRef>
              <c:f>Sheet3!$D$14:$D$20</c:f>
              <c:numCache>
                <c:formatCode>0.00</c:formatCode>
                <c:ptCount val="7"/>
                <c:pt idx="0">
                  <c:v>2.4772821576763482</c:v>
                </c:pt>
                <c:pt idx="1">
                  <c:v>7.6558535862477788</c:v>
                </c:pt>
                <c:pt idx="2">
                  <c:v>6.7526229994072331</c:v>
                </c:pt>
                <c:pt idx="3">
                  <c:v>4.9137077652637826</c:v>
                </c:pt>
                <c:pt idx="4">
                  <c:v>5.0433758150563133</c:v>
                </c:pt>
                <c:pt idx="5">
                  <c:v>8.0592101363366933</c:v>
                </c:pt>
                <c:pt idx="6">
                  <c:v>10.382065480513194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224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Sheet3!$A$21:$A$24</c:f>
              <c:numCache>
                <c:formatCode>m/d/yyyy</c:formatCode>
                <c:ptCount val="4"/>
                <c:pt idx="0">
                  <c:v>41789</c:v>
                </c:pt>
                <c:pt idx="1">
                  <c:v>41842</c:v>
                </c:pt>
                <c:pt idx="2">
                  <c:v>41873</c:v>
                </c:pt>
                <c:pt idx="3">
                  <c:v>41938</c:v>
                </c:pt>
              </c:numCache>
            </c:numRef>
          </c:xVal>
          <c:yVal>
            <c:numRef>
              <c:f>Sheet3!$E$21:$E$24</c:f>
              <c:numCache>
                <c:formatCode>General</c:formatCode>
                <c:ptCount val="4"/>
                <c:pt idx="0">
                  <c:v>1.0550154320987652</c:v>
                </c:pt>
                <c:pt idx="1">
                  <c:v>0.99027469478357388</c:v>
                </c:pt>
                <c:pt idx="2">
                  <c:v>1.6570366259711431</c:v>
                </c:pt>
                <c:pt idx="3">
                  <c:v>2.2823868312757205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239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Sheet3!$A$29:$A$33</c:f>
              <c:numCache>
                <c:formatCode>m/d/yyyy</c:formatCode>
                <c:ptCount val="5"/>
                <c:pt idx="0">
                  <c:v>41788</c:v>
                </c:pt>
                <c:pt idx="1">
                  <c:v>41813</c:v>
                </c:pt>
                <c:pt idx="2">
                  <c:v>41845</c:v>
                </c:pt>
                <c:pt idx="3">
                  <c:v>41874</c:v>
                </c:pt>
                <c:pt idx="4">
                  <c:v>41938</c:v>
                </c:pt>
              </c:numCache>
            </c:numRef>
          </c:xVal>
          <c:yVal>
            <c:numRef>
              <c:f>Sheet3!$G$29:$G$33</c:f>
              <c:numCache>
                <c:formatCode>General</c:formatCode>
                <c:ptCount val="5"/>
                <c:pt idx="0">
                  <c:v>2.564853395061728</c:v>
                </c:pt>
                <c:pt idx="1">
                  <c:v>1.6916460905349795</c:v>
                </c:pt>
                <c:pt idx="2">
                  <c:v>1.04</c:v>
                </c:pt>
                <c:pt idx="3">
                  <c:v>5.8040926748057711</c:v>
                </c:pt>
                <c:pt idx="4">
                  <c:v>5.10820987654321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240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Sheet3!$A$34:$A$38</c:f>
              <c:numCache>
                <c:formatCode>m/d/yyyy</c:formatCode>
                <c:ptCount val="5"/>
                <c:pt idx="0">
                  <c:v>41788</c:v>
                </c:pt>
                <c:pt idx="1">
                  <c:v>41813</c:v>
                </c:pt>
                <c:pt idx="2">
                  <c:v>41845</c:v>
                </c:pt>
                <c:pt idx="3">
                  <c:v>41874</c:v>
                </c:pt>
                <c:pt idx="4">
                  <c:v>41938</c:v>
                </c:pt>
              </c:numCache>
            </c:numRef>
          </c:xVal>
          <c:yVal>
            <c:numRef>
              <c:f>Sheet3!$H$34:$H$38</c:f>
              <c:numCache>
                <c:formatCode>General</c:formatCode>
                <c:ptCount val="5"/>
                <c:pt idx="0">
                  <c:v>2.0580375514403295</c:v>
                </c:pt>
                <c:pt idx="1">
                  <c:v>1.933261316872428</c:v>
                </c:pt>
                <c:pt idx="2">
                  <c:v>1.9221309655937846</c:v>
                </c:pt>
                <c:pt idx="3">
                  <c:v>2.3998779134295232</c:v>
                </c:pt>
                <c:pt idx="4">
                  <c:v>3.766954732510289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302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Sheet3!$A$39:$A$43</c:f>
              <c:numCache>
                <c:formatCode>m/d/yyyy</c:formatCode>
                <c:ptCount val="5"/>
                <c:pt idx="0">
                  <c:v>41788</c:v>
                </c:pt>
                <c:pt idx="1">
                  <c:v>41813</c:v>
                </c:pt>
                <c:pt idx="2">
                  <c:v>41845</c:v>
                </c:pt>
                <c:pt idx="3">
                  <c:v>41874</c:v>
                </c:pt>
                <c:pt idx="4">
                  <c:v>41938</c:v>
                </c:pt>
              </c:numCache>
            </c:numRef>
          </c:xVal>
          <c:yVal>
            <c:numRef>
              <c:f>Sheet3!$I$39:$I$43</c:f>
              <c:numCache>
                <c:formatCode>General</c:formatCode>
                <c:ptCount val="5"/>
                <c:pt idx="0">
                  <c:v>0.99425154320987674</c:v>
                </c:pt>
                <c:pt idx="1">
                  <c:v>3.0028086419753084</c:v>
                </c:pt>
                <c:pt idx="2">
                  <c:v>3.3647891231964482</c:v>
                </c:pt>
                <c:pt idx="3">
                  <c:v>2.6956714761376253</c:v>
                </c:pt>
                <c:pt idx="4">
                  <c:v>3.657489711934157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10248"/>
        <c:axId val="329408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114</c:v>
                      </c:pt>
                    </c:strCache>
                  </c:strRef>
                </c:tx>
                <c:spPr>
                  <a:ln w="25400" cap="rnd">
                    <a:solidFill>
                      <a:srgbClr val="7030A0">
                        <a:alpha val="82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Sheet3!$A$2:$A$6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41788</c:v>
                      </c:pt>
                      <c:pt idx="1">
                        <c:v>41813</c:v>
                      </c:pt>
                      <c:pt idx="2">
                        <c:v>41845</c:v>
                      </c:pt>
                      <c:pt idx="3">
                        <c:v>41874</c:v>
                      </c:pt>
                      <c:pt idx="4">
                        <c:v>41938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Sheet3!$B$2:$B$6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1.5790637860082306</c:v>
                      </c:pt>
                      <c:pt idx="1">
                        <c:v>4.2437757201646082</c:v>
                      </c:pt>
                      <c:pt idx="2">
                        <c:v>5.1811598224195343</c:v>
                      </c:pt>
                      <c:pt idx="3">
                        <c:v>5.1535146133925265</c:v>
                      </c:pt>
                      <c:pt idx="4">
                        <c:v>2.6960699588477368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Sheet3!$F$1</c15:sqref>
                        </c15:formulaRef>
                      </c:ext>
                    </c:extLst>
                    <c:strCache>
                      <c:ptCount val="1"/>
                      <c:pt idx="0">
                        <c:v>227</c:v>
                      </c:pt>
                    </c:strCache>
                  </c:strRef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Sheet3!$A$25:$A$28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41789</c:v>
                      </c:pt>
                      <c:pt idx="1">
                        <c:v>41842</c:v>
                      </c:pt>
                      <c:pt idx="2">
                        <c:v>41873</c:v>
                      </c:pt>
                      <c:pt idx="3">
                        <c:v>41938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Sheet3!$F$25:$F$28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4.0018518518518515</c:v>
                      </c:pt>
                      <c:pt idx="1">
                        <c:v>0</c:v>
                      </c:pt>
                      <c:pt idx="2">
                        <c:v>20.460862930077688</c:v>
                      </c:pt>
                      <c:pt idx="3">
                        <c:v>31.071982167352541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941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38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8680"/>
        <c:crosses val="autoZero"/>
        <c:crossBetween val="midCat"/>
      </c:valAx>
      <c:valAx>
        <c:axId val="329408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a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1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22222222222222"/>
          <c:y val="8.1016331291921831E-2"/>
          <c:w val="0.12133333333333333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10/8/2014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'[1]Standard Curve'!$A$2:$A$9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'[1]Standard Curve'!$B$2:$B$9</c:f>
              <c:numCache>
                <c:formatCode>General</c:formatCode>
                <c:ptCount val="8"/>
                <c:pt idx="0">
                  <c:v>7.6999999999999999E-2</c:v>
                </c:pt>
                <c:pt idx="1">
                  <c:v>0.16800000000000001</c:v>
                </c:pt>
                <c:pt idx="2">
                  <c:v>1.0069999999999999</c:v>
                </c:pt>
                <c:pt idx="3">
                  <c:v>2.2109999999999999</c:v>
                </c:pt>
                <c:pt idx="4">
                  <c:v>4.032</c:v>
                </c:pt>
                <c:pt idx="5">
                  <c:v>19.135000000000002</c:v>
                </c:pt>
                <c:pt idx="6">
                  <c:v>91.11</c:v>
                </c:pt>
                <c:pt idx="7">
                  <c:v>180.178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88632"/>
        <c:axId val="244392944"/>
      </c:scatterChart>
      <c:valAx>
        <c:axId val="24438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</a:t>
                </a:r>
                <a:r>
                  <a:rPr lang="en-US" baseline="0"/>
                  <a:t>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92944"/>
        <c:crosses val="autoZero"/>
        <c:crossBetween val="midCat"/>
      </c:valAx>
      <c:valAx>
        <c:axId val="24439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8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11/11/2014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[2]Sheet1!$L$2:$L$9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[2]Sheet1!$M$2:$M$9</c:f>
              <c:numCache>
                <c:formatCode>General</c:formatCode>
                <c:ptCount val="8"/>
                <c:pt idx="0">
                  <c:v>-5.1999999999999998E-2</c:v>
                </c:pt>
                <c:pt idx="1">
                  <c:v>1.86</c:v>
                </c:pt>
                <c:pt idx="2">
                  <c:v>0.97</c:v>
                </c:pt>
                <c:pt idx="3">
                  <c:v>2.4289999999999998</c:v>
                </c:pt>
                <c:pt idx="4">
                  <c:v>4.633</c:v>
                </c:pt>
                <c:pt idx="5">
                  <c:v>21.577000000000002</c:v>
                </c:pt>
                <c:pt idx="6">
                  <c:v>99.614999999999995</c:v>
                </c:pt>
                <c:pt idx="7">
                  <c:v>194.535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4512"/>
        <c:axId val="244389024"/>
      </c:scatterChart>
      <c:valAx>
        <c:axId val="2443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89024"/>
        <c:crosses val="autoZero"/>
        <c:crossBetween val="midCat"/>
      </c:valAx>
      <c:valAx>
        <c:axId val="24438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3</xdr:row>
      <xdr:rowOff>129540</xdr:rowOff>
    </xdr:from>
    <xdr:to>
      <xdr:col>13</xdr:col>
      <xdr:colOff>243840</xdr:colOff>
      <xdr:row>18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/Documents/Nanosilver/Data/ELA%20data/10.8.14%20Seston%20Chl%20a%20July%20August%20W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/Documents/Nanosilver/Data/ELA%20data/11.11.14%20Seston%20Chl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Data"/>
    </sheetNames>
    <sheetDataSet>
      <sheetData sheetId="0">
        <row r="2">
          <cell r="A2">
            <v>0</v>
          </cell>
          <cell r="B2">
            <v>7.6999999999999999E-2</v>
          </cell>
        </row>
        <row r="3">
          <cell r="A3">
            <v>1</v>
          </cell>
          <cell r="B3">
            <v>0.16800000000000001</v>
          </cell>
        </row>
        <row r="4">
          <cell r="A4">
            <v>5</v>
          </cell>
          <cell r="B4">
            <v>1.0069999999999999</v>
          </cell>
        </row>
        <row r="5">
          <cell r="A5">
            <v>10</v>
          </cell>
          <cell r="B5">
            <v>2.2109999999999999</v>
          </cell>
        </row>
        <row r="6">
          <cell r="A6">
            <v>20</v>
          </cell>
          <cell r="B6">
            <v>4.032</v>
          </cell>
        </row>
        <row r="7">
          <cell r="A7">
            <v>100</v>
          </cell>
          <cell r="B7">
            <v>19.135000000000002</v>
          </cell>
        </row>
        <row r="8">
          <cell r="A8">
            <v>500</v>
          </cell>
          <cell r="B8">
            <v>91.11</v>
          </cell>
        </row>
        <row r="9">
          <cell r="A9">
            <v>1000</v>
          </cell>
          <cell r="B9">
            <v>180.178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L2">
            <v>0</v>
          </cell>
          <cell r="M2">
            <v>-5.1999999999999998E-2</v>
          </cell>
        </row>
        <row r="3">
          <cell r="L3">
            <v>1</v>
          </cell>
          <cell r="M3">
            <v>1.86</v>
          </cell>
        </row>
        <row r="4">
          <cell r="L4">
            <v>5</v>
          </cell>
          <cell r="M4">
            <v>0.97</v>
          </cell>
        </row>
        <row r="5">
          <cell r="L5">
            <v>10</v>
          </cell>
          <cell r="M5">
            <v>2.4289999999999998</v>
          </cell>
        </row>
        <row r="6">
          <cell r="L6">
            <v>20</v>
          </cell>
          <cell r="M6">
            <v>4.633</v>
          </cell>
        </row>
        <row r="7">
          <cell r="L7">
            <v>100</v>
          </cell>
          <cell r="M7">
            <v>21.577000000000002</v>
          </cell>
        </row>
        <row r="8">
          <cell r="L8">
            <v>500</v>
          </cell>
          <cell r="M8">
            <v>99.614999999999995</v>
          </cell>
        </row>
        <row r="9">
          <cell r="L9">
            <v>1000</v>
          </cell>
          <cell r="M9">
            <v>194.535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sqref="A1:K68"/>
    </sheetView>
  </sheetViews>
  <sheetFormatPr defaultRowHeight="14.4" x14ac:dyDescent="0.3"/>
  <cols>
    <col min="2" max="2" width="12.109375" bestFit="1" customWidth="1"/>
    <col min="5" max="5" width="11.33203125" customWidth="1"/>
    <col min="9" max="9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B2" s="1">
        <v>41874</v>
      </c>
      <c r="C2">
        <v>114</v>
      </c>
      <c r="D2" s="1" t="s">
        <v>12</v>
      </c>
      <c r="E2" s="1">
        <v>41920</v>
      </c>
      <c r="F2">
        <v>31.876999999999999</v>
      </c>
      <c r="G2">
        <f>(F2-0.3951)/0.1802</f>
        <v>174.70532741398446</v>
      </c>
      <c r="H2">
        <v>150</v>
      </c>
      <c r="I2" s="3">
        <f>(G2*5)/H2</f>
        <v>5.823510913799482</v>
      </c>
    </row>
    <row r="3" spans="1:9" x14ac:dyDescent="0.3">
      <c r="B3" s="1">
        <v>41874</v>
      </c>
      <c r="C3">
        <v>114</v>
      </c>
      <c r="D3" s="1" t="s">
        <v>12</v>
      </c>
      <c r="E3" s="1">
        <v>41920</v>
      </c>
      <c r="F3">
        <v>24.632999999999999</v>
      </c>
      <c r="G3">
        <f>(F3-0.3951)/0.1802</f>
        <v>134.50554938956714</v>
      </c>
      <c r="H3">
        <v>150</v>
      </c>
      <c r="I3" s="3">
        <f>(G3*5)/H3</f>
        <v>4.4835183129855709</v>
      </c>
    </row>
    <row r="4" spans="1:9" x14ac:dyDescent="0.3">
      <c r="B4" s="1">
        <v>41845</v>
      </c>
      <c r="C4">
        <v>114</v>
      </c>
      <c r="D4" s="1" t="s">
        <v>12</v>
      </c>
      <c r="E4" s="1">
        <v>41920</v>
      </c>
      <c r="F4">
        <v>22.93</v>
      </c>
      <c r="G4">
        <f>(F4-0.3951)/0.1802</f>
        <v>125.05493895671476</v>
      </c>
      <c r="H4">
        <v>100</v>
      </c>
      <c r="I4" s="3">
        <f>(G4*5)/H4</f>
        <v>6.2527469478357389</v>
      </c>
    </row>
    <row r="5" spans="1:9" x14ac:dyDescent="0.3">
      <c r="B5" s="1">
        <v>41845</v>
      </c>
      <c r="C5">
        <v>114</v>
      </c>
      <c r="D5" s="1" t="s">
        <v>12</v>
      </c>
      <c r="E5" s="1">
        <v>41920</v>
      </c>
      <c r="F5">
        <v>15.206</v>
      </c>
      <c r="G5">
        <f>(F5-0.3951)/0.1802</f>
        <v>82.191453940066594</v>
      </c>
      <c r="H5">
        <v>100</v>
      </c>
      <c r="I5" s="3">
        <f>(G5*5)/H5</f>
        <v>4.1095726970033297</v>
      </c>
    </row>
    <row r="6" spans="1:9" x14ac:dyDescent="0.3">
      <c r="A6">
        <v>7</v>
      </c>
      <c r="B6" s="1">
        <v>41938</v>
      </c>
      <c r="C6">
        <v>114</v>
      </c>
      <c r="D6" t="s">
        <v>9</v>
      </c>
      <c r="E6" s="2">
        <v>41954</v>
      </c>
      <c r="F6">
        <v>28.488</v>
      </c>
      <c r="G6">
        <f>(F6-0.9327)/0.1944</f>
        <v>141.74537037037038</v>
      </c>
      <c r="H6">
        <v>250</v>
      </c>
      <c r="I6" s="3">
        <f>(5*G6)/H6</f>
        <v>2.8349074074074077</v>
      </c>
    </row>
    <row r="7" spans="1:9" x14ac:dyDescent="0.3">
      <c r="A7">
        <v>8</v>
      </c>
      <c r="B7" s="1">
        <v>41938</v>
      </c>
      <c r="C7">
        <v>114</v>
      </c>
      <c r="D7" t="s">
        <v>9</v>
      </c>
      <c r="E7" s="2">
        <v>41954</v>
      </c>
      <c r="F7">
        <v>25.789000000000001</v>
      </c>
      <c r="G7">
        <f>(F7-0.9327)/0.1944</f>
        <v>127.8616255144033</v>
      </c>
      <c r="H7">
        <v>250</v>
      </c>
      <c r="I7" s="3">
        <f>(5*G7)/H7</f>
        <v>2.557232510288066</v>
      </c>
    </row>
    <row r="8" spans="1:9" x14ac:dyDescent="0.3">
      <c r="A8">
        <v>23</v>
      </c>
      <c r="B8" s="1">
        <v>41788</v>
      </c>
      <c r="C8">
        <v>114</v>
      </c>
      <c r="D8" t="s">
        <v>9</v>
      </c>
      <c r="E8" s="2">
        <v>41954</v>
      </c>
      <c r="F8">
        <v>14.510999999999999</v>
      </c>
      <c r="G8">
        <f>(F8-0.9327)/0.1944</f>
        <v>69.847222222222214</v>
      </c>
      <c r="H8">
        <v>200</v>
      </c>
      <c r="I8" s="3">
        <f>(5*G8)/H8</f>
        <v>1.7461805555555554</v>
      </c>
    </row>
    <row r="9" spans="1:9" x14ac:dyDescent="0.3">
      <c r="A9">
        <v>24</v>
      </c>
      <c r="B9" s="1">
        <v>41788</v>
      </c>
      <c r="C9">
        <v>114</v>
      </c>
      <c r="D9" t="s">
        <v>9</v>
      </c>
      <c r="E9" s="2">
        <v>41954</v>
      </c>
      <c r="F9">
        <v>11.912000000000001</v>
      </c>
      <c r="G9">
        <f>(F9-0.9327)/0.1944</f>
        <v>56.47788065843622</v>
      </c>
      <c r="H9">
        <v>200</v>
      </c>
      <c r="I9" s="3">
        <f>(5*G9)/H9</f>
        <v>1.4119470164609056</v>
      </c>
    </row>
    <row r="10" spans="1:9" x14ac:dyDescent="0.3">
      <c r="A10">
        <v>29</v>
      </c>
      <c r="B10" s="1">
        <v>41813</v>
      </c>
      <c r="C10">
        <v>114</v>
      </c>
      <c r="D10" t="s">
        <v>9</v>
      </c>
      <c r="E10" s="2">
        <v>41954</v>
      </c>
      <c r="F10">
        <v>17.966999999999999</v>
      </c>
      <c r="G10">
        <f>(F10-0.9327)/0.1944</f>
        <v>87.625</v>
      </c>
      <c r="H10">
        <v>100</v>
      </c>
      <c r="I10" s="3">
        <f>(5*G10)/H10</f>
        <v>4.3812499999999996</v>
      </c>
    </row>
    <row r="11" spans="1:9" x14ac:dyDescent="0.3">
      <c r="A11">
        <v>30</v>
      </c>
      <c r="B11" s="1">
        <v>41813</v>
      </c>
      <c r="C11">
        <v>114</v>
      </c>
      <c r="D11" t="s">
        <v>9</v>
      </c>
      <c r="E11" s="2">
        <v>41954</v>
      </c>
      <c r="F11">
        <v>16.898</v>
      </c>
      <c r="G11">
        <f>(F11-0.9327)/0.1944</f>
        <v>82.126028806584358</v>
      </c>
      <c r="H11">
        <v>100</v>
      </c>
      <c r="I11" s="3">
        <f>(5*G11)/H11</f>
        <v>4.1063014403292177</v>
      </c>
    </row>
    <row r="12" spans="1:9" x14ac:dyDescent="0.3">
      <c r="A12">
        <v>19</v>
      </c>
      <c r="B12" s="1">
        <v>41932</v>
      </c>
      <c r="C12">
        <v>221</v>
      </c>
      <c r="D12" t="s">
        <v>9</v>
      </c>
      <c r="E12" s="2">
        <v>41954</v>
      </c>
      <c r="F12">
        <v>122.864</v>
      </c>
      <c r="G12">
        <f>(F12-0.9327)/0.1944</f>
        <v>627.21862139917698</v>
      </c>
      <c r="H12">
        <v>200</v>
      </c>
      <c r="I12" s="3">
        <f>(5*G12)/H12</f>
        <v>15.680465534979426</v>
      </c>
    </row>
    <row r="13" spans="1:9" x14ac:dyDescent="0.3">
      <c r="A13">
        <v>20</v>
      </c>
      <c r="B13" s="1">
        <v>41932</v>
      </c>
      <c r="C13">
        <v>221</v>
      </c>
      <c r="D13" t="s">
        <v>9</v>
      </c>
      <c r="E13" s="2">
        <v>41954</v>
      </c>
      <c r="F13">
        <v>78.683999999999997</v>
      </c>
      <c r="G13">
        <f>(F13-0.9327)/0.1944</f>
        <v>399.95524691358025</v>
      </c>
      <c r="H13">
        <v>200</v>
      </c>
      <c r="I13" s="3">
        <f>(5*G13)/H13</f>
        <v>9.9988811728395053</v>
      </c>
    </row>
    <row r="14" spans="1:9" x14ac:dyDescent="0.3">
      <c r="A14">
        <v>17</v>
      </c>
      <c r="B14" s="1">
        <v>41932</v>
      </c>
      <c r="C14">
        <v>222</v>
      </c>
      <c r="D14" t="s">
        <v>9</v>
      </c>
      <c r="E14" s="2">
        <v>41954</v>
      </c>
      <c r="F14">
        <v>71.900999999999996</v>
      </c>
      <c r="G14">
        <f>(F14-0.9327)/0.1944</f>
        <v>365.06327160493828</v>
      </c>
      <c r="H14">
        <v>170</v>
      </c>
      <c r="I14" s="3">
        <f>(5*G14)/H14</f>
        <v>10.737155047204068</v>
      </c>
    </row>
    <row r="15" spans="1:9" x14ac:dyDescent="0.3">
      <c r="A15">
        <v>18</v>
      </c>
      <c r="B15" s="1">
        <v>41932</v>
      </c>
      <c r="C15">
        <v>222</v>
      </c>
      <c r="D15" t="s">
        <v>9</v>
      </c>
      <c r="E15" s="2">
        <v>41954</v>
      </c>
      <c r="F15">
        <v>67.206999999999994</v>
      </c>
      <c r="G15">
        <f>(F15-0.9327)/0.1944</f>
        <v>340.91718106995887</v>
      </c>
      <c r="H15">
        <v>170</v>
      </c>
      <c r="I15" s="3">
        <f>(5*G15)/H15</f>
        <v>10.026975913822319</v>
      </c>
    </row>
    <row r="16" spans="1:9" x14ac:dyDescent="0.3">
      <c r="B16" s="1">
        <v>41873</v>
      </c>
      <c r="C16">
        <v>224</v>
      </c>
      <c r="D16" s="1" t="s">
        <v>12</v>
      </c>
      <c r="E16" s="1">
        <v>41920</v>
      </c>
      <c r="F16">
        <v>15.284000000000001</v>
      </c>
      <c r="G16">
        <f>(F16-0.3951)/0.1802</f>
        <v>82.624306326304108</v>
      </c>
      <c r="H16">
        <v>250</v>
      </c>
      <c r="I16" s="3">
        <f>(G16*5)/H16</f>
        <v>1.6524861265260822</v>
      </c>
    </row>
    <row r="17" spans="1:11" x14ac:dyDescent="0.3">
      <c r="B17" s="1">
        <v>41873</v>
      </c>
      <c r="C17">
        <v>224</v>
      </c>
      <c r="D17" s="1" t="s">
        <v>12</v>
      </c>
      <c r="E17" s="1">
        <v>41920</v>
      </c>
      <c r="F17">
        <v>15.366</v>
      </c>
      <c r="G17">
        <f>(F17-0.3951)/0.1802</f>
        <v>83.079356270810209</v>
      </c>
      <c r="H17">
        <v>250</v>
      </c>
      <c r="I17" s="3">
        <f>(G17*5)/H17</f>
        <v>1.661587125416204</v>
      </c>
    </row>
    <row r="18" spans="1:11" x14ac:dyDescent="0.3">
      <c r="B18" s="1">
        <v>41842</v>
      </c>
      <c r="C18">
        <v>224</v>
      </c>
      <c r="D18" s="1" t="s">
        <v>12</v>
      </c>
      <c r="E18" s="1">
        <v>41920</v>
      </c>
      <c r="F18">
        <v>6.2869999999999999</v>
      </c>
      <c r="G18">
        <f>(F18-0.3951)/0.1802</f>
        <v>32.696448390677027</v>
      </c>
      <c r="H18">
        <v>200</v>
      </c>
      <c r="I18" s="3">
        <f>(G18*5)/H18</f>
        <v>0.81741120976692572</v>
      </c>
    </row>
    <row r="19" spans="1:11" x14ac:dyDescent="0.3">
      <c r="B19" s="1">
        <v>41842</v>
      </c>
      <c r="C19">
        <v>224</v>
      </c>
      <c r="D19" s="1" t="s">
        <v>12</v>
      </c>
      <c r="E19" s="1">
        <v>41920</v>
      </c>
      <c r="F19">
        <v>8.7789999999999999</v>
      </c>
      <c r="G19">
        <f>(F19-0.3951)/0.1802</f>
        <v>46.52552719200888</v>
      </c>
      <c r="H19">
        <v>200</v>
      </c>
      <c r="I19" s="3">
        <f>(G19*5)/H19</f>
        <v>1.163138179800222</v>
      </c>
    </row>
    <row r="20" spans="1:11" x14ac:dyDescent="0.3">
      <c r="A20">
        <v>1</v>
      </c>
      <c r="B20" s="1">
        <v>41938</v>
      </c>
      <c r="C20">
        <v>224</v>
      </c>
      <c r="D20" t="s">
        <v>9</v>
      </c>
      <c r="E20" s="2">
        <v>41954</v>
      </c>
      <c r="F20">
        <v>24.064</v>
      </c>
      <c r="G20">
        <f>(F20-0.9327)/0.1944</f>
        <v>118.98816872427984</v>
      </c>
      <c r="H20">
        <v>250</v>
      </c>
      <c r="I20" s="3">
        <f>(5*G20)/H20</f>
        <v>2.3797633744855973</v>
      </c>
    </row>
    <row r="21" spans="1:11" x14ac:dyDescent="0.3">
      <c r="A21">
        <v>2</v>
      </c>
      <c r="B21" s="1">
        <v>41938</v>
      </c>
      <c r="C21">
        <v>224</v>
      </c>
      <c r="D21" t="s">
        <v>9</v>
      </c>
      <c r="E21" s="2">
        <v>41954</v>
      </c>
      <c r="F21">
        <v>22.170999999999999</v>
      </c>
      <c r="G21">
        <f>(F21-0.9327)/0.1944</f>
        <v>109.25051440329219</v>
      </c>
      <c r="H21">
        <v>250</v>
      </c>
      <c r="I21" s="3">
        <f>(5*G21)/H21</f>
        <v>2.1850102880658437</v>
      </c>
    </row>
    <row r="22" spans="1:11" x14ac:dyDescent="0.3">
      <c r="A22">
        <v>39</v>
      </c>
      <c r="B22" s="1">
        <v>41789</v>
      </c>
      <c r="C22">
        <v>224</v>
      </c>
      <c r="D22" t="s">
        <v>9</v>
      </c>
      <c r="E22" s="2">
        <v>41954</v>
      </c>
      <c r="F22">
        <v>9.2949999999999999</v>
      </c>
      <c r="G22">
        <f>(F22-0.9327)/0.1944</f>
        <v>43.015946502057609</v>
      </c>
      <c r="H22">
        <v>200</v>
      </c>
      <c r="I22" s="3">
        <f>(5*G22)/H22</f>
        <v>1.0753986625514402</v>
      </c>
    </row>
    <row r="23" spans="1:11" x14ac:dyDescent="0.3">
      <c r="A23">
        <v>40</v>
      </c>
      <c r="B23" s="1">
        <v>41789</v>
      </c>
      <c r="C23">
        <v>224</v>
      </c>
      <c r="D23" t="s">
        <v>9</v>
      </c>
      <c r="E23" s="2">
        <v>41954</v>
      </c>
      <c r="F23">
        <v>8.9779999999999998</v>
      </c>
      <c r="G23">
        <f>(F23-0.9327)/0.1944</f>
        <v>41.385288065843618</v>
      </c>
      <c r="H23">
        <v>200</v>
      </c>
      <c r="I23" s="3">
        <f>(5*G23)/H23</f>
        <v>1.0346322016460905</v>
      </c>
    </row>
    <row r="24" spans="1:11" x14ac:dyDescent="0.3">
      <c r="B24" s="1">
        <v>41873</v>
      </c>
      <c r="C24">
        <v>227</v>
      </c>
      <c r="D24" s="1" t="s">
        <v>12</v>
      </c>
      <c r="E24" s="1">
        <v>41920</v>
      </c>
      <c r="F24">
        <v>138.79599999999999</v>
      </c>
      <c r="G24">
        <f>(F24-0.3951)/0.1802</f>
        <v>768.04051054384001</v>
      </c>
      <c r="H24">
        <v>200</v>
      </c>
      <c r="I24" s="3">
        <f>(G24*5)/H24</f>
        <v>19.201012763596001</v>
      </c>
    </row>
    <row r="25" spans="1:11" x14ac:dyDescent="0.3">
      <c r="B25" s="1">
        <v>41873</v>
      </c>
      <c r="C25">
        <v>227</v>
      </c>
      <c r="D25" s="1" t="s">
        <v>12</v>
      </c>
      <c r="E25" s="1">
        <v>41920</v>
      </c>
      <c r="F25">
        <v>156.958</v>
      </c>
      <c r="G25">
        <f>(F25-0.3951)/0.1802</f>
        <v>868.82852386237505</v>
      </c>
      <c r="H25">
        <v>200</v>
      </c>
      <c r="I25" s="3">
        <f>(G25*5)/H25</f>
        <v>21.720713096559376</v>
      </c>
    </row>
    <row r="26" spans="1:11" x14ac:dyDescent="0.3">
      <c r="B26" s="1">
        <v>41842</v>
      </c>
      <c r="C26">
        <v>227</v>
      </c>
      <c r="D26" s="1" t="s">
        <v>12</v>
      </c>
      <c r="E26" s="1">
        <v>41920</v>
      </c>
      <c r="F26">
        <v>141.31299999999999</v>
      </c>
      <c r="G26">
        <f>(F26-0.3951)/0.1802</f>
        <v>782.00832408435053</v>
      </c>
      <c r="H26">
        <v>150</v>
      </c>
      <c r="I26" s="3">
        <f>(J26*5)/H26</f>
        <v>78.200832408435048</v>
      </c>
      <c r="J26">
        <f>G26*3</f>
        <v>2346.0249722530516</v>
      </c>
      <c r="K26" t="s">
        <v>14</v>
      </c>
    </row>
    <row r="27" spans="1:11" x14ac:dyDescent="0.3">
      <c r="B27" s="1">
        <v>41842</v>
      </c>
      <c r="C27">
        <v>227</v>
      </c>
      <c r="D27" s="1" t="s">
        <v>12</v>
      </c>
      <c r="E27" s="1">
        <v>41920</v>
      </c>
      <c r="F27">
        <v>151.976</v>
      </c>
      <c r="G27">
        <f>(F27-0.3951)/0.1802</f>
        <v>841.18146503884566</v>
      </c>
      <c r="H27">
        <v>150</v>
      </c>
      <c r="I27" s="3">
        <f>(J27*5)/H27</f>
        <v>84.11814650388456</v>
      </c>
      <c r="J27">
        <f>G27*3</f>
        <v>2523.5443951165371</v>
      </c>
    </row>
    <row r="28" spans="1:11" x14ac:dyDescent="0.3">
      <c r="A28">
        <v>41</v>
      </c>
      <c r="B28" s="1">
        <v>41789</v>
      </c>
      <c r="C28">
        <v>227</v>
      </c>
      <c r="D28" t="s">
        <v>9</v>
      </c>
      <c r="E28" s="2">
        <v>41954</v>
      </c>
      <c r="F28">
        <v>25.306000000000001</v>
      </c>
      <c r="G28">
        <f>(F28-0.9327)/0.1944</f>
        <v>125.37705761316873</v>
      </c>
      <c r="H28">
        <v>150</v>
      </c>
      <c r="I28" s="3">
        <f>(5*G28)/H28</f>
        <v>4.1792352537722905</v>
      </c>
    </row>
    <row r="29" spans="1:11" x14ac:dyDescent="0.3">
      <c r="A29">
        <v>42</v>
      </c>
      <c r="B29" s="1">
        <v>41789</v>
      </c>
      <c r="C29">
        <v>227</v>
      </c>
      <c r="D29" t="s">
        <v>9</v>
      </c>
      <c r="E29" s="2">
        <v>41954</v>
      </c>
      <c r="F29">
        <v>23.236999999999998</v>
      </c>
      <c r="G29">
        <f>(F29-0.9327)/0.1944</f>
        <v>114.73405349794238</v>
      </c>
      <c r="H29">
        <v>150</v>
      </c>
      <c r="I29" s="3">
        <f>(5*G29)/H29</f>
        <v>3.824468449931413</v>
      </c>
    </row>
    <row r="30" spans="1:11" x14ac:dyDescent="0.3">
      <c r="A30">
        <v>43</v>
      </c>
      <c r="B30" s="1">
        <v>41938</v>
      </c>
      <c r="C30">
        <v>227</v>
      </c>
      <c r="D30" t="s">
        <v>9</v>
      </c>
      <c r="E30" s="2">
        <v>41954</v>
      </c>
      <c r="F30">
        <v>187.56</v>
      </c>
      <c r="G30">
        <f>(F30-0.9327)/0.1944</f>
        <v>960.01697530864203</v>
      </c>
      <c r="H30">
        <v>150</v>
      </c>
      <c r="I30" s="3">
        <f>(5*G30)/H30</f>
        <v>32.000565843621402</v>
      </c>
    </row>
    <row r="31" spans="1:11" x14ac:dyDescent="0.3">
      <c r="A31">
        <v>44</v>
      </c>
      <c r="B31" s="1">
        <v>41938</v>
      </c>
      <c r="C31">
        <v>227</v>
      </c>
      <c r="D31" t="s">
        <v>9</v>
      </c>
      <c r="E31" s="2">
        <v>41954</v>
      </c>
      <c r="F31">
        <v>176.72900000000001</v>
      </c>
      <c r="G31">
        <f>(F31-0.9327)/0.1944</f>
        <v>904.30195473251035</v>
      </c>
      <c r="H31">
        <v>150</v>
      </c>
      <c r="I31" s="3">
        <f>(5*G31)/H31</f>
        <v>30.14339849108368</v>
      </c>
    </row>
    <row r="32" spans="1:11" x14ac:dyDescent="0.3">
      <c r="B32" s="1">
        <v>41874</v>
      </c>
      <c r="C32">
        <v>239</v>
      </c>
      <c r="D32" s="1" t="s">
        <v>12</v>
      </c>
      <c r="E32" s="1">
        <v>41920</v>
      </c>
      <c r="F32">
        <v>25.667999999999999</v>
      </c>
      <c r="G32">
        <f>(F32-0.3951)/0.1802</f>
        <v>140.24916759156494</v>
      </c>
      <c r="H32">
        <v>200</v>
      </c>
      <c r="I32" s="3">
        <f>(G32*5)/H32</f>
        <v>3.5062291897891238</v>
      </c>
    </row>
    <row r="33" spans="1:10" x14ac:dyDescent="0.3">
      <c r="B33" s="1">
        <v>41874</v>
      </c>
      <c r="C33">
        <v>239</v>
      </c>
      <c r="D33" s="1" t="s">
        <v>12</v>
      </c>
      <c r="E33" s="1">
        <v>41920</v>
      </c>
      <c r="F33">
        <v>58.793999999999997</v>
      </c>
      <c r="G33">
        <f>(F33-0.3951)/0.1802</f>
        <v>324.07824639289674</v>
      </c>
      <c r="H33">
        <v>200</v>
      </c>
      <c r="I33" s="3">
        <f>(G33*5)/H33</f>
        <v>8.1019561598224179</v>
      </c>
    </row>
    <row r="34" spans="1:10" x14ac:dyDescent="0.3">
      <c r="B34" s="1">
        <v>41845</v>
      </c>
      <c r="C34">
        <v>239</v>
      </c>
      <c r="D34" s="1" t="s">
        <v>12</v>
      </c>
      <c r="E34" s="1">
        <v>41920</v>
      </c>
      <c r="F34">
        <v>9.7759999999999998</v>
      </c>
      <c r="G34">
        <f>(F34-0.3951)/0.1802</f>
        <v>52.05826859045505</v>
      </c>
      <c r="H34">
        <v>250</v>
      </c>
      <c r="I34" s="3">
        <f>(G34*5)/H34</f>
        <v>1.0411653718091012</v>
      </c>
      <c r="J34" t="s">
        <v>13</v>
      </c>
    </row>
    <row r="35" spans="1:10" x14ac:dyDescent="0.3">
      <c r="A35">
        <v>3</v>
      </c>
      <c r="B35" s="1">
        <v>41938</v>
      </c>
      <c r="C35">
        <v>239</v>
      </c>
      <c r="D35" t="s">
        <v>9</v>
      </c>
      <c r="E35" s="2">
        <v>41954</v>
      </c>
      <c r="F35">
        <v>57.713999999999999</v>
      </c>
      <c r="G35">
        <f>(F35-0.9327)/0.1944</f>
        <v>292.08487654320987</v>
      </c>
      <c r="H35">
        <v>250</v>
      </c>
      <c r="I35" s="3">
        <f>(5*G35)/H35</f>
        <v>5.8416975308641979</v>
      </c>
    </row>
    <row r="36" spans="1:10" x14ac:dyDescent="0.3">
      <c r="A36">
        <v>4</v>
      </c>
      <c r="B36" s="1">
        <v>41938</v>
      </c>
      <c r="C36">
        <v>239</v>
      </c>
      <c r="D36" t="s">
        <v>9</v>
      </c>
      <c r="E36" s="2">
        <v>41954</v>
      </c>
      <c r="F36">
        <v>43.454999999999998</v>
      </c>
      <c r="G36">
        <f>(F36-0.9327)/0.1944</f>
        <v>218.73611111111114</v>
      </c>
      <c r="H36">
        <v>250</v>
      </c>
      <c r="I36" s="3">
        <f>(5*G36)/H36</f>
        <v>4.3747222222222231</v>
      </c>
    </row>
    <row r="37" spans="1:10" x14ac:dyDescent="0.3">
      <c r="A37">
        <v>27</v>
      </c>
      <c r="B37" s="1">
        <v>41813</v>
      </c>
      <c r="C37">
        <v>239</v>
      </c>
      <c r="D37" t="s">
        <v>9</v>
      </c>
      <c r="E37" s="2">
        <v>41954</v>
      </c>
      <c r="F37">
        <v>17.853000000000002</v>
      </c>
      <c r="G37">
        <f>(F37-0.9327)/0.1944</f>
        <v>87.038580246913597</v>
      </c>
      <c r="H37">
        <v>250</v>
      </c>
      <c r="I37" s="3">
        <f>(5*G37)/H37</f>
        <v>1.740771604938272</v>
      </c>
    </row>
    <row r="38" spans="1:10" x14ac:dyDescent="0.3">
      <c r="A38">
        <v>28</v>
      </c>
      <c r="B38" s="1">
        <v>41813</v>
      </c>
      <c r="C38">
        <v>239</v>
      </c>
      <c r="D38" t="s">
        <v>9</v>
      </c>
      <c r="E38" s="2">
        <v>41954</v>
      </c>
      <c r="F38">
        <v>16.898</v>
      </c>
      <c r="G38">
        <f>(F38-0.9327)/0.1944</f>
        <v>82.126028806584358</v>
      </c>
      <c r="H38">
        <v>250</v>
      </c>
      <c r="I38" s="3">
        <f>(5*G38)/H38</f>
        <v>1.6425205761316872</v>
      </c>
    </row>
    <row r="39" spans="1:10" x14ac:dyDescent="0.3">
      <c r="A39">
        <v>37</v>
      </c>
      <c r="B39" s="1">
        <v>41788</v>
      </c>
      <c r="C39">
        <v>239</v>
      </c>
      <c r="D39" t="s">
        <v>9</v>
      </c>
      <c r="E39" s="2">
        <v>41954</v>
      </c>
      <c r="F39">
        <v>18.347999999999999</v>
      </c>
      <c r="G39">
        <f>(F39-0.9327)/0.1944</f>
        <v>89.584876543209873</v>
      </c>
      <c r="H39">
        <v>200</v>
      </c>
      <c r="I39" s="3">
        <f>(5*G39)/H39</f>
        <v>2.2396219135802466</v>
      </c>
    </row>
    <row r="40" spans="1:10" x14ac:dyDescent="0.3">
      <c r="A40">
        <v>38</v>
      </c>
      <c r="B40" s="1">
        <v>41788</v>
      </c>
      <c r="C40">
        <v>239</v>
      </c>
      <c r="D40" t="s">
        <v>9</v>
      </c>
      <c r="E40" s="2">
        <v>41954</v>
      </c>
      <c r="F40">
        <v>23.405999999999999</v>
      </c>
      <c r="G40">
        <f>(F40-0.9327)/0.1944</f>
        <v>115.60339506172839</v>
      </c>
      <c r="H40">
        <v>200</v>
      </c>
      <c r="I40" s="3">
        <f>(5*G40)/H40</f>
        <v>2.8900848765432094</v>
      </c>
    </row>
    <row r="41" spans="1:10" x14ac:dyDescent="0.3">
      <c r="B41" s="1">
        <v>41874</v>
      </c>
      <c r="C41">
        <v>240</v>
      </c>
      <c r="D41" s="1" t="s">
        <v>12</v>
      </c>
      <c r="E41" s="1">
        <v>41920</v>
      </c>
      <c r="F41">
        <v>23.001000000000001</v>
      </c>
      <c r="G41">
        <f>(F41-0.3951)/0.1802</f>
        <v>125.44894561598225</v>
      </c>
      <c r="H41">
        <v>250</v>
      </c>
      <c r="I41" s="3">
        <f>(G41*5)/H41</f>
        <v>2.5089789123196451</v>
      </c>
    </row>
    <row r="42" spans="1:10" x14ac:dyDescent="0.3">
      <c r="B42" s="1">
        <v>41874</v>
      </c>
      <c r="C42">
        <v>240</v>
      </c>
      <c r="D42" s="1" t="s">
        <v>12</v>
      </c>
      <c r="E42" s="1">
        <v>41920</v>
      </c>
      <c r="F42">
        <v>21.035</v>
      </c>
      <c r="G42">
        <f>(F42-0.3951)/0.1802</f>
        <v>114.53884572697004</v>
      </c>
      <c r="H42">
        <v>250</v>
      </c>
      <c r="I42" s="3">
        <f>(G42*5)/H42</f>
        <v>2.2907769145394008</v>
      </c>
    </row>
    <row r="43" spans="1:10" x14ac:dyDescent="0.3">
      <c r="B43" s="1">
        <v>41845</v>
      </c>
      <c r="C43">
        <v>240</v>
      </c>
      <c r="D43" s="1" t="s">
        <v>12</v>
      </c>
      <c r="E43" s="1">
        <v>41920</v>
      </c>
      <c r="F43">
        <v>19.713999999999999</v>
      </c>
      <c r="G43">
        <f>(F43-0.3951)/0.1802</f>
        <v>107.20810210876803</v>
      </c>
      <c r="H43">
        <v>250</v>
      </c>
      <c r="I43" s="3">
        <f>(G43*5)/H43</f>
        <v>2.1441620421753607</v>
      </c>
    </row>
    <row r="44" spans="1:10" x14ac:dyDescent="0.3">
      <c r="B44" s="1">
        <v>41845</v>
      </c>
      <c r="C44">
        <v>240</v>
      </c>
      <c r="D44" s="1" t="s">
        <v>12</v>
      </c>
      <c r="E44" s="1">
        <v>41920</v>
      </c>
      <c r="F44">
        <v>15.712999999999999</v>
      </c>
      <c r="G44">
        <f>(F44-0.3951)/0.1802</f>
        <v>85.004994450610425</v>
      </c>
      <c r="H44">
        <v>250</v>
      </c>
      <c r="I44" s="3">
        <f>(G44*5)/H44</f>
        <v>1.7000998890122085</v>
      </c>
    </row>
    <row r="45" spans="1:10" x14ac:dyDescent="0.3">
      <c r="A45">
        <v>9</v>
      </c>
      <c r="B45" s="1">
        <v>41938</v>
      </c>
      <c r="C45">
        <v>240</v>
      </c>
      <c r="D45" t="s">
        <v>9</v>
      </c>
      <c r="E45" s="2">
        <v>41954</v>
      </c>
      <c r="F45">
        <v>38.685000000000002</v>
      </c>
      <c r="G45">
        <f>(F45-0.9327)/0.1944</f>
        <v>194.1990740740741</v>
      </c>
      <c r="H45">
        <v>250</v>
      </c>
      <c r="I45" s="3">
        <f>(5*G45)/H45</f>
        <v>3.8839814814814821</v>
      </c>
    </row>
    <row r="46" spans="1:10" x14ac:dyDescent="0.3">
      <c r="A46">
        <v>10</v>
      </c>
      <c r="B46" s="1">
        <v>41938</v>
      </c>
      <c r="C46">
        <v>240</v>
      </c>
      <c r="D46" t="s">
        <v>9</v>
      </c>
      <c r="E46" s="2">
        <v>41954</v>
      </c>
      <c r="F46">
        <v>36.409999999999997</v>
      </c>
      <c r="G46">
        <f>(F46-0.9327)/0.1944</f>
        <v>182.49639917695475</v>
      </c>
      <c r="H46">
        <v>250</v>
      </c>
      <c r="I46" s="3">
        <f>(5*G46)/H46</f>
        <v>3.6499279835390954</v>
      </c>
    </row>
    <row r="47" spans="1:10" x14ac:dyDescent="0.3">
      <c r="A47">
        <v>31</v>
      </c>
      <c r="B47" s="1">
        <v>41788</v>
      </c>
      <c r="C47">
        <v>240</v>
      </c>
      <c r="D47" t="s">
        <v>9</v>
      </c>
      <c r="E47" s="2">
        <v>41954</v>
      </c>
      <c r="F47">
        <v>17.187999999999999</v>
      </c>
      <c r="G47">
        <f>(F47-0.9327)/0.1944</f>
        <v>83.617798353909464</v>
      </c>
      <c r="H47">
        <v>200</v>
      </c>
      <c r="I47" s="3">
        <f>(5*G47)/H47</f>
        <v>2.0904449588477365</v>
      </c>
    </row>
    <row r="48" spans="1:10" x14ac:dyDescent="0.3">
      <c r="A48">
        <v>32</v>
      </c>
      <c r="B48" s="1">
        <v>41788</v>
      </c>
      <c r="C48">
        <v>240</v>
      </c>
      <c r="D48" t="s">
        <v>9</v>
      </c>
      <c r="E48" s="2">
        <v>41954</v>
      </c>
      <c r="F48">
        <v>16.684000000000001</v>
      </c>
      <c r="G48">
        <f>(F48-0.9327)/0.1944</f>
        <v>81.025205761316883</v>
      </c>
      <c r="H48">
        <v>200</v>
      </c>
      <c r="I48" s="3">
        <f>(5*G48)/H48</f>
        <v>2.0256301440329221</v>
      </c>
    </row>
    <row r="49" spans="1:9" x14ac:dyDescent="0.3">
      <c r="A49">
        <v>35</v>
      </c>
      <c r="B49" s="1">
        <v>41813</v>
      </c>
      <c r="C49">
        <v>240</v>
      </c>
      <c r="D49" t="s">
        <v>9</v>
      </c>
      <c r="E49" s="2">
        <v>41954</v>
      </c>
      <c r="F49">
        <v>17.556000000000001</v>
      </c>
      <c r="G49">
        <f>(F49-0.9327)/0.1944</f>
        <v>85.510802469135811</v>
      </c>
      <c r="H49">
        <v>250</v>
      </c>
      <c r="I49" s="3">
        <f>(5*G49)/H49</f>
        <v>1.7102160493827161</v>
      </c>
    </row>
    <row r="50" spans="1:9" x14ac:dyDescent="0.3">
      <c r="A50">
        <v>36</v>
      </c>
      <c r="B50" s="1">
        <v>41813</v>
      </c>
      <c r="C50">
        <v>240</v>
      </c>
      <c r="D50" t="s">
        <v>9</v>
      </c>
      <c r="E50" s="2">
        <v>41954</v>
      </c>
      <c r="F50">
        <v>21.891999999999999</v>
      </c>
      <c r="G50">
        <f>(F50-0.9327)/0.1944</f>
        <v>107.815329218107</v>
      </c>
      <c r="H50">
        <v>250</v>
      </c>
      <c r="I50" s="3">
        <f>(5*G50)/H50</f>
        <v>2.1563065843621398</v>
      </c>
    </row>
    <row r="51" spans="1:9" x14ac:dyDescent="0.3">
      <c r="B51" s="1">
        <v>41874</v>
      </c>
      <c r="C51">
        <v>302</v>
      </c>
      <c r="D51" s="1" t="s">
        <v>12</v>
      </c>
      <c r="E51" s="1">
        <v>41920</v>
      </c>
      <c r="F51">
        <v>21.12</v>
      </c>
      <c r="G51">
        <f>(F51-0.3951)/0.1802</f>
        <v>115.01054384017759</v>
      </c>
      <c r="H51">
        <v>200</v>
      </c>
      <c r="I51" s="3">
        <f>(G51*5)/H51</f>
        <v>2.8752635960044399</v>
      </c>
    </row>
    <row r="52" spans="1:9" x14ac:dyDescent="0.3">
      <c r="B52" s="1">
        <v>41874</v>
      </c>
      <c r="C52">
        <v>302</v>
      </c>
      <c r="D52" s="1" t="s">
        <v>12</v>
      </c>
      <c r="E52" s="1">
        <v>41920</v>
      </c>
      <c r="F52">
        <v>18.530999999999999</v>
      </c>
      <c r="G52">
        <f>(F52-0.3951)/0.1802</f>
        <v>100.6431742508324</v>
      </c>
      <c r="H52">
        <v>200</v>
      </c>
      <c r="I52" s="3">
        <f>(G52*5)/H52</f>
        <v>2.5160793562708101</v>
      </c>
    </row>
    <row r="53" spans="1:9" x14ac:dyDescent="0.3">
      <c r="B53" s="1">
        <v>41845</v>
      </c>
      <c r="C53">
        <v>302</v>
      </c>
      <c r="D53" s="1" t="s">
        <v>12</v>
      </c>
      <c r="E53" s="1">
        <v>41920</v>
      </c>
      <c r="F53">
        <v>23.998999999999999</v>
      </c>
      <c r="G53">
        <f>(F53-0.3951)/0.1802</f>
        <v>130.98723640399555</v>
      </c>
      <c r="H53">
        <v>200</v>
      </c>
      <c r="I53" s="3">
        <f>(G53*5)/H53</f>
        <v>3.2746809100998888</v>
      </c>
    </row>
    <row r="54" spans="1:9" x14ac:dyDescent="0.3">
      <c r="B54" s="1">
        <v>41845</v>
      </c>
      <c r="C54">
        <v>302</v>
      </c>
      <c r="D54" s="1" t="s">
        <v>12</v>
      </c>
      <c r="E54" s="1">
        <v>41920</v>
      </c>
      <c r="F54">
        <v>25.297999999999998</v>
      </c>
      <c r="G54">
        <f>(F54-0.3951)/0.1802</f>
        <v>138.19589345172031</v>
      </c>
      <c r="H54">
        <v>200</v>
      </c>
      <c r="I54" s="3">
        <f>(G54*5)/H54</f>
        <v>3.4548973362930075</v>
      </c>
    </row>
    <row r="55" spans="1:9" x14ac:dyDescent="0.3">
      <c r="A55">
        <v>5</v>
      </c>
      <c r="B55" s="1">
        <v>41938</v>
      </c>
      <c r="C55">
        <v>302</v>
      </c>
      <c r="D55" t="s">
        <v>9</v>
      </c>
      <c r="E55" s="2">
        <v>41954</v>
      </c>
      <c r="F55">
        <v>33.186999999999998</v>
      </c>
      <c r="G55">
        <f>(F55-0.9327)/0.1944</f>
        <v>165.91718106995887</v>
      </c>
      <c r="H55">
        <v>250</v>
      </c>
      <c r="I55" s="3">
        <f>(5*G55)/H55</f>
        <v>3.318343621399177</v>
      </c>
    </row>
    <row r="56" spans="1:9" x14ac:dyDescent="0.3">
      <c r="A56">
        <v>6</v>
      </c>
      <c r="B56" s="1">
        <v>41938</v>
      </c>
      <c r="C56">
        <v>302</v>
      </c>
      <c r="D56" t="s">
        <v>9</v>
      </c>
      <c r="E56" s="2">
        <v>41954</v>
      </c>
      <c r="F56">
        <v>39.78</v>
      </c>
      <c r="G56">
        <f>(F56-0.9327)/0.1944</f>
        <v>199.83179012345681</v>
      </c>
      <c r="H56">
        <v>250</v>
      </c>
      <c r="I56" s="3">
        <f>(5*G56)/H56</f>
        <v>3.9966358024691364</v>
      </c>
    </row>
    <row r="57" spans="1:9" x14ac:dyDescent="0.3">
      <c r="A57">
        <v>25</v>
      </c>
      <c r="B57" s="1">
        <v>41788</v>
      </c>
      <c r="C57">
        <v>302</v>
      </c>
      <c r="D57" t="s">
        <v>9</v>
      </c>
      <c r="E57" s="2">
        <v>41954</v>
      </c>
      <c r="F57">
        <v>8.4090000000000007</v>
      </c>
      <c r="G57">
        <f>(F57-0.9327)/0.1944</f>
        <v>38.458333333333343</v>
      </c>
      <c r="H57">
        <v>200</v>
      </c>
      <c r="I57" s="3">
        <f>(5*G57)/H57</f>
        <v>0.96145833333333353</v>
      </c>
    </row>
    <row r="58" spans="1:9" x14ac:dyDescent="0.3">
      <c r="A58">
        <v>26</v>
      </c>
      <c r="B58" s="1">
        <v>41788</v>
      </c>
      <c r="C58">
        <v>302</v>
      </c>
      <c r="D58" t="s">
        <v>9</v>
      </c>
      <c r="E58" s="2">
        <v>41954</v>
      </c>
      <c r="F58">
        <v>8.9190000000000005</v>
      </c>
      <c r="G58">
        <f>(F58-0.9327)/0.1944</f>
        <v>41.081790123456798</v>
      </c>
      <c r="H58">
        <v>200</v>
      </c>
      <c r="I58" s="3">
        <f>(5*G58)/H58</f>
        <v>1.02704475308642</v>
      </c>
    </row>
    <row r="59" spans="1:9" x14ac:dyDescent="0.3">
      <c r="A59">
        <v>33</v>
      </c>
      <c r="B59" s="1">
        <v>41813</v>
      </c>
      <c r="C59">
        <v>302</v>
      </c>
      <c r="D59" t="s">
        <v>9</v>
      </c>
      <c r="E59" s="2">
        <v>41954</v>
      </c>
      <c r="F59">
        <v>31.391999999999999</v>
      </c>
      <c r="G59">
        <f>(F59-0.9327)/0.1944</f>
        <v>156.68364197530863</v>
      </c>
      <c r="H59">
        <v>250</v>
      </c>
      <c r="I59" s="3">
        <f>(5*G59)/H59</f>
        <v>3.1336728395061728</v>
      </c>
    </row>
    <row r="60" spans="1:9" x14ac:dyDescent="0.3">
      <c r="A60">
        <v>34</v>
      </c>
      <c r="B60" s="1">
        <v>41813</v>
      </c>
      <c r="C60">
        <v>302</v>
      </c>
      <c r="D60" t="s">
        <v>9</v>
      </c>
      <c r="E60" s="2">
        <v>41954</v>
      </c>
      <c r="F60">
        <v>28.847999999999999</v>
      </c>
      <c r="G60">
        <f>(F60-0.9327)/0.1944</f>
        <v>143.59722222222223</v>
      </c>
      <c r="H60">
        <v>250</v>
      </c>
      <c r="I60" s="3">
        <f>(5*G60)/H60</f>
        <v>2.8719444444444444</v>
      </c>
    </row>
    <row r="61" spans="1:9" x14ac:dyDescent="0.3">
      <c r="A61">
        <v>15</v>
      </c>
      <c r="B61" s="1">
        <v>41932</v>
      </c>
      <c r="C61">
        <v>221</v>
      </c>
      <c r="D61" t="s">
        <v>10</v>
      </c>
      <c r="E61" s="2">
        <v>41954</v>
      </c>
      <c r="F61">
        <v>86.156999999999996</v>
      </c>
      <c r="G61">
        <f>(F61-0.9327)/0.1944</f>
        <v>438.39660493827165</v>
      </c>
      <c r="H61">
        <v>200</v>
      </c>
      <c r="I61" s="3">
        <f>(5*G61)/H61</f>
        <v>10.959915123456792</v>
      </c>
    </row>
    <row r="62" spans="1:9" x14ac:dyDescent="0.3">
      <c r="A62">
        <v>16</v>
      </c>
      <c r="B62" s="1">
        <v>41932</v>
      </c>
      <c r="C62">
        <v>221</v>
      </c>
      <c r="D62" t="s">
        <v>10</v>
      </c>
      <c r="E62" s="2">
        <v>41954</v>
      </c>
      <c r="F62">
        <v>98.203999999999994</v>
      </c>
      <c r="G62">
        <f>(F62-0.9327)/0.1944</f>
        <v>500.36676954732513</v>
      </c>
      <c r="H62">
        <v>200</v>
      </c>
      <c r="I62" s="3">
        <f>(5*G62)/H62</f>
        <v>12.509169238683128</v>
      </c>
    </row>
    <row r="63" spans="1:9" x14ac:dyDescent="0.3">
      <c r="A63">
        <v>11</v>
      </c>
      <c r="B63" s="1">
        <v>41932</v>
      </c>
      <c r="C63">
        <v>222</v>
      </c>
      <c r="D63" t="s">
        <v>10</v>
      </c>
      <c r="E63" s="2">
        <v>41954</v>
      </c>
      <c r="F63">
        <v>57.671999999999997</v>
      </c>
      <c r="G63">
        <f>(F63-0.9327)/0.1944</f>
        <v>291.86882716049382</v>
      </c>
      <c r="H63">
        <v>150</v>
      </c>
      <c r="I63" s="3">
        <f>(5*G63)/H63</f>
        <v>9.7289609053497941</v>
      </c>
    </row>
    <row r="64" spans="1:9" x14ac:dyDescent="0.3">
      <c r="A64">
        <v>12</v>
      </c>
      <c r="B64" s="1">
        <v>41932</v>
      </c>
      <c r="C64">
        <v>222</v>
      </c>
      <c r="D64" t="s">
        <v>10</v>
      </c>
      <c r="E64" s="2">
        <v>41954</v>
      </c>
      <c r="F64">
        <v>52.036999999999999</v>
      </c>
      <c r="G64">
        <f>(F64-0.9327)/0.1944</f>
        <v>262.88220164609055</v>
      </c>
      <c r="H64">
        <v>150</v>
      </c>
      <c r="I64" s="3">
        <f>(5*G64)/H64</f>
        <v>8.7627400548696848</v>
      </c>
    </row>
    <row r="65" spans="1:9" x14ac:dyDescent="0.3">
      <c r="A65">
        <v>21</v>
      </c>
      <c r="B65" s="1">
        <v>41932</v>
      </c>
      <c r="C65">
        <v>221</v>
      </c>
      <c r="D65" t="s">
        <v>11</v>
      </c>
      <c r="E65" s="2">
        <v>41954</v>
      </c>
      <c r="F65">
        <v>87.652000000000001</v>
      </c>
      <c r="G65">
        <f>(F65-0.9327)/0.1944</f>
        <v>446.08693415637862</v>
      </c>
      <c r="H65">
        <v>200</v>
      </c>
      <c r="I65" s="3">
        <f>(5*G65)/H65</f>
        <v>11.152173353909467</v>
      </c>
    </row>
    <row r="66" spans="1:9" x14ac:dyDescent="0.3">
      <c r="A66">
        <v>22</v>
      </c>
      <c r="B66" s="1">
        <v>41932</v>
      </c>
      <c r="C66">
        <v>221</v>
      </c>
      <c r="D66" t="s">
        <v>11</v>
      </c>
      <c r="E66" s="2">
        <v>41954</v>
      </c>
      <c r="F66">
        <v>84.632999999999996</v>
      </c>
      <c r="G66">
        <f>(F66-0.9327)/0.1944</f>
        <v>430.5570987654321</v>
      </c>
      <c r="H66">
        <v>200</v>
      </c>
      <c r="I66" s="3">
        <f>(5*G66)/H66</f>
        <v>10.763927469135801</v>
      </c>
    </row>
    <row r="67" spans="1:9" x14ac:dyDescent="0.3">
      <c r="A67">
        <v>13</v>
      </c>
      <c r="B67" s="1">
        <v>41932</v>
      </c>
      <c r="C67">
        <v>222</v>
      </c>
      <c r="D67" t="s">
        <v>11</v>
      </c>
      <c r="E67" s="2">
        <v>41954</v>
      </c>
      <c r="F67">
        <v>72.450999999999993</v>
      </c>
      <c r="G67">
        <f>(F67-0.9327)/0.1944</f>
        <v>367.89248971193416</v>
      </c>
      <c r="H67">
        <v>150</v>
      </c>
      <c r="I67" s="3">
        <f>(5*G67)/H67</f>
        <v>12.263082990397805</v>
      </c>
    </row>
    <row r="68" spans="1:9" x14ac:dyDescent="0.3">
      <c r="A68">
        <v>14</v>
      </c>
      <c r="B68" s="1">
        <v>41932</v>
      </c>
      <c r="C68">
        <v>222</v>
      </c>
      <c r="D68" t="s">
        <v>11</v>
      </c>
      <c r="E68" s="2">
        <v>41954</v>
      </c>
      <c r="F68">
        <v>75.195999999999998</v>
      </c>
      <c r="G68">
        <f>(F68-0.9327)/0.1944</f>
        <v>382.01286008230454</v>
      </c>
      <c r="H68">
        <v>150</v>
      </c>
      <c r="I68" s="3">
        <f>(5*G68)/H68</f>
        <v>12.733762002743484</v>
      </c>
    </row>
  </sheetData>
  <sortState ref="A2:K68">
    <sortCondition ref="D2:D68"/>
    <sortCondition ref="C2:C68"/>
    <sortCondition ref="E2:E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activeCell="E1" sqref="E1:M1048576"/>
    </sheetView>
  </sheetViews>
  <sheetFormatPr defaultRowHeight="14.4" x14ac:dyDescent="0.3"/>
  <cols>
    <col min="2" max="2" width="12.109375" style="2" bestFit="1" customWidth="1"/>
    <col min="4" max="4" width="10.5546875" bestFit="1" customWidth="1"/>
    <col min="5" max="5" width="10.6640625" bestFit="1" customWidth="1"/>
  </cols>
  <sheetData>
    <row r="1" spans="1:13" x14ac:dyDescent="0.3">
      <c r="A1" t="s">
        <v>3</v>
      </c>
      <c r="B1" s="2" t="s">
        <v>1</v>
      </c>
      <c r="C1" t="s">
        <v>2</v>
      </c>
      <c r="D1" t="s">
        <v>8</v>
      </c>
      <c r="E1" t="s">
        <v>15</v>
      </c>
      <c r="F1">
        <v>114</v>
      </c>
      <c r="G1">
        <v>221</v>
      </c>
      <c r="H1">
        <v>222</v>
      </c>
      <c r="I1">
        <v>224</v>
      </c>
      <c r="J1">
        <v>227</v>
      </c>
      <c r="K1">
        <v>239</v>
      </c>
      <c r="L1">
        <v>240</v>
      </c>
      <c r="M1">
        <v>302</v>
      </c>
    </row>
    <row r="2" spans="1:13" x14ac:dyDescent="0.3">
      <c r="A2" t="s">
        <v>9</v>
      </c>
      <c r="B2" s="4">
        <v>41788</v>
      </c>
      <c r="C2" s="5">
        <v>114</v>
      </c>
      <c r="D2" s="6">
        <v>1.7461805555555554</v>
      </c>
      <c r="E2" s="4">
        <v>41788</v>
      </c>
      <c r="F2" s="6">
        <v>1.7461805555555554</v>
      </c>
    </row>
    <row r="3" spans="1:13" x14ac:dyDescent="0.3">
      <c r="A3" t="s">
        <v>9</v>
      </c>
      <c r="B3" s="4">
        <v>41788</v>
      </c>
      <c r="C3" s="5">
        <v>114</v>
      </c>
      <c r="D3" s="6">
        <v>1.4119470164609056</v>
      </c>
      <c r="E3" s="4">
        <v>41788</v>
      </c>
      <c r="F3" s="6">
        <v>1.4119470164609056</v>
      </c>
    </row>
    <row r="4" spans="1:13" x14ac:dyDescent="0.3">
      <c r="A4" t="s">
        <v>9</v>
      </c>
      <c r="B4" s="4">
        <v>41813</v>
      </c>
      <c r="C4" s="5">
        <v>114</v>
      </c>
      <c r="D4" s="6">
        <v>4.3812499999999996</v>
      </c>
      <c r="E4" s="4">
        <v>41813</v>
      </c>
      <c r="F4" s="6">
        <v>4.3812499999999996</v>
      </c>
    </row>
    <row r="5" spans="1:13" x14ac:dyDescent="0.3">
      <c r="A5" t="s">
        <v>9</v>
      </c>
      <c r="B5" s="4">
        <v>41813</v>
      </c>
      <c r="C5" s="5">
        <v>114</v>
      </c>
      <c r="D5" s="6">
        <v>4.1063014403292177</v>
      </c>
      <c r="E5" s="4">
        <v>41813</v>
      </c>
      <c r="F5" s="6">
        <v>4.1063014403292177</v>
      </c>
    </row>
    <row r="6" spans="1:13" x14ac:dyDescent="0.3">
      <c r="A6" s="1" t="s">
        <v>12</v>
      </c>
      <c r="B6" s="4">
        <v>41845</v>
      </c>
      <c r="C6" s="5">
        <v>114</v>
      </c>
      <c r="D6" s="6">
        <v>6.2527469478357389</v>
      </c>
      <c r="E6" s="4">
        <v>41845</v>
      </c>
      <c r="F6" s="6">
        <v>6.2527469478357389</v>
      </c>
    </row>
    <row r="7" spans="1:13" x14ac:dyDescent="0.3">
      <c r="A7" s="1" t="s">
        <v>12</v>
      </c>
      <c r="B7" s="4">
        <v>41845</v>
      </c>
      <c r="C7" s="5">
        <v>114</v>
      </c>
      <c r="D7" s="6">
        <v>4.1095726970033297</v>
      </c>
      <c r="E7" s="4">
        <v>41845</v>
      </c>
      <c r="F7" s="6">
        <v>4.1095726970033297</v>
      </c>
    </row>
    <row r="8" spans="1:13" x14ac:dyDescent="0.3">
      <c r="A8" s="1" t="s">
        <v>12</v>
      </c>
      <c r="B8" s="4">
        <v>41874</v>
      </c>
      <c r="C8" s="5">
        <v>114</v>
      </c>
      <c r="D8" s="6">
        <v>5.823510913799482</v>
      </c>
      <c r="E8" s="4">
        <v>41874</v>
      </c>
      <c r="F8" s="6">
        <v>5.823510913799482</v>
      </c>
    </row>
    <row r="9" spans="1:13" x14ac:dyDescent="0.3">
      <c r="A9" s="1" t="s">
        <v>12</v>
      </c>
      <c r="B9" s="4">
        <v>41874</v>
      </c>
      <c r="C9" s="5">
        <v>114</v>
      </c>
      <c r="D9" s="6">
        <v>4.4835183129855709</v>
      </c>
      <c r="E9" s="4">
        <v>41874</v>
      </c>
      <c r="F9" s="6">
        <v>4.4835183129855709</v>
      </c>
    </row>
    <row r="10" spans="1:13" x14ac:dyDescent="0.3">
      <c r="A10" t="s">
        <v>9</v>
      </c>
      <c r="B10" s="4">
        <v>41938</v>
      </c>
      <c r="C10" s="5">
        <v>114</v>
      </c>
      <c r="D10" s="6">
        <v>2.8349074074074077</v>
      </c>
      <c r="E10" s="4">
        <v>41938</v>
      </c>
      <c r="F10" s="6">
        <v>2.8349074074074077</v>
      </c>
    </row>
    <row r="11" spans="1:13" x14ac:dyDescent="0.3">
      <c r="A11" t="s">
        <v>9</v>
      </c>
      <c r="B11" s="4">
        <v>41938</v>
      </c>
      <c r="C11" s="5">
        <v>114</v>
      </c>
      <c r="D11" s="6">
        <v>2.557232510288066</v>
      </c>
      <c r="E11" s="4">
        <v>41938</v>
      </c>
      <c r="F11" s="6">
        <v>2.557232510288066</v>
      </c>
    </row>
    <row r="12" spans="1:13" x14ac:dyDescent="0.3">
      <c r="A12" s="1" t="s">
        <v>12</v>
      </c>
      <c r="B12" s="7">
        <v>41794</v>
      </c>
      <c r="C12" s="8">
        <v>221</v>
      </c>
      <c r="D12" s="9">
        <v>2.3370183758150569</v>
      </c>
      <c r="E12" s="7">
        <v>41794</v>
      </c>
      <c r="F12" s="8"/>
      <c r="G12" s="9">
        <v>2.3370183758150569</v>
      </c>
    </row>
    <row r="13" spans="1:13" x14ac:dyDescent="0.3">
      <c r="A13" s="1" t="s">
        <v>12</v>
      </c>
      <c r="B13" s="7">
        <v>41807</v>
      </c>
      <c r="C13" s="8">
        <v>221</v>
      </c>
      <c r="D13" s="9">
        <v>5.1359217545939551</v>
      </c>
      <c r="E13" s="7">
        <v>41807</v>
      </c>
      <c r="F13" s="8"/>
      <c r="G13" s="9">
        <v>5.1359217545939551</v>
      </c>
    </row>
    <row r="14" spans="1:13" x14ac:dyDescent="0.3">
      <c r="A14" s="1" t="s">
        <v>12</v>
      </c>
      <c r="B14" s="7">
        <v>41835</v>
      </c>
      <c r="C14" s="8">
        <v>221</v>
      </c>
      <c r="D14" s="9">
        <v>7.51159849832049</v>
      </c>
      <c r="E14" s="7">
        <v>41835</v>
      </c>
      <c r="F14" s="8"/>
      <c r="G14" s="9">
        <v>7.51159849832049</v>
      </c>
    </row>
    <row r="15" spans="1:13" x14ac:dyDescent="0.3">
      <c r="A15" s="1" t="s">
        <v>12</v>
      </c>
      <c r="B15" s="7">
        <v>41850</v>
      </c>
      <c r="C15" s="8">
        <v>221</v>
      </c>
      <c r="D15" s="9">
        <v>4.9902588421260621</v>
      </c>
      <c r="E15" s="7">
        <v>41850</v>
      </c>
      <c r="F15" s="8"/>
      <c r="G15" s="9">
        <v>4.9902588421260621</v>
      </c>
    </row>
    <row r="16" spans="1:13" x14ac:dyDescent="0.3">
      <c r="A16" s="1" t="s">
        <v>12</v>
      </c>
      <c r="B16" s="7">
        <v>41862</v>
      </c>
      <c r="C16" s="8">
        <v>221</v>
      </c>
      <c r="D16" s="9">
        <v>5.9661529342027269</v>
      </c>
      <c r="E16" s="7">
        <v>41862</v>
      </c>
      <c r="F16" s="8"/>
      <c r="G16" s="9">
        <v>5.9661529342027269</v>
      </c>
    </row>
    <row r="17" spans="1:9" x14ac:dyDescent="0.3">
      <c r="A17" s="1" t="s">
        <v>12</v>
      </c>
      <c r="B17" s="7">
        <v>41876</v>
      </c>
      <c r="C17" s="8">
        <v>221</v>
      </c>
      <c r="D17" s="9">
        <v>5.8551274451689395</v>
      </c>
      <c r="E17" s="7">
        <v>41876</v>
      </c>
      <c r="F17" s="8"/>
      <c r="G17" s="9">
        <v>5.8551274451689395</v>
      </c>
    </row>
    <row r="18" spans="1:9" x14ac:dyDescent="0.3">
      <c r="A18" t="s">
        <v>9</v>
      </c>
      <c r="B18" s="10">
        <v>41932</v>
      </c>
      <c r="C18" s="8">
        <v>221</v>
      </c>
      <c r="D18" s="11">
        <v>15.680465534979426</v>
      </c>
      <c r="E18" s="10">
        <v>41932</v>
      </c>
      <c r="F18" s="8"/>
      <c r="G18" s="11">
        <v>15.680465534979426</v>
      </c>
    </row>
    <row r="19" spans="1:9" x14ac:dyDescent="0.3">
      <c r="A19" t="s">
        <v>9</v>
      </c>
      <c r="B19" s="10">
        <v>41932</v>
      </c>
      <c r="C19" s="8">
        <v>221</v>
      </c>
      <c r="D19" s="11">
        <v>9.9988811728395053</v>
      </c>
      <c r="E19" s="10">
        <v>41932</v>
      </c>
      <c r="F19" s="8"/>
      <c r="G19" s="11">
        <v>9.9988811728395053</v>
      </c>
    </row>
    <row r="20" spans="1:9" x14ac:dyDescent="0.3">
      <c r="A20" s="1" t="s">
        <v>12</v>
      </c>
      <c r="B20" s="12">
        <v>41932</v>
      </c>
      <c r="C20" s="8">
        <v>221</v>
      </c>
      <c r="D20" s="9">
        <v>12.839673353909465</v>
      </c>
      <c r="E20" s="12">
        <v>41932</v>
      </c>
      <c r="F20" s="8"/>
      <c r="G20" s="9">
        <v>12.839673353909465</v>
      </c>
    </row>
    <row r="21" spans="1:9" x14ac:dyDescent="0.3">
      <c r="A21" s="1" t="s">
        <v>12</v>
      </c>
      <c r="B21" s="13">
        <v>41793</v>
      </c>
      <c r="C21" s="14">
        <v>222</v>
      </c>
      <c r="D21" s="15">
        <v>3.3937759336099584</v>
      </c>
      <c r="E21" s="13">
        <v>41807</v>
      </c>
      <c r="F21" s="14"/>
      <c r="G21" s="14"/>
      <c r="H21" s="15">
        <v>2.4772821576763482</v>
      </c>
    </row>
    <row r="22" spans="1:9" x14ac:dyDescent="0.3">
      <c r="A22" s="1" t="s">
        <v>12</v>
      </c>
      <c r="B22" s="13">
        <v>41807</v>
      </c>
      <c r="C22" s="14">
        <v>222</v>
      </c>
      <c r="D22" s="15">
        <v>2.4772821576763482</v>
      </c>
      <c r="E22" s="13">
        <v>41821</v>
      </c>
      <c r="F22" s="14"/>
      <c r="G22" s="14"/>
      <c r="H22" s="15">
        <v>7.6558535862477788</v>
      </c>
    </row>
    <row r="23" spans="1:9" x14ac:dyDescent="0.3">
      <c r="A23" s="1" t="s">
        <v>12</v>
      </c>
      <c r="B23" s="13">
        <v>41821</v>
      </c>
      <c r="C23" s="14">
        <v>222</v>
      </c>
      <c r="D23" s="15">
        <v>7.6558535862477788</v>
      </c>
      <c r="E23" s="13">
        <v>41835</v>
      </c>
      <c r="F23" s="14"/>
      <c r="G23" s="14"/>
      <c r="H23" s="15">
        <v>6.7526229994072331</v>
      </c>
    </row>
    <row r="24" spans="1:9" x14ac:dyDescent="0.3">
      <c r="A24" s="1" t="s">
        <v>12</v>
      </c>
      <c r="B24" s="13">
        <v>41835</v>
      </c>
      <c r="C24" s="14">
        <v>222</v>
      </c>
      <c r="D24" s="15">
        <v>6.7526229994072331</v>
      </c>
      <c r="E24" s="13">
        <v>41851</v>
      </c>
      <c r="F24" s="14"/>
      <c r="G24" s="14"/>
      <c r="H24" s="15">
        <v>4.9137077652637826</v>
      </c>
    </row>
    <row r="25" spans="1:9" x14ac:dyDescent="0.3">
      <c r="A25" s="1" t="s">
        <v>12</v>
      </c>
      <c r="B25" s="13">
        <v>41851</v>
      </c>
      <c r="C25" s="14">
        <v>222</v>
      </c>
      <c r="D25" s="15">
        <v>4.9137077652637826</v>
      </c>
      <c r="E25" s="13">
        <v>41863</v>
      </c>
      <c r="F25" s="14"/>
      <c r="G25" s="14"/>
      <c r="H25" s="15">
        <v>5.0433758150563133</v>
      </c>
    </row>
    <row r="26" spans="1:9" x14ac:dyDescent="0.3">
      <c r="A26" s="1" t="s">
        <v>12</v>
      </c>
      <c r="B26" s="13">
        <v>41863</v>
      </c>
      <c r="C26" s="14">
        <v>222</v>
      </c>
      <c r="D26" s="15">
        <v>5.0433758150563133</v>
      </c>
      <c r="E26" s="13">
        <v>41876</v>
      </c>
      <c r="F26" s="14"/>
      <c r="G26" s="14"/>
      <c r="H26" s="15">
        <v>8.0592101363366933</v>
      </c>
    </row>
    <row r="27" spans="1:9" x14ac:dyDescent="0.3">
      <c r="A27" s="1" t="s">
        <v>12</v>
      </c>
      <c r="B27" s="13">
        <v>41876</v>
      </c>
      <c r="C27" s="14">
        <v>222</v>
      </c>
      <c r="D27" s="15">
        <v>8.0592101363366933</v>
      </c>
      <c r="E27" s="16">
        <v>41932</v>
      </c>
      <c r="F27" s="14"/>
      <c r="G27" s="14"/>
      <c r="H27" s="17">
        <v>10.737155047204068</v>
      </c>
    </row>
    <row r="28" spans="1:9" x14ac:dyDescent="0.3">
      <c r="A28" t="s">
        <v>9</v>
      </c>
      <c r="B28" s="16">
        <v>41932</v>
      </c>
      <c r="C28" s="14">
        <v>222</v>
      </c>
      <c r="D28" s="17">
        <v>10.737155047204068</v>
      </c>
      <c r="E28" s="16">
        <v>41932</v>
      </c>
      <c r="F28" s="14"/>
      <c r="G28" s="14"/>
      <c r="H28" s="17">
        <v>10.026975913822319</v>
      </c>
    </row>
    <row r="29" spans="1:9" x14ac:dyDescent="0.3">
      <c r="A29" t="s">
        <v>9</v>
      </c>
      <c r="B29" s="16">
        <v>41932</v>
      </c>
      <c r="C29" s="14">
        <v>222</v>
      </c>
      <c r="D29" s="17">
        <v>10.026975913822319</v>
      </c>
      <c r="E29" s="18">
        <v>41932</v>
      </c>
      <c r="F29" s="14"/>
      <c r="G29" s="14"/>
      <c r="H29" s="15">
        <v>10.382065480513194</v>
      </c>
    </row>
    <row r="30" spans="1:9" x14ac:dyDescent="0.3">
      <c r="A30" s="1" t="s">
        <v>12</v>
      </c>
      <c r="B30" s="18">
        <v>41932</v>
      </c>
      <c r="C30" s="14">
        <v>222</v>
      </c>
      <c r="D30" s="15">
        <v>10.382065480513194</v>
      </c>
      <c r="E30" s="14"/>
      <c r="F30" s="14"/>
      <c r="G30" s="14"/>
      <c r="H30" s="14"/>
    </row>
    <row r="31" spans="1:9" x14ac:dyDescent="0.3">
      <c r="A31" t="s">
        <v>9</v>
      </c>
      <c r="B31" s="19">
        <v>41789</v>
      </c>
      <c r="C31" s="20">
        <v>224</v>
      </c>
      <c r="D31" s="21">
        <v>1.0753986625514402</v>
      </c>
      <c r="E31" s="19">
        <v>41789</v>
      </c>
      <c r="F31" s="21">
        <v>1.0753986625514402</v>
      </c>
      <c r="G31" s="20"/>
      <c r="H31" s="20"/>
      <c r="I31" s="21">
        <v>1.0753986625514402</v>
      </c>
    </row>
    <row r="32" spans="1:9" x14ac:dyDescent="0.3">
      <c r="A32" t="s">
        <v>9</v>
      </c>
      <c r="B32" s="19">
        <v>41789</v>
      </c>
      <c r="C32" s="20">
        <v>224</v>
      </c>
      <c r="D32" s="21">
        <v>1.0346322016460905</v>
      </c>
      <c r="E32" s="19">
        <v>41789</v>
      </c>
      <c r="F32" s="21">
        <v>1.0346322016460905</v>
      </c>
      <c r="G32" s="20"/>
      <c r="H32" s="20"/>
      <c r="I32" s="21">
        <v>1.0346322016460905</v>
      </c>
    </row>
    <row r="33" spans="1:11" x14ac:dyDescent="0.3">
      <c r="A33" s="1" t="s">
        <v>12</v>
      </c>
      <c r="B33" s="19">
        <v>41842</v>
      </c>
      <c r="C33" s="20">
        <v>224</v>
      </c>
      <c r="D33" s="21">
        <v>0.81741120976692572</v>
      </c>
      <c r="E33" s="19">
        <v>41842</v>
      </c>
      <c r="F33" s="21">
        <v>0.81741120976692572</v>
      </c>
      <c r="G33" s="20"/>
      <c r="H33" s="20"/>
      <c r="I33" s="21">
        <v>0.81741120976692572</v>
      </c>
    </row>
    <row r="34" spans="1:11" x14ac:dyDescent="0.3">
      <c r="A34" s="1" t="s">
        <v>12</v>
      </c>
      <c r="B34" s="19">
        <v>41842</v>
      </c>
      <c r="C34" s="20">
        <v>224</v>
      </c>
      <c r="D34" s="21">
        <v>1.163138179800222</v>
      </c>
      <c r="E34" s="19">
        <v>41842</v>
      </c>
      <c r="F34" s="21">
        <v>1.163138179800222</v>
      </c>
      <c r="G34" s="20"/>
      <c r="H34" s="20"/>
      <c r="I34" s="21">
        <v>1.163138179800222</v>
      </c>
    </row>
    <row r="35" spans="1:11" x14ac:dyDescent="0.3">
      <c r="A35" s="1" t="s">
        <v>12</v>
      </c>
      <c r="B35" s="19">
        <v>41873</v>
      </c>
      <c r="C35" s="20">
        <v>224</v>
      </c>
      <c r="D35" s="21">
        <v>1.6524861265260822</v>
      </c>
      <c r="E35" s="19">
        <v>41873</v>
      </c>
      <c r="F35" s="21">
        <v>1.6524861265260822</v>
      </c>
      <c r="G35" s="20"/>
      <c r="H35" s="20"/>
      <c r="I35" s="21">
        <v>1.6524861265260822</v>
      </c>
    </row>
    <row r="36" spans="1:11" x14ac:dyDescent="0.3">
      <c r="A36" s="1" t="s">
        <v>12</v>
      </c>
      <c r="B36" s="19">
        <v>41873</v>
      </c>
      <c r="C36" s="20">
        <v>224</v>
      </c>
      <c r="D36" s="21">
        <v>1.661587125416204</v>
      </c>
      <c r="E36" s="19">
        <v>41873</v>
      </c>
      <c r="F36" s="21">
        <v>1.661587125416204</v>
      </c>
      <c r="G36" s="20"/>
      <c r="H36" s="20"/>
      <c r="I36" s="21">
        <v>1.661587125416204</v>
      </c>
    </row>
    <row r="37" spans="1:11" x14ac:dyDescent="0.3">
      <c r="A37" t="s">
        <v>9</v>
      </c>
      <c r="B37" s="19">
        <v>41938</v>
      </c>
      <c r="C37" s="20">
        <v>224</v>
      </c>
      <c r="D37" s="21">
        <v>2.3797633744855973</v>
      </c>
      <c r="E37" s="19">
        <v>41938</v>
      </c>
      <c r="F37" s="21">
        <v>2.3797633744855973</v>
      </c>
      <c r="G37" s="20"/>
      <c r="H37" s="20"/>
      <c r="I37" s="21">
        <v>2.3797633744855973</v>
      </c>
    </row>
    <row r="38" spans="1:11" x14ac:dyDescent="0.3">
      <c r="A38" t="s">
        <v>9</v>
      </c>
      <c r="B38" s="19">
        <v>41938</v>
      </c>
      <c r="C38" s="20">
        <v>224</v>
      </c>
      <c r="D38" s="21">
        <v>2.1850102880658437</v>
      </c>
      <c r="E38" s="19">
        <v>41938</v>
      </c>
      <c r="F38" s="21">
        <v>2.1850102880658437</v>
      </c>
      <c r="G38" s="20"/>
      <c r="H38" s="20"/>
      <c r="I38" s="21">
        <v>2.1850102880658437</v>
      </c>
    </row>
    <row r="39" spans="1:11" x14ac:dyDescent="0.3">
      <c r="A39" t="s">
        <v>9</v>
      </c>
      <c r="B39" s="22">
        <v>41789</v>
      </c>
      <c r="C39" s="23">
        <v>227</v>
      </c>
      <c r="D39" s="24">
        <v>4.1792352537722905</v>
      </c>
      <c r="E39" s="22">
        <v>41789</v>
      </c>
      <c r="F39" s="23"/>
      <c r="G39" s="23"/>
      <c r="H39" s="23"/>
      <c r="I39" s="23"/>
      <c r="J39" s="24">
        <v>4.1792352537722905</v>
      </c>
    </row>
    <row r="40" spans="1:11" x14ac:dyDescent="0.3">
      <c r="A40" t="s">
        <v>9</v>
      </c>
      <c r="B40" s="22">
        <v>41789</v>
      </c>
      <c r="C40" s="23">
        <v>227</v>
      </c>
      <c r="D40" s="24">
        <v>3.824468449931413</v>
      </c>
      <c r="E40" s="22">
        <v>41789</v>
      </c>
      <c r="F40" s="23"/>
      <c r="G40" s="23"/>
      <c r="H40" s="23"/>
      <c r="I40" s="23"/>
      <c r="J40" s="24">
        <v>3.824468449931413</v>
      </c>
    </row>
    <row r="41" spans="1:11" x14ac:dyDescent="0.3">
      <c r="A41" s="1" t="s">
        <v>12</v>
      </c>
      <c r="B41" s="22">
        <v>41842</v>
      </c>
      <c r="C41" s="23">
        <v>227</v>
      </c>
      <c r="D41" s="24">
        <v>0</v>
      </c>
      <c r="E41" s="22">
        <v>41842</v>
      </c>
      <c r="F41" s="23"/>
      <c r="G41" s="23"/>
      <c r="H41" s="23"/>
      <c r="I41" s="23"/>
      <c r="J41" s="24">
        <v>0</v>
      </c>
    </row>
    <row r="42" spans="1:11" x14ac:dyDescent="0.3">
      <c r="A42" s="1" t="s">
        <v>12</v>
      </c>
      <c r="B42" s="22">
        <v>41842</v>
      </c>
      <c r="C42" s="23">
        <v>227</v>
      </c>
      <c r="D42" s="24">
        <v>0</v>
      </c>
      <c r="E42" s="22">
        <v>41842</v>
      </c>
      <c r="F42" s="23"/>
      <c r="G42" s="23"/>
      <c r="H42" s="23"/>
      <c r="I42" s="23"/>
      <c r="J42" s="24">
        <v>0</v>
      </c>
    </row>
    <row r="43" spans="1:11" x14ac:dyDescent="0.3">
      <c r="A43" s="1" t="s">
        <v>12</v>
      </c>
      <c r="B43" s="22">
        <v>41873</v>
      </c>
      <c r="C43" s="23">
        <v>227</v>
      </c>
      <c r="D43" s="24">
        <v>19.201012763596001</v>
      </c>
      <c r="E43" s="22">
        <v>41873</v>
      </c>
      <c r="F43" s="23"/>
      <c r="G43" s="23"/>
      <c r="H43" s="23"/>
      <c r="I43" s="23"/>
      <c r="J43" s="24">
        <v>19.201012763596001</v>
      </c>
    </row>
    <row r="44" spans="1:11" x14ac:dyDescent="0.3">
      <c r="A44" s="1" t="s">
        <v>12</v>
      </c>
      <c r="B44" s="22">
        <v>41873</v>
      </c>
      <c r="C44" s="23">
        <v>227</v>
      </c>
      <c r="D44" s="24">
        <v>21.720713096559376</v>
      </c>
      <c r="E44" s="22">
        <v>41873</v>
      </c>
      <c r="F44" s="23"/>
      <c r="G44" s="23"/>
      <c r="H44" s="23"/>
      <c r="I44" s="23"/>
      <c r="J44" s="24">
        <v>21.720713096559376</v>
      </c>
    </row>
    <row r="45" spans="1:11" x14ac:dyDescent="0.3">
      <c r="A45" t="s">
        <v>9</v>
      </c>
      <c r="B45" s="22">
        <v>41938</v>
      </c>
      <c r="C45" s="23">
        <v>227</v>
      </c>
      <c r="D45" s="24">
        <v>32.000565843621402</v>
      </c>
      <c r="E45" s="22">
        <v>41938</v>
      </c>
      <c r="F45" s="23"/>
      <c r="G45" s="23"/>
      <c r="H45" s="23"/>
      <c r="I45" s="23"/>
      <c r="J45" s="24">
        <v>32.000565843621402</v>
      </c>
    </row>
    <row r="46" spans="1:11" x14ac:dyDescent="0.3">
      <c r="A46" t="s">
        <v>9</v>
      </c>
      <c r="B46" s="22">
        <v>41938</v>
      </c>
      <c r="C46" s="23">
        <v>227</v>
      </c>
      <c r="D46" s="24">
        <v>30.14339849108368</v>
      </c>
      <c r="E46" s="22">
        <v>41938</v>
      </c>
      <c r="F46" s="23"/>
      <c r="G46" s="23"/>
      <c r="H46" s="23"/>
      <c r="I46" s="23"/>
      <c r="J46" s="24">
        <v>30.14339849108368</v>
      </c>
    </row>
    <row r="47" spans="1:11" x14ac:dyDescent="0.3">
      <c r="A47" t="s">
        <v>9</v>
      </c>
      <c r="B47" s="25">
        <v>41788</v>
      </c>
      <c r="C47" s="26">
        <v>239</v>
      </c>
      <c r="D47" s="27">
        <v>2.2396219135802466</v>
      </c>
      <c r="E47" s="25">
        <v>41788</v>
      </c>
      <c r="F47" s="26"/>
      <c r="G47" s="26"/>
      <c r="H47" s="26"/>
      <c r="I47" s="26"/>
      <c r="J47" s="26"/>
      <c r="K47" s="27">
        <v>2.2396219135802466</v>
      </c>
    </row>
    <row r="48" spans="1:11" x14ac:dyDescent="0.3">
      <c r="A48" t="s">
        <v>9</v>
      </c>
      <c r="B48" s="25">
        <v>41788</v>
      </c>
      <c r="C48" s="26">
        <v>239</v>
      </c>
      <c r="D48" s="27">
        <v>2.8900848765432094</v>
      </c>
      <c r="E48" s="25">
        <v>41788</v>
      </c>
      <c r="F48" s="26"/>
      <c r="G48" s="26"/>
      <c r="H48" s="26"/>
      <c r="I48" s="26"/>
      <c r="J48" s="26"/>
      <c r="K48" s="27">
        <v>2.8900848765432094</v>
      </c>
    </row>
    <row r="49" spans="1:12" x14ac:dyDescent="0.3">
      <c r="A49" t="s">
        <v>9</v>
      </c>
      <c r="B49" s="25">
        <v>41813</v>
      </c>
      <c r="C49" s="26">
        <v>239</v>
      </c>
      <c r="D49" s="27">
        <v>1.740771604938272</v>
      </c>
      <c r="E49" s="25">
        <v>41813</v>
      </c>
      <c r="F49" s="26"/>
      <c r="G49" s="26"/>
      <c r="H49" s="26"/>
      <c r="I49" s="26"/>
      <c r="J49" s="26"/>
      <c r="K49" s="27">
        <v>1.740771604938272</v>
      </c>
    </row>
    <row r="50" spans="1:12" x14ac:dyDescent="0.3">
      <c r="A50" t="s">
        <v>9</v>
      </c>
      <c r="B50" s="25">
        <v>41813</v>
      </c>
      <c r="C50" s="26">
        <v>239</v>
      </c>
      <c r="D50" s="27">
        <v>1.6425205761316872</v>
      </c>
      <c r="E50" s="25">
        <v>41813</v>
      </c>
      <c r="F50" s="26"/>
      <c r="G50" s="26"/>
      <c r="H50" s="26"/>
      <c r="I50" s="26"/>
      <c r="J50" s="26"/>
      <c r="K50" s="27">
        <v>1.6425205761316872</v>
      </c>
    </row>
    <row r="51" spans="1:12" x14ac:dyDescent="0.3">
      <c r="A51" s="1" t="s">
        <v>12</v>
      </c>
      <c r="B51" s="25">
        <v>41845</v>
      </c>
      <c r="C51" s="26">
        <v>239</v>
      </c>
      <c r="D51" s="27">
        <v>1.0411653718091012</v>
      </c>
      <c r="E51" s="25">
        <v>41845</v>
      </c>
      <c r="F51" s="26"/>
      <c r="G51" s="26"/>
      <c r="H51" s="26"/>
      <c r="I51" s="26"/>
      <c r="J51" s="26"/>
      <c r="K51" s="27">
        <v>1.0411653718091012</v>
      </c>
    </row>
    <row r="52" spans="1:12" x14ac:dyDescent="0.3">
      <c r="A52" s="1" t="s">
        <v>12</v>
      </c>
      <c r="B52" s="25">
        <v>41874</v>
      </c>
      <c r="C52" s="26">
        <v>239</v>
      </c>
      <c r="D52" s="27">
        <v>3.5062291897891238</v>
      </c>
      <c r="E52" s="25">
        <v>41874</v>
      </c>
      <c r="F52" s="26"/>
      <c r="G52" s="26"/>
      <c r="H52" s="26"/>
      <c r="I52" s="26"/>
      <c r="J52" s="26"/>
      <c r="K52" s="27">
        <v>3.5062291897891238</v>
      </c>
    </row>
    <row r="53" spans="1:12" x14ac:dyDescent="0.3">
      <c r="A53" s="1" t="s">
        <v>12</v>
      </c>
      <c r="B53" s="25">
        <v>41874</v>
      </c>
      <c r="C53" s="26">
        <v>239</v>
      </c>
      <c r="D53" s="27">
        <v>8.1019561598224179</v>
      </c>
      <c r="E53" s="25">
        <v>41874</v>
      </c>
      <c r="F53" s="26"/>
      <c r="G53" s="26"/>
      <c r="H53" s="26"/>
      <c r="I53" s="26"/>
      <c r="J53" s="26"/>
      <c r="K53" s="27">
        <v>8.1019561598224179</v>
      </c>
    </row>
    <row r="54" spans="1:12" x14ac:dyDescent="0.3">
      <c r="A54" t="s">
        <v>9</v>
      </c>
      <c r="B54" s="25">
        <v>41938</v>
      </c>
      <c r="C54" s="26">
        <v>239</v>
      </c>
      <c r="D54" s="27">
        <v>5.8416975308641979</v>
      </c>
      <c r="E54" s="25">
        <v>41938</v>
      </c>
      <c r="F54" s="26"/>
      <c r="G54" s="26"/>
      <c r="H54" s="26"/>
      <c r="I54" s="26"/>
      <c r="J54" s="26"/>
      <c r="K54" s="27">
        <v>5.8416975308641979</v>
      </c>
    </row>
    <row r="55" spans="1:12" x14ac:dyDescent="0.3">
      <c r="A55" t="s">
        <v>9</v>
      </c>
      <c r="B55" s="25">
        <v>41938</v>
      </c>
      <c r="C55" s="26">
        <v>239</v>
      </c>
      <c r="D55" s="27">
        <v>4.3747222222222231</v>
      </c>
      <c r="E55" s="25">
        <v>41938</v>
      </c>
      <c r="F55" s="26"/>
      <c r="G55" s="26"/>
      <c r="H55" s="26"/>
      <c r="I55" s="26"/>
      <c r="J55" s="26"/>
      <c r="K55" s="27">
        <v>4.3747222222222231</v>
      </c>
    </row>
    <row r="56" spans="1:12" x14ac:dyDescent="0.3">
      <c r="A56" t="s">
        <v>9</v>
      </c>
      <c r="B56" s="28">
        <v>41788</v>
      </c>
      <c r="C56" s="29">
        <v>240</v>
      </c>
      <c r="D56" s="30">
        <v>2.0904449588477365</v>
      </c>
      <c r="E56" s="28">
        <v>41788</v>
      </c>
      <c r="F56" s="29"/>
      <c r="G56" s="29"/>
      <c r="H56" s="29"/>
      <c r="I56" s="29"/>
      <c r="J56" s="29"/>
      <c r="K56" s="29"/>
      <c r="L56" s="30">
        <v>2.0904449588477365</v>
      </c>
    </row>
    <row r="57" spans="1:12" x14ac:dyDescent="0.3">
      <c r="A57" t="s">
        <v>9</v>
      </c>
      <c r="B57" s="28">
        <v>41788</v>
      </c>
      <c r="C57" s="29">
        <v>240</v>
      </c>
      <c r="D57" s="30">
        <v>2.0256301440329221</v>
      </c>
      <c r="E57" s="28">
        <v>41788</v>
      </c>
      <c r="F57" s="29"/>
      <c r="G57" s="29"/>
      <c r="H57" s="29"/>
      <c r="I57" s="29"/>
      <c r="J57" s="29"/>
      <c r="K57" s="29"/>
      <c r="L57" s="30">
        <v>2.0256301440329221</v>
      </c>
    </row>
    <row r="58" spans="1:12" x14ac:dyDescent="0.3">
      <c r="A58" t="s">
        <v>9</v>
      </c>
      <c r="B58" s="28">
        <v>41813</v>
      </c>
      <c r="C58" s="29">
        <v>240</v>
      </c>
      <c r="D58" s="30">
        <v>1.7102160493827161</v>
      </c>
      <c r="E58" s="28">
        <v>41813</v>
      </c>
      <c r="F58" s="29"/>
      <c r="G58" s="29"/>
      <c r="H58" s="29"/>
      <c r="I58" s="29"/>
      <c r="J58" s="29"/>
      <c r="K58" s="29"/>
      <c r="L58" s="30">
        <v>1.7102160493827161</v>
      </c>
    </row>
    <row r="59" spans="1:12" x14ac:dyDescent="0.3">
      <c r="A59" t="s">
        <v>9</v>
      </c>
      <c r="B59" s="28">
        <v>41813</v>
      </c>
      <c r="C59" s="29">
        <v>240</v>
      </c>
      <c r="D59" s="30">
        <v>2.1563065843621398</v>
      </c>
      <c r="E59" s="28">
        <v>41813</v>
      </c>
      <c r="F59" s="29"/>
      <c r="G59" s="29"/>
      <c r="H59" s="29"/>
      <c r="I59" s="29"/>
      <c r="J59" s="29"/>
      <c r="K59" s="29"/>
      <c r="L59" s="30">
        <v>2.1563065843621398</v>
      </c>
    </row>
    <row r="60" spans="1:12" x14ac:dyDescent="0.3">
      <c r="A60" s="1" t="s">
        <v>12</v>
      </c>
      <c r="B60" s="28">
        <v>41845</v>
      </c>
      <c r="C60" s="29">
        <v>240</v>
      </c>
      <c r="D60" s="30">
        <v>2.1441620421753607</v>
      </c>
      <c r="E60" s="28">
        <v>41845</v>
      </c>
      <c r="F60" s="29"/>
      <c r="G60" s="29"/>
      <c r="H60" s="29"/>
      <c r="I60" s="29"/>
      <c r="J60" s="29"/>
      <c r="K60" s="29"/>
      <c r="L60" s="30">
        <v>2.1441620421753607</v>
      </c>
    </row>
    <row r="61" spans="1:12" x14ac:dyDescent="0.3">
      <c r="A61" s="1" t="s">
        <v>12</v>
      </c>
      <c r="B61" s="28">
        <v>41845</v>
      </c>
      <c r="C61" s="29">
        <v>240</v>
      </c>
      <c r="D61" s="30">
        <v>1.7000998890122085</v>
      </c>
      <c r="E61" s="28">
        <v>41845</v>
      </c>
      <c r="F61" s="29"/>
      <c r="G61" s="29"/>
      <c r="H61" s="29"/>
      <c r="I61" s="29"/>
      <c r="J61" s="29"/>
      <c r="K61" s="29"/>
      <c r="L61" s="30">
        <v>1.7000998890122085</v>
      </c>
    </row>
    <row r="62" spans="1:12" x14ac:dyDescent="0.3">
      <c r="A62" s="1" t="s">
        <v>12</v>
      </c>
      <c r="B62" s="28">
        <v>41874</v>
      </c>
      <c r="C62" s="29">
        <v>240</v>
      </c>
      <c r="D62" s="30">
        <v>2.5089789123196451</v>
      </c>
      <c r="E62" s="28">
        <v>41874</v>
      </c>
      <c r="F62" s="29"/>
      <c r="G62" s="29"/>
      <c r="H62" s="29"/>
      <c r="I62" s="29"/>
      <c r="J62" s="29"/>
      <c r="K62" s="29"/>
      <c r="L62" s="30">
        <v>2.5089789123196451</v>
      </c>
    </row>
    <row r="63" spans="1:12" x14ac:dyDescent="0.3">
      <c r="A63" s="1" t="s">
        <v>12</v>
      </c>
      <c r="B63" s="28">
        <v>41874</v>
      </c>
      <c r="C63" s="29">
        <v>240</v>
      </c>
      <c r="D63" s="30">
        <v>2.2907769145394008</v>
      </c>
      <c r="E63" s="28">
        <v>41874</v>
      </c>
      <c r="F63" s="29"/>
      <c r="G63" s="29"/>
      <c r="H63" s="29"/>
      <c r="I63" s="29"/>
      <c r="J63" s="29"/>
      <c r="K63" s="29"/>
      <c r="L63" s="30">
        <v>2.2907769145394008</v>
      </c>
    </row>
    <row r="64" spans="1:12" x14ac:dyDescent="0.3">
      <c r="A64" t="s">
        <v>9</v>
      </c>
      <c r="B64" s="28">
        <v>41938</v>
      </c>
      <c r="C64" s="29">
        <v>240</v>
      </c>
      <c r="D64" s="30">
        <v>3.8839814814814821</v>
      </c>
      <c r="E64" s="28">
        <v>41938</v>
      </c>
      <c r="F64" s="29"/>
      <c r="G64" s="29"/>
      <c r="H64" s="29"/>
      <c r="I64" s="29"/>
      <c r="J64" s="29"/>
      <c r="K64" s="29"/>
      <c r="L64" s="30">
        <v>3.8839814814814821</v>
      </c>
    </row>
    <row r="65" spans="1:13" x14ac:dyDescent="0.3">
      <c r="A65" t="s">
        <v>9</v>
      </c>
      <c r="B65" s="28">
        <v>41938</v>
      </c>
      <c r="C65" s="29">
        <v>240</v>
      </c>
      <c r="D65" s="30">
        <v>3.6499279835390954</v>
      </c>
      <c r="E65" s="28">
        <v>41938</v>
      </c>
      <c r="F65" s="29"/>
      <c r="G65" s="29"/>
      <c r="H65" s="29"/>
      <c r="I65" s="29"/>
      <c r="J65" s="29"/>
      <c r="K65" s="29"/>
      <c r="L65" s="30">
        <v>3.6499279835390954</v>
      </c>
    </row>
    <row r="66" spans="1:13" x14ac:dyDescent="0.3">
      <c r="A66" t="s">
        <v>9</v>
      </c>
      <c r="B66" s="31">
        <v>41788</v>
      </c>
      <c r="C66" s="32">
        <v>302</v>
      </c>
      <c r="D66" s="33">
        <v>0.96145833333333353</v>
      </c>
      <c r="E66" s="31">
        <v>41788</v>
      </c>
      <c r="F66" s="32"/>
      <c r="G66" s="32"/>
      <c r="H66" s="32"/>
      <c r="I66" s="32"/>
      <c r="J66" s="32"/>
      <c r="K66" s="32"/>
      <c r="L66" s="32"/>
      <c r="M66" s="33">
        <v>0.96145833333333353</v>
      </c>
    </row>
    <row r="67" spans="1:13" x14ac:dyDescent="0.3">
      <c r="A67" t="s">
        <v>9</v>
      </c>
      <c r="B67" s="31">
        <v>41788</v>
      </c>
      <c r="C67" s="32">
        <v>302</v>
      </c>
      <c r="D67" s="33">
        <v>1.02704475308642</v>
      </c>
      <c r="E67" s="31">
        <v>41788</v>
      </c>
      <c r="F67" s="32"/>
      <c r="G67" s="32"/>
      <c r="H67" s="32"/>
      <c r="I67" s="32"/>
      <c r="J67" s="32"/>
      <c r="K67" s="32"/>
      <c r="L67" s="32"/>
      <c r="M67" s="33">
        <v>1.02704475308642</v>
      </c>
    </row>
    <row r="68" spans="1:13" x14ac:dyDescent="0.3">
      <c r="A68" t="s">
        <v>9</v>
      </c>
      <c r="B68" s="31">
        <v>41813</v>
      </c>
      <c r="C68" s="32">
        <v>302</v>
      </c>
      <c r="D68" s="33">
        <v>3.1336728395061728</v>
      </c>
      <c r="E68" s="31">
        <v>41813</v>
      </c>
      <c r="F68" s="32"/>
      <c r="G68" s="32"/>
      <c r="H68" s="32"/>
      <c r="I68" s="32"/>
      <c r="J68" s="32"/>
      <c r="K68" s="32"/>
      <c r="L68" s="32"/>
      <c r="M68" s="33">
        <v>3.1336728395061728</v>
      </c>
    </row>
    <row r="69" spans="1:13" x14ac:dyDescent="0.3">
      <c r="A69" t="s">
        <v>9</v>
      </c>
      <c r="B69" s="31">
        <v>41813</v>
      </c>
      <c r="C69" s="32">
        <v>302</v>
      </c>
      <c r="D69" s="33">
        <v>2.8719444444444444</v>
      </c>
      <c r="E69" s="31">
        <v>41813</v>
      </c>
      <c r="F69" s="32"/>
      <c r="G69" s="32"/>
      <c r="H69" s="32"/>
      <c r="I69" s="32"/>
      <c r="J69" s="32"/>
      <c r="K69" s="32"/>
      <c r="L69" s="32"/>
      <c r="M69" s="33">
        <v>2.8719444444444444</v>
      </c>
    </row>
    <row r="70" spans="1:13" x14ac:dyDescent="0.3">
      <c r="A70" s="1" t="s">
        <v>12</v>
      </c>
      <c r="B70" s="31">
        <v>41845</v>
      </c>
      <c r="C70" s="32">
        <v>302</v>
      </c>
      <c r="D70" s="33">
        <v>3.2746809100998888</v>
      </c>
      <c r="E70" s="31">
        <v>41845</v>
      </c>
      <c r="F70" s="32"/>
      <c r="G70" s="32"/>
      <c r="H70" s="32"/>
      <c r="I70" s="32"/>
      <c r="J70" s="32"/>
      <c r="K70" s="32"/>
      <c r="L70" s="32"/>
      <c r="M70" s="33">
        <v>3.2746809100998888</v>
      </c>
    </row>
    <row r="71" spans="1:13" x14ac:dyDescent="0.3">
      <c r="A71" s="1" t="s">
        <v>12</v>
      </c>
      <c r="B71" s="31">
        <v>41845</v>
      </c>
      <c r="C71" s="32">
        <v>302</v>
      </c>
      <c r="D71" s="33">
        <v>3.4548973362930075</v>
      </c>
      <c r="E71" s="31">
        <v>41845</v>
      </c>
      <c r="F71" s="32"/>
      <c r="G71" s="32"/>
      <c r="H71" s="32"/>
      <c r="I71" s="32"/>
      <c r="J71" s="32"/>
      <c r="K71" s="32"/>
      <c r="L71" s="32"/>
      <c r="M71" s="33">
        <v>3.4548973362930075</v>
      </c>
    </row>
    <row r="72" spans="1:13" x14ac:dyDescent="0.3">
      <c r="A72" s="1" t="s">
        <v>12</v>
      </c>
      <c r="B72" s="31">
        <v>41874</v>
      </c>
      <c r="C72" s="32">
        <v>302</v>
      </c>
      <c r="D72" s="33">
        <v>2.8752635960044399</v>
      </c>
      <c r="E72" s="31">
        <v>41874</v>
      </c>
      <c r="F72" s="32"/>
      <c r="G72" s="32"/>
      <c r="H72" s="32"/>
      <c r="I72" s="32"/>
      <c r="J72" s="32"/>
      <c r="K72" s="32"/>
      <c r="L72" s="32"/>
      <c r="M72" s="33">
        <v>2.8752635960044399</v>
      </c>
    </row>
    <row r="73" spans="1:13" x14ac:dyDescent="0.3">
      <c r="A73" s="1" t="s">
        <v>12</v>
      </c>
      <c r="B73" s="31">
        <v>41874</v>
      </c>
      <c r="C73" s="32">
        <v>302</v>
      </c>
      <c r="D73" s="33">
        <v>2.5160793562708101</v>
      </c>
      <c r="E73" s="31">
        <v>41874</v>
      </c>
      <c r="F73" s="32"/>
      <c r="G73" s="32"/>
      <c r="H73" s="32"/>
      <c r="I73" s="32"/>
      <c r="J73" s="32"/>
      <c r="K73" s="32"/>
      <c r="L73" s="32"/>
      <c r="M73" s="33">
        <v>2.5160793562708101</v>
      </c>
    </row>
    <row r="74" spans="1:13" x14ac:dyDescent="0.3">
      <c r="A74" t="s">
        <v>9</v>
      </c>
      <c r="B74" s="31">
        <v>41938</v>
      </c>
      <c r="C74" s="32">
        <v>302</v>
      </c>
      <c r="D74" s="33">
        <v>3.318343621399177</v>
      </c>
      <c r="E74" s="31">
        <v>41938</v>
      </c>
      <c r="F74" s="32"/>
      <c r="G74" s="32"/>
      <c r="H74" s="32"/>
      <c r="I74" s="32"/>
      <c r="J74" s="32"/>
      <c r="K74" s="32"/>
      <c r="L74" s="32"/>
      <c r="M74" s="33">
        <v>3.318343621399177</v>
      </c>
    </row>
    <row r="75" spans="1:13" x14ac:dyDescent="0.3">
      <c r="A75" t="s">
        <v>9</v>
      </c>
      <c r="B75" s="31">
        <v>41938</v>
      </c>
      <c r="C75" s="32">
        <v>302</v>
      </c>
      <c r="D75" s="33">
        <v>3.9966358024691364</v>
      </c>
      <c r="E75" s="31">
        <v>41938</v>
      </c>
      <c r="F75" s="32"/>
      <c r="G75" s="32"/>
      <c r="H75" s="32"/>
      <c r="I75" s="32"/>
      <c r="J75" s="32"/>
      <c r="K75" s="32"/>
      <c r="L75" s="32"/>
      <c r="M75" s="33">
        <v>3.9966358024691364</v>
      </c>
    </row>
  </sheetData>
  <sortState ref="A2:D84">
    <sortCondition ref="C2:C84"/>
    <sortCondition ref="B2:B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52" workbookViewId="0">
      <selection activeCell="K61" sqref="K61:K70"/>
    </sheetView>
  </sheetViews>
  <sheetFormatPr defaultRowHeight="14.4" x14ac:dyDescent="0.3"/>
  <cols>
    <col min="1" max="1" width="10.6640625" style="2" bestFit="1" customWidth="1"/>
    <col min="2" max="2" width="10.6640625" style="2" customWidth="1"/>
  </cols>
  <sheetData>
    <row r="1" spans="1:10" x14ac:dyDescent="0.3">
      <c r="A1" s="2" t="s">
        <v>15</v>
      </c>
      <c r="C1">
        <v>114</v>
      </c>
      <c r="D1">
        <v>221</v>
      </c>
      <c r="E1">
        <v>222</v>
      </c>
      <c r="F1">
        <v>224</v>
      </c>
      <c r="G1">
        <v>227</v>
      </c>
      <c r="H1">
        <v>239</v>
      </c>
      <c r="I1">
        <v>240</v>
      </c>
      <c r="J1">
        <v>302</v>
      </c>
    </row>
    <row r="2" spans="1:10" x14ac:dyDescent="0.3">
      <c r="A2" s="4">
        <v>41788</v>
      </c>
      <c r="B2" s="4"/>
      <c r="C2" s="6">
        <v>1.7461805555555554</v>
      </c>
      <c r="D2" s="3">
        <f>AVERAGE(C2:C3)</f>
        <v>1.5790637860082306</v>
      </c>
    </row>
    <row r="3" spans="1:10" x14ac:dyDescent="0.3">
      <c r="A3" s="4">
        <v>41788</v>
      </c>
      <c r="B3" s="4"/>
      <c r="C3" s="6">
        <v>1.4119470164609056</v>
      </c>
    </row>
    <row r="4" spans="1:10" x14ac:dyDescent="0.3">
      <c r="A4" s="4">
        <v>41813</v>
      </c>
      <c r="B4" s="4"/>
      <c r="C4" s="6">
        <v>4.3812499999999996</v>
      </c>
      <c r="D4" s="3">
        <f>AVERAGE(C4:C5)</f>
        <v>4.2437757201646082</v>
      </c>
    </row>
    <row r="5" spans="1:10" x14ac:dyDescent="0.3">
      <c r="A5" s="4">
        <v>41813</v>
      </c>
      <c r="B5" s="4"/>
      <c r="C5" s="6">
        <v>4.1063014403292177</v>
      </c>
    </row>
    <row r="6" spans="1:10" x14ac:dyDescent="0.3">
      <c r="A6" s="4">
        <v>41845</v>
      </c>
      <c r="B6" s="4"/>
      <c r="C6" s="6">
        <v>6.2527469478357389</v>
      </c>
      <c r="D6" s="3">
        <f>AVERAGE(C6:C7)</f>
        <v>5.1811598224195343</v>
      </c>
    </row>
    <row r="7" spans="1:10" x14ac:dyDescent="0.3">
      <c r="A7" s="4">
        <v>41845</v>
      </c>
      <c r="B7" s="4"/>
      <c r="C7" s="6">
        <v>4.1095726970033297</v>
      </c>
    </row>
    <row r="8" spans="1:10" x14ac:dyDescent="0.3">
      <c r="A8" s="4">
        <v>41874</v>
      </c>
      <c r="B8" s="4"/>
      <c r="C8" s="6">
        <v>5.823510913799482</v>
      </c>
      <c r="D8" s="3">
        <f>AVERAGE(C8:C9)</f>
        <v>5.1535146133925265</v>
      </c>
    </row>
    <row r="9" spans="1:10" x14ac:dyDescent="0.3">
      <c r="A9" s="4">
        <v>41874</v>
      </c>
      <c r="B9" s="4"/>
      <c r="C9" s="6">
        <v>4.4835183129855709</v>
      </c>
    </row>
    <row r="10" spans="1:10" x14ac:dyDescent="0.3">
      <c r="A10" s="4">
        <v>41938</v>
      </c>
      <c r="B10" s="4"/>
      <c r="C10" s="6">
        <v>2.8349074074074077</v>
      </c>
      <c r="D10" s="3">
        <f>AVERAGE(C10:C11)</f>
        <v>2.6960699588477368</v>
      </c>
    </row>
    <row r="11" spans="1:10" x14ac:dyDescent="0.3">
      <c r="A11" s="4">
        <v>41938</v>
      </c>
      <c r="B11" s="4"/>
      <c r="C11" s="6">
        <v>2.557232510288066</v>
      </c>
    </row>
    <row r="12" spans="1:10" x14ac:dyDescent="0.3">
      <c r="A12" s="34">
        <v>41794</v>
      </c>
      <c r="B12" s="34"/>
      <c r="C12" s="8"/>
      <c r="D12" s="9">
        <v>2.3370183758150569</v>
      </c>
      <c r="E12" s="3"/>
    </row>
    <row r="13" spans="1:10" x14ac:dyDescent="0.3">
      <c r="A13" s="34">
        <v>41807</v>
      </c>
      <c r="B13" s="34"/>
      <c r="C13" s="8"/>
      <c r="D13" s="9">
        <v>5.1359217545939551</v>
      </c>
    </row>
    <row r="14" spans="1:10" x14ac:dyDescent="0.3">
      <c r="A14" s="34">
        <v>41835</v>
      </c>
      <c r="B14" s="34"/>
      <c r="C14" s="8"/>
      <c r="D14" s="9">
        <v>7.51159849832049</v>
      </c>
      <c r="E14" s="3"/>
    </row>
    <row r="15" spans="1:10" x14ac:dyDescent="0.3">
      <c r="A15" s="34">
        <v>41850</v>
      </c>
      <c r="B15" s="34"/>
      <c r="C15" s="8"/>
      <c r="D15" s="9">
        <v>4.9902588421260621</v>
      </c>
    </row>
    <row r="16" spans="1:10" x14ac:dyDescent="0.3">
      <c r="A16" s="34">
        <v>41862</v>
      </c>
      <c r="B16" s="34"/>
      <c r="C16" s="8"/>
      <c r="D16" s="9">
        <v>5.9661529342027269</v>
      </c>
      <c r="E16" s="3"/>
    </row>
    <row r="17" spans="1:7" x14ac:dyDescent="0.3">
      <c r="A17" s="34">
        <v>41876</v>
      </c>
      <c r="B17" s="34"/>
      <c r="C17" s="8"/>
      <c r="D17" s="9">
        <v>5.8551274451689395</v>
      </c>
    </row>
    <row r="18" spans="1:7" x14ac:dyDescent="0.3">
      <c r="A18" s="34">
        <v>41932</v>
      </c>
      <c r="B18" s="34"/>
      <c r="C18" s="8"/>
      <c r="D18" s="9">
        <v>12.839673353909465</v>
      </c>
    </row>
    <row r="19" spans="1:7" x14ac:dyDescent="0.3">
      <c r="A19" s="35">
        <v>41807</v>
      </c>
      <c r="B19" s="35"/>
      <c r="C19" s="14"/>
      <c r="D19" s="14"/>
      <c r="E19" s="15">
        <v>2.4772821576763482</v>
      </c>
    </row>
    <row r="20" spans="1:7" x14ac:dyDescent="0.3">
      <c r="A20" s="35">
        <v>41821</v>
      </c>
      <c r="B20" s="35"/>
      <c r="C20" s="14"/>
      <c r="D20" s="14"/>
      <c r="E20" s="15">
        <v>7.6558535862477788</v>
      </c>
    </row>
    <row r="21" spans="1:7" x14ac:dyDescent="0.3">
      <c r="A21" s="35">
        <v>41835</v>
      </c>
      <c r="B21" s="35"/>
      <c r="C21" s="14"/>
      <c r="D21" s="14"/>
      <c r="E21" s="15">
        <v>6.7526229994072331</v>
      </c>
    </row>
    <row r="22" spans="1:7" x14ac:dyDescent="0.3">
      <c r="A22" s="35">
        <v>41851</v>
      </c>
      <c r="B22" s="35"/>
      <c r="C22" s="14"/>
      <c r="D22" s="14"/>
      <c r="E22" s="15">
        <v>4.9137077652637826</v>
      </c>
    </row>
    <row r="23" spans="1:7" x14ac:dyDescent="0.3">
      <c r="A23" s="35">
        <v>41863</v>
      </c>
      <c r="B23" s="35"/>
      <c r="C23" s="14"/>
      <c r="D23" s="14"/>
      <c r="E23" s="15">
        <v>5.0433758150563133</v>
      </c>
    </row>
    <row r="24" spans="1:7" x14ac:dyDescent="0.3">
      <c r="A24" s="35">
        <v>41876</v>
      </c>
      <c r="B24" s="35"/>
      <c r="C24" s="14"/>
      <c r="D24" s="14"/>
      <c r="E24" s="15">
        <v>8.0592101363366933</v>
      </c>
    </row>
    <row r="25" spans="1:7" x14ac:dyDescent="0.3">
      <c r="A25" s="35">
        <v>41932</v>
      </c>
      <c r="B25" s="35"/>
      <c r="C25" s="14"/>
      <c r="D25" s="14"/>
      <c r="E25" s="15">
        <v>10.382065480513194</v>
      </c>
    </row>
    <row r="26" spans="1:7" x14ac:dyDescent="0.3">
      <c r="A26" s="19">
        <v>41789</v>
      </c>
      <c r="B26" s="19"/>
      <c r="C26" s="21">
        <v>1.0753986625514402</v>
      </c>
      <c r="D26" s="20"/>
      <c r="E26" s="20"/>
      <c r="F26" s="21">
        <v>1.0753986625514402</v>
      </c>
      <c r="G26" s="3">
        <f>AVERAGE(F26:F27)</f>
        <v>1.0550154320987652</v>
      </c>
    </row>
    <row r="27" spans="1:7" x14ac:dyDescent="0.3">
      <c r="A27" s="19">
        <v>41789</v>
      </c>
      <c r="B27" s="19"/>
      <c r="C27" s="21">
        <v>1.0346322016460905</v>
      </c>
      <c r="D27" s="20"/>
      <c r="E27" s="20"/>
      <c r="F27" s="21">
        <v>1.0346322016460905</v>
      </c>
    </row>
    <row r="28" spans="1:7" x14ac:dyDescent="0.3">
      <c r="A28" s="19">
        <v>41842</v>
      </c>
      <c r="B28" s="19"/>
      <c r="C28" s="21">
        <v>0.81741120976692572</v>
      </c>
      <c r="D28" s="20"/>
      <c r="E28" s="20"/>
      <c r="F28" s="21">
        <v>0.81741120976692572</v>
      </c>
      <c r="G28" s="3">
        <f>AVERAGE(F28:F29)</f>
        <v>0.99027469478357388</v>
      </c>
    </row>
    <row r="29" spans="1:7" x14ac:dyDescent="0.3">
      <c r="A29" s="19">
        <v>41842</v>
      </c>
      <c r="B29" s="19"/>
      <c r="C29" s="21">
        <v>1.163138179800222</v>
      </c>
      <c r="D29" s="20"/>
      <c r="E29" s="20"/>
      <c r="F29" s="21">
        <v>1.163138179800222</v>
      </c>
    </row>
    <row r="30" spans="1:7" x14ac:dyDescent="0.3">
      <c r="A30" s="19">
        <v>41873</v>
      </c>
      <c r="B30" s="19"/>
      <c r="C30" s="21">
        <v>1.6524861265260822</v>
      </c>
      <c r="D30" s="20"/>
      <c r="E30" s="20"/>
      <c r="F30" s="21">
        <v>1.6524861265260822</v>
      </c>
      <c r="G30" s="3">
        <f>AVERAGE(F30:F31)</f>
        <v>1.6570366259711431</v>
      </c>
    </row>
    <row r="31" spans="1:7" x14ac:dyDescent="0.3">
      <c r="A31" s="19">
        <v>41873</v>
      </c>
      <c r="B31" s="19"/>
      <c r="C31" s="21">
        <v>1.661587125416204</v>
      </c>
      <c r="D31" s="20"/>
      <c r="E31" s="20"/>
      <c r="F31" s="21">
        <v>1.661587125416204</v>
      </c>
    </row>
    <row r="32" spans="1:7" x14ac:dyDescent="0.3">
      <c r="A32" s="19">
        <v>41938</v>
      </c>
      <c r="B32" s="19"/>
      <c r="C32" s="21">
        <v>2.3797633744855973</v>
      </c>
      <c r="D32" s="20"/>
      <c r="E32" s="20"/>
      <c r="F32" s="21">
        <v>2.3797633744855973</v>
      </c>
      <c r="G32" s="3">
        <f>AVERAGE(F32:F33)</f>
        <v>2.2823868312757205</v>
      </c>
    </row>
    <row r="33" spans="1:9" x14ac:dyDescent="0.3">
      <c r="A33" s="19">
        <v>41938</v>
      </c>
      <c r="B33" s="19"/>
      <c r="C33" s="21">
        <v>2.1850102880658437</v>
      </c>
      <c r="D33" s="20"/>
      <c r="E33" s="20"/>
      <c r="F33" s="21">
        <v>2.1850102880658437</v>
      </c>
    </row>
    <row r="34" spans="1:9" x14ac:dyDescent="0.3">
      <c r="A34" s="22">
        <v>41789</v>
      </c>
      <c r="B34" s="22"/>
      <c r="C34" s="23"/>
      <c r="D34" s="23"/>
      <c r="E34" s="23"/>
      <c r="F34" s="23"/>
      <c r="G34" s="24">
        <v>4.1792352537722905</v>
      </c>
      <c r="H34" s="3">
        <f>AVERAGE(G34:G35)</f>
        <v>4.0018518518518515</v>
      </c>
    </row>
    <row r="35" spans="1:9" x14ac:dyDescent="0.3">
      <c r="A35" s="22">
        <v>41789</v>
      </c>
      <c r="B35" s="22"/>
      <c r="C35" s="23"/>
      <c r="D35" s="23"/>
      <c r="E35" s="23"/>
      <c r="F35" s="23"/>
      <c r="G35" s="24">
        <v>3.824468449931413</v>
      </c>
    </row>
    <row r="36" spans="1:9" x14ac:dyDescent="0.3">
      <c r="A36" s="22">
        <v>41842</v>
      </c>
      <c r="B36" s="22"/>
      <c r="C36" s="23"/>
      <c r="D36" s="23"/>
      <c r="E36" s="23"/>
      <c r="F36" s="23"/>
      <c r="G36" s="24">
        <v>0</v>
      </c>
      <c r="H36" s="3">
        <f>AVERAGE(G36:G37)</f>
        <v>0</v>
      </c>
    </row>
    <row r="37" spans="1:9" x14ac:dyDescent="0.3">
      <c r="A37" s="22">
        <v>41842</v>
      </c>
      <c r="B37" s="22"/>
      <c r="C37" s="23"/>
      <c r="D37" s="23"/>
      <c r="E37" s="23"/>
      <c r="F37" s="23"/>
      <c r="G37" s="24">
        <v>0</v>
      </c>
    </row>
    <row r="38" spans="1:9" x14ac:dyDescent="0.3">
      <c r="A38" s="22">
        <v>41873</v>
      </c>
      <c r="B38" s="22"/>
      <c r="C38" s="23"/>
      <c r="D38" s="23"/>
      <c r="E38" s="23"/>
      <c r="F38" s="23"/>
      <c r="G38" s="24">
        <v>19.201012763596001</v>
      </c>
      <c r="H38" s="3">
        <f>AVERAGE(G38:G39)</f>
        <v>20.460862930077688</v>
      </c>
    </row>
    <row r="39" spans="1:9" x14ac:dyDescent="0.3">
      <c r="A39" s="22">
        <v>41873</v>
      </c>
      <c r="B39" s="22"/>
      <c r="C39" s="23"/>
      <c r="D39" s="23"/>
      <c r="E39" s="23"/>
      <c r="F39" s="23"/>
      <c r="G39" s="24">
        <v>21.720713096559376</v>
      </c>
    </row>
    <row r="40" spans="1:9" x14ac:dyDescent="0.3">
      <c r="A40" s="22">
        <v>41938</v>
      </c>
      <c r="B40" s="22"/>
      <c r="C40" s="23"/>
      <c r="D40" s="23"/>
      <c r="E40" s="23"/>
      <c r="F40" s="23"/>
      <c r="G40" s="24">
        <v>32.000565843621402</v>
      </c>
      <c r="H40" s="3">
        <f>AVERAGE(G40:G41)</f>
        <v>31.071982167352541</v>
      </c>
    </row>
    <row r="41" spans="1:9" x14ac:dyDescent="0.3">
      <c r="A41" s="22">
        <v>41938</v>
      </c>
      <c r="B41" s="22"/>
      <c r="C41" s="23"/>
      <c r="D41" s="23"/>
      <c r="E41" s="23"/>
      <c r="F41" s="23"/>
      <c r="G41" s="24">
        <v>30.14339849108368</v>
      </c>
    </row>
    <row r="42" spans="1:9" x14ac:dyDescent="0.3">
      <c r="A42" s="25">
        <v>41788</v>
      </c>
      <c r="B42" s="25"/>
      <c r="C42" s="26"/>
      <c r="D42" s="26"/>
      <c r="E42" s="26"/>
      <c r="F42" s="26"/>
      <c r="G42" s="26"/>
      <c r="H42" s="27">
        <v>2.2396219135802466</v>
      </c>
      <c r="I42" s="3">
        <f>AVERAGE(H42:H43)</f>
        <v>2.564853395061728</v>
      </c>
    </row>
    <row r="43" spans="1:9" x14ac:dyDescent="0.3">
      <c r="A43" s="25">
        <v>41788</v>
      </c>
      <c r="B43" s="25"/>
      <c r="C43" s="26"/>
      <c r="D43" s="26"/>
      <c r="E43" s="26"/>
      <c r="F43" s="26"/>
      <c r="G43" s="26"/>
      <c r="H43" s="27">
        <v>2.8900848765432094</v>
      </c>
    </row>
    <row r="44" spans="1:9" x14ac:dyDescent="0.3">
      <c r="A44" s="25">
        <v>41813</v>
      </c>
      <c r="B44" s="25"/>
      <c r="C44" s="26"/>
      <c r="D44" s="26"/>
      <c r="E44" s="26"/>
      <c r="F44" s="26"/>
      <c r="G44" s="26"/>
      <c r="H44" s="27">
        <v>1.740771604938272</v>
      </c>
      <c r="I44" s="3">
        <f>AVERAGE(H44:H45)</f>
        <v>1.6916460905349795</v>
      </c>
    </row>
    <row r="45" spans="1:9" x14ac:dyDescent="0.3">
      <c r="A45" s="25">
        <v>41813</v>
      </c>
      <c r="B45" s="25"/>
      <c r="C45" s="26"/>
      <c r="D45" s="26"/>
      <c r="E45" s="26"/>
      <c r="F45" s="26"/>
      <c r="G45" s="26"/>
      <c r="H45" s="27">
        <v>1.6425205761316872</v>
      </c>
    </row>
    <row r="46" spans="1:9" x14ac:dyDescent="0.3">
      <c r="A46" s="25">
        <v>41845</v>
      </c>
      <c r="B46" s="25"/>
      <c r="C46" s="26"/>
      <c r="D46" s="26"/>
      <c r="E46" s="26"/>
      <c r="F46" s="26"/>
      <c r="G46" s="26"/>
      <c r="H46" s="27">
        <v>1.0411653718091012</v>
      </c>
      <c r="I46">
        <v>1.04</v>
      </c>
    </row>
    <row r="47" spans="1:9" x14ac:dyDescent="0.3">
      <c r="A47" s="25">
        <v>41874</v>
      </c>
      <c r="B47" s="25"/>
      <c r="C47" s="26"/>
      <c r="D47" s="26"/>
      <c r="E47" s="26"/>
      <c r="F47" s="26"/>
      <c r="G47" s="26"/>
      <c r="H47" s="27">
        <v>3.5062291897891238</v>
      </c>
      <c r="I47" s="3">
        <f>AVERAGE(H47:H48)</f>
        <v>5.8040926748057711</v>
      </c>
    </row>
    <row r="48" spans="1:9" x14ac:dyDescent="0.3">
      <c r="A48" s="25">
        <v>41874</v>
      </c>
      <c r="B48" s="25"/>
      <c r="C48" s="26"/>
      <c r="D48" s="26"/>
      <c r="E48" s="26"/>
      <c r="F48" s="26"/>
      <c r="G48" s="26"/>
      <c r="H48" s="27">
        <v>8.1019561598224179</v>
      </c>
    </row>
    <row r="49" spans="1:11" x14ac:dyDescent="0.3">
      <c r="A49" s="25">
        <v>41938</v>
      </c>
      <c r="B49" s="25"/>
      <c r="C49" s="26"/>
      <c r="D49" s="26"/>
      <c r="E49" s="26"/>
      <c r="F49" s="26"/>
      <c r="G49" s="26"/>
      <c r="H49" s="27">
        <v>5.8416975308641979</v>
      </c>
      <c r="I49" s="3">
        <f>AVERAGE(H49:H50)</f>
        <v>5.10820987654321</v>
      </c>
    </row>
    <row r="50" spans="1:11" x14ac:dyDescent="0.3">
      <c r="A50" s="25">
        <v>41938</v>
      </c>
      <c r="B50" s="25"/>
      <c r="C50" s="26"/>
      <c r="D50" s="26"/>
      <c r="E50" s="26"/>
      <c r="F50" s="26"/>
      <c r="G50" s="26"/>
      <c r="H50" s="27">
        <v>4.3747222222222231</v>
      </c>
    </row>
    <row r="51" spans="1:11" x14ac:dyDescent="0.3">
      <c r="A51" s="28">
        <v>41788</v>
      </c>
      <c r="B51" s="28"/>
      <c r="C51" s="29"/>
      <c r="D51" s="29"/>
      <c r="E51" s="29"/>
      <c r="F51" s="29"/>
      <c r="G51" s="29"/>
      <c r="H51" s="29"/>
      <c r="I51" s="30">
        <v>2.0904449588477365</v>
      </c>
      <c r="J51" s="3">
        <f>AVERAGE(I51:I52)</f>
        <v>2.0580375514403295</v>
      </c>
    </row>
    <row r="52" spans="1:11" x14ac:dyDescent="0.3">
      <c r="A52" s="28">
        <v>41788</v>
      </c>
      <c r="B52" s="28"/>
      <c r="C52" s="29"/>
      <c r="D52" s="29"/>
      <c r="E52" s="29"/>
      <c r="F52" s="29"/>
      <c r="G52" s="29"/>
      <c r="H52" s="29"/>
      <c r="I52" s="30">
        <v>2.0256301440329221</v>
      </c>
    </row>
    <row r="53" spans="1:11" x14ac:dyDescent="0.3">
      <c r="A53" s="28">
        <v>41813</v>
      </c>
      <c r="B53" s="28"/>
      <c r="C53" s="29"/>
      <c r="D53" s="29"/>
      <c r="E53" s="29"/>
      <c r="F53" s="29"/>
      <c r="G53" s="29"/>
      <c r="H53" s="29"/>
      <c r="I53" s="30">
        <v>1.7102160493827161</v>
      </c>
      <c r="J53" s="3">
        <f>AVERAGE(I53:I54)</f>
        <v>1.933261316872428</v>
      </c>
    </row>
    <row r="54" spans="1:11" x14ac:dyDescent="0.3">
      <c r="A54" s="28">
        <v>41813</v>
      </c>
      <c r="B54" s="28"/>
      <c r="C54" s="29"/>
      <c r="D54" s="29"/>
      <c r="E54" s="29"/>
      <c r="F54" s="29"/>
      <c r="G54" s="29"/>
      <c r="H54" s="29"/>
      <c r="I54" s="30">
        <v>2.1563065843621398</v>
      </c>
    </row>
    <row r="55" spans="1:11" x14ac:dyDescent="0.3">
      <c r="A55" s="28">
        <v>41845</v>
      </c>
      <c r="B55" s="28"/>
      <c r="C55" s="29"/>
      <c r="D55" s="29"/>
      <c r="E55" s="29"/>
      <c r="F55" s="29"/>
      <c r="G55" s="29"/>
      <c r="H55" s="29"/>
      <c r="I55" s="30">
        <v>2.1441620421753607</v>
      </c>
      <c r="J55" s="3">
        <f>AVERAGE(I55:I56)</f>
        <v>1.9221309655937846</v>
      </c>
    </row>
    <row r="56" spans="1:11" x14ac:dyDescent="0.3">
      <c r="A56" s="28">
        <v>41845</v>
      </c>
      <c r="B56" s="28"/>
      <c r="C56" s="29"/>
      <c r="D56" s="29"/>
      <c r="E56" s="29"/>
      <c r="F56" s="29"/>
      <c r="G56" s="29"/>
      <c r="H56" s="29"/>
      <c r="I56" s="30">
        <v>1.7000998890122085</v>
      </c>
    </row>
    <row r="57" spans="1:11" x14ac:dyDescent="0.3">
      <c r="A57" s="28">
        <v>41874</v>
      </c>
      <c r="B57" s="28"/>
      <c r="C57" s="29"/>
      <c r="D57" s="29"/>
      <c r="E57" s="29"/>
      <c r="F57" s="29"/>
      <c r="G57" s="29"/>
      <c r="H57" s="29"/>
      <c r="I57" s="30">
        <v>2.5089789123196451</v>
      </c>
      <c r="J57" s="3">
        <f>AVERAGE(I57:I58)</f>
        <v>2.3998779134295232</v>
      </c>
    </row>
    <row r="58" spans="1:11" x14ac:dyDescent="0.3">
      <c r="A58" s="28">
        <v>41874</v>
      </c>
      <c r="B58" s="28"/>
      <c r="C58" s="29"/>
      <c r="D58" s="29"/>
      <c r="E58" s="29"/>
      <c r="F58" s="29"/>
      <c r="G58" s="29"/>
      <c r="H58" s="29"/>
      <c r="I58" s="30">
        <v>2.2907769145394008</v>
      </c>
    </row>
    <row r="59" spans="1:11" x14ac:dyDescent="0.3">
      <c r="A59" s="28">
        <v>41938</v>
      </c>
      <c r="B59" s="28"/>
      <c r="C59" s="29"/>
      <c r="D59" s="29"/>
      <c r="E59" s="29"/>
      <c r="F59" s="29"/>
      <c r="G59" s="29"/>
      <c r="H59" s="29"/>
      <c r="I59" s="30">
        <v>3.8839814814814821</v>
      </c>
      <c r="J59" s="3">
        <f>AVERAGE(I59:I60)</f>
        <v>3.766954732510289</v>
      </c>
    </row>
    <row r="60" spans="1:11" x14ac:dyDescent="0.3">
      <c r="A60" s="28">
        <v>41938</v>
      </c>
      <c r="B60" s="28"/>
      <c r="C60" s="29"/>
      <c r="D60" s="29"/>
      <c r="E60" s="29"/>
      <c r="F60" s="29"/>
      <c r="G60" s="29"/>
      <c r="H60" s="29"/>
      <c r="I60" s="30">
        <v>3.6499279835390954</v>
      </c>
    </row>
    <row r="61" spans="1:11" x14ac:dyDescent="0.3">
      <c r="A61" s="31">
        <v>41788</v>
      </c>
      <c r="B61" s="31"/>
      <c r="C61" s="32"/>
      <c r="D61" s="32"/>
      <c r="E61" s="32"/>
      <c r="F61" s="32"/>
      <c r="G61" s="32"/>
      <c r="H61" s="32"/>
      <c r="I61" s="32"/>
      <c r="J61" s="33">
        <v>0.96145833333333353</v>
      </c>
      <c r="K61" s="3">
        <f>AVERAGE(J61:J62)</f>
        <v>0.99425154320987674</v>
      </c>
    </row>
    <row r="62" spans="1:11" x14ac:dyDescent="0.3">
      <c r="A62" s="31">
        <v>41788</v>
      </c>
      <c r="B62" s="31"/>
      <c r="C62" s="32"/>
      <c r="D62" s="32"/>
      <c r="E62" s="32"/>
      <c r="F62" s="32"/>
      <c r="G62" s="32"/>
      <c r="H62" s="32"/>
      <c r="I62" s="32"/>
      <c r="J62" s="33">
        <v>1.02704475308642</v>
      </c>
    </row>
    <row r="63" spans="1:11" x14ac:dyDescent="0.3">
      <c r="A63" s="31">
        <v>41813</v>
      </c>
      <c r="B63" s="31"/>
      <c r="C63" s="32"/>
      <c r="D63" s="32"/>
      <c r="E63" s="32"/>
      <c r="F63" s="32"/>
      <c r="G63" s="32"/>
      <c r="H63" s="32"/>
      <c r="I63" s="32"/>
      <c r="J63" s="33">
        <v>3.1336728395061728</v>
      </c>
      <c r="K63" s="3">
        <f>AVERAGE(J63:J64)</f>
        <v>3.0028086419753084</v>
      </c>
    </row>
    <row r="64" spans="1:11" x14ac:dyDescent="0.3">
      <c r="A64" s="31">
        <v>41813</v>
      </c>
      <c r="B64" s="31"/>
      <c r="C64" s="32"/>
      <c r="D64" s="32"/>
      <c r="E64" s="32"/>
      <c r="F64" s="32"/>
      <c r="G64" s="32"/>
      <c r="H64" s="32"/>
      <c r="I64" s="32"/>
      <c r="J64" s="33">
        <v>2.8719444444444444</v>
      </c>
    </row>
    <row r="65" spans="1:11" x14ac:dyDescent="0.3">
      <c r="A65" s="31">
        <v>41845</v>
      </c>
      <c r="B65" s="31"/>
      <c r="C65" s="32"/>
      <c r="D65" s="32"/>
      <c r="E65" s="32"/>
      <c r="F65" s="32"/>
      <c r="G65" s="32"/>
      <c r="H65" s="32"/>
      <c r="I65" s="32"/>
      <c r="J65" s="33">
        <v>3.2746809100998888</v>
      </c>
      <c r="K65" s="3">
        <f>AVERAGE(J65:J66)</f>
        <v>3.3647891231964482</v>
      </c>
    </row>
    <row r="66" spans="1:11" x14ac:dyDescent="0.3">
      <c r="A66" s="31">
        <v>41845</v>
      </c>
      <c r="B66" s="31"/>
      <c r="C66" s="32"/>
      <c r="D66" s="32"/>
      <c r="E66" s="32"/>
      <c r="F66" s="32"/>
      <c r="G66" s="32"/>
      <c r="H66" s="32"/>
      <c r="I66" s="32"/>
      <c r="J66" s="33">
        <v>3.4548973362930075</v>
      </c>
    </row>
    <row r="67" spans="1:11" x14ac:dyDescent="0.3">
      <c r="A67" s="31">
        <v>41874</v>
      </c>
      <c r="B67" s="31"/>
      <c r="C67" s="32"/>
      <c r="D67" s="32"/>
      <c r="E67" s="32"/>
      <c r="F67" s="32"/>
      <c r="G67" s="32"/>
      <c r="H67" s="32"/>
      <c r="I67" s="32"/>
      <c r="J67" s="33">
        <v>2.8752635960044399</v>
      </c>
      <c r="K67" s="3">
        <f>AVERAGE(J67:J68)</f>
        <v>2.6956714761376253</v>
      </c>
    </row>
    <row r="68" spans="1:11" x14ac:dyDescent="0.3">
      <c r="A68" s="31">
        <v>41874</v>
      </c>
      <c r="B68" s="31"/>
      <c r="C68" s="32"/>
      <c r="D68" s="32"/>
      <c r="E68" s="32"/>
      <c r="F68" s="32"/>
      <c r="G68" s="32"/>
      <c r="H68" s="32"/>
      <c r="I68" s="32"/>
      <c r="J68" s="33">
        <v>2.5160793562708101</v>
      </c>
    </row>
    <row r="69" spans="1:11" x14ac:dyDescent="0.3">
      <c r="A69" s="31">
        <v>41938</v>
      </c>
      <c r="B69" s="31"/>
      <c r="C69" s="32"/>
      <c r="D69" s="32"/>
      <c r="E69" s="32"/>
      <c r="F69" s="32"/>
      <c r="G69" s="32"/>
      <c r="H69" s="32"/>
      <c r="I69" s="32"/>
      <c r="J69" s="33">
        <v>3.318343621399177</v>
      </c>
      <c r="K69" s="3">
        <f>AVERAGE(J69:J70)</f>
        <v>3.657489711934157</v>
      </c>
    </row>
    <row r="70" spans="1:11" x14ac:dyDescent="0.3">
      <c r="A70" s="31">
        <v>41938</v>
      </c>
      <c r="B70" s="31"/>
      <c r="C70" s="32"/>
      <c r="D70" s="32"/>
      <c r="E70" s="32"/>
      <c r="F70" s="32"/>
      <c r="G70" s="32"/>
      <c r="H70" s="32"/>
      <c r="I70" s="32"/>
      <c r="J70" s="33">
        <v>3.9966358024691364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N15" sqref="N15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15</v>
      </c>
      <c r="B1">
        <v>114</v>
      </c>
      <c r="C1">
        <v>221</v>
      </c>
      <c r="D1">
        <v>222</v>
      </c>
      <c r="E1">
        <v>224</v>
      </c>
      <c r="F1">
        <v>227</v>
      </c>
      <c r="G1">
        <v>239</v>
      </c>
      <c r="H1">
        <v>240</v>
      </c>
      <c r="I1">
        <v>302</v>
      </c>
    </row>
    <row r="2" spans="1:9" x14ac:dyDescent="0.3">
      <c r="A2" s="4">
        <v>41788</v>
      </c>
      <c r="B2" s="3">
        <v>1.5790637860082306</v>
      </c>
    </row>
    <row r="3" spans="1:9" x14ac:dyDescent="0.3">
      <c r="A3" s="4">
        <v>41813</v>
      </c>
      <c r="B3" s="3">
        <v>4.2437757201646082</v>
      </c>
    </row>
    <row r="4" spans="1:9" x14ac:dyDescent="0.3">
      <c r="A4" s="4">
        <v>41845</v>
      </c>
      <c r="B4" s="3">
        <v>5.1811598224195343</v>
      </c>
    </row>
    <row r="5" spans="1:9" x14ac:dyDescent="0.3">
      <c r="A5" s="4">
        <v>41874</v>
      </c>
      <c r="B5" s="3">
        <v>5.1535146133925265</v>
      </c>
    </row>
    <row r="6" spans="1:9" x14ac:dyDescent="0.3">
      <c r="A6" s="4">
        <v>41938</v>
      </c>
      <c r="B6" s="3">
        <v>2.6960699588477368</v>
      </c>
    </row>
    <row r="7" spans="1:9" x14ac:dyDescent="0.3">
      <c r="A7" s="34">
        <v>41794</v>
      </c>
      <c r="C7" s="9">
        <v>2.3370183758150569</v>
      </c>
    </row>
    <row r="8" spans="1:9" x14ac:dyDescent="0.3">
      <c r="A8" s="34">
        <v>41807</v>
      </c>
      <c r="C8" s="9">
        <v>5.1359217545939551</v>
      </c>
    </row>
    <row r="9" spans="1:9" x14ac:dyDescent="0.3">
      <c r="A9" s="34">
        <v>41835</v>
      </c>
      <c r="C9" s="9">
        <v>7.51159849832049</v>
      </c>
    </row>
    <row r="10" spans="1:9" x14ac:dyDescent="0.3">
      <c r="A10" s="34">
        <v>41850</v>
      </c>
      <c r="C10" s="9">
        <v>4.9902588421260621</v>
      </c>
    </row>
    <row r="11" spans="1:9" x14ac:dyDescent="0.3">
      <c r="A11" s="34">
        <v>41862</v>
      </c>
      <c r="C11" s="9">
        <v>5.9661529342027269</v>
      </c>
    </row>
    <row r="12" spans="1:9" x14ac:dyDescent="0.3">
      <c r="A12" s="34">
        <v>41876</v>
      </c>
      <c r="C12" s="9">
        <v>5.8551274451689395</v>
      </c>
    </row>
    <row r="13" spans="1:9" x14ac:dyDescent="0.3">
      <c r="A13" s="34">
        <v>41932</v>
      </c>
      <c r="C13" s="9">
        <v>12.839673353909465</v>
      </c>
    </row>
    <row r="14" spans="1:9" x14ac:dyDescent="0.3">
      <c r="A14" s="35">
        <v>41807</v>
      </c>
      <c r="D14" s="15">
        <v>2.4772821576763482</v>
      </c>
    </row>
    <row r="15" spans="1:9" x14ac:dyDescent="0.3">
      <c r="A15" s="35">
        <v>41821</v>
      </c>
      <c r="D15" s="15">
        <v>7.6558535862477788</v>
      </c>
    </row>
    <row r="16" spans="1:9" x14ac:dyDescent="0.3">
      <c r="A16" s="35">
        <v>41835</v>
      </c>
      <c r="D16" s="15">
        <v>6.7526229994072331</v>
      </c>
    </row>
    <row r="17" spans="1:7" x14ac:dyDescent="0.3">
      <c r="A17" s="35">
        <v>41851</v>
      </c>
      <c r="D17" s="15">
        <v>4.9137077652637826</v>
      </c>
    </row>
    <row r="18" spans="1:7" x14ac:dyDescent="0.3">
      <c r="A18" s="35">
        <v>41863</v>
      </c>
      <c r="D18" s="15">
        <v>5.0433758150563133</v>
      </c>
    </row>
    <row r="19" spans="1:7" x14ac:dyDescent="0.3">
      <c r="A19" s="35">
        <v>41876</v>
      </c>
      <c r="D19" s="15">
        <v>8.0592101363366933</v>
      </c>
    </row>
    <row r="20" spans="1:7" x14ac:dyDescent="0.3">
      <c r="A20" s="35">
        <v>41932</v>
      </c>
      <c r="D20" s="15">
        <v>10.382065480513194</v>
      </c>
    </row>
    <row r="21" spans="1:7" x14ac:dyDescent="0.3">
      <c r="A21" s="19">
        <v>41789</v>
      </c>
      <c r="E21">
        <v>1.0550154320987652</v>
      </c>
    </row>
    <row r="22" spans="1:7" x14ac:dyDescent="0.3">
      <c r="A22" s="19">
        <v>41842</v>
      </c>
      <c r="E22">
        <v>0.99027469478357388</v>
      </c>
    </row>
    <row r="23" spans="1:7" x14ac:dyDescent="0.3">
      <c r="A23" s="19">
        <v>41873</v>
      </c>
      <c r="E23">
        <v>1.6570366259711431</v>
      </c>
    </row>
    <row r="24" spans="1:7" x14ac:dyDescent="0.3">
      <c r="A24" s="19">
        <v>41938</v>
      </c>
      <c r="E24">
        <v>2.2823868312757205</v>
      </c>
    </row>
    <row r="25" spans="1:7" x14ac:dyDescent="0.3">
      <c r="A25" s="22">
        <v>41789</v>
      </c>
      <c r="F25">
        <v>4.0018518518518515</v>
      </c>
    </row>
    <row r="26" spans="1:7" x14ac:dyDescent="0.3">
      <c r="A26" s="22">
        <v>41842</v>
      </c>
      <c r="F26">
        <v>0</v>
      </c>
    </row>
    <row r="27" spans="1:7" x14ac:dyDescent="0.3">
      <c r="A27" s="22">
        <v>41873</v>
      </c>
      <c r="F27">
        <v>20.460862930077688</v>
      </c>
    </row>
    <row r="28" spans="1:7" x14ac:dyDescent="0.3">
      <c r="A28" s="22">
        <v>41938</v>
      </c>
      <c r="F28">
        <v>31.071982167352541</v>
      </c>
    </row>
    <row r="29" spans="1:7" x14ac:dyDescent="0.3">
      <c r="A29" s="25">
        <v>41788</v>
      </c>
      <c r="G29">
        <v>2.564853395061728</v>
      </c>
    </row>
    <row r="30" spans="1:7" x14ac:dyDescent="0.3">
      <c r="A30" s="25">
        <v>41813</v>
      </c>
      <c r="G30">
        <v>1.6916460905349795</v>
      </c>
    </row>
    <row r="31" spans="1:7" x14ac:dyDescent="0.3">
      <c r="A31" s="25">
        <v>41845</v>
      </c>
      <c r="G31">
        <v>1.04</v>
      </c>
    </row>
    <row r="32" spans="1:7" x14ac:dyDescent="0.3">
      <c r="A32" s="25">
        <v>41874</v>
      </c>
      <c r="G32">
        <v>5.8040926748057711</v>
      </c>
    </row>
    <row r="33" spans="1:9" x14ac:dyDescent="0.3">
      <c r="A33" s="25">
        <v>41938</v>
      </c>
      <c r="G33">
        <v>5.10820987654321</v>
      </c>
    </row>
    <row r="34" spans="1:9" x14ac:dyDescent="0.3">
      <c r="A34" s="28">
        <v>41788</v>
      </c>
      <c r="H34">
        <v>2.0580375514403295</v>
      </c>
    </row>
    <row r="35" spans="1:9" x14ac:dyDescent="0.3">
      <c r="A35" s="28">
        <v>41813</v>
      </c>
      <c r="H35">
        <v>1.933261316872428</v>
      </c>
    </row>
    <row r="36" spans="1:9" x14ac:dyDescent="0.3">
      <c r="A36" s="28">
        <v>41845</v>
      </c>
      <c r="H36">
        <v>1.9221309655937846</v>
      </c>
    </row>
    <row r="37" spans="1:9" x14ac:dyDescent="0.3">
      <c r="A37" s="28">
        <v>41874</v>
      </c>
      <c r="H37">
        <v>2.3998779134295232</v>
      </c>
    </row>
    <row r="38" spans="1:9" x14ac:dyDescent="0.3">
      <c r="A38" s="28">
        <v>41938</v>
      </c>
      <c r="H38">
        <v>3.766954732510289</v>
      </c>
    </row>
    <row r="39" spans="1:9" x14ac:dyDescent="0.3">
      <c r="A39" s="31">
        <v>41788</v>
      </c>
      <c r="I39">
        <v>0.99425154320987674</v>
      </c>
    </row>
    <row r="40" spans="1:9" x14ac:dyDescent="0.3">
      <c r="A40" s="31">
        <v>41813</v>
      </c>
      <c r="I40">
        <v>3.0028086419753084</v>
      </c>
    </row>
    <row r="41" spans="1:9" x14ac:dyDescent="0.3">
      <c r="A41" s="31">
        <v>41845</v>
      </c>
      <c r="I41">
        <v>3.3647891231964482</v>
      </c>
    </row>
    <row r="42" spans="1:9" x14ac:dyDescent="0.3">
      <c r="A42" s="31">
        <v>41874</v>
      </c>
      <c r="I42">
        <v>2.6956714761376253</v>
      </c>
    </row>
    <row r="43" spans="1:9" x14ac:dyDescent="0.3">
      <c r="A43" s="31">
        <v>41938</v>
      </c>
      <c r="I43">
        <v>3.657489711934157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Sheet1</vt:lpstr>
      <vt:lpstr>Sheet2</vt:lpstr>
      <vt:lpstr>Sheet3</vt:lpstr>
      <vt:lpstr>Standard Curves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2014-11-14T19:07:52Z</dcterms:created>
  <dcterms:modified xsi:type="dcterms:W3CDTF">2015-01-08T01:19:51Z</dcterms:modified>
</cp:coreProperties>
</file>