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"/>
    </mc:Choice>
  </mc:AlternateContent>
  <bookViews>
    <workbookView xWindow="0" yWindow="0" windowWidth="19200" windowHeight="7248" activeTab="2"/>
  </bookViews>
  <sheets>
    <sheet name="12.13.15" sheetId="1" r:id="rId1"/>
    <sheet name="12.16.15" sheetId="2" r:id="rId2"/>
    <sheet name="221" sheetId="3" r:id="rId3"/>
    <sheet name="22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4" l="1"/>
  <c r="AA6" i="4"/>
  <c r="Z6" i="4"/>
  <c r="Y6" i="4"/>
  <c r="X6" i="4"/>
  <c r="W6" i="4"/>
  <c r="V6" i="4"/>
  <c r="U6" i="4"/>
  <c r="T6" i="4"/>
  <c r="S6" i="4"/>
  <c r="R6" i="4"/>
  <c r="Q6" i="4"/>
  <c r="P6" i="4"/>
  <c r="AA5" i="4"/>
  <c r="Z5" i="4"/>
  <c r="Y5" i="4"/>
  <c r="X5" i="4"/>
  <c r="W5" i="4"/>
  <c r="V5" i="4"/>
  <c r="U5" i="4"/>
  <c r="T5" i="4"/>
  <c r="S5" i="4"/>
  <c r="R5" i="4"/>
  <c r="Q5" i="4"/>
  <c r="P5" i="4"/>
  <c r="AA4" i="4"/>
  <c r="Z4" i="4"/>
  <c r="Y4" i="4"/>
  <c r="X4" i="4"/>
  <c r="U4" i="4"/>
  <c r="T4" i="4"/>
  <c r="S4" i="4"/>
  <c r="R4" i="4"/>
  <c r="Q4" i="4"/>
  <c r="P4" i="4"/>
  <c r="AA3" i="4"/>
  <c r="Z3" i="4"/>
  <c r="Y3" i="4"/>
  <c r="X3" i="4"/>
  <c r="W3" i="4"/>
  <c r="V3" i="4"/>
  <c r="U3" i="4"/>
  <c r="T3" i="4"/>
  <c r="S3" i="4"/>
  <c r="R3" i="4"/>
  <c r="Q3" i="4"/>
  <c r="P3" i="4"/>
  <c r="M59" i="3"/>
  <c r="L59" i="3"/>
  <c r="M56" i="3"/>
  <c r="L56" i="3"/>
  <c r="M53" i="3"/>
  <c r="L53" i="3"/>
  <c r="M50" i="3"/>
  <c r="L50" i="3"/>
  <c r="M47" i="3"/>
  <c r="L47" i="3"/>
  <c r="M44" i="3"/>
  <c r="L44" i="3"/>
  <c r="M41" i="3"/>
  <c r="L41" i="3"/>
  <c r="M38" i="3"/>
  <c r="L38" i="3"/>
  <c r="M35" i="3"/>
  <c r="L35" i="3"/>
  <c r="M32" i="3"/>
  <c r="L32" i="3"/>
  <c r="M29" i="3"/>
  <c r="L29" i="3"/>
  <c r="M26" i="3"/>
  <c r="L26" i="3"/>
  <c r="M23" i="3"/>
  <c r="L23" i="3"/>
  <c r="M20" i="3"/>
  <c r="L20" i="3"/>
  <c r="M17" i="3"/>
  <c r="L17" i="3"/>
  <c r="M14" i="3"/>
  <c r="L14" i="3"/>
  <c r="M11" i="3"/>
  <c r="L11" i="3"/>
  <c r="M8" i="3"/>
  <c r="L8" i="3"/>
  <c r="M5" i="3"/>
  <c r="L5" i="3"/>
  <c r="M2" i="3"/>
  <c r="L2" i="3"/>
  <c r="M71" i="4"/>
  <c r="L71" i="4"/>
  <c r="M68" i="4"/>
  <c r="L68" i="4"/>
  <c r="M65" i="4"/>
  <c r="L65" i="4"/>
  <c r="M62" i="4"/>
  <c r="L62" i="4"/>
  <c r="M59" i="4"/>
  <c r="L59" i="4"/>
  <c r="M56" i="4"/>
  <c r="L56" i="4"/>
  <c r="M53" i="4"/>
  <c r="L53" i="4"/>
  <c r="M50" i="4"/>
  <c r="L50" i="4"/>
  <c r="M47" i="4"/>
  <c r="L47" i="4"/>
  <c r="M44" i="4"/>
  <c r="L44" i="4"/>
  <c r="M41" i="4"/>
  <c r="L41" i="4"/>
  <c r="M38" i="4"/>
  <c r="L38" i="4"/>
  <c r="M35" i="4"/>
  <c r="L35" i="4"/>
  <c r="M32" i="4"/>
  <c r="L32" i="4"/>
  <c r="M29" i="4"/>
  <c r="L29" i="4"/>
  <c r="M26" i="4"/>
  <c r="L26" i="4"/>
  <c r="M23" i="4"/>
  <c r="L23" i="4"/>
  <c r="M20" i="4"/>
  <c r="L20" i="4"/>
  <c r="M17" i="4"/>
  <c r="L17" i="4"/>
  <c r="M14" i="4"/>
  <c r="L14" i="4"/>
  <c r="M11" i="4"/>
  <c r="L11" i="4"/>
  <c r="M8" i="4"/>
  <c r="L8" i="4"/>
  <c r="M5" i="4"/>
  <c r="L5" i="4"/>
  <c r="M2" i="4"/>
  <c r="L2" i="4"/>
  <c r="F73" i="4"/>
  <c r="G73" i="4" s="1"/>
  <c r="I73" i="4" s="1"/>
  <c r="K73" i="4" s="1"/>
  <c r="F72" i="4"/>
  <c r="G72" i="4" s="1"/>
  <c r="I72" i="4" s="1"/>
  <c r="K72" i="4" s="1"/>
  <c r="F71" i="4"/>
  <c r="G71" i="4" s="1"/>
  <c r="I71" i="4" s="1"/>
  <c r="K71" i="4" s="1"/>
  <c r="F70" i="4"/>
  <c r="G70" i="4" s="1"/>
  <c r="I70" i="4" s="1"/>
  <c r="K70" i="4" s="1"/>
  <c r="F69" i="4"/>
  <c r="G69" i="4" s="1"/>
  <c r="I69" i="4" s="1"/>
  <c r="K69" i="4" s="1"/>
  <c r="F68" i="4"/>
  <c r="G68" i="4" s="1"/>
  <c r="I68" i="4" s="1"/>
  <c r="K68" i="4" s="1"/>
  <c r="F67" i="4"/>
  <c r="G67" i="4" s="1"/>
  <c r="I67" i="4" s="1"/>
  <c r="K67" i="4" s="1"/>
  <c r="F66" i="4"/>
  <c r="G66" i="4" s="1"/>
  <c r="I66" i="4" s="1"/>
  <c r="K66" i="4" s="1"/>
  <c r="F65" i="4"/>
  <c r="G65" i="4" s="1"/>
  <c r="I65" i="4" s="1"/>
  <c r="K65" i="4" s="1"/>
  <c r="F64" i="4"/>
  <c r="G64" i="4" s="1"/>
  <c r="I64" i="4" s="1"/>
  <c r="K64" i="4" s="1"/>
  <c r="F63" i="4"/>
  <c r="G63" i="4" s="1"/>
  <c r="I63" i="4" s="1"/>
  <c r="K63" i="4" s="1"/>
  <c r="F62" i="4"/>
  <c r="G62" i="4" s="1"/>
  <c r="I62" i="4" s="1"/>
  <c r="K62" i="4" s="1"/>
  <c r="F61" i="4"/>
  <c r="G61" i="4" s="1"/>
  <c r="I61" i="4" s="1"/>
  <c r="K61" i="4" s="1"/>
  <c r="F60" i="4"/>
  <c r="G60" i="4" s="1"/>
  <c r="I60" i="4" s="1"/>
  <c r="K60" i="4" s="1"/>
  <c r="F59" i="4"/>
  <c r="G59" i="4" s="1"/>
  <c r="I59" i="4" s="1"/>
  <c r="K59" i="4" s="1"/>
  <c r="F58" i="4"/>
  <c r="G58" i="4" s="1"/>
  <c r="I58" i="4" s="1"/>
  <c r="K58" i="4" s="1"/>
  <c r="F57" i="4"/>
  <c r="G57" i="4" s="1"/>
  <c r="I57" i="4" s="1"/>
  <c r="K57" i="4" s="1"/>
  <c r="F56" i="4"/>
  <c r="G56" i="4" s="1"/>
  <c r="I56" i="4" s="1"/>
  <c r="K56" i="4" s="1"/>
  <c r="F36" i="4"/>
  <c r="G36" i="4" s="1"/>
  <c r="I36" i="4" s="1"/>
  <c r="F34" i="4"/>
  <c r="G34" i="4" s="1"/>
  <c r="I34" i="4" s="1"/>
  <c r="F29" i="4"/>
  <c r="G29" i="4" s="1"/>
  <c r="I29" i="4" s="1"/>
  <c r="F19" i="4"/>
  <c r="G19" i="4" s="1"/>
  <c r="I19" i="4" s="1"/>
  <c r="K19" i="4" s="1"/>
  <c r="F18" i="4"/>
  <c r="G18" i="4" s="1"/>
  <c r="I18" i="4" s="1"/>
  <c r="K18" i="4" s="1"/>
  <c r="F17" i="4"/>
  <c r="G17" i="4" s="1"/>
  <c r="I17" i="4" s="1"/>
  <c r="K17" i="4" s="1"/>
  <c r="F16" i="4"/>
  <c r="G16" i="4" s="1"/>
  <c r="I16" i="4" s="1"/>
  <c r="K16" i="4" s="1"/>
  <c r="F15" i="4"/>
  <c r="G15" i="4" s="1"/>
  <c r="I15" i="4" s="1"/>
  <c r="K15" i="4" s="1"/>
  <c r="F14" i="4"/>
  <c r="G14" i="4" s="1"/>
  <c r="I14" i="4" s="1"/>
  <c r="K14" i="4" s="1"/>
  <c r="F13" i="4"/>
  <c r="G13" i="4" s="1"/>
  <c r="I13" i="4" s="1"/>
  <c r="K13" i="4" s="1"/>
  <c r="F12" i="4"/>
  <c r="G12" i="4" s="1"/>
  <c r="I12" i="4" s="1"/>
  <c r="K12" i="4" s="1"/>
  <c r="F11" i="4"/>
  <c r="G11" i="4" s="1"/>
  <c r="I11" i="4" s="1"/>
  <c r="K11" i="4" s="1"/>
  <c r="F10" i="4"/>
  <c r="G10" i="4" s="1"/>
  <c r="I10" i="4" s="1"/>
  <c r="K10" i="4" s="1"/>
  <c r="F9" i="4"/>
  <c r="G9" i="4" s="1"/>
  <c r="I9" i="4" s="1"/>
  <c r="K9" i="4" s="1"/>
  <c r="F8" i="4"/>
  <c r="G8" i="4" s="1"/>
  <c r="I8" i="4" s="1"/>
  <c r="K8" i="4" s="1"/>
  <c r="F7" i="4"/>
  <c r="G7" i="4" s="1"/>
  <c r="I7" i="4" s="1"/>
  <c r="K7" i="4" s="1"/>
  <c r="F6" i="4"/>
  <c r="G6" i="4" s="1"/>
  <c r="I6" i="4" s="1"/>
  <c r="K6" i="4" s="1"/>
  <c r="F5" i="4"/>
  <c r="G5" i="4" s="1"/>
  <c r="I5" i="4" s="1"/>
  <c r="K5" i="4" s="1"/>
  <c r="F4" i="4"/>
  <c r="G4" i="4" s="1"/>
  <c r="I4" i="4" s="1"/>
  <c r="K4" i="4" s="1"/>
  <c r="F3" i="4"/>
  <c r="G3" i="4" s="1"/>
  <c r="I3" i="4" s="1"/>
  <c r="K3" i="4" s="1"/>
  <c r="F2" i="4"/>
  <c r="G2" i="4" s="1"/>
  <c r="I2" i="4" s="1"/>
  <c r="K2" i="4" s="1"/>
  <c r="F55" i="4"/>
  <c r="G55" i="4" s="1"/>
  <c r="I55" i="4" s="1"/>
  <c r="K55" i="4" s="1"/>
  <c r="F54" i="4"/>
  <c r="G54" i="4" s="1"/>
  <c r="I54" i="4" s="1"/>
  <c r="K54" i="4" s="1"/>
  <c r="F53" i="4"/>
  <c r="G53" i="4" s="1"/>
  <c r="I53" i="4" s="1"/>
  <c r="K53" i="4" s="1"/>
  <c r="F52" i="4"/>
  <c r="G52" i="4" s="1"/>
  <c r="I52" i="4" s="1"/>
  <c r="K52" i="4" s="1"/>
  <c r="F51" i="4"/>
  <c r="G51" i="4" s="1"/>
  <c r="I51" i="4" s="1"/>
  <c r="K51" i="4" s="1"/>
  <c r="F50" i="4"/>
  <c r="G50" i="4" s="1"/>
  <c r="I50" i="4" s="1"/>
  <c r="K50" i="4" s="1"/>
  <c r="F49" i="4"/>
  <c r="G49" i="4" s="1"/>
  <c r="I49" i="4" s="1"/>
  <c r="K49" i="4" s="1"/>
  <c r="F48" i="4"/>
  <c r="G48" i="4" s="1"/>
  <c r="I48" i="4" s="1"/>
  <c r="K48" i="4" s="1"/>
  <c r="F47" i="4"/>
  <c r="G47" i="4" s="1"/>
  <c r="I47" i="4" s="1"/>
  <c r="K47" i="4" s="1"/>
  <c r="F46" i="4"/>
  <c r="G46" i="4" s="1"/>
  <c r="I46" i="4" s="1"/>
  <c r="K46" i="4" s="1"/>
  <c r="F45" i="4"/>
  <c r="G45" i="4" s="1"/>
  <c r="I45" i="4" s="1"/>
  <c r="K45" i="4" s="1"/>
  <c r="F44" i="4"/>
  <c r="G44" i="4" s="1"/>
  <c r="I44" i="4" s="1"/>
  <c r="K44" i="4" s="1"/>
  <c r="F43" i="4"/>
  <c r="G43" i="4" s="1"/>
  <c r="I43" i="4" s="1"/>
  <c r="K43" i="4" s="1"/>
  <c r="F42" i="4"/>
  <c r="G42" i="4" s="1"/>
  <c r="I42" i="4" s="1"/>
  <c r="K42" i="4" s="1"/>
  <c r="F41" i="4"/>
  <c r="G41" i="4" s="1"/>
  <c r="I41" i="4" s="1"/>
  <c r="K41" i="4" s="1"/>
  <c r="F40" i="4"/>
  <c r="G40" i="4" s="1"/>
  <c r="I40" i="4" s="1"/>
  <c r="K40" i="4" s="1"/>
  <c r="F39" i="4"/>
  <c r="G39" i="4" s="1"/>
  <c r="I39" i="4" s="1"/>
  <c r="K39" i="4" s="1"/>
  <c r="F38" i="4"/>
  <c r="G38" i="4" s="1"/>
  <c r="I38" i="4" s="1"/>
  <c r="K38" i="4" s="1"/>
  <c r="F37" i="4"/>
  <c r="G37" i="4" s="1"/>
  <c r="I37" i="4" s="1"/>
  <c r="K37" i="4" s="1"/>
  <c r="F35" i="4"/>
  <c r="G35" i="4" s="1"/>
  <c r="I35" i="4" s="1"/>
  <c r="K35" i="4" s="1"/>
  <c r="F33" i="4"/>
  <c r="G33" i="4" s="1"/>
  <c r="I33" i="4" s="1"/>
  <c r="K33" i="4" s="1"/>
  <c r="F32" i="4"/>
  <c r="G32" i="4" s="1"/>
  <c r="I32" i="4" s="1"/>
  <c r="K32" i="4" s="1"/>
  <c r="F30" i="4"/>
  <c r="G30" i="4" s="1"/>
  <c r="I30" i="4" s="1"/>
  <c r="K30" i="4" s="1"/>
  <c r="F28" i="4"/>
  <c r="G28" i="4" s="1"/>
  <c r="I28" i="4" s="1"/>
  <c r="K28" i="4" s="1"/>
  <c r="F27" i="4"/>
  <c r="G27" i="4" s="1"/>
  <c r="I27" i="4" s="1"/>
  <c r="K27" i="4" s="1"/>
  <c r="F26" i="4"/>
  <c r="G26" i="4" s="1"/>
  <c r="I26" i="4" s="1"/>
  <c r="K26" i="4" s="1"/>
  <c r="F25" i="4"/>
  <c r="G25" i="4" s="1"/>
  <c r="I25" i="4" s="1"/>
  <c r="K25" i="4" s="1"/>
  <c r="F24" i="4"/>
  <c r="G24" i="4" s="1"/>
  <c r="I24" i="4" s="1"/>
  <c r="K24" i="4" s="1"/>
  <c r="F23" i="4"/>
  <c r="G23" i="4" s="1"/>
  <c r="I23" i="4" s="1"/>
  <c r="K23" i="4" s="1"/>
  <c r="F22" i="4"/>
  <c r="G22" i="4" s="1"/>
  <c r="I22" i="4" s="1"/>
  <c r="K22" i="4" s="1"/>
  <c r="F21" i="4"/>
  <c r="G21" i="4" s="1"/>
  <c r="I21" i="4" s="1"/>
  <c r="K21" i="4" s="1"/>
  <c r="F20" i="4"/>
  <c r="G20" i="4" s="1"/>
  <c r="I20" i="4" s="1"/>
  <c r="K20" i="4" s="1"/>
  <c r="F61" i="3"/>
  <c r="G61" i="3" s="1"/>
  <c r="I61" i="3" s="1"/>
  <c r="K61" i="3" s="1"/>
  <c r="F60" i="3"/>
  <c r="G60" i="3" s="1"/>
  <c r="I60" i="3" s="1"/>
  <c r="K60" i="3" s="1"/>
  <c r="F59" i="3"/>
  <c r="G59" i="3" s="1"/>
  <c r="I59" i="3" s="1"/>
  <c r="K59" i="3" s="1"/>
  <c r="F58" i="3"/>
  <c r="G58" i="3" s="1"/>
  <c r="I58" i="3" s="1"/>
  <c r="K58" i="3" s="1"/>
  <c r="F57" i="3"/>
  <c r="G57" i="3" s="1"/>
  <c r="I57" i="3" s="1"/>
  <c r="K57" i="3" s="1"/>
  <c r="F56" i="3"/>
  <c r="G56" i="3" s="1"/>
  <c r="I56" i="3" s="1"/>
  <c r="K56" i="3" s="1"/>
  <c r="F55" i="3"/>
  <c r="G55" i="3" s="1"/>
  <c r="I55" i="3" s="1"/>
  <c r="K55" i="3" s="1"/>
  <c r="F54" i="3"/>
  <c r="G54" i="3" s="1"/>
  <c r="I54" i="3" s="1"/>
  <c r="K54" i="3" s="1"/>
  <c r="F53" i="3"/>
  <c r="G53" i="3" s="1"/>
  <c r="I53" i="3" s="1"/>
  <c r="K53" i="3" s="1"/>
  <c r="F52" i="3"/>
  <c r="G52" i="3" s="1"/>
  <c r="I52" i="3" s="1"/>
  <c r="K52" i="3" s="1"/>
  <c r="F51" i="3"/>
  <c r="G51" i="3" s="1"/>
  <c r="I51" i="3" s="1"/>
  <c r="K51" i="3" s="1"/>
  <c r="F50" i="3"/>
  <c r="G50" i="3" s="1"/>
  <c r="I50" i="3" s="1"/>
  <c r="K50" i="3" s="1"/>
  <c r="F49" i="3"/>
  <c r="G49" i="3" s="1"/>
  <c r="I49" i="3" s="1"/>
  <c r="K49" i="3" s="1"/>
  <c r="F48" i="3"/>
  <c r="G48" i="3" s="1"/>
  <c r="I48" i="3" s="1"/>
  <c r="K48" i="3" s="1"/>
  <c r="F47" i="3"/>
  <c r="G47" i="3" s="1"/>
  <c r="I47" i="3" s="1"/>
  <c r="K47" i="3" s="1"/>
  <c r="F16" i="3"/>
  <c r="G16" i="3" s="1"/>
  <c r="I16" i="3" s="1"/>
  <c r="K16" i="3" s="1"/>
  <c r="F15" i="3"/>
  <c r="G15" i="3" s="1"/>
  <c r="I15" i="3" s="1"/>
  <c r="K15" i="3" s="1"/>
  <c r="F14" i="3"/>
  <c r="G14" i="3" s="1"/>
  <c r="I14" i="3" s="1"/>
  <c r="K14" i="3" s="1"/>
  <c r="F13" i="3"/>
  <c r="G13" i="3" s="1"/>
  <c r="I13" i="3" s="1"/>
  <c r="K13" i="3" s="1"/>
  <c r="F12" i="3"/>
  <c r="G12" i="3" s="1"/>
  <c r="I12" i="3" s="1"/>
  <c r="K12" i="3" s="1"/>
  <c r="F11" i="3"/>
  <c r="G11" i="3" s="1"/>
  <c r="I11" i="3" s="1"/>
  <c r="K11" i="3" s="1"/>
  <c r="F10" i="3"/>
  <c r="G10" i="3" s="1"/>
  <c r="I10" i="3" s="1"/>
  <c r="K10" i="3" s="1"/>
  <c r="F9" i="3"/>
  <c r="G9" i="3" s="1"/>
  <c r="I9" i="3" s="1"/>
  <c r="K9" i="3" s="1"/>
  <c r="F8" i="3"/>
  <c r="G8" i="3" s="1"/>
  <c r="I8" i="3" s="1"/>
  <c r="K8" i="3" s="1"/>
  <c r="F7" i="3"/>
  <c r="G7" i="3" s="1"/>
  <c r="I7" i="3" s="1"/>
  <c r="K7" i="3" s="1"/>
  <c r="F6" i="3"/>
  <c r="G6" i="3" s="1"/>
  <c r="I6" i="3" s="1"/>
  <c r="K6" i="3" s="1"/>
  <c r="F5" i="3"/>
  <c r="G5" i="3" s="1"/>
  <c r="I5" i="3" s="1"/>
  <c r="K5" i="3" s="1"/>
  <c r="F4" i="3"/>
  <c r="G4" i="3" s="1"/>
  <c r="I4" i="3" s="1"/>
  <c r="K4" i="3" s="1"/>
  <c r="F3" i="3"/>
  <c r="G3" i="3" s="1"/>
  <c r="I3" i="3" s="1"/>
  <c r="K3" i="3" s="1"/>
  <c r="F2" i="3"/>
  <c r="G2" i="3" s="1"/>
  <c r="I2" i="3" s="1"/>
  <c r="K2" i="3" s="1"/>
  <c r="F46" i="3"/>
  <c r="G46" i="3" s="1"/>
  <c r="I46" i="3" s="1"/>
  <c r="K46" i="3" s="1"/>
  <c r="F45" i="3"/>
  <c r="G45" i="3" s="1"/>
  <c r="I45" i="3" s="1"/>
  <c r="K45" i="3" s="1"/>
  <c r="F44" i="3"/>
  <c r="G44" i="3" s="1"/>
  <c r="I44" i="3" s="1"/>
  <c r="K44" i="3" s="1"/>
  <c r="F43" i="3"/>
  <c r="G43" i="3" s="1"/>
  <c r="I43" i="3" s="1"/>
  <c r="K43" i="3" s="1"/>
  <c r="F42" i="3"/>
  <c r="G42" i="3" s="1"/>
  <c r="I42" i="3" s="1"/>
  <c r="K42" i="3" s="1"/>
  <c r="F41" i="3"/>
  <c r="G41" i="3" s="1"/>
  <c r="I41" i="3" s="1"/>
  <c r="K41" i="3" s="1"/>
  <c r="F40" i="3"/>
  <c r="G40" i="3" s="1"/>
  <c r="I40" i="3" s="1"/>
  <c r="K40" i="3" s="1"/>
  <c r="F39" i="3"/>
  <c r="G39" i="3" s="1"/>
  <c r="I39" i="3" s="1"/>
  <c r="K39" i="3" s="1"/>
  <c r="F38" i="3"/>
  <c r="G38" i="3" s="1"/>
  <c r="I38" i="3" s="1"/>
  <c r="K38" i="3" s="1"/>
  <c r="F37" i="3"/>
  <c r="G37" i="3" s="1"/>
  <c r="I37" i="3" s="1"/>
  <c r="K37" i="3" s="1"/>
  <c r="F36" i="3"/>
  <c r="G36" i="3" s="1"/>
  <c r="I36" i="3" s="1"/>
  <c r="K36" i="3" s="1"/>
  <c r="F35" i="3"/>
  <c r="G35" i="3" s="1"/>
  <c r="I35" i="3" s="1"/>
  <c r="K35" i="3" s="1"/>
  <c r="F34" i="3"/>
  <c r="G34" i="3" s="1"/>
  <c r="I34" i="3" s="1"/>
  <c r="K34" i="3" s="1"/>
  <c r="F33" i="3"/>
  <c r="G33" i="3" s="1"/>
  <c r="I33" i="3" s="1"/>
  <c r="K33" i="3" s="1"/>
  <c r="F32" i="3"/>
  <c r="G32" i="3" s="1"/>
  <c r="I32" i="3" s="1"/>
  <c r="K32" i="3" s="1"/>
  <c r="F31" i="3"/>
  <c r="G31" i="3" s="1"/>
  <c r="I31" i="3" s="1"/>
  <c r="K31" i="3" s="1"/>
  <c r="F30" i="3"/>
  <c r="G30" i="3" s="1"/>
  <c r="I30" i="3" s="1"/>
  <c r="K30" i="3" s="1"/>
  <c r="F29" i="3"/>
  <c r="G29" i="3" s="1"/>
  <c r="I29" i="3" s="1"/>
  <c r="K29" i="3" s="1"/>
  <c r="F28" i="3"/>
  <c r="G28" i="3" s="1"/>
  <c r="I28" i="3" s="1"/>
  <c r="K28" i="3" s="1"/>
  <c r="F27" i="3"/>
  <c r="G27" i="3" s="1"/>
  <c r="I27" i="3" s="1"/>
  <c r="K27" i="3" s="1"/>
  <c r="F26" i="3"/>
  <c r="G26" i="3" s="1"/>
  <c r="I26" i="3" s="1"/>
  <c r="K26" i="3" s="1"/>
  <c r="F25" i="3"/>
  <c r="G25" i="3" s="1"/>
  <c r="I25" i="3" s="1"/>
  <c r="K25" i="3" s="1"/>
  <c r="F24" i="3"/>
  <c r="G24" i="3" s="1"/>
  <c r="I24" i="3" s="1"/>
  <c r="K24" i="3" s="1"/>
  <c r="F23" i="3"/>
  <c r="G23" i="3" s="1"/>
  <c r="I23" i="3" s="1"/>
  <c r="K23" i="3" s="1"/>
  <c r="F22" i="3"/>
  <c r="G22" i="3" s="1"/>
  <c r="I22" i="3" s="1"/>
  <c r="K22" i="3" s="1"/>
  <c r="F21" i="3"/>
  <c r="G21" i="3" s="1"/>
  <c r="I21" i="3" s="1"/>
  <c r="K21" i="3" s="1"/>
  <c r="F20" i="3"/>
  <c r="G20" i="3" s="1"/>
  <c r="I20" i="3" s="1"/>
  <c r="K20" i="3" s="1"/>
  <c r="F19" i="3"/>
  <c r="G19" i="3" s="1"/>
  <c r="I19" i="3" s="1"/>
  <c r="K19" i="3" s="1"/>
  <c r="F18" i="3"/>
  <c r="G18" i="3" s="1"/>
  <c r="I18" i="3" s="1"/>
  <c r="K18" i="3" s="1"/>
  <c r="F17" i="3"/>
  <c r="G17" i="3" s="1"/>
  <c r="I17" i="3" s="1"/>
  <c r="K17" i="3" s="1"/>
  <c r="I2" i="2" l="1"/>
  <c r="K2" i="2" s="1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K10" i="2"/>
  <c r="I10" i="2"/>
  <c r="G39" i="2"/>
  <c r="G32" i="2"/>
  <c r="G27" i="2"/>
  <c r="G35" i="2"/>
  <c r="G38" i="2"/>
  <c r="G25" i="2"/>
  <c r="G65" i="2"/>
  <c r="G70" i="2"/>
  <c r="G58" i="2"/>
  <c r="G63" i="2"/>
  <c r="G62" i="2"/>
  <c r="G71" i="2"/>
  <c r="G64" i="2"/>
  <c r="G67" i="2"/>
  <c r="G61" i="2"/>
  <c r="G59" i="2"/>
  <c r="G18" i="2"/>
  <c r="G13" i="2"/>
  <c r="G16" i="2"/>
  <c r="G23" i="2"/>
  <c r="G10" i="2"/>
  <c r="G11" i="2"/>
  <c r="G24" i="2"/>
  <c r="G40" i="2"/>
  <c r="G42" i="2"/>
  <c r="G44" i="2"/>
  <c r="G45" i="2"/>
  <c r="G47" i="2"/>
  <c r="G48" i="2"/>
  <c r="G49" i="2"/>
  <c r="G6" i="2"/>
  <c r="G8" i="2"/>
  <c r="G2" i="2"/>
  <c r="G9" i="2"/>
  <c r="F30" i="2"/>
  <c r="G30" i="2" s="1"/>
  <c r="F37" i="2"/>
  <c r="G37" i="2" s="1"/>
  <c r="F39" i="2"/>
  <c r="F32" i="2"/>
  <c r="F28" i="2"/>
  <c r="G28" i="2" s="1"/>
  <c r="F33" i="2"/>
  <c r="G33" i="2" s="1"/>
  <c r="F27" i="2"/>
  <c r="F35" i="2"/>
  <c r="F34" i="2"/>
  <c r="G34" i="2" s="1"/>
  <c r="F31" i="2"/>
  <c r="G31" i="2" s="1"/>
  <c r="F38" i="2"/>
  <c r="F25" i="2"/>
  <c r="F29" i="2"/>
  <c r="G29" i="2" s="1"/>
  <c r="F26" i="2"/>
  <c r="G26" i="2" s="1"/>
  <c r="F65" i="2"/>
  <c r="F70" i="2"/>
  <c r="F54" i="2"/>
  <c r="G54" i="2" s="1"/>
  <c r="F57" i="2"/>
  <c r="G57" i="2" s="1"/>
  <c r="F58" i="2"/>
  <c r="F63" i="2"/>
  <c r="F60" i="2"/>
  <c r="G60" i="2" s="1"/>
  <c r="F66" i="2"/>
  <c r="G66" i="2" s="1"/>
  <c r="F62" i="2"/>
  <c r="F71" i="2"/>
  <c r="F68" i="2"/>
  <c r="G68" i="2" s="1"/>
  <c r="F69" i="2"/>
  <c r="G69" i="2" s="1"/>
  <c r="F64" i="2"/>
  <c r="F67" i="2"/>
  <c r="F55" i="2"/>
  <c r="G55" i="2" s="1"/>
  <c r="F56" i="2"/>
  <c r="G56" i="2" s="1"/>
  <c r="F61" i="2"/>
  <c r="F59" i="2"/>
  <c r="F14" i="2"/>
  <c r="G14" i="2" s="1"/>
  <c r="F12" i="2"/>
  <c r="G12" i="2" s="1"/>
  <c r="F18" i="2"/>
  <c r="F13" i="2"/>
  <c r="F20" i="2"/>
  <c r="G20" i="2" s="1"/>
  <c r="F15" i="2"/>
  <c r="G15" i="2" s="1"/>
  <c r="F16" i="2"/>
  <c r="F23" i="2"/>
  <c r="F22" i="2"/>
  <c r="G22" i="2" s="1"/>
  <c r="F21" i="2"/>
  <c r="G21" i="2" s="1"/>
  <c r="F10" i="2"/>
  <c r="F11" i="2"/>
  <c r="F19" i="2"/>
  <c r="G19" i="2" s="1"/>
  <c r="F17" i="2"/>
  <c r="G17" i="2" s="1"/>
  <c r="F24" i="2"/>
  <c r="F40" i="2"/>
  <c r="F52" i="2"/>
  <c r="G52" i="2" s="1"/>
  <c r="F43" i="2"/>
  <c r="G43" i="2" s="1"/>
  <c r="F42" i="2"/>
  <c r="F44" i="2"/>
  <c r="F46" i="2"/>
  <c r="G46" i="2" s="1"/>
  <c r="F53" i="2"/>
  <c r="G53" i="2" s="1"/>
  <c r="F45" i="2"/>
  <c r="F47" i="2"/>
  <c r="F51" i="2"/>
  <c r="G51" i="2" s="1"/>
  <c r="F41" i="2"/>
  <c r="G41" i="2" s="1"/>
  <c r="F48" i="2"/>
  <c r="F49" i="2"/>
  <c r="F50" i="2"/>
  <c r="G50" i="2" s="1"/>
  <c r="F3" i="2"/>
  <c r="G3" i="2" s="1"/>
  <c r="F6" i="2"/>
  <c r="F8" i="2"/>
  <c r="F7" i="2"/>
  <c r="G7" i="2" s="1"/>
  <c r="F5" i="2"/>
  <c r="G5" i="2" s="1"/>
  <c r="F2" i="2"/>
  <c r="F9" i="2"/>
  <c r="F4" i="2"/>
  <c r="G4" i="2" s="1"/>
  <c r="F36" i="2"/>
  <c r="G36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  <c r="G24" i="1" l="1"/>
  <c r="I24" i="1" s="1"/>
  <c r="G20" i="1"/>
  <c r="I20" i="1" s="1"/>
  <c r="G17" i="1"/>
  <c r="I17" i="1" s="1"/>
  <c r="G18" i="1"/>
  <c r="I18" i="1" s="1"/>
  <c r="G30" i="1"/>
  <c r="I30" i="1" s="1"/>
  <c r="G26" i="1"/>
  <c r="I26" i="1" s="1"/>
  <c r="G27" i="1"/>
  <c r="I27" i="1" s="1"/>
  <c r="G60" i="1"/>
  <c r="I60" i="1" s="1"/>
  <c r="G63" i="1"/>
  <c r="I63" i="1" s="1"/>
  <c r="G68" i="1"/>
  <c r="I68" i="1" s="1"/>
  <c r="G66" i="1"/>
  <c r="I66" i="1" s="1"/>
  <c r="G59" i="1"/>
  <c r="I59" i="1" s="1"/>
  <c r="G54" i="1"/>
  <c r="I54" i="1" s="1"/>
  <c r="G55" i="1"/>
  <c r="I55" i="1" s="1"/>
  <c r="G62" i="1"/>
  <c r="I62" i="1" s="1"/>
  <c r="G56" i="1"/>
  <c r="I56" i="1" s="1"/>
  <c r="G43" i="1"/>
  <c r="I43" i="1" s="1"/>
  <c r="G46" i="1"/>
  <c r="I46" i="1" s="1"/>
  <c r="G44" i="1"/>
  <c r="I44" i="1" s="1"/>
  <c r="G48" i="1"/>
  <c r="I48" i="1" s="1"/>
  <c r="G34" i="1"/>
  <c r="I34" i="1" s="1"/>
  <c r="G45" i="1"/>
  <c r="I45" i="1" s="1"/>
  <c r="G42" i="1"/>
  <c r="I42" i="1" s="1"/>
  <c r="G47" i="1"/>
  <c r="I47" i="1" s="1"/>
  <c r="G37" i="1"/>
  <c r="I37" i="1" s="1"/>
  <c r="G3" i="1"/>
  <c r="I3" i="1" s="1"/>
  <c r="G11" i="1"/>
  <c r="I11" i="1" s="1"/>
  <c r="G9" i="1"/>
  <c r="I9" i="1" s="1"/>
  <c r="G6" i="1"/>
  <c r="I6" i="1" s="1"/>
  <c r="G10" i="1"/>
  <c r="I10" i="1" s="1"/>
  <c r="G5" i="1"/>
  <c r="I5" i="1" s="1"/>
  <c r="G4" i="1"/>
  <c r="I4" i="1" s="1"/>
  <c r="G13" i="1"/>
  <c r="I13" i="1" s="1"/>
  <c r="G50" i="1"/>
  <c r="I50" i="1" s="1"/>
  <c r="G21" i="1"/>
  <c r="I21" i="1" s="1"/>
  <c r="F24" i="1"/>
  <c r="F31" i="1"/>
  <c r="G31" i="1" s="1"/>
  <c r="I31" i="1" s="1"/>
  <c r="F20" i="1"/>
  <c r="F22" i="1"/>
  <c r="G22" i="1" s="1"/>
  <c r="I22" i="1" s="1"/>
  <c r="F17" i="1"/>
  <c r="F23" i="1"/>
  <c r="G23" i="1" s="1"/>
  <c r="I23" i="1" s="1"/>
  <c r="F18" i="1"/>
  <c r="F19" i="1"/>
  <c r="G19" i="1" s="1"/>
  <c r="I19" i="1" s="1"/>
  <c r="F30" i="1"/>
  <c r="F29" i="1"/>
  <c r="G29" i="1" s="1"/>
  <c r="I29" i="1" s="1"/>
  <c r="F26" i="1"/>
  <c r="F28" i="1"/>
  <c r="G28" i="1" s="1"/>
  <c r="I28" i="1" s="1"/>
  <c r="F27" i="1"/>
  <c r="F25" i="1"/>
  <c r="G25" i="1" s="1"/>
  <c r="I25" i="1" s="1"/>
  <c r="F60" i="1"/>
  <c r="F65" i="1"/>
  <c r="G65" i="1" s="1"/>
  <c r="I65" i="1" s="1"/>
  <c r="F63" i="1"/>
  <c r="F64" i="1"/>
  <c r="G64" i="1" s="1"/>
  <c r="I64" i="1" s="1"/>
  <c r="F68" i="1"/>
  <c r="F70" i="1"/>
  <c r="G70" i="1" s="1"/>
  <c r="I70" i="1" s="1"/>
  <c r="F66" i="1"/>
  <c r="F71" i="1"/>
  <c r="G71" i="1" s="1"/>
  <c r="I71" i="1" s="1"/>
  <c r="F59" i="1"/>
  <c r="F57" i="1"/>
  <c r="G57" i="1" s="1"/>
  <c r="I57" i="1" s="1"/>
  <c r="F54" i="1"/>
  <c r="F67" i="1"/>
  <c r="G67" i="1" s="1"/>
  <c r="I67" i="1" s="1"/>
  <c r="F55" i="1"/>
  <c r="F58" i="1"/>
  <c r="G58" i="1" s="1"/>
  <c r="I58" i="1" s="1"/>
  <c r="F62" i="1"/>
  <c r="F69" i="1"/>
  <c r="G69" i="1" s="1"/>
  <c r="I69" i="1" s="1"/>
  <c r="F56" i="1"/>
  <c r="F61" i="1"/>
  <c r="G61" i="1" s="1"/>
  <c r="I61" i="1" s="1"/>
  <c r="F43" i="1"/>
  <c r="F33" i="1"/>
  <c r="G33" i="1" s="1"/>
  <c r="I33" i="1" s="1"/>
  <c r="F46" i="1"/>
  <c r="F49" i="1"/>
  <c r="G49" i="1" s="1"/>
  <c r="I49" i="1" s="1"/>
  <c r="F44" i="1"/>
  <c r="F41" i="1"/>
  <c r="G41" i="1" s="1"/>
  <c r="I41" i="1" s="1"/>
  <c r="F48" i="1"/>
  <c r="F38" i="1"/>
  <c r="G38" i="1" s="1"/>
  <c r="I38" i="1" s="1"/>
  <c r="F34" i="1"/>
  <c r="F36" i="1"/>
  <c r="G36" i="1" s="1"/>
  <c r="I36" i="1" s="1"/>
  <c r="F45" i="1"/>
  <c r="F39" i="1"/>
  <c r="G39" i="1" s="1"/>
  <c r="I39" i="1" s="1"/>
  <c r="F42" i="1"/>
  <c r="F32" i="1"/>
  <c r="G32" i="1" s="1"/>
  <c r="I32" i="1" s="1"/>
  <c r="F47" i="1"/>
  <c r="F35" i="1"/>
  <c r="G35" i="1" s="1"/>
  <c r="I35" i="1" s="1"/>
  <c r="F37" i="1"/>
  <c r="F40" i="1"/>
  <c r="G40" i="1" s="1"/>
  <c r="I40" i="1" s="1"/>
  <c r="F3" i="1"/>
  <c r="F7" i="1"/>
  <c r="G7" i="1" s="1"/>
  <c r="I7" i="1" s="1"/>
  <c r="F11" i="1"/>
  <c r="F12" i="1"/>
  <c r="G12" i="1" s="1"/>
  <c r="I12" i="1" s="1"/>
  <c r="F9" i="1"/>
  <c r="F15" i="1"/>
  <c r="G15" i="1" s="1"/>
  <c r="I15" i="1" s="1"/>
  <c r="F6" i="1"/>
  <c r="F2" i="1"/>
  <c r="G2" i="1" s="1"/>
  <c r="I2" i="1" s="1"/>
  <c r="F10" i="1"/>
  <c r="F14" i="1"/>
  <c r="G14" i="1" s="1"/>
  <c r="I14" i="1" s="1"/>
  <c r="F5" i="1"/>
  <c r="F16" i="1"/>
  <c r="G16" i="1" s="1"/>
  <c r="I16" i="1" s="1"/>
  <c r="F4" i="1"/>
  <c r="F8" i="1"/>
  <c r="G8" i="1" s="1"/>
  <c r="I8" i="1" s="1"/>
  <c r="F13" i="1"/>
  <c r="F52" i="1"/>
  <c r="G52" i="1" s="1"/>
  <c r="I52" i="1" s="1"/>
  <c r="F50" i="1"/>
  <c r="F53" i="1"/>
  <c r="G53" i="1" s="1"/>
  <c r="I53" i="1" s="1"/>
  <c r="F21" i="1"/>
</calcChain>
</file>

<file path=xl/sharedStrings.xml><?xml version="1.0" encoding="utf-8"?>
<sst xmlns="http://schemas.openxmlformats.org/spreadsheetml/2006/main" count="331" uniqueCount="42">
  <si>
    <t>Lake</t>
  </si>
  <si>
    <t>Date</t>
  </si>
  <si>
    <t>Loc</t>
  </si>
  <si>
    <t>A</t>
  </si>
  <si>
    <t>2B</t>
  </si>
  <si>
    <t>3B</t>
  </si>
  <si>
    <t>5C</t>
  </si>
  <si>
    <t>2A</t>
  </si>
  <si>
    <t>2C</t>
  </si>
  <si>
    <t>1A</t>
  </si>
  <si>
    <t>3A</t>
  </si>
  <si>
    <t>1B</t>
  </si>
  <si>
    <t>1C</t>
  </si>
  <si>
    <t>5B</t>
  </si>
  <si>
    <t>5A</t>
  </si>
  <si>
    <t>4A</t>
  </si>
  <si>
    <t>4C</t>
  </si>
  <si>
    <t>4B</t>
  </si>
  <si>
    <t>3C</t>
  </si>
  <si>
    <t>6B</t>
  </si>
  <si>
    <t>6C</t>
  </si>
  <si>
    <t>6A</t>
  </si>
  <si>
    <t>Prun date</t>
  </si>
  <si>
    <t>blank corrected</t>
  </si>
  <si>
    <t>conc in vial</t>
  </si>
  <si>
    <t>Vol filtered</t>
  </si>
  <si>
    <t>contaminated</t>
  </si>
  <si>
    <t>slurry volume</t>
  </si>
  <si>
    <t>slurry conc.</t>
  </si>
  <si>
    <t>ug P/tile</t>
  </si>
  <si>
    <t>1 ave</t>
  </si>
  <si>
    <t>1 stdev</t>
  </si>
  <si>
    <t>2 ave</t>
  </si>
  <si>
    <t>2 stdev</t>
  </si>
  <si>
    <t>3 ave</t>
  </si>
  <si>
    <t>3 stdev</t>
  </si>
  <si>
    <t>4 ave</t>
  </si>
  <si>
    <t>4 stdev</t>
  </si>
  <si>
    <t>5 ave</t>
  </si>
  <si>
    <t>5stdev</t>
  </si>
  <si>
    <t>6ave</t>
  </si>
  <si>
    <t>6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</si>
</sst>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'12.13.15'!$O$2:$O$21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60</c:v>
                </c:pt>
                <c:pt idx="8">
                  <c:v>200</c:v>
                </c:pt>
                <c:pt idx="9">
                  <c:v>200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60</c:v>
                </c:pt>
                <c:pt idx="17">
                  <c:v>60</c:v>
                </c:pt>
                <c:pt idx="18">
                  <c:v>200</c:v>
                </c:pt>
                <c:pt idx="19">
                  <c:v>200</c:v>
                </c:pt>
              </c:numCache>
            </c:numRef>
          </c:xVal>
          <c:yVal>
            <c:numRef>
              <c:f>'12.13.15'!$P$2:$P$21</c:f>
              <c:numCache>
                <c:formatCode>General</c:formatCode>
                <c:ptCount val="20"/>
                <c:pt idx="0">
                  <c:v>2.2000000000000001E-3</c:v>
                </c:pt>
                <c:pt idx="1">
                  <c:v>1.4E-3</c:v>
                </c:pt>
                <c:pt idx="2">
                  <c:v>3.39E-2</c:v>
                </c:pt>
                <c:pt idx="3">
                  <c:v>3.3500000000000002E-2</c:v>
                </c:pt>
                <c:pt idx="4">
                  <c:v>9.9000000000000005E-2</c:v>
                </c:pt>
                <c:pt idx="5">
                  <c:v>9.9900000000000003E-2</c:v>
                </c:pt>
                <c:pt idx="6">
                  <c:v>0.1915</c:v>
                </c:pt>
                <c:pt idx="7">
                  <c:v>0.19769999999999999</c:v>
                </c:pt>
                <c:pt idx="8">
                  <c:v>0.63980000000000004</c:v>
                </c:pt>
                <c:pt idx="9">
                  <c:v>0.6704</c:v>
                </c:pt>
                <c:pt idx="10">
                  <c:v>1.6999999999999999E-3</c:v>
                </c:pt>
                <c:pt idx="11">
                  <c:v>2.5999999999999999E-3</c:v>
                </c:pt>
                <c:pt idx="12">
                  <c:v>3.2000000000000001E-2</c:v>
                </c:pt>
                <c:pt idx="13">
                  <c:v>3.1300000000000001E-2</c:v>
                </c:pt>
                <c:pt idx="14">
                  <c:v>9.1399999999999995E-2</c:v>
                </c:pt>
                <c:pt idx="15">
                  <c:v>9.3899999999999997E-2</c:v>
                </c:pt>
                <c:pt idx="16">
                  <c:v>0.192</c:v>
                </c:pt>
                <c:pt idx="17">
                  <c:v>0.1986</c:v>
                </c:pt>
                <c:pt idx="18">
                  <c:v>0.63439999999999996</c:v>
                </c:pt>
                <c:pt idx="19">
                  <c:v>0.65449999999999997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09752"/>
        <c:axId val="290511320"/>
      </c:scatterChart>
      <c:valAx>
        <c:axId val="29050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11320"/>
        <c:crosses val="autoZero"/>
        <c:crossBetween val="midCat"/>
      </c:valAx>
      <c:valAx>
        <c:axId val="29051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0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'12.16.15'!$Q$4:$Q$23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60</c:v>
                </c:pt>
                <c:pt idx="8">
                  <c:v>200</c:v>
                </c:pt>
                <c:pt idx="9">
                  <c:v>200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60</c:v>
                </c:pt>
                <c:pt idx="17">
                  <c:v>60</c:v>
                </c:pt>
                <c:pt idx="18">
                  <c:v>200</c:v>
                </c:pt>
                <c:pt idx="19">
                  <c:v>200</c:v>
                </c:pt>
              </c:numCache>
            </c:numRef>
          </c:xVal>
          <c:yVal>
            <c:numRef>
              <c:f>'12.16.15'!$R$4:$R$23</c:f>
              <c:numCache>
                <c:formatCode>General</c:formatCode>
                <c:ptCount val="20"/>
                <c:pt idx="0">
                  <c:v>2.9999999999999997E-4</c:v>
                </c:pt>
                <c:pt idx="1">
                  <c:v>4.0000000000000002E-4</c:v>
                </c:pt>
                <c:pt idx="2">
                  <c:v>4.5999999999999999E-3</c:v>
                </c:pt>
                <c:pt idx="3">
                  <c:v>5.5999999999999999E-3</c:v>
                </c:pt>
                <c:pt idx="4">
                  <c:v>1.6400000000000001E-2</c:v>
                </c:pt>
                <c:pt idx="5">
                  <c:v>1.35E-2</c:v>
                </c:pt>
                <c:pt idx="6">
                  <c:v>2.9600000000000001E-2</c:v>
                </c:pt>
                <c:pt idx="7">
                  <c:v>3.1399999999999997E-2</c:v>
                </c:pt>
                <c:pt idx="8">
                  <c:v>0.1057</c:v>
                </c:pt>
                <c:pt idx="9">
                  <c:v>0.1129</c:v>
                </c:pt>
                <c:pt idx="10">
                  <c:v>1.8E-3</c:v>
                </c:pt>
                <c:pt idx="11">
                  <c:v>1E-3</c:v>
                </c:pt>
                <c:pt idx="12">
                  <c:v>5.1999999999999998E-3</c:v>
                </c:pt>
                <c:pt idx="13">
                  <c:v>4.4999999999999997E-3</c:v>
                </c:pt>
                <c:pt idx="14">
                  <c:v>1.5100000000000001E-2</c:v>
                </c:pt>
                <c:pt idx="15">
                  <c:v>1.3899999999999999E-2</c:v>
                </c:pt>
                <c:pt idx="16">
                  <c:v>2.8799999999999999E-2</c:v>
                </c:pt>
                <c:pt idx="17">
                  <c:v>0.03</c:v>
                </c:pt>
                <c:pt idx="18">
                  <c:v>0.1024</c:v>
                </c:pt>
                <c:pt idx="19">
                  <c:v>0.1109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06616"/>
        <c:axId val="290505832"/>
      </c:scatterChart>
      <c:valAx>
        <c:axId val="29050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05832"/>
        <c:crosses val="autoZero"/>
        <c:crossBetween val="midCat"/>
      </c:valAx>
      <c:valAx>
        <c:axId val="2905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0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'222'!$O$3:$O$6</c:f>
              <c:numCache>
                <c:formatCode>d\-mmm\-yy</c:formatCode>
                <c:ptCount val="4"/>
                <c:pt idx="0">
                  <c:v>42165</c:v>
                </c:pt>
                <c:pt idx="1">
                  <c:v>42193</c:v>
                </c:pt>
                <c:pt idx="2">
                  <c:v>42221</c:v>
                </c:pt>
                <c:pt idx="3">
                  <c:v>42305</c:v>
                </c:pt>
              </c:numCache>
            </c:numRef>
          </c:cat>
          <c:val>
            <c:numRef>
              <c:f>'222'!$P$3:$P$6</c:f>
              <c:numCache>
                <c:formatCode>General</c:formatCode>
                <c:ptCount val="4"/>
                <c:pt idx="0">
                  <c:v>11.755317968750001</c:v>
                </c:pt>
                <c:pt idx="1">
                  <c:v>18.310621999999999</c:v>
                </c:pt>
                <c:pt idx="2">
                  <c:v>19.743199999999998</c:v>
                </c:pt>
                <c:pt idx="3">
                  <c:v>12.129589062500001</c:v>
                </c:pt>
              </c:numCache>
            </c:numRef>
          </c:val>
          <c:smooth val="0"/>
        </c:ser>
        <c:ser>
          <c:idx val="1"/>
          <c:order val="1"/>
          <c:tx>
            <c:v>Loc2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'222'!$R$3:$R$6</c:f>
              <c:numCache>
                <c:formatCode>General</c:formatCode>
                <c:ptCount val="4"/>
                <c:pt idx="0">
                  <c:v>11.55848828125</c:v>
                </c:pt>
                <c:pt idx="1">
                  <c:v>48.968150000000001</c:v>
                </c:pt>
                <c:pt idx="2">
                  <c:v>39.327010000000001</c:v>
                </c:pt>
                <c:pt idx="3">
                  <c:v>24.643230208333335</c:v>
                </c:pt>
              </c:numCache>
            </c:numRef>
          </c:val>
          <c:smooth val="0"/>
        </c:ser>
        <c:ser>
          <c:idx val="2"/>
          <c:order val="2"/>
          <c:tx>
            <c:v>Loc3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'222'!$T$3:$T$6</c:f>
              <c:numCache>
                <c:formatCode>General</c:formatCode>
                <c:ptCount val="4"/>
                <c:pt idx="0">
                  <c:v>16.989734635416667</c:v>
                </c:pt>
                <c:pt idx="1">
                  <c:v>35.198164999999996</c:v>
                </c:pt>
                <c:pt idx="2">
                  <c:v>39.240299999999998</c:v>
                </c:pt>
                <c:pt idx="3">
                  <c:v>16.230273437499999</c:v>
                </c:pt>
              </c:numCache>
            </c:numRef>
          </c:val>
          <c:smooth val="0"/>
        </c:ser>
        <c:ser>
          <c:idx val="3"/>
          <c:order val="3"/>
          <c:tx>
            <c:v>Loc4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'222'!$V$3:$V$6</c:f>
              <c:numCache>
                <c:formatCode>General</c:formatCode>
                <c:ptCount val="4"/>
                <c:pt idx="0">
                  <c:v>16.2869828125</c:v>
                </c:pt>
                <c:pt idx="2">
                  <c:v>42.886029999999998</c:v>
                </c:pt>
                <c:pt idx="3">
                  <c:v>14.79115625</c:v>
                </c:pt>
              </c:numCache>
            </c:numRef>
          </c:val>
          <c:smooth val="0"/>
        </c:ser>
        <c:ser>
          <c:idx val="4"/>
          <c:order val="4"/>
          <c:tx>
            <c:v>Loc5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'222'!$X$3:$X$6</c:f>
              <c:numCache>
                <c:formatCode>General</c:formatCode>
                <c:ptCount val="4"/>
                <c:pt idx="0">
                  <c:v>10.952779687499998</c:v>
                </c:pt>
                <c:pt idx="1">
                  <c:v>38.848552499999997</c:v>
                </c:pt>
                <c:pt idx="2">
                  <c:v>27.861279999999997</c:v>
                </c:pt>
                <c:pt idx="3">
                  <c:v>9.5607406249999993</c:v>
                </c:pt>
              </c:numCache>
            </c:numRef>
          </c:val>
          <c:smooth val="0"/>
        </c:ser>
        <c:ser>
          <c:idx val="5"/>
          <c:order val="5"/>
          <c:tx>
            <c:v>Loc6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'222'!$Z$3:$Z$6</c:f>
              <c:numCache>
                <c:formatCode>General</c:formatCode>
                <c:ptCount val="4"/>
                <c:pt idx="0">
                  <c:v>17.011386979166666</c:v>
                </c:pt>
                <c:pt idx="1">
                  <c:v>20.958404999999999</c:v>
                </c:pt>
                <c:pt idx="2">
                  <c:v>34.323359999999994</c:v>
                </c:pt>
                <c:pt idx="3">
                  <c:v>16.857298958333335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40080"/>
        <c:axId val="409144392"/>
      </c:lineChart>
      <c:dateAx>
        <c:axId val="4091400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44392"/>
        <c:crosses val="autoZero"/>
        <c:auto val="1"/>
        <c:lblOffset val="100"/>
        <c:baseTimeUnit val="months"/>
      </c:dateAx>
      <c:valAx>
        <c:axId val="409144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137160</xdr:colOff>
      <xdr:row>3</xdr:row>
      <xdr:rowOff>114300</xdr:rowOff>
    </xdr:from>
    <xdr:to>
      <xdr:col>23</xdr:col>
      <xdr:colOff>441960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</xdr:colOff>
      <xdr:row>13</xdr:row>
      <xdr:rowOff>83820</xdr:rowOff>
    </xdr:from>
    <xdr:to>
      <xdr:col>25</xdr:col>
      <xdr:colOff>358140</xdr:colOff>
      <xdr:row>28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7</xdr:row>
      <xdr:rowOff>38100</xdr:rowOff>
    </xdr:from>
    <xdr:to>
      <xdr:col>23</xdr:col>
      <xdr:colOff>266700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52" workbookViewId="0">
      <selection activeCell="A32" sqref="A32:K71"/>
    </sheetView>
  </sheetViews>
  <sheetFormatPr defaultRowHeight="14.4" x14ac:dyDescent="0.3"/>
  <cols>
    <col min="2" max="2" width="9.21875" bestFit="1" customWidth="1"/>
    <col min="4" max="4" width="9.44140625" bestFit="1" customWidth="1"/>
    <col min="10" max="10" width="11.5546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23</v>
      </c>
      <c r="G1" t="s">
        <v>24</v>
      </c>
      <c r="H1" t="s">
        <v>25</v>
      </c>
      <c r="I1" t="s">
        <v>28</v>
      </c>
      <c r="J1" t="s">
        <v>27</v>
      </c>
      <c r="K1" t="s">
        <v>29</v>
      </c>
    </row>
    <row r="2" spans="1:16" x14ac:dyDescent="0.3">
      <c r="A2">
        <v>221</v>
      </c>
      <c r="B2" s="1">
        <v>42165</v>
      </c>
      <c r="C2" t="s">
        <v>9</v>
      </c>
      <c r="D2" s="1">
        <v>42351</v>
      </c>
      <c r="E2">
        <v>0.17349999999999999</v>
      </c>
      <c r="F2">
        <f t="shared" ref="F2:F33" si="0">E2-0.00025</f>
        <v>0.17324999999999999</v>
      </c>
      <c r="G2">
        <f t="shared" ref="G2:G33" si="1">(F2-0.0003)/0.0032</f>
        <v>54.046874999999993</v>
      </c>
      <c r="H2">
        <v>30</v>
      </c>
      <c r="I2" s="2">
        <f t="shared" ref="I2:I33" si="2">(34.5*G2)/H2</f>
        <v>62.153906249999991</v>
      </c>
      <c r="J2" s="2">
        <v>308</v>
      </c>
      <c r="K2">
        <f>I2*(J2/1000)</f>
        <v>19.143403124999995</v>
      </c>
      <c r="O2">
        <v>0</v>
      </c>
      <c r="P2">
        <v>2.2000000000000001E-3</v>
      </c>
    </row>
    <row r="3" spans="1:16" x14ac:dyDescent="0.3">
      <c r="A3">
        <v>221</v>
      </c>
      <c r="B3" s="1">
        <v>42165</v>
      </c>
      <c r="C3" t="s">
        <v>11</v>
      </c>
      <c r="D3" s="1">
        <v>42351</v>
      </c>
      <c r="E3">
        <v>9.8799999999999999E-2</v>
      </c>
      <c r="F3">
        <f t="shared" si="0"/>
        <v>9.8549999999999999E-2</v>
      </c>
      <c r="G3">
        <f t="shared" si="1"/>
        <v>30.703125</v>
      </c>
      <c r="H3">
        <v>30</v>
      </c>
      <c r="I3" s="2">
        <f t="shared" si="2"/>
        <v>35.30859375</v>
      </c>
      <c r="J3" s="2">
        <v>449</v>
      </c>
      <c r="K3">
        <f t="shared" ref="K3:K66" si="3">I3*(J3/1000)</f>
        <v>15.85355859375</v>
      </c>
      <c r="O3">
        <v>0</v>
      </c>
      <c r="P3">
        <v>1.4E-3</v>
      </c>
    </row>
    <row r="4" spans="1:16" x14ac:dyDescent="0.3">
      <c r="A4">
        <v>221</v>
      </c>
      <c r="B4" s="1">
        <v>42165</v>
      </c>
      <c r="C4" t="s">
        <v>12</v>
      </c>
      <c r="D4" s="1">
        <v>42351</v>
      </c>
      <c r="E4">
        <v>0.13070000000000001</v>
      </c>
      <c r="F4">
        <f t="shared" si="0"/>
        <v>0.13045000000000001</v>
      </c>
      <c r="G4">
        <f t="shared" si="1"/>
        <v>40.671875</v>
      </c>
      <c r="H4">
        <v>30</v>
      </c>
      <c r="I4" s="2">
        <f t="shared" si="2"/>
        <v>46.772656249999997</v>
      </c>
      <c r="J4" s="2">
        <v>261</v>
      </c>
      <c r="K4">
        <f t="shared" si="3"/>
        <v>12.207663281249999</v>
      </c>
      <c r="O4">
        <v>10</v>
      </c>
      <c r="P4">
        <v>3.39E-2</v>
      </c>
    </row>
    <row r="5" spans="1:16" x14ac:dyDescent="0.3">
      <c r="A5">
        <v>221</v>
      </c>
      <c r="B5" s="1">
        <v>42165</v>
      </c>
      <c r="C5" t="s">
        <v>7</v>
      </c>
      <c r="D5" s="1">
        <v>42351</v>
      </c>
      <c r="E5">
        <v>0.1736</v>
      </c>
      <c r="F5">
        <f t="shared" si="0"/>
        <v>0.17335</v>
      </c>
      <c r="G5">
        <f t="shared" si="1"/>
        <v>54.078125</v>
      </c>
      <c r="H5">
        <v>30</v>
      </c>
      <c r="I5" s="2">
        <f t="shared" si="2"/>
        <v>62.189843750000001</v>
      </c>
      <c r="J5" s="2">
        <v>169</v>
      </c>
      <c r="K5">
        <f t="shared" si="3"/>
        <v>10.51008359375</v>
      </c>
      <c r="O5">
        <v>10</v>
      </c>
      <c r="P5">
        <v>3.3500000000000002E-2</v>
      </c>
    </row>
    <row r="6" spans="1:16" x14ac:dyDescent="0.3">
      <c r="A6">
        <v>221</v>
      </c>
      <c r="B6" s="1">
        <v>42165</v>
      </c>
      <c r="C6" t="s">
        <v>4</v>
      </c>
      <c r="D6" s="1">
        <v>42351</v>
      </c>
      <c r="E6">
        <v>0.13830000000000001</v>
      </c>
      <c r="F6">
        <f t="shared" si="0"/>
        <v>0.13805000000000001</v>
      </c>
      <c r="G6">
        <f t="shared" si="1"/>
        <v>43.046875</v>
      </c>
      <c r="H6">
        <v>30</v>
      </c>
      <c r="I6" s="2">
        <f t="shared" si="2"/>
        <v>49.50390625</v>
      </c>
      <c r="J6" s="2">
        <v>258</v>
      </c>
      <c r="K6">
        <f t="shared" si="3"/>
        <v>12.7720078125</v>
      </c>
      <c r="O6">
        <v>30</v>
      </c>
      <c r="P6">
        <v>9.9000000000000005E-2</v>
      </c>
    </row>
    <row r="7" spans="1:16" x14ac:dyDescent="0.3">
      <c r="A7">
        <v>221</v>
      </c>
      <c r="B7" s="1">
        <v>42165</v>
      </c>
      <c r="C7" t="s">
        <v>8</v>
      </c>
      <c r="D7" s="1">
        <v>42351</v>
      </c>
      <c r="E7">
        <v>0.14169999999999999</v>
      </c>
      <c r="F7">
        <f t="shared" si="0"/>
        <v>0.14144999999999999</v>
      </c>
      <c r="G7">
        <f t="shared" si="1"/>
        <v>44.109375</v>
      </c>
      <c r="H7">
        <v>30</v>
      </c>
      <c r="I7" s="2">
        <f t="shared" si="2"/>
        <v>50.725781249999997</v>
      </c>
      <c r="J7" s="2">
        <v>165</v>
      </c>
      <c r="K7">
        <f t="shared" si="3"/>
        <v>8.3697539062500006</v>
      </c>
      <c r="O7">
        <v>30</v>
      </c>
      <c r="P7">
        <v>9.9900000000000003E-2</v>
      </c>
    </row>
    <row r="8" spans="1:16" x14ac:dyDescent="0.3">
      <c r="A8">
        <v>221</v>
      </c>
      <c r="B8" s="1">
        <v>42165</v>
      </c>
      <c r="C8" t="s">
        <v>10</v>
      </c>
      <c r="D8" s="1">
        <v>42351</v>
      </c>
      <c r="E8">
        <v>0.17480000000000001</v>
      </c>
      <c r="F8">
        <f t="shared" si="0"/>
        <v>0.17455000000000001</v>
      </c>
      <c r="G8">
        <f t="shared" si="1"/>
        <v>54.453125</v>
      </c>
      <c r="H8">
        <v>30</v>
      </c>
      <c r="I8" s="2">
        <f t="shared" si="2"/>
        <v>62.62109375</v>
      </c>
      <c r="J8" s="2">
        <v>140</v>
      </c>
      <c r="K8">
        <f t="shared" si="3"/>
        <v>8.7669531250000006</v>
      </c>
      <c r="O8">
        <v>60</v>
      </c>
      <c r="P8">
        <v>0.1915</v>
      </c>
    </row>
    <row r="9" spans="1:16" x14ac:dyDescent="0.3">
      <c r="A9">
        <v>221</v>
      </c>
      <c r="B9" s="1">
        <v>42165</v>
      </c>
      <c r="C9" t="s">
        <v>5</v>
      </c>
      <c r="D9" s="1">
        <v>42351</v>
      </c>
      <c r="E9">
        <v>0.1555</v>
      </c>
      <c r="F9">
        <f t="shared" si="0"/>
        <v>0.15525</v>
      </c>
      <c r="G9">
        <f t="shared" si="1"/>
        <v>48.421875</v>
      </c>
      <c r="H9">
        <v>30</v>
      </c>
      <c r="I9" s="2">
        <f t="shared" si="2"/>
        <v>55.685156249999999</v>
      </c>
      <c r="J9" s="2">
        <v>199</v>
      </c>
      <c r="K9">
        <f t="shared" si="3"/>
        <v>11.08134609375</v>
      </c>
      <c r="O9">
        <v>60</v>
      </c>
      <c r="P9">
        <v>0.19769999999999999</v>
      </c>
    </row>
    <row r="10" spans="1:16" x14ac:dyDescent="0.3">
      <c r="A10">
        <v>221</v>
      </c>
      <c r="B10" s="1">
        <v>42165</v>
      </c>
      <c r="C10" t="s">
        <v>18</v>
      </c>
      <c r="D10" s="1">
        <v>42351</v>
      </c>
      <c r="E10">
        <v>0.1855</v>
      </c>
      <c r="F10">
        <f t="shared" si="0"/>
        <v>0.18525</v>
      </c>
      <c r="G10">
        <f t="shared" si="1"/>
        <v>57.796875</v>
      </c>
      <c r="H10">
        <v>30</v>
      </c>
      <c r="I10" s="2">
        <f t="shared" si="2"/>
        <v>66.466406250000006</v>
      </c>
      <c r="J10" s="2">
        <v>154</v>
      </c>
      <c r="K10">
        <f t="shared" si="3"/>
        <v>10.235826562500002</v>
      </c>
      <c r="O10">
        <v>200</v>
      </c>
      <c r="P10">
        <v>0.63980000000000004</v>
      </c>
    </row>
    <row r="11" spans="1:16" x14ac:dyDescent="0.3">
      <c r="A11">
        <v>221</v>
      </c>
      <c r="B11" s="1">
        <v>42165</v>
      </c>
      <c r="C11" t="s">
        <v>15</v>
      </c>
      <c r="D11" s="1">
        <v>42351</v>
      </c>
      <c r="E11">
        <v>0.1643</v>
      </c>
      <c r="F11">
        <f t="shared" si="0"/>
        <v>0.16405</v>
      </c>
      <c r="G11">
        <f t="shared" si="1"/>
        <v>51.171875</v>
      </c>
      <c r="H11">
        <v>30</v>
      </c>
      <c r="I11" s="2">
        <f t="shared" si="2"/>
        <v>58.84765625</v>
      </c>
      <c r="J11" s="2">
        <v>293</v>
      </c>
      <c r="K11">
        <f t="shared" si="3"/>
        <v>17.24236328125</v>
      </c>
      <c r="O11">
        <v>200</v>
      </c>
      <c r="P11">
        <v>0.6704</v>
      </c>
    </row>
    <row r="12" spans="1:16" x14ac:dyDescent="0.3">
      <c r="A12">
        <v>221</v>
      </c>
      <c r="B12" s="1">
        <v>42165</v>
      </c>
      <c r="C12" t="s">
        <v>17</v>
      </c>
      <c r="D12" s="1">
        <v>42351</v>
      </c>
      <c r="E12">
        <v>0.1384</v>
      </c>
      <c r="F12">
        <f t="shared" si="0"/>
        <v>0.13815</v>
      </c>
      <c r="G12">
        <f t="shared" si="1"/>
        <v>43.078125</v>
      </c>
      <c r="H12">
        <v>30</v>
      </c>
      <c r="I12" s="2">
        <f t="shared" si="2"/>
        <v>49.539843750000003</v>
      </c>
      <c r="J12" s="2">
        <v>296</v>
      </c>
      <c r="K12">
        <f t="shared" si="3"/>
        <v>14.66379375</v>
      </c>
      <c r="O12">
        <v>0</v>
      </c>
      <c r="P12">
        <v>1.6999999999999999E-3</v>
      </c>
    </row>
    <row r="13" spans="1:16" x14ac:dyDescent="0.3">
      <c r="A13">
        <v>221</v>
      </c>
      <c r="B13" s="1">
        <v>42165</v>
      </c>
      <c r="C13" t="s">
        <v>16</v>
      </c>
      <c r="D13" s="1">
        <v>42351</v>
      </c>
      <c r="E13">
        <v>0.1188</v>
      </c>
      <c r="F13">
        <f t="shared" si="0"/>
        <v>0.11855</v>
      </c>
      <c r="G13">
        <f t="shared" si="1"/>
        <v>36.953125</v>
      </c>
      <c r="H13">
        <v>30</v>
      </c>
      <c r="I13" s="2">
        <f t="shared" si="2"/>
        <v>42.49609375</v>
      </c>
      <c r="J13" s="2">
        <v>279</v>
      </c>
      <c r="K13">
        <f t="shared" si="3"/>
        <v>11.856410156250002</v>
      </c>
      <c r="O13">
        <v>0</v>
      </c>
      <c r="P13">
        <v>2.5999999999999999E-3</v>
      </c>
    </row>
    <row r="14" spans="1:16" x14ac:dyDescent="0.3">
      <c r="A14">
        <v>221</v>
      </c>
      <c r="B14" s="1">
        <v>42165</v>
      </c>
      <c r="C14" t="s">
        <v>14</v>
      </c>
      <c r="D14" s="1">
        <v>42351</v>
      </c>
      <c r="E14">
        <v>0.1925</v>
      </c>
      <c r="F14">
        <f t="shared" si="0"/>
        <v>0.19225</v>
      </c>
      <c r="G14">
        <f t="shared" si="1"/>
        <v>59.984375</v>
      </c>
      <c r="H14">
        <v>30</v>
      </c>
      <c r="I14" s="2">
        <f t="shared" si="2"/>
        <v>68.982031250000006</v>
      </c>
      <c r="J14" s="2">
        <v>177</v>
      </c>
      <c r="K14">
        <f t="shared" si="3"/>
        <v>12.20981953125</v>
      </c>
      <c r="O14">
        <v>10</v>
      </c>
      <c r="P14">
        <v>3.2000000000000001E-2</v>
      </c>
    </row>
    <row r="15" spans="1:16" x14ac:dyDescent="0.3">
      <c r="A15">
        <v>221</v>
      </c>
      <c r="B15" s="1">
        <v>42165</v>
      </c>
      <c r="C15" t="s">
        <v>13</v>
      </c>
      <c r="D15" s="1">
        <v>42351</v>
      </c>
      <c r="E15">
        <v>0.15090000000000001</v>
      </c>
      <c r="F15">
        <f t="shared" si="0"/>
        <v>0.15065000000000001</v>
      </c>
      <c r="G15">
        <f t="shared" si="1"/>
        <v>46.984375</v>
      </c>
      <c r="H15">
        <v>30</v>
      </c>
      <c r="I15" s="2">
        <f t="shared" si="2"/>
        <v>54.032031250000003</v>
      </c>
      <c r="J15" s="2">
        <v>239</v>
      </c>
      <c r="K15">
        <f t="shared" si="3"/>
        <v>12.913655468750001</v>
      </c>
      <c r="O15">
        <v>10</v>
      </c>
      <c r="P15">
        <v>3.1300000000000001E-2</v>
      </c>
    </row>
    <row r="16" spans="1:16" x14ac:dyDescent="0.3">
      <c r="A16">
        <v>221</v>
      </c>
      <c r="B16" s="1">
        <v>42165</v>
      </c>
      <c r="C16" t="s">
        <v>6</v>
      </c>
      <c r="D16" s="1">
        <v>42351</v>
      </c>
      <c r="E16">
        <v>0.2457</v>
      </c>
      <c r="F16">
        <f t="shared" si="0"/>
        <v>0.24545</v>
      </c>
      <c r="G16">
        <f t="shared" si="1"/>
        <v>76.609375</v>
      </c>
      <c r="H16">
        <v>30</v>
      </c>
      <c r="I16" s="2">
        <f t="shared" si="2"/>
        <v>88.100781249999997</v>
      </c>
      <c r="J16" s="2">
        <v>175</v>
      </c>
      <c r="K16">
        <f t="shared" si="3"/>
        <v>15.417636718749998</v>
      </c>
      <c r="O16">
        <v>30</v>
      </c>
      <c r="P16">
        <v>9.1399999999999995E-2</v>
      </c>
    </row>
    <row r="17" spans="1:16" x14ac:dyDescent="0.3">
      <c r="A17">
        <v>221</v>
      </c>
      <c r="B17" s="1">
        <v>42305</v>
      </c>
      <c r="C17" t="s">
        <v>9</v>
      </c>
      <c r="D17" s="1">
        <v>42351</v>
      </c>
      <c r="E17">
        <v>0.18379999999999999</v>
      </c>
      <c r="F17">
        <f t="shared" si="0"/>
        <v>0.18354999999999999</v>
      </c>
      <c r="G17">
        <f t="shared" si="1"/>
        <v>57.265624999999993</v>
      </c>
      <c r="H17">
        <v>25</v>
      </c>
      <c r="I17" s="2">
        <f t="shared" si="2"/>
        <v>79.026562499999997</v>
      </c>
      <c r="J17" s="2">
        <v>350</v>
      </c>
      <c r="K17">
        <f t="shared" si="3"/>
        <v>27.659296874999999</v>
      </c>
      <c r="O17">
        <v>30</v>
      </c>
      <c r="P17">
        <v>9.3899999999999997E-2</v>
      </c>
    </row>
    <row r="18" spans="1:16" x14ac:dyDescent="0.3">
      <c r="A18">
        <v>221</v>
      </c>
      <c r="B18" s="1">
        <v>42305</v>
      </c>
      <c r="C18" t="s">
        <v>11</v>
      </c>
      <c r="D18" s="1">
        <v>42351</v>
      </c>
      <c r="E18">
        <v>0.13469999999999999</v>
      </c>
      <c r="F18">
        <f t="shared" si="0"/>
        <v>0.13444999999999999</v>
      </c>
      <c r="G18">
        <f t="shared" si="1"/>
        <v>41.921874999999993</v>
      </c>
      <c r="H18">
        <v>25</v>
      </c>
      <c r="I18" s="2">
        <f t="shared" si="2"/>
        <v>57.852187499999992</v>
      </c>
      <c r="J18" s="2">
        <v>251</v>
      </c>
      <c r="K18">
        <f t="shared" si="3"/>
        <v>14.520899062499998</v>
      </c>
      <c r="O18">
        <v>60</v>
      </c>
      <c r="P18">
        <v>0.192</v>
      </c>
    </row>
    <row r="19" spans="1:16" x14ac:dyDescent="0.3">
      <c r="A19">
        <v>221</v>
      </c>
      <c r="B19" s="1">
        <v>42305</v>
      </c>
      <c r="C19" t="s">
        <v>12</v>
      </c>
      <c r="D19" s="1">
        <v>42351</v>
      </c>
      <c r="E19">
        <v>0.18440000000000001</v>
      </c>
      <c r="F19">
        <f t="shared" si="0"/>
        <v>0.18415000000000001</v>
      </c>
      <c r="G19">
        <f t="shared" si="1"/>
        <v>57.453125</v>
      </c>
      <c r="H19">
        <v>25</v>
      </c>
      <c r="I19" s="2">
        <f t="shared" si="2"/>
        <v>79.285312500000003</v>
      </c>
      <c r="J19" s="2">
        <v>220</v>
      </c>
      <c r="K19">
        <f t="shared" si="3"/>
        <v>17.442768750000003</v>
      </c>
      <c r="O19">
        <v>60</v>
      </c>
      <c r="P19">
        <v>0.1986</v>
      </c>
    </row>
    <row r="20" spans="1:16" x14ac:dyDescent="0.3">
      <c r="A20">
        <v>221</v>
      </c>
      <c r="B20" s="1">
        <v>42305</v>
      </c>
      <c r="C20" t="s">
        <v>7</v>
      </c>
      <c r="D20" s="1">
        <v>42351</v>
      </c>
      <c r="E20">
        <v>0.16619999999999999</v>
      </c>
      <c r="F20">
        <f t="shared" si="0"/>
        <v>0.16594999999999999</v>
      </c>
      <c r="G20">
        <f t="shared" si="1"/>
        <v>51.765624999999993</v>
      </c>
      <c r="H20">
        <v>25</v>
      </c>
      <c r="I20" s="2">
        <f t="shared" si="2"/>
        <v>71.436562499999994</v>
      </c>
      <c r="J20" s="2">
        <v>233</v>
      </c>
      <c r="K20">
        <f t="shared" si="3"/>
        <v>16.644719062499998</v>
      </c>
      <c r="O20">
        <v>200</v>
      </c>
      <c r="P20">
        <v>0.63439999999999996</v>
      </c>
    </row>
    <row r="21" spans="1:16" x14ac:dyDescent="0.3">
      <c r="A21">
        <v>221</v>
      </c>
      <c r="B21" s="1">
        <v>42305</v>
      </c>
      <c r="C21" t="s">
        <v>4</v>
      </c>
      <c r="D21" s="1">
        <v>42351</v>
      </c>
      <c r="E21">
        <v>0.16919999999999999</v>
      </c>
      <c r="F21">
        <f t="shared" si="0"/>
        <v>0.16894999999999999</v>
      </c>
      <c r="G21">
        <f t="shared" si="1"/>
        <v>52.703124999999993</v>
      </c>
      <c r="H21">
        <v>25</v>
      </c>
      <c r="I21" s="2">
        <f t="shared" si="2"/>
        <v>72.730312499999997</v>
      </c>
      <c r="J21" s="2">
        <v>230</v>
      </c>
      <c r="K21">
        <f t="shared" si="3"/>
        <v>16.727971875000001</v>
      </c>
      <c r="O21">
        <v>200</v>
      </c>
      <c r="P21">
        <v>0.65449999999999997</v>
      </c>
    </row>
    <row r="22" spans="1:16" x14ac:dyDescent="0.3">
      <c r="A22">
        <v>221</v>
      </c>
      <c r="B22" s="1">
        <v>42305</v>
      </c>
      <c r="C22" t="s">
        <v>8</v>
      </c>
      <c r="D22" s="1">
        <v>42351</v>
      </c>
      <c r="E22">
        <v>0.13619999999999999</v>
      </c>
      <c r="F22">
        <f t="shared" si="0"/>
        <v>0.13594999999999999</v>
      </c>
      <c r="G22">
        <f t="shared" si="1"/>
        <v>42.390624999999993</v>
      </c>
      <c r="H22">
        <v>25</v>
      </c>
      <c r="I22" s="2">
        <f t="shared" si="2"/>
        <v>58.499062499999994</v>
      </c>
      <c r="J22" s="2">
        <v>250</v>
      </c>
      <c r="K22">
        <f t="shared" si="3"/>
        <v>14.624765624999998</v>
      </c>
    </row>
    <row r="23" spans="1:16" x14ac:dyDescent="0.3">
      <c r="A23">
        <v>221</v>
      </c>
      <c r="B23" s="1">
        <v>42305</v>
      </c>
      <c r="C23" t="s">
        <v>10</v>
      </c>
      <c r="D23" s="1">
        <v>42351</v>
      </c>
      <c r="E23">
        <v>0.12720000000000001</v>
      </c>
      <c r="F23">
        <f t="shared" si="0"/>
        <v>0.12695000000000001</v>
      </c>
      <c r="G23">
        <f t="shared" si="1"/>
        <v>39.578125</v>
      </c>
      <c r="H23">
        <v>25</v>
      </c>
      <c r="I23" s="2">
        <f t="shared" si="2"/>
        <v>54.617812499999999</v>
      </c>
      <c r="J23" s="2">
        <v>370</v>
      </c>
      <c r="K23">
        <f t="shared" si="3"/>
        <v>20.208590624999999</v>
      </c>
    </row>
    <row r="24" spans="1:16" x14ac:dyDescent="0.3">
      <c r="A24">
        <v>221</v>
      </c>
      <c r="B24" s="1">
        <v>42305</v>
      </c>
      <c r="C24" t="s">
        <v>5</v>
      </c>
      <c r="D24" s="1">
        <v>42351</v>
      </c>
      <c r="E24">
        <v>8.3699999999999997E-2</v>
      </c>
      <c r="F24">
        <f t="shared" si="0"/>
        <v>8.3449999999999996E-2</v>
      </c>
      <c r="G24">
        <f t="shared" si="1"/>
        <v>25.984375</v>
      </c>
      <c r="H24">
        <v>25</v>
      </c>
      <c r="I24" s="2">
        <f t="shared" si="2"/>
        <v>35.858437500000001</v>
      </c>
      <c r="J24" s="2">
        <v>240</v>
      </c>
      <c r="K24">
        <f t="shared" si="3"/>
        <v>8.6060250000000007</v>
      </c>
    </row>
    <row r="25" spans="1:16" x14ac:dyDescent="0.3">
      <c r="A25">
        <v>221</v>
      </c>
      <c r="B25" s="1">
        <v>42305</v>
      </c>
      <c r="C25" t="s">
        <v>18</v>
      </c>
      <c r="D25" s="1">
        <v>42351</v>
      </c>
      <c r="E25">
        <v>0.15390000000000001</v>
      </c>
      <c r="F25">
        <f t="shared" si="0"/>
        <v>0.15365000000000001</v>
      </c>
      <c r="G25">
        <f t="shared" si="1"/>
        <v>47.921875</v>
      </c>
      <c r="H25">
        <v>25</v>
      </c>
      <c r="I25" s="2">
        <f t="shared" si="2"/>
        <v>66.132187500000001</v>
      </c>
      <c r="J25" s="2">
        <v>295</v>
      </c>
      <c r="K25">
        <f t="shared" si="3"/>
        <v>19.508995312499998</v>
      </c>
    </row>
    <row r="26" spans="1:16" x14ac:dyDescent="0.3">
      <c r="A26">
        <v>221</v>
      </c>
      <c r="B26" s="1">
        <v>42305</v>
      </c>
      <c r="C26" t="s">
        <v>15</v>
      </c>
      <c r="D26" s="1">
        <v>42351</v>
      </c>
      <c r="E26">
        <v>0.17899999999999999</v>
      </c>
      <c r="F26">
        <f t="shared" si="0"/>
        <v>0.17874999999999999</v>
      </c>
      <c r="G26">
        <f t="shared" si="1"/>
        <v>55.765625</v>
      </c>
      <c r="H26">
        <v>25</v>
      </c>
      <c r="I26" s="2">
        <f t="shared" si="2"/>
        <v>76.956562500000004</v>
      </c>
      <c r="J26" s="2">
        <v>210</v>
      </c>
      <c r="K26">
        <f t="shared" si="3"/>
        <v>16.160878125</v>
      </c>
    </row>
    <row r="27" spans="1:16" x14ac:dyDescent="0.3">
      <c r="A27">
        <v>221</v>
      </c>
      <c r="B27" s="1">
        <v>42305</v>
      </c>
      <c r="C27" t="s">
        <v>17</v>
      </c>
      <c r="D27" s="1">
        <v>42351</v>
      </c>
      <c r="E27">
        <v>0.20849999999999999</v>
      </c>
      <c r="F27">
        <f t="shared" si="0"/>
        <v>0.20824999999999999</v>
      </c>
      <c r="G27">
        <f t="shared" si="1"/>
        <v>64.984375</v>
      </c>
      <c r="H27">
        <v>25</v>
      </c>
      <c r="I27" s="2">
        <f t="shared" si="2"/>
        <v>89.678437500000001</v>
      </c>
      <c r="J27" s="2">
        <v>275</v>
      </c>
      <c r="K27">
        <f t="shared" si="3"/>
        <v>24.661570312500004</v>
      </c>
    </row>
    <row r="28" spans="1:16" x14ac:dyDescent="0.3">
      <c r="A28">
        <v>221</v>
      </c>
      <c r="B28" s="1">
        <v>42305</v>
      </c>
      <c r="C28" t="s">
        <v>16</v>
      </c>
      <c r="D28" s="1">
        <v>42351</v>
      </c>
      <c r="E28">
        <v>0.16339999999999999</v>
      </c>
      <c r="F28">
        <f t="shared" si="0"/>
        <v>0.16314999999999999</v>
      </c>
      <c r="G28">
        <f t="shared" si="1"/>
        <v>50.890624999999993</v>
      </c>
      <c r="H28">
        <v>25</v>
      </c>
      <c r="I28" s="2">
        <f t="shared" si="2"/>
        <v>70.229062499999998</v>
      </c>
      <c r="J28" s="2">
        <v>285</v>
      </c>
      <c r="K28">
        <f t="shared" si="3"/>
        <v>20.015282812499997</v>
      </c>
    </row>
    <row r="29" spans="1:16" x14ac:dyDescent="0.3">
      <c r="A29">
        <v>221</v>
      </c>
      <c r="B29" s="1">
        <v>42305</v>
      </c>
      <c r="C29" t="s">
        <v>14</v>
      </c>
      <c r="D29" s="1">
        <v>42351</v>
      </c>
      <c r="E29">
        <v>0.128</v>
      </c>
      <c r="F29">
        <f t="shared" si="0"/>
        <v>0.12775</v>
      </c>
      <c r="G29">
        <f t="shared" si="1"/>
        <v>39.828125</v>
      </c>
      <c r="H29">
        <v>25</v>
      </c>
      <c r="I29" s="2">
        <f t="shared" si="2"/>
        <v>54.962812499999998</v>
      </c>
      <c r="J29" s="2">
        <v>195</v>
      </c>
      <c r="K29">
        <f t="shared" si="3"/>
        <v>10.717748437499999</v>
      </c>
    </row>
    <row r="30" spans="1:16" x14ac:dyDescent="0.3">
      <c r="A30">
        <v>221</v>
      </c>
      <c r="B30" s="1">
        <v>42305</v>
      </c>
      <c r="C30" t="s">
        <v>13</v>
      </c>
      <c r="D30" s="1">
        <v>42351</v>
      </c>
      <c r="E30">
        <v>0.16039999999999999</v>
      </c>
      <c r="F30">
        <f t="shared" si="0"/>
        <v>0.16014999999999999</v>
      </c>
      <c r="G30">
        <f t="shared" si="1"/>
        <v>49.953124999999993</v>
      </c>
      <c r="H30">
        <v>25</v>
      </c>
      <c r="I30" s="2">
        <f t="shared" si="2"/>
        <v>68.935312499999995</v>
      </c>
      <c r="J30" s="2">
        <v>285</v>
      </c>
      <c r="K30">
        <f t="shared" si="3"/>
        <v>19.646564062499998</v>
      </c>
    </row>
    <row r="31" spans="1:16" x14ac:dyDescent="0.3">
      <c r="A31">
        <v>221</v>
      </c>
      <c r="B31" s="1">
        <v>42305</v>
      </c>
      <c r="C31" t="s">
        <v>6</v>
      </c>
      <c r="D31" s="1">
        <v>42351</v>
      </c>
      <c r="E31">
        <v>0.1356</v>
      </c>
      <c r="F31">
        <f t="shared" si="0"/>
        <v>0.13535</v>
      </c>
      <c r="G31">
        <f t="shared" si="1"/>
        <v>42.203125</v>
      </c>
      <c r="H31">
        <v>25</v>
      </c>
      <c r="I31" s="2">
        <f t="shared" si="2"/>
        <v>58.240312500000002</v>
      </c>
      <c r="J31" s="2">
        <v>175</v>
      </c>
      <c r="K31">
        <f t="shared" si="3"/>
        <v>10.192054687499999</v>
      </c>
    </row>
    <row r="32" spans="1:16" x14ac:dyDescent="0.3">
      <c r="A32">
        <v>222</v>
      </c>
      <c r="B32" s="1">
        <v>42165</v>
      </c>
      <c r="C32" t="s">
        <v>9</v>
      </c>
      <c r="D32" s="1">
        <v>42351</v>
      </c>
      <c r="E32">
        <v>7.9600000000000004E-2</v>
      </c>
      <c r="F32">
        <f t="shared" si="0"/>
        <v>7.9350000000000004E-2</v>
      </c>
      <c r="G32">
        <f t="shared" si="1"/>
        <v>24.703125</v>
      </c>
      <c r="H32">
        <v>30</v>
      </c>
      <c r="I32" s="2">
        <f t="shared" si="2"/>
        <v>28.408593750000001</v>
      </c>
      <c r="J32" s="2">
        <v>460</v>
      </c>
      <c r="K32">
        <f t="shared" si="3"/>
        <v>13.067953125000001</v>
      </c>
    </row>
    <row r="33" spans="1:11" x14ac:dyDescent="0.3">
      <c r="A33">
        <v>222</v>
      </c>
      <c r="B33" s="1">
        <v>42165</v>
      </c>
      <c r="C33" t="s">
        <v>11</v>
      </c>
      <c r="D33" s="1">
        <v>42351</v>
      </c>
      <c r="E33">
        <v>0.1031</v>
      </c>
      <c r="F33">
        <f t="shared" si="0"/>
        <v>0.10285</v>
      </c>
      <c r="G33">
        <f t="shared" si="1"/>
        <v>32.046875</v>
      </c>
      <c r="H33">
        <v>30</v>
      </c>
      <c r="I33" s="2">
        <f t="shared" si="2"/>
        <v>36.853906250000001</v>
      </c>
      <c r="J33" s="2">
        <v>450</v>
      </c>
      <c r="K33">
        <f t="shared" si="3"/>
        <v>16.584257812500002</v>
      </c>
    </row>
    <row r="34" spans="1:11" x14ac:dyDescent="0.3">
      <c r="A34">
        <v>222</v>
      </c>
      <c r="B34" s="1">
        <v>42165</v>
      </c>
      <c r="C34" t="s">
        <v>12</v>
      </c>
      <c r="D34" s="1">
        <v>42351</v>
      </c>
      <c r="E34">
        <v>6.0400000000000002E-2</v>
      </c>
      <c r="F34">
        <f t="shared" ref="F34:F65" si="4">E34-0.00025</f>
        <v>6.0150000000000002E-2</v>
      </c>
      <c r="G34">
        <f t="shared" ref="G34:G65" si="5">(F34-0.0003)/0.0032</f>
        <v>18.703125</v>
      </c>
      <c r="H34">
        <v>30</v>
      </c>
      <c r="I34" s="2">
        <f t="shared" ref="I34:I65" si="6">(34.5*G34)/H34</f>
        <v>21.508593749999999</v>
      </c>
      <c r="J34" s="2">
        <v>261</v>
      </c>
      <c r="K34">
        <f t="shared" si="3"/>
        <v>5.6137429687500005</v>
      </c>
    </row>
    <row r="35" spans="1:11" x14ac:dyDescent="0.3">
      <c r="A35">
        <v>222</v>
      </c>
      <c r="B35" s="1">
        <v>42165</v>
      </c>
      <c r="C35" t="s">
        <v>7</v>
      </c>
      <c r="D35" s="1">
        <v>42351</v>
      </c>
      <c r="E35">
        <v>9.6799999999999997E-2</v>
      </c>
      <c r="F35">
        <f t="shared" si="4"/>
        <v>9.6549999999999997E-2</v>
      </c>
      <c r="G35">
        <f t="shared" si="5"/>
        <v>30.078125</v>
      </c>
      <c r="H35">
        <v>30</v>
      </c>
      <c r="I35" s="2">
        <f t="shared" si="6"/>
        <v>34.58984375</v>
      </c>
      <c r="J35" s="2">
        <v>416</v>
      </c>
      <c r="K35">
        <f t="shared" si="3"/>
        <v>14.389374999999999</v>
      </c>
    </row>
    <row r="36" spans="1:11" x14ac:dyDescent="0.3">
      <c r="A36">
        <v>222</v>
      </c>
      <c r="B36" s="1">
        <v>42165</v>
      </c>
      <c r="C36" t="s">
        <v>4</v>
      </c>
      <c r="D36" s="1">
        <v>42351</v>
      </c>
      <c r="E36">
        <v>0.1179</v>
      </c>
      <c r="F36">
        <f t="shared" si="4"/>
        <v>0.11765</v>
      </c>
      <c r="G36">
        <f t="shared" si="5"/>
        <v>36.671875</v>
      </c>
      <c r="H36">
        <v>30</v>
      </c>
      <c r="I36" s="2">
        <f t="shared" si="6"/>
        <v>42.172656250000003</v>
      </c>
      <c r="J36" s="2">
        <v>236</v>
      </c>
      <c r="K36">
        <f t="shared" si="3"/>
        <v>9.9527468750000008</v>
      </c>
    </row>
    <row r="37" spans="1:11" x14ac:dyDescent="0.3">
      <c r="A37">
        <v>222</v>
      </c>
      <c r="B37" s="1">
        <v>42165</v>
      </c>
      <c r="C37" t="s">
        <v>8</v>
      </c>
      <c r="D37" s="1">
        <v>42351</v>
      </c>
      <c r="E37">
        <v>8.0199999999999994E-2</v>
      </c>
      <c r="F37">
        <f t="shared" si="4"/>
        <v>7.9949999999999993E-2</v>
      </c>
      <c r="G37">
        <f t="shared" si="5"/>
        <v>24.890625</v>
      </c>
      <c r="H37">
        <v>30</v>
      </c>
      <c r="I37" s="2">
        <f t="shared" si="6"/>
        <v>28.624218750000001</v>
      </c>
      <c r="J37" s="2">
        <v>361</v>
      </c>
      <c r="K37">
        <f t="shared" si="3"/>
        <v>10.333342968749999</v>
      </c>
    </row>
    <row r="38" spans="1:11" x14ac:dyDescent="0.3">
      <c r="A38">
        <v>222</v>
      </c>
      <c r="B38" s="1">
        <v>42165</v>
      </c>
      <c r="C38" t="s">
        <v>10</v>
      </c>
      <c r="D38" s="1">
        <v>42351</v>
      </c>
      <c r="E38">
        <v>0.26619999999999999</v>
      </c>
      <c r="F38">
        <f t="shared" si="4"/>
        <v>0.26595000000000002</v>
      </c>
      <c r="G38">
        <f t="shared" si="5"/>
        <v>83.015625</v>
      </c>
      <c r="H38">
        <v>30</v>
      </c>
      <c r="I38" s="2">
        <f t="shared" si="6"/>
        <v>95.467968749999997</v>
      </c>
      <c r="J38" s="2">
        <v>221</v>
      </c>
      <c r="K38">
        <f t="shared" si="3"/>
        <v>21.098421093749998</v>
      </c>
    </row>
    <row r="39" spans="1:11" x14ac:dyDescent="0.3">
      <c r="A39">
        <v>222</v>
      </c>
      <c r="B39" s="1">
        <v>42165</v>
      </c>
      <c r="C39" t="s">
        <v>5</v>
      </c>
      <c r="D39" s="1">
        <v>42351</v>
      </c>
      <c r="E39">
        <v>0.1416</v>
      </c>
      <c r="F39">
        <f t="shared" si="4"/>
        <v>0.14135</v>
      </c>
      <c r="G39">
        <f t="shared" si="5"/>
        <v>44.078125</v>
      </c>
      <c r="H39">
        <v>30</v>
      </c>
      <c r="I39" s="2">
        <f t="shared" si="6"/>
        <v>50.689843750000001</v>
      </c>
      <c r="J39" s="2">
        <v>369</v>
      </c>
      <c r="K39">
        <f t="shared" si="3"/>
        <v>18.704552343749999</v>
      </c>
    </row>
    <row r="40" spans="1:11" x14ac:dyDescent="0.3">
      <c r="A40">
        <v>222</v>
      </c>
      <c r="B40" s="1">
        <v>42165</v>
      </c>
      <c r="C40" t="s">
        <v>18</v>
      </c>
      <c r="D40" s="1">
        <v>42351</v>
      </c>
      <c r="E40">
        <v>0.17810000000000001</v>
      </c>
      <c r="F40">
        <f t="shared" si="4"/>
        <v>0.17785000000000001</v>
      </c>
      <c r="G40">
        <f t="shared" si="5"/>
        <v>55.484375</v>
      </c>
      <c r="H40">
        <v>30</v>
      </c>
      <c r="I40" s="2">
        <f t="shared" si="6"/>
        <v>63.807031250000001</v>
      </c>
      <c r="J40" s="2">
        <v>175</v>
      </c>
      <c r="K40">
        <f t="shared" si="3"/>
        <v>11.166230468749999</v>
      </c>
    </row>
    <row r="41" spans="1:11" x14ac:dyDescent="0.3">
      <c r="A41">
        <v>222</v>
      </c>
      <c r="B41" s="1">
        <v>42165</v>
      </c>
      <c r="C41" t="s">
        <v>15</v>
      </c>
      <c r="D41" s="1">
        <v>42351</v>
      </c>
      <c r="E41">
        <v>0.21279999999999999</v>
      </c>
      <c r="F41">
        <f t="shared" si="4"/>
        <v>0.21254999999999999</v>
      </c>
      <c r="G41">
        <f t="shared" si="5"/>
        <v>66.328125</v>
      </c>
      <c r="H41">
        <v>30</v>
      </c>
      <c r="I41" s="2">
        <f t="shared" si="6"/>
        <v>76.27734375</v>
      </c>
      <c r="J41" s="2">
        <v>186</v>
      </c>
      <c r="K41">
        <f t="shared" si="3"/>
        <v>14.1875859375</v>
      </c>
    </row>
    <row r="42" spans="1:11" x14ac:dyDescent="0.3">
      <c r="A42">
        <v>222</v>
      </c>
      <c r="B42" s="1">
        <v>42165</v>
      </c>
      <c r="C42" t="s">
        <v>17</v>
      </c>
      <c r="D42" s="1">
        <v>42351</v>
      </c>
      <c r="E42">
        <v>0.2752</v>
      </c>
      <c r="F42">
        <f t="shared" si="4"/>
        <v>0.27495000000000003</v>
      </c>
      <c r="G42">
        <f t="shared" si="5"/>
        <v>85.828125</v>
      </c>
      <c r="H42">
        <v>30</v>
      </c>
      <c r="I42" s="2">
        <f t="shared" si="6"/>
        <v>98.702343749999997</v>
      </c>
      <c r="J42" s="2">
        <v>161</v>
      </c>
      <c r="K42">
        <f t="shared" si="3"/>
        <v>15.89107734375</v>
      </c>
    </row>
    <row r="43" spans="1:11" x14ac:dyDescent="0.3">
      <c r="A43">
        <v>222</v>
      </c>
      <c r="B43" s="1">
        <v>42165</v>
      </c>
      <c r="C43" t="s">
        <v>16</v>
      </c>
      <c r="D43" s="1">
        <v>42351</v>
      </c>
      <c r="E43">
        <v>0.2893</v>
      </c>
      <c r="F43">
        <f t="shared" si="4"/>
        <v>0.28905000000000003</v>
      </c>
      <c r="G43">
        <f t="shared" si="5"/>
        <v>90.234375</v>
      </c>
      <c r="H43">
        <v>30</v>
      </c>
      <c r="I43" s="2">
        <f t="shared" si="6"/>
        <v>103.76953125</v>
      </c>
      <c r="J43" s="2">
        <v>181</v>
      </c>
      <c r="K43">
        <f t="shared" si="3"/>
        <v>18.782285156249998</v>
      </c>
    </row>
    <row r="44" spans="1:11" x14ac:dyDescent="0.3">
      <c r="A44">
        <v>222</v>
      </c>
      <c r="B44" s="1">
        <v>42165</v>
      </c>
      <c r="C44" t="s">
        <v>14</v>
      </c>
      <c r="D44" s="1">
        <v>42351</v>
      </c>
      <c r="E44">
        <v>0.1176</v>
      </c>
      <c r="F44">
        <f t="shared" si="4"/>
        <v>0.11735</v>
      </c>
      <c r="G44">
        <f t="shared" si="5"/>
        <v>36.578125</v>
      </c>
      <c r="H44">
        <v>30</v>
      </c>
      <c r="I44" s="2">
        <f t="shared" si="6"/>
        <v>42.064843750000001</v>
      </c>
      <c r="J44" s="2">
        <v>245</v>
      </c>
      <c r="K44">
        <f t="shared" si="3"/>
        <v>10.305886718750001</v>
      </c>
    </row>
    <row r="45" spans="1:11" x14ac:dyDescent="0.3">
      <c r="A45">
        <v>222</v>
      </c>
      <c r="B45" s="1">
        <v>42165</v>
      </c>
      <c r="C45" t="s">
        <v>13</v>
      </c>
      <c r="D45" s="1">
        <v>42351</v>
      </c>
      <c r="E45">
        <v>0.13719999999999999</v>
      </c>
      <c r="F45">
        <f t="shared" si="4"/>
        <v>0.13694999999999999</v>
      </c>
      <c r="G45">
        <f t="shared" si="5"/>
        <v>42.703124999999993</v>
      </c>
      <c r="H45">
        <v>30</v>
      </c>
      <c r="I45" s="2">
        <f t="shared" si="6"/>
        <v>49.10859374999999</v>
      </c>
      <c r="J45" s="2">
        <v>182</v>
      </c>
      <c r="K45">
        <f t="shared" si="3"/>
        <v>8.9377640624999977</v>
      </c>
    </row>
    <row r="46" spans="1:11" x14ac:dyDescent="0.3">
      <c r="A46">
        <v>222</v>
      </c>
      <c r="B46" s="1">
        <v>42165</v>
      </c>
      <c r="C46" t="s">
        <v>6</v>
      </c>
      <c r="D46" s="1">
        <v>42351</v>
      </c>
      <c r="E46">
        <v>0.1157</v>
      </c>
      <c r="F46">
        <f t="shared" si="4"/>
        <v>0.11545</v>
      </c>
      <c r="G46">
        <f t="shared" si="5"/>
        <v>35.984375</v>
      </c>
      <c r="H46">
        <v>30</v>
      </c>
      <c r="I46" s="2">
        <f t="shared" si="6"/>
        <v>41.382031249999997</v>
      </c>
      <c r="J46" s="2">
        <v>329</v>
      </c>
      <c r="K46">
        <f t="shared" si="3"/>
        <v>13.61468828125</v>
      </c>
    </row>
    <row r="47" spans="1:11" x14ac:dyDescent="0.3">
      <c r="A47">
        <v>222</v>
      </c>
      <c r="B47" s="1">
        <v>42165</v>
      </c>
      <c r="C47" t="s">
        <v>21</v>
      </c>
      <c r="D47" s="1">
        <v>42351</v>
      </c>
      <c r="E47">
        <v>0.1217</v>
      </c>
      <c r="F47">
        <f t="shared" si="4"/>
        <v>0.12145</v>
      </c>
      <c r="G47">
        <f t="shared" si="5"/>
        <v>37.859375</v>
      </c>
      <c r="H47">
        <v>30</v>
      </c>
      <c r="I47" s="2">
        <f t="shared" si="6"/>
        <v>43.538281249999997</v>
      </c>
      <c r="J47" s="2">
        <v>379</v>
      </c>
      <c r="K47">
        <f t="shared" si="3"/>
        <v>16.501008593750001</v>
      </c>
    </row>
    <row r="48" spans="1:11" x14ac:dyDescent="0.3">
      <c r="A48">
        <v>222</v>
      </c>
      <c r="B48" s="1">
        <v>42165</v>
      </c>
      <c r="C48" t="s">
        <v>19</v>
      </c>
      <c r="D48" s="1">
        <v>42351</v>
      </c>
      <c r="E48">
        <v>0.20069999999999999</v>
      </c>
      <c r="F48">
        <f t="shared" si="4"/>
        <v>0.20044999999999999</v>
      </c>
      <c r="G48">
        <f t="shared" si="5"/>
        <v>62.546874999999993</v>
      </c>
      <c r="H48">
        <v>30</v>
      </c>
      <c r="I48" s="2">
        <f t="shared" si="6"/>
        <v>71.928906249999983</v>
      </c>
      <c r="J48" s="2">
        <v>205</v>
      </c>
      <c r="K48">
        <f t="shared" si="3"/>
        <v>14.745425781249995</v>
      </c>
    </row>
    <row r="49" spans="1:11" x14ac:dyDescent="0.3">
      <c r="A49">
        <v>222</v>
      </c>
      <c r="B49" s="1">
        <v>42165</v>
      </c>
      <c r="C49" t="s">
        <v>20</v>
      </c>
      <c r="D49" s="1">
        <v>42351</v>
      </c>
      <c r="E49">
        <v>0.14030000000000001</v>
      </c>
      <c r="F49">
        <f t="shared" si="4"/>
        <v>0.14005000000000001</v>
      </c>
      <c r="G49">
        <f t="shared" si="5"/>
        <v>43.671875</v>
      </c>
      <c r="H49">
        <v>30</v>
      </c>
      <c r="I49" s="2">
        <f t="shared" si="6"/>
        <v>50.22265625</v>
      </c>
      <c r="J49" s="2">
        <v>394</v>
      </c>
      <c r="K49">
        <f t="shared" si="3"/>
        <v>19.787726562500001</v>
      </c>
    </row>
    <row r="50" spans="1:11" x14ac:dyDescent="0.3">
      <c r="A50">
        <v>222</v>
      </c>
      <c r="B50" s="1">
        <v>42193</v>
      </c>
      <c r="C50" t="s">
        <v>15</v>
      </c>
      <c r="D50" s="1">
        <v>42351</v>
      </c>
      <c r="E50">
        <v>0.49080000000000001</v>
      </c>
      <c r="F50">
        <f t="shared" si="4"/>
        <v>0.49055000000000004</v>
      </c>
      <c r="G50">
        <f t="shared" si="5"/>
        <v>153.203125</v>
      </c>
      <c r="H50">
        <v>20</v>
      </c>
      <c r="I50" s="2">
        <f t="shared" si="6"/>
        <v>264.275390625</v>
      </c>
      <c r="J50" s="2">
        <v>480</v>
      </c>
      <c r="K50">
        <f t="shared" si="3"/>
        <v>126.8521875</v>
      </c>
    </row>
    <row r="51" spans="1:11" x14ac:dyDescent="0.3">
      <c r="A51">
        <v>222</v>
      </c>
      <c r="B51" s="1">
        <v>42193</v>
      </c>
      <c r="C51" t="s">
        <v>16</v>
      </c>
      <c r="D51" s="1">
        <v>42351</v>
      </c>
      <c r="E51" t="s">
        <v>26</v>
      </c>
      <c r="H51">
        <v>20</v>
      </c>
      <c r="J51" s="2">
        <v>465</v>
      </c>
    </row>
    <row r="52" spans="1:11" x14ac:dyDescent="0.3">
      <c r="A52">
        <v>222</v>
      </c>
      <c r="B52" s="1">
        <v>42193</v>
      </c>
      <c r="C52" t="s">
        <v>6</v>
      </c>
      <c r="D52" s="1">
        <v>42351</v>
      </c>
      <c r="E52">
        <v>0.52149999999999996</v>
      </c>
      <c r="F52">
        <f t="shared" ref="F52:F71" si="7">E52-0.00025</f>
        <v>0.52124999999999999</v>
      </c>
      <c r="G52">
        <f t="shared" ref="G52:G71" si="8">(F52-0.0003)/0.0032</f>
        <v>162.796875</v>
      </c>
      <c r="H52">
        <v>20</v>
      </c>
      <c r="I52" s="2">
        <f t="shared" ref="I52:I71" si="9">(34.5*G52)/H52</f>
        <v>280.82460937500002</v>
      </c>
      <c r="J52" s="2">
        <v>525</v>
      </c>
      <c r="K52">
        <f t="shared" si="3"/>
        <v>147.43291992187503</v>
      </c>
    </row>
    <row r="53" spans="1:11" x14ac:dyDescent="0.3">
      <c r="A53">
        <v>222</v>
      </c>
      <c r="B53" s="1">
        <v>42193</v>
      </c>
      <c r="C53" t="s">
        <v>19</v>
      </c>
      <c r="D53" s="1">
        <v>42351</v>
      </c>
      <c r="E53">
        <v>0.45269999999999999</v>
      </c>
      <c r="F53">
        <f t="shared" si="7"/>
        <v>0.45245000000000002</v>
      </c>
      <c r="G53">
        <f t="shared" si="8"/>
        <v>141.296875</v>
      </c>
      <c r="H53">
        <v>20</v>
      </c>
      <c r="I53" s="2">
        <f t="shared" si="9"/>
        <v>243.73710937499999</v>
      </c>
      <c r="J53" s="2">
        <v>481</v>
      </c>
      <c r="K53">
        <f t="shared" si="3"/>
        <v>117.23754960937499</v>
      </c>
    </row>
    <row r="54" spans="1:11" x14ac:dyDescent="0.3">
      <c r="A54">
        <v>222</v>
      </c>
      <c r="B54" s="1">
        <v>42305</v>
      </c>
      <c r="C54" t="s">
        <v>9</v>
      </c>
      <c r="D54" s="1">
        <v>42351</v>
      </c>
      <c r="E54">
        <v>0.1772</v>
      </c>
      <c r="F54">
        <f t="shared" si="7"/>
        <v>0.17695</v>
      </c>
      <c r="G54">
        <f t="shared" si="8"/>
        <v>55.203125</v>
      </c>
      <c r="H54">
        <v>25</v>
      </c>
      <c r="I54" s="2">
        <f t="shared" si="9"/>
        <v>76.180312499999999</v>
      </c>
      <c r="J54" s="2">
        <v>260</v>
      </c>
      <c r="K54">
        <f t="shared" si="3"/>
        <v>19.80688125</v>
      </c>
    </row>
    <row r="55" spans="1:11" x14ac:dyDescent="0.3">
      <c r="A55">
        <v>222</v>
      </c>
      <c r="B55" s="1">
        <v>42305</v>
      </c>
      <c r="C55" t="s">
        <v>11</v>
      </c>
      <c r="D55" s="1">
        <v>42351</v>
      </c>
      <c r="E55">
        <v>8.2600000000000007E-2</v>
      </c>
      <c r="F55">
        <f t="shared" si="7"/>
        <v>8.2350000000000007E-2</v>
      </c>
      <c r="G55">
        <f t="shared" si="8"/>
        <v>25.640625000000004</v>
      </c>
      <c r="H55">
        <v>25</v>
      </c>
      <c r="I55" s="2">
        <f t="shared" si="9"/>
        <v>35.384062500000006</v>
      </c>
      <c r="J55" s="2">
        <v>240</v>
      </c>
      <c r="K55">
        <f t="shared" si="3"/>
        <v>8.4921750000000014</v>
      </c>
    </row>
    <row r="56" spans="1:11" x14ac:dyDescent="0.3">
      <c r="A56">
        <v>222</v>
      </c>
      <c r="B56" s="1">
        <v>42305</v>
      </c>
      <c r="C56" t="s">
        <v>12</v>
      </c>
      <c r="D56" s="1">
        <v>42351</v>
      </c>
      <c r="E56">
        <v>8.7800000000000003E-2</v>
      </c>
      <c r="F56">
        <f t="shared" si="7"/>
        <v>8.7550000000000003E-2</v>
      </c>
      <c r="G56">
        <f t="shared" si="8"/>
        <v>27.265625</v>
      </c>
      <c r="H56">
        <v>25</v>
      </c>
      <c r="I56" s="2">
        <f t="shared" si="9"/>
        <v>37.626562499999999</v>
      </c>
      <c r="J56" s="2">
        <v>215</v>
      </c>
      <c r="K56">
        <f t="shared" si="3"/>
        <v>8.0897109374999996</v>
      </c>
    </row>
    <row r="57" spans="1:11" x14ac:dyDescent="0.3">
      <c r="A57">
        <v>222</v>
      </c>
      <c r="B57" s="1">
        <v>42305</v>
      </c>
      <c r="C57" t="s">
        <v>7</v>
      </c>
      <c r="D57" s="1">
        <v>42351</v>
      </c>
      <c r="E57">
        <v>0.16109999999999999</v>
      </c>
      <c r="F57">
        <f t="shared" si="7"/>
        <v>0.16084999999999999</v>
      </c>
      <c r="G57">
        <f t="shared" si="8"/>
        <v>50.171875</v>
      </c>
      <c r="H57">
        <v>15</v>
      </c>
      <c r="I57" s="2">
        <f t="shared" si="9"/>
        <v>115.3953125</v>
      </c>
      <c r="J57" s="2">
        <v>275</v>
      </c>
      <c r="K57">
        <f t="shared" si="3"/>
        <v>31.733710937500003</v>
      </c>
    </row>
    <row r="58" spans="1:11" x14ac:dyDescent="0.3">
      <c r="A58">
        <v>222</v>
      </c>
      <c r="B58" s="1">
        <v>42305</v>
      </c>
      <c r="C58" t="s">
        <v>4</v>
      </c>
      <c r="D58" s="1">
        <v>42351</v>
      </c>
      <c r="E58">
        <v>0.18940000000000001</v>
      </c>
      <c r="F58">
        <f t="shared" si="7"/>
        <v>0.18915000000000001</v>
      </c>
      <c r="G58">
        <f t="shared" si="8"/>
        <v>59.015625</v>
      </c>
      <c r="H58">
        <v>15</v>
      </c>
      <c r="I58" s="2">
        <f t="shared" si="9"/>
        <v>135.73593750000001</v>
      </c>
      <c r="J58" s="2">
        <v>225</v>
      </c>
      <c r="K58">
        <f t="shared" si="3"/>
        <v>30.540585937500001</v>
      </c>
    </row>
    <row r="59" spans="1:11" x14ac:dyDescent="0.3">
      <c r="A59">
        <v>222</v>
      </c>
      <c r="B59" s="1">
        <v>42305</v>
      </c>
      <c r="C59" t="s">
        <v>8</v>
      </c>
      <c r="D59" s="1">
        <v>42351</v>
      </c>
      <c r="E59">
        <v>0.1234</v>
      </c>
      <c r="F59">
        <f t="shared" si="7"/>
        <v>0.12315</v>
      </c>
      <c r="G59">
        <f t="shared" si="8"/>
        <v>38.390625</v>
      </c>
      <c r="H59">
        <v>25</v>
      </c>
      <c r="I59" s="2">
        <f t="shared" si="9"/>
        <v>52.979062499999998</v>
      </c>
      <c r="J59" s="2">
        <v>220</v>
      </c>
      <c r="K59">
        <f t="shared" si="3"/>
        <v>11.65539375</v>
      </c>
    </row>
    <row r="60" spans="1:11" x14ac:dyDescent="0.3">
      <c r="A60">
        <v>222</v>
      </c>
      <c r="B60" s="1">
        <v>42305</v>
      </c>
      <c r="C60" t="s">
        <v>10</v>
      </c>
      <c r="D60" s="1">
        <v>42351</v>
      </c>
      <c r="E60">
        <v>0.1205</v>
      </c>
      <c r="F60">
        <f t="shared" si="7"/>
        <v>0.12025</v>
      </c>
      <c r="G60">
        <f t="shared" si="8"/>
        <v>37.484375</v>
      </c>
      <c r="H60">
        <v>25</v>
      </c>
      <c r="I60" s="2">
        <f t="shared" si="9"/>
        <v>51.728437499999998</v>
      </c>
      <c r="J60" s="2">
        <v>265</v>
      </c>
      <c r="K60">
        <f t="shared" si="3"/>
        <v>13.7080359375</v>
      </c>
    </row>
    <row r="61" spans="1:11" x14ac:dyDescent="0.3">
      <c r="A61">
        <v>222</v>
      </c>
      <c r="B61" s="1">
        <v>42305</v>
      </c>
      <c r="C61" t="s">
        <v>5</v>
      </c>
      <c r="D61" s="1">
        <v>42351</v>
      </c>
      <c r="E61">
        <v>0.2419</v>
      </c>
      <c r="F61">
        <f t="shared" si="7"/>
        <v>0.24165</v>
      </c>
      <c r="G61">
        <f t="shared" si="8"/>
        <v>75.421875</v>
      </c>
      <c r="H61">
        <v>25</v>
      </c>
      <c r="I61" s="2">
        <f t="shared" si="9"/>
        <v>104.0821875</v>
      </c>
      <c r="J61" s="2">
        <v>215</v>
      </c>
      <c r="K61">
        <f t="shared" si="3"/>
        <v>22.377670312500001</v>
      </c>
    </row>
    <row r="62" spans="1:11" x14ac:dyDescent="0.3">
      <c r="A62">
        <v>222</v>
      </c>
      <c r="B62" s="1">
        <v>42305</v>
      </c>
      <c r="C62" t="s">
        <v>18</v>
      </c>
      <c r="D62" s="1">
        <v>42351</v>
      </c>
      <c r="E62">
        <v>0.13650000000000001</v>
      </c>
      <c r="F62">
        <f t="shared" si="7"/>
        <v>0.13625000000000001</v>
      </c>
      <c r="G62">
        <f t="shared" si="8"/>
        <v>42.484375</v>
      </c>
      <c r="H62">
        <v>25</v>
      </c>
      <c r="I62" s="2">
        <f t="shared" si="9"/>
        <v>58.628437499999997</v>
      </c>
      <c r="J62" s="2">
        <v>215</v>
      </c>
      <c r="K62">
        <f t="shared" si="3"/>
        <v>12.605114062499998</v>
      </c>
    </row>
    <row r="63" spans="1:11" x14ac:dyDescent="0.3">
      <c r="A63">
        <v>222</v>
      </c>
      <c r="B63" s="1">
        <v>42305</v>
      </c>
      <c r="C63" t="s">
        <v>15</v>
      </c>
      <c r="D63" s="1">
        <v>42351</v>
      </c>
      <c r="E63">
        <v>9.4E-2</v>
      </c>
      <c r="F63">
        <f t="shared" si="7"/>
        <v>9.375E-2</v>
      </c>
      <c r="G63">
        <f t="shared" si="8"/>
        <v>29.203125</v>
      </c>
      <c r="H63">
        <v>25</v>
      </c>
      <c r="I63" s="2">
        <f t="shared" si="9"/>
        <v>40.300312499999997</v>
      </c>
      <c r="J63" s="2">
        <v>220</v>
      </c>
      <c r="K63">
        <f t="shared" si="3"/>
        <v>8.8660687500000002</v>
      </c>
    </row>
    <row r="64" spans="1:11" x14ac:dyDescent="0.3">
      <c r="A64">
        <v>222</v>
      </c>
      <c r="B64" s="1">
        <v>42305</v>
      </c>
      <c r="C64" t="s">
        <v>17</v>
      </c>
      <c r="D64" s="1">
        <v>42351</v>
      </c>
      <c r="E64">
        <v>0.1139</v>
      </c>
      <c r="F64">
        <f t="shared" si="7"/>
        <v>0.11365</v>
      </c>
      <c r="G64">
        <f t="shared" si="8"/>
        <v>35.421875</v>
      </c>
      <c r="H64">
        <v>25</v>
      </c>
      <c r="I64" s="2">
        <f t="shared" si="9"/>
        <v>48.882187500000001</v>
      </c>
      <c r="J64" s="2">
        <v>485</v>
      </c>
      <c r="K64">
        <f t="shared" si="3"/>
        <v>23.707860937500001</v>
      </c>
    </row>
    <row r="65" spans="1:11" x14ac:dyDescent="0.3">
      <c r="A65">
        <v>222</v>
      </c>
      <c r="B65" s="1">
        <v>42305</v>
      </c>
      <c r="C65" t="s">
        <v>16</v>
      </c>
      <c r="D65" s="1">
        <v>42351</v>
      </c>
      <c r="E65">
        <v>0.1038</v>
      </c>
      <c r="F65">
        <f t="shared" si="7"/>
        <v>0.10355</v>
      </c>
      <c r="G65">
        <f t="shared" si="8"/>
        <v>32.265625</v>
      </c>
      <c r="H65">
        <v>25</v>
      </c>
      <c r="I65" s="2">
        <f t="shared" si="9"/>
        <v>44.526562499999997</v>
      </c>
      <c r="J65" s="2">
        <v>265</v>
      </c>
      <c r="K65">
        <f t="shared" si="3"/>
        <v>11.799539062499999</v>
      </c>
    </row>
    <row r="66" spans="1:11" x14ac:dyDescent="0.3">
      <c r="A66">
        <v>222</v>
      </c>
      <c r="B66" s="1">
        <v>42305</v>
      </c>
      <c r="C66" t="s">
        <v>14</v>
      </c>
      <c r="D66" s="1">
        <v>42351</v>
      </c>
      <c r="E66">
        <v>6.1600000000000002E-2</v>
      </c>
      <c r="F66">
        <f t="shared" si="7"/>
        <v>6.1350000000000002E-2</v>
      </c>
      <c r="G66">
        <f t="shared" si="8"/>
        <v>19.078125</v>
      </c>
      <c r="H66">
        <v>25</v>
      </c>
      <c r="I66" s="2">
        <f t="shared" si="9"/>
        <v>26.3278125</v>
      </c>
      <c r="J66" s="2">
        <v>410</v>
      </c>
      <c r="K66">
        <f t="shared" si="3"/>
        <v>10.794403124999999</v>
      </c>
    </row>
    <row r="67" spans="1:11" x14ac:dyDescent="0.3">
      <c r="A67">
        <v>222</v>
      </c>
      <c r="B67" s="1">
        <v>42305</v>
      </c>
      <c r="C67" t="s">
        <v>13</v>
      </c>
      <c r="D67" s="1">
        <v>42351</v>
      </c>
      <c r="E67">
        <v>9.3799999999999994E-2</v>
      </c>
      <c r="F67">
        <f t="shared" si="7"/>
        <v>9.3549999999999994E-2</v>
      </c>
      <c r="G67">
        <f t="shared" si="8"/>
        <v>29.140625</v>
      </c>
      <c r="H67">
        <v>25</v>
      </c>
      <c r="I67" s="2">
        <f t="shared" si="9"/>
        <v>40.214062499999997</v>
      </c>
      <c r="J67" s="2">
        <v>235</v>
      </c>
      <c r="K67">
        <f t="shared" ref="K67:K71" si="10">I67*(J67/1000)</f>
        <v>9.4503046874999992</v>
      </c>
    </row>
    <row r="68" spans="1:11" x14ac:dyDescent="0.3">
      <c r="A68">
        <v>222</v>
      </c>
      <c r="B68" s="1">
        <v>42305</v>
      </c>
      <c r="C68" t="s">
        <v>6</v>
      </c>
      <c r="D68" s="1">
        <v>42351</v>
      </c>
      <c r="E68">
        <v>6.9199999999999998E-2</v>
      </c>
      <c r="F68">
        <f t="shared" si="7"/>
        <v>6.8949999999999997E-2</v>
      </c>
      <c r="G68">
        <f t="shared" si="8"/>
        <v>21.453125</v>
      </c>
      <c r="H68">
        <v>25</v>
      </c>
      <c r="I68" s="2">
        <f t="shared" si="9"/>
        <v>29.6053125</v>
      </c>
      <c r="J68" s="2">
        <v>285</v>
      </c>
      <c r="K68">
        <f t="shared" si="10"/>
        <v>8.4375140625</v>
      </c>
    </row>
    <row r="69" spans="1:11" x14ac:dyDescent="0.3">
      <c r="A69">
        <v>222</v>
      </c>
      <c r="B69" s="1">
        <v>42305</v>
      </c>
      <c r="C69" t="s">
        <v>21</v>
      </c>
      <c r="D69" s="1">
        <v>42351</v>
      </c>
      <c r="E69">
        <v>0.1227</v>
      </c>
      <c r="F69">
        <f t="shared" si="7"/>
        <v>0.12245</v>
      </c>
      <c r="G69">
        <f t="shared" si="8"/>
        <v>38.171875</v>
      </c>
      <c r="H69">
        <v>25</v>
      </c>
      <c r="I69" s="2">
        <f t="shared" si="9"/>
        <v>52.677187500000002</v>
      </c>
      <c r="J69" s="2">
        <v>275</v>
      </c>
      <c r="K69">
        <f t="shared" si="10"/>
        <v>14.486226562500002</v>
      </c>
    </row>
    <row r="70" spans="1:11" x14ac:dyDescent="0.3">
      <c r="A70">
        <v>222</v>
      </c>
      <c r="B70" s="1">
        <v>42305</v>
      </c>
      <c r="C70" t="s">
        <v>19</v>
      </c>
      <c r="D70" s="1">
        <v>42351</v>
      </c>
      <c r="E70">
        <v>9.4500000000000001E-2</v>
      </c>
      <c r="F70">
        <f t="shared" si="7"/>
        <v>9.425E-2</v>
      </c>
      <c r="G70">
        <f t="shared" si="8"/>
        <v>29.359375</v>
      </c>
      <c r="H70">
        <v>25</v>
      </c>
      <c r="I70" s="2">
        <f t="shared" si="9"/>
        <v>40.5159375</v>
      </c>
      <c r="J70" s="2">
        <v>270</v>
      </c>
      <c r="K70">
        <f t="shared" si="10"/>
        <v>10.939303125</v>
      </c>
    </row>
    <row r="71" spans="1:11" x14ac:dyDescent="0.3">
      <c r="A71">
        <v>222</v>
      </c>
      <c r="B71" s="1">
        <v>42305</v>
      </c>
      <c r="C71" t="s">
        <v>20</v>
      </c>
      <c r="D71" s="1">
        <v>42351</v>
      </c>
      <c r="E71">
        <v>0.1082</v>
      </c>
      <c r="F71">
        <f t="shared" si="7"/>
        <v>0.10795</v>
      </c>
      <c r="G71">
        <f t="shared" si="8"/>
        <v>33.640625</v>
      </c>
      <c r="H71">
        <v>15</v>
      </c>
      <c r="I71" s="2">
        <f t="shared" si="9"/>
        <v>77.373437499999994</v>
      </c>
      <c r="J71" s="2">
        <v>325</v>
      </c>
      <c r="K71">
        <f t="shared" si="10"/>
        <v>25.146367187499997</v>
      </c>
    </row>
  </sheetData>
  <sortState ref="A2:J71">
    <sortCondition ref="A2:A71"/>
    <sortCondition ref="B2:B71"/>
    <sortCondition ref="C2:C7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A40" sqref="A40:K71"/>
    </sheetView>
  </sheetViews>
  <sheetFormatPr defaultRowHeight="14.4" x14ac:dyDescent="0.3"/>
  <cols>
    <col min="4" max="4" width="9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23</v>
      </c>
      <c r="G1" t="s">
        <v>24</v>
      </c>
      <c r="H1" t="s">
        <v>25</v>
      </c>
      <c r="I1" t="s">
        <v>28</v>
      </c>
      <c r="J1" t="s">
        <v>27</v>
      </c>
      <c r="K1" t="s">
        <v>29</v>
      </c>
    </row>
    <row r="2" spans="1:18" x14ac:dyDescent="0.3">
      <c r="A2">
        <v>221</v>
      </c>
      <c r="B2" s="1">
        <v>41843</v>
      </c>
      <c r="C2" t="s">
        <v>8</v>
      </c>
      <c r="D2" s="1">
        <v>42354</v>
      </c>
      <c r="E2">
        <v>1.5100000000000001E-2</v>
      </c>
      <c r="F2">
        <f t="shared" ref="F2:F33" si="0">E2</f>
        <v>1.5100000000000001E-2</v>
      </c>
      <c r="G2">
        <f t="shared" ref="G2:G33" si="1">(F2+0.0007)/0.0005</f>
        <v>31.6</v>
      </c>
      <c r="H2">
        <v>20</v>
      </c>
      <c r="I2" s="2">
        <f t="shared" ref="I2:I9" si="2">(34.5*G2)/H2</f>
        <v>54.510000000000005</v>
      </c>
      <c r="J2">
        <v>294</v>
      </c>
      <c r="K2">
        <f t="shared" ref="K2:K9" si="3">I2*(J2/1000)</f>
        <v>16.025940000000002</v>
      </c>
    </row>
    <row r="3" spans="1:18" x14ac:dyDescent="0.3">
      <c r="A3">
        <v>221</v>
      </c>
      <c r="B3" s="1">
        <v>41843</v>
      </c>
      <c r="C3" t="s">
        <v>5</v>
      </c>
      <c r="D3" s="1">
        <v>42354</v>
      </c>
      <c r="E3">
        <v>1.6199999999999999E-2</v>
      </c>
      <c r="F3">
        <f t="shared" si="0"/>
        <v>1.6199999999999999E-2</v>
      </c>
      <c r="G3">
        <f t="shared" si="1"/>
        <v>33.799999999999997</v>
      </c>
      <c r="H3">
        <v>20</v>
      </c>
      <c r="I3" s="2">
        <f t="shared" si="2"/>
        <v>58.304999999999993</v>
      </c>
      <c r="J3">
        <v>300</v>
      </c>
      <c r="K3">
        <f t="shared" si="3"/>
        <v>17.491499999999998</v>
      </c>
    </row>
    <row r="4" spans="1:18" x14ac:dyDescent="0.3">
      <c r="A4">
        <v>221</v>
      </c>
      <c r="B4" s="1">
        <v>41843</v>
      </c>
      <c r="C4" t="s">
        <v>15</v>
      </c>
      <c r="D4" s="1">
        <v>42354</v>
      </c>
      <c r="E4">
        <v>1.72E-2</v>
      </c>
      <c r="F4">
        <f t="shared" si="0"/>
        <v>1.72E-2</v>
      </c>
      <c r="G4">
        <f t="shared" si="1"/>
        <v>35.799999999999997</v>
      </c>
      <c r="H4">
        <v>20</v>
      </c>
      <c r="I4" s="2">
        <f t="shared" si="2"/>
        <v>61.754999999999995</v>
      </c>
      <c r="J4">
        <v>290</v>
      </c>
      <c r="K4">
        <f t="shared" si="3"/>
        <v>17.908949999999997</v>
      </c>
      <c r="Q4">
        <v>0</v>
      </c>
      <c r="R4">
        <v>2.9999999999999997E-4</v>
      </c>
    </row>
    <row r="5" spans="1:18" x14ac:dyDescent="0.3">
      <c r="A5">
        <v>221</v>
      </c>
      <c r="B5" s="1">
        <v>41843</v>
      </c>
      <c r="C5" t="s">
        <v>17</v>
      </c>
      <c r="D5" s="1">
        <v>42354</v>
      </c>
      <c r="E5">
        <v>2.6700000000000002E-2</v>
      </c>
      <c r="F5">
        <f t="shared" si="0"/>
        <v>2.6700000000000002E-2</v>
      </c>
      <c r="G5">
        <f t="shared" si="1"/>
        <v>54.8</v>
      </c>
      <c r="H5">
        <v>20</v>
      </c>
      <c r="I5" s="2">
        <f t="shared" si="2"/>
        <v>94.53</v>
      </c>
      <c r="J5">
        <v>260</v>
      </c>
      <c r="K5">
        <f t="shared" si="3"/>
        <v>24.5778</v>
      </c>
      <c r="Q5">
        <v>0</v>
      </c>
      <c r="R5">
        <v>4.0000000000000002E-4</v>
      </c>
    </row>
    <row r="6" spans="1:18" x14ac:dyDescent="0.3">
      <c r="A6">
        <v>221</v>
      </c>
      <c r="B6" s="1">
        <v>41843</v>
      </c>
      <c r="C6" t="s">
        <v>16</v>
      </c>
      <c r="D6" s="1">
        <v>42354</v>
      </c>
      <c r="E6">
        <v>1.2699999999999999E-2</v>
      </c>
      <c r="F6">
        <f t="shared" si="0"/>
        <v>1.2699999999999999E-2</v>
      </c>
      <c r="G6">
        <f t="shared" si="1"/>
        <v>26.799999999999997</v>
      </c>
      <c r="H6">
        <v>20</v>
      </c>
      <c r="I6" s="2">
        <f t="shared" si="2"/>
        <v>46.23</v>
      </c>
      <c r="J6">
        <v>220</v>
      </c>
      <c r="K6">
        <f t="shared" si="3"/>
        <v>10.170599999999999</v>
      </c>
      <c r="Q6">
        <v>10</v>
      </c>
      <c r="R6">
        <v>4.5999999999999999E-3</v>
      </c>
    </row>
    <row r="7" spans="1:18" x14ac:dyDescent="0.3">
      <c r="A7">
        <v>221</v>
      </c>
      <c r="B7" s="1">
        <v>41843</v>
      </c>
      <c r="C7" t="s">
        <v>14</v>
      </c>
      <c r="D7" s="1">
        <v>42354</v>
      </c>
      <c r="E7">
        <v>2.8500000000000001E-2</v>
      </c>
      <c r="F7">
        <f t="shared" si="0"/>
        <v>2.8500000000000001E-2</v>
      </c>
      <c r="G7">
        <f t="shared" si="1"/>
        <v>58.4</v>
      </c>
      <c r="H7">
        <v>20</v>
      </c>
      <c r="I7" s="2">
        <f t="shared" si="2"/>
        <v>100.74</v>
      </c>
      <c r="J7">
        <v>190</v>
      </c>
      <c r="K7">
        <f t="shared" si="3"/>
        <v>19.140599999999999</v>
      </c>
      <c r="Q7">
        <v>10</v>
      </c>
      <c r="R7">
        <v>5.5999999999999999E-3</v>
      </c>
    </row>
    <row r="8" spans="1:18" x14ac:dyDescent="0.3">
      <c r="A8">
        <v>221</v>
      </c>
      <c r="B8" s="1">
        <v>41843</v>
      </c>
      <c r="C8" t="s">
        <v>13</v>
      </c>
      <c r="D8" s="1">
        <v>42354</v>
      </c>
      <c r="E8">
        <v>1.9E-2</v>
      </c>
      <c r="F8">
        <f t="shared" si="0"/>
        <v>1.9E-2</v>
      </c>
      <c r="G8">
        <f t="shared" si="1"/>
        <v>39.4</v>
      </c>
      <c r="H8">
        <v>20</v>
      </c>
      <c r="I8" s="2">
        <f t="shared" si="2"/>
        <v>67.965000000000003</v>
      </c>
      <c r="J8">
        <v>220</v>
      </c>
      <c r="K8">
        <f t="shared" si="3"/>
        <v>14.952300000000001</v>
      </c>
      <c r="Q8">
        <v>30</v>
      </c>
      <c r="R8">
        <v>1.6400000000000001E-2</v>
      </c>
    </row>
    <row r="9" spans="1:18" x14ac:dyDescent="0.3">
      <c r="A9">
        <v>221</v>
      </c>
      <c r="B9" s="1">
        <v>41843</v>
      </c>
      <c r="C9" t="s">
        <v>6</v>
      </c>
      <c r="D9" s="1">
        <v>42354</v>
      </c>
      <c r="E9">
        <v>2.1399999999999999E-2</v>
      </c>
      <c r="F9">
        <f t="shared" si="0"/>
        <v>2.1399999999999999E-2</v>
      </c>
      <c r="G9">
        <f t="shared" si="1"/>
        <v>44.199999999999996</v>
      </c>
      <c r="H9">
        <v>20</v>
      </c>
      <c r="I9" s="2">
        <f t="shared" si="2"/>
        <v>76.24499999999999</v>
      </c>
      <c r="J9">
        <v>290</v>
      </c>
      <c r="K9">
        <f t="shared" si="3"/>
        <v>22.111049999999995</v>
      </c>
      <c r="Q9">
        <v>30</v>
      </c>
      <c r="R9">
        <v>1.35E-2</v>
      </c>
    </row>
    <row r="10" spans="1:18" x14ac:dyDescent="0.3">
      <c r="A10">
        <v>221</v>
      </c>
      <c r="B10" s="1">
        <v>42193</v>
      </c>
      <c r="C10" t="s">
        <v>9</v>
      </c>
      <c r="D10" s="1">
        <v>42354</v>
      </c>
      <c r="E10">
        <v>3.3700000000000001E-2</v>
      </c>
      <c r="F10">
        <f t="shared" si="0"/>
        <v>3.3700000000000001E-2</v>
      </c>
      <c r="G10">
        <f t="shared" si="1"/>
        <v>68.8</v>
      </c>
      <c r="H10">
        <v>30</v>
      </c>
      <c r="I10" s="2">
        <f>(34.5*G10)/H10</f>
        <v>79.11999999999999</v>
      </c>
      <c r="J10">
        <v>275</v>
      </c>
      <c r="K10">
        <f>I10*(J10/1000)</f>
        <v>21.757999999999999</v>
      </c>
      <c r="Q10">
        <v>60</v>
      </c>
      <c r="R10">
        <v>2.9600000000000001E-2</v>
      </c>
    </row>
    <row r="11" spans="1:18" x14ac:dyDescent="0.3">
      <c r="A11">
        <v>221</v>
      </c>
      <c r="B11" s="1">
        <v>42193</v>
      </c>
      <c r="C11" t="s">
        <v>11</v>
      </c>
      <c r="D11" s="1">
        <v>42354</v>
      </c>
      <c r="E11">
        <v>3.2599999999999997E-2</v>
      </c>
      <c r="F11">
        <f t="shared" si="0"/>
        <v>3.2599999999999997E-2</v>
      </c>
      <c r="G11">
        <f t="shared" si="1"/>
        <v>66.599999999999994</v>
      </c>
      <c r="H11">
        <v>25</v>
      </c>
      <c r="I11" s="2">
        <f t="shared" ref="I11:I71" si="4">(34.5*G11)/H11</f>
        <v>91.907999999999987</v>
      </c>
      <c r="J11">
        <v>468</v>
      </c>
      <c r="K11">
        <f t="shared" ref="K11:K71" si="5">I11*(J11/1000)</f>
        <v>43.012943999999997</v>
      </c>
      <c r="Q11">
        <v>60</v>
      </c>
      <c r="R11">
        <v>3.1399999999999997E-2</v>
      </c>
    </row>
    <row r="12" spans="1:18" x14ac:dyDescent="0.3">
      <c r="A12">
        <v>221</v>
      </c>
      <c r="B12" s="1">
        <v>42193</v>
      </c>
      <c r="C12" t="s">
        <v>12</v>
      </c>
      <c r="D12" s="1">
        <v>42354</v>
      </c>
      <c r="E12">
        <v>3.5099999999999999E-2</v>
      </c>
      <c r="F12">
        <f t="shared" si="0"/>
        <v>3.5099999999999999E-2</v>
      </c>
      <c r="G12">
        <f t="shared" si="1"/>
        <v>71.599999999999994</v>
      </c>
      <c r="H12">
        <v>25</v>
      </c>
      <c r="I12" s="2">
        <f t="shared" si="4"/>
        <v>98.807999999999993</v>
      </c>
      <c r="J12">
        <v>474</v>
      </c>
      <c r="K12">
        <f t="shared" si="5"/>
        <v>46.834991999999993</v>
      </c>
      <c r="Q12">
        <v>200</v>
      </c>
      <c r="R12">
        <v>0.1057</v>
      </c>
    </row>
    <row r="13" spans="1:18" x14ac:dyDescent="0.3">
      <c r="A13">
        <v>221</v>
      </c>
      <c r="B13" s="1">
        <v>42193</v>
      </c>
      <c r="C13" t="s">
        <v>7</v>
      </c>
      <c r="D13" s="1">
        <v>42354</v>
      </c>
      <c r="E13">
        <v>1.66E-2</v>
      </c>
      <c r="F13">
        <f t="shared" si="0"/>
        <v>1.66E-2</v>
      </c>
      <c r="G13">
        <f t="shared" si="1"/>
        <v>34.6</v>
      </c>
      <c r="H13">
        <v>25</v>
      </c>
      <c r="I13" s="2">
        <f t="shared" si="4"/>
        <v>47.748000000000005</v>
      </c>
      <c r="J13">
        <v>420</v>
      </c>
      <c r="K13">
        <f t="shared" si="5"/>
        <v>20.05416</v>
      </c>
      <c r="Q13">
        <v>200</v>
      </c>
      <c r="R13">
        <v>0.1129</v>
      </c>
    </row>
    <row r="14" spans="1:18" x14ac:dyDescent="0.3">
      <c r="A14">
        <v>221</v>
      </c>
      <c r="B14" s="1">
        <v>42193</v>
      </c>
      <c r="C14" t="s">
        <v>4</v>
      </c>
      <c r="D14" s="1">
        <v>42354</v>
      </c>
      <c r="E14">
        <v>1.95E-2</v>
      </c>
      <c r="F14">
        <f t="shared" si="0"/>
        <v>1.95E-2</v>
      </c>
      <c r="G14">
        <f t="shared" si="1"/>
        <v>40.4</v>
      </c>
      <c r="H14">
        <v>25</v>
      </c>
      <c r="I14" s="2">
        <f t="shared" si="4"/>
        <v>55.751999999999995</v>
      </c>
      <c r="J14">
        <v>405</v>
      </c>
      <c r="K14">
        <f t="shared" si="5"/>
        <v>22.579560000000001</v>
      </c>
      <c r="Q14">
        <v>0</v>
      </c>
      <c r="R14">
        <v>1.8E-3</v>
      </c>
    </row>
    <row r="15" spans="1:18" x14ac:dyDescent="0.3">
      <c r="A15">
        <v>221</v>
      </c>
      <c r="B15" s="1">
        <v>42193</v>
      </c>
      <c r="C15" t="s">
        <v>8</v>
      </c>
      <c r="D15" s="1">
        <v>42354</v>
      </c>
      <c r="E15">
        <v>1.35E-2</v>
      </c>
      <c r="F15">
        <f t="shared" si="0"/>
        <v>1.35E-2</v>
      </c>
      <c r="G15">
        <f t="shared" si="1"/>
        <v>28.4</v>
      </c>
      <c r="H15">
        <v>25</v>
      </c>
      <c r="I15" s="2">
        <f t="shared" si="4"/>
        <v>39.192</v>
      </c>
      <c r="J15">
        <v>445</v>
      </c>
      <c r="K15">
        <f t="shared" si="5"/>
        <v>17.440439999999999</v>
      </c>
      <c r="Q15">
        <v>0</v>
      </c>
      <c r="R15">
        <v>1E-3</v>
      </c>
    </row>
    <row r="16" spans="1:18" x14ac:dyDescent="0.3">
      <c r="A16">
        <v>221</v>
      </c>
      <c r="B16" s="1">
        <v>42193</v>
      </c>
      <c r="C16" t="s">
        <v>10</v>
      </c>
      <c r="D16" s="1">
        <v>42354</v>
      </c>
      <c r="E16">
        <v>1.6899999999999998E-2</v>
      </c>
      <c r="F16">
        <f t="shared" si="0"/>
        <v>1.6899999999999998E-2</v>
      </c>
      <c r="G16">
        <f t="shared" si="1"/>
        <v>35.199999999999996</v>
      </c>
      <c r="H16">
        <v>25</v>
      </c>
      <c r="I16" s="2">
        <f t="shared" si="4"/>
        <v>48.575999999999993</v>
      </c>
      <c r="J16">
        <v>290</v>
      </c>
      <c r="K16">
        <f t="shared" si="5"/>
        <v>14.087039999999996</v>
      </c>
      <c r="Q16">
        <v>10</v>
      </c>
      <c r="R16">
        <v>5.1999999999999998E-3</v>
      </c>
    </row>
    <row r="17" spans="1:18" x14ac:dyDescent="0.3">
      <c r="A17">
        <v>221</v>
      </c>
      <c r="B17" s="1">
        <v>42193</v>
      </c>
      <c r="C17" t="s">
        <v>5</v>
      </c>
      <c r="D17" s="1">
        <v>42354</v>
      </c>
      <c r="E17">
        <v>5.21E-2</v>
      </c>
      <c r="F17">
        <f t="shared" si="0"/>
        <v>5.21E-2</v>
      </c>
      <c r="G17">
        <f t="shared" si="1"/>
        <v>105.6</v>
      </c>
      <c r="H17">
        <v>25</v>
      </c>
      <c r="I17" s="2">
        <f t="shared" si="4"/>
        <v>145.72799999999998</v>
      </c>
      <c r="J17">
        <v>440</v>
      </c>
      <c r="K17">
        <f t="shared" si="5"/>
        <v>64.120319999999992</v>
      </c>
      <c r="Q17">
        <v>10</v>
      </c>
      <c r="R17">
        <v>4.4999999999999997E-3</v>
      </c>
    </row>
    <row r="18" spans="1:18" x14ac:dyDescent="0.3">
      <c r="A18">
        <v>221</v>
      </c>
      <c r="B18" s="1">
        <v>42193</v>
      </c>
      <c r="C18" t="s">
        <v>18</v>
      </c>
      <c r="D18" s="1">
        <v>42354</v>
      </c>
      <c r="E18">
        <v>2.3800000000000002E-2</v>
      </c>
      <c r="F18">
        <f t="shared" si="0"/>
        <v>2.3800000000000002E-2</v>
      </c>
      <c r="G18">
        <f t="shared" si="1"/>
        <v>49</v>
      </c>
      <c r="H18">
        <v>25</v>
      </c>
      <c r="I18" s="2">
        <f t="shared" si="4"/>
        <v>67.62</v>
      </c>
      <c r="J18">
        <v>270</v>
      </c>
      <c r="K18">
        <f t="shared" si="5"/>
        <v>18.257400000000004</v>
      </c>
      <c r="Q18">
        <v>30</v>
      </c>
      <c r="R18">
        <v>1.5100000000000001E-2</v>
      </c>
    </row>
    <row r="19" spans="1:18" x14ac:dyDescent="0.3">
      <c r="A19">
        <v>221</v>
      </c>
      <c r="B19" s="1">
        <v>42193</v>
      </c>
      <c r="C19" t="s">
        <v>15</v>
      </c>
      <c r="D19" s="1">
        <v>42354</v>
      </c>
      <c r="E19">
        <v>1.7399999999999999E-2</v>
      </c>
      <c r="F19">
        <f t="shared" si="0"/>
        <v>1.7399999999999999E-2</v>
      </c>
      <c r="G19">
        <f t="shared" si="1"/>
        <v>36.199999999999996</v>
      </c>
      <c r="H19">
        <v>25</v>
      </c>
      <c r="I19" s="2">
        <f t="shared" si="4"/>
        <v>49.955999999999996</v>
      </c>
      <c r="J19">
        <v>280</v>
      </c>
      <c r="K19">
        <f t="shared" si="5"/>
        <v>13.987680000000001</v>
      </c>
      <c r="Q19">
        <v>30</v>
      </c>
      <c r="R19">
        <v>1.3899999999999999E-2</v>
      </c>
    </row>
    <row r="20" spans="1:18" x14ac:dyDescent="0.3">
      <c r="A20">
        <v>221</v>
      </c>
      <c r="B20" s="1">
        <v>42193</v>
      </c>
      <c r="C20" t="s">
        <v>17</v>
      </c>
      <c r="D20" s="1">
        <v>42354</v>
      </c>
      <c r="E20">
        <v>2.3099999999999999E-2</v>
      </c>
      <c r="F20">
        <f t="shared" si="0"/>
        <v>2.3099999999999999E-2</v>
      </c>
      <c r="G20">
        <f t="shared" si="1"/>
        <v>47.599999999999994</v>
      </c>
      <c r="H20">
        <v>25</v>
      </c>
      <c r="I20" s="2">
        <f t="shared" si="4"/>
        <v>65.687999999999988</v>
      </c>
      <c r="J20">
        <v>510</v>
      </c>
      <c r="K20">
        <f t="shared" si="5"/>
        <v>33.500879999999995</v>
      </c>
      <c r="Q20">
        <v>60</v>
      </c>
      <c r="R20">
        <v>2.8799999999999999E-2</v>
      </c>
    </row>
    <row r="21" spans="1:18" x14ac:dyDescent="0.3">
      <c r="A21">
        <v>221</v>
      </c>
      <c r="B21" s="1">
        <v>42193</v>
      </c>
      <c r="C21" t="s">
        <v>16</v>
      </c>
      <c r="D21" s="1">
        <v>42354</v>
      </c>
      <c r="E21">
        <v>2.06E-2</v>
      </c>
      <c r="F21">
        <f t="shared" si="0"/>
        <v>2.06E-2</v>
      </c>
      <c r="G21">
        <f t="shared" si="1"/>
        <v>42.6</v>
      </c>
      <c r="H21">
        <v>25</v>
      </c>
      <c r="I21" s="2">
        <f t="shared" si="4"/>
        <v>58.788000000000004</v>
      </c>
      <c r="J21">
        <v>280</v>
      </c>
      <c r="K21">
        <f t="shared" si="5"/>
        <v>16.460640000000001</v>
      </c>
      <c r="Q21">
        <v>60</v>
      </c>
      <c r="R21">
        <v>0.03</v>
      </c>
    </row>
    <row r="22" spans="1:18" x14ac:dyDescent="0.3">
      <c r="A22">
        <v>221</v>
      </c>
      <c r="B22" s="1">
        <v>42193</v>
      </c>
      <c r="C22" t="s">
        <v>14</v>
      </c>
      <c r="D22" s="1">
        <v>42354</v>
      </c>
      <c r="E22">
        <v>3.8800000000000001E-2</v>
      </c>
      <c r="F22">
        <f t="shared" si="0"/>
        <v>3.8800000000000001E-2</v>
      </c>
      <c r="G22">
        <f t="shared" si="1"/>
        <v>79</v>
      </c>
      <c r="H22">
        <v>25</v>
      </c>
      <c r="I22" s="2">
        <f t="shared" si="4"/>
        <v>109.02</v>
      </c>
      <c r="J22">
        <v>494</v>
      </c>
      <c r="K22">
        <f t="shared" si="5"/>
        <v>53.855879999999999</v>
      </c>
      <c r="Q22">
        <v>200</v>
      </c>
      <c r="R22">
        <v>0.1024</v>
      </c>
    </row>
    <row r="23" spans="1:18" x14ac:dyDescent="0.3">
      <c r="A23">
        <v>221</v>
      </c>
      <c r="B23" s="1">
        <v>42193</v>
      </c>
      <c r="C23" t="s">
        <v>13</v>
      </c>
      <c r="D23" s="1">
        <v>42354</v>
      </c>
      <c r="E23">
        <v>2.46E-2</v>
      </c>
      <c r="F23">
        <f t="shared" si="0"/>
        <v>2.46E-2</v>
      </c>
      <c r="G23">
        <f t="shared" si="1"/>
        <v>50.6</v>
      </c>
      <c r="H23">
        <v>20</v>
      </c>
      <c r="I23" s="2">
        <f t="shared" si="4"/>
        <v>87.284999999999997</v>
      </c>
      <c r="J23">
        <v>509</v>
      </c>
      <c r="K23">
        <f t="shared" si="5"/>
        <v>44.428064999999997</v>
      </c>
      <c r="Q23">
        <v>200</v>
      </c>
      <c r="R23">
        <v>0.1109</v>
      </c>
    </row>
    <row r="24" spans="1:18" x14ac:dyDescent="0.3">
      <c r="A24">
        <v>221</v>
      </c>
      <c r="B24" s="1">
        <v>42193</v>
      </c>
      <c r="C24" t="s">
        <v>6</v>
      </c>
      <c r="D24" s="1">
        <v>42354</v>
      </c>
      <c r="E24">
        <v>2.0899999999999998E-2</v>
      </c>
      <c r="F24">
        <f t="shared" si="0"/>
        <v>2.0899999999999998E-2</v>
      </c>
      <c r="G24">
        <f t="shared" si="1"/>
        <v>43.199999999999996</v>
      </c>
      <c r="H24">
        <v>20</v>
      </c>
      <c r="I24" s="2">
        <f t="shared" si="4"/>
        <v>74.52</v>
      </c>
      <c r="J24">
        <v>501</v>
      </c>
      <c r="K24">
        <f t="shared" si="5"/>
        <v>37.334519999999998</v>
      </c>
    </row>
    <row r="25" spans="1:18" x14ac:dyDescent="0.3">
      <c r="A25">
        <v>221</v>
      </c>
      <c r="B25" s="1">
        <v>42221</v>
      </c>
      <c r="C25" t="s">
        <v>9</v>
      </c>
      <c r="D25" s="1">
        <v>42354</v>
      </c>
      <c r="E25">
        <v>3.7600000000000001E-2</v>
      </c>
      <c r="F25">
        <f t="shared" si="0"/>
        <v>3.7600000000000001E-2</v>
      </c>
      <c r="G25">
        <f t="shared" si="1"/>
        <v>76.599999999999994</v>
      </c>
      <c r="H25">
        <v>25</v>
      </c>
      <c r="I25" s="2">
        <f t="shared" si="4"/>
        <v>105.708</v>
      </c>
      <c r="J25">
        <v>210</v>
      </c>
      <c r="K25">
        <f t="shared" si="5"/>
        <v>22.19868</v>
      </c>
    </row>
    <row r="26" spans="1:18" x14ac:dyDescent="0.3">
      <c r="A26">
        <v>221</v>
      </c>
      <c r="B26" s="1">
        <v>42221</v>
      </c>
      <c r="C26" t="s">
        <v>11</v>
      </c>
      <c r="D26" s="1">
        <v>42354</v>
      </c>
      <c r="E26">
        <v>2.4400000000000002E-2</v>
      </c>
      <c r="F26">
        <f t="shared" si="0"/>
        <v>2.4400000000000002E-2</v>
      </c>
      <c r="G26">
        <f t="shared" si="1"/>
        <v>50.2</v>
      </c>
      <c r="H26">
        <v>20</v>
      </c>
      <c r="I26" s="2">
        <f t="shared" si="4"/>
        <v>86.594999999999999</v>
      </c>
      <c r="J26">
        <v>215</v>
      </c>
      <c r="K26">
        <f t="shared" si="5"/>
        <v>18.617925</v>
      </c>
    </row>
    <row r="27" spans="1:18" x14ac:dyDescent="0.3">
      <c r="A27">
        <v>221</v>
      </c>
      <c r="B27" s="1">
        <v>42221</v>
      </c>
      <c r="C27" t="s">
        <v>12</v>
      </c>
      <c r="D27" s="1">
        <v>42354</v>
      </c>
      <c r="E27">
        <v>4.1700000000000001E-2</v>
      </c>
      <c r="F27">
        <f t="shared" si="0"/>
        <v>4.1700000000000001E-2</v>
      </c>
      <c r="G27">
        <f t="shared" si="1"/>
        <v>84.8</v>
      </c>
      <c r="H27">
        <v>15</v>
      </c>
      <c r="I27" s="2">
        <f t="shared" si="4"/>
        <v>195.04</v>
      </c>
      <c r="J27">
        <v>210</v>
      </c>
      <c r="K27">
        <f t="shared" si="5"/>
        <v>40.958399999999997</v>
      </c>
    </row>
    <row r="28" spans="1:18" x14ac:dyDescent="0.3">
      <c r="A28">
        <v>221</v>
      </c>
      <c r="B28" s="1">
        <v>42221</v>
      </c>
      <c r="C28" t="s">
        <v>7</v>
      </c>
      <c r="D28" s="1">
        <v>42354</v>
      </c>
      <c r="E28">
        <v>2.8500000000000001E-2</v>
      </c>
      <c r="F28">
        <f t="shared" si="0"/>
        <v>2.8500000000000001E-2</v>
      </c>
      <c r="G28">
        <f t="shared" si="1"/>
        <v>58.4</v>
      </c>
      <c r="H28">
        <v>20</v>
      </c>
      <c r="I28" s="2">
        <f t="shared" si="4"/>
        <v>100.74</v>
      </c>
      <c r="J28">
        <v>435</v>
      </c>
      <c r="K28">
        <f t="shared" si="5"/>
        <v>43.821899999999999</v>
      </c>
    </row>
    <row r="29" spans="1:18" x14ac:dyDescent="0.3">
      <c r="A29">
        <v>221</v>
      </c>
      <c r="B29" s="1">
        <v>42221</v>
      </c>
      <c r="C29" t="s">
        <v>4</v>
      </c>
      <c r="D29" s="1">
        <v>42354</v>
      </c>
      <c r="E29">
        <v>2.5899999999999999E-2</v>
      </c>
      <c r="F29">
        <f t="shared" si="0"/>
        <v>2.5899999999999999E-2</v>
      </c>
      <c r="G29">
        <f t="shared" si="1"/>
        <v>53.199999999999996</v>
      </c>
      <c r="H29">
        <v>15</v>
      </c>
      <c r="I29" s="2">
        <f t="shared" si="4"/>
        <v>122.35999999999999</v>
      </c>
      <c r="J29">
        <v>220</v>
      </c>
      <c r="K29">
        <f t="shared" si="5"/>
        <v>26.919199999999996</v>
      </c>
    </row>
    <row r="30" spans="1:18" x14ac:dyDescent="0.3">
      <c r="A30">
        <v>221</v>
      </c>
      <c r="B30" s="1">
        <v>42221</v>
      </c>
      <c r="C30" t="s">
        <v>8</v>
      </c>
      <c r="D30" s="1">
        <v>42354</v>
      </c>
      <c r="E30">
        <v>1.84E-2</v>
      </c>
      <c r="F30">
        <f t="shared" si="0"/>
        <v>1.84E-2</v>
      </c>
      <c r="G30">
        <f t="shared" si="1"/>
        <v>38.199999999999996</v>
      </c>
      <c r="H30">
        <v>15</v>
      </c>
      <c r="I30" s="2">
        <f t="shared" si="4"/>
        <v>87.859999999999985</v>
      </c>
      <c r="J30">
        <v>230</v>
      </c>
      <c r="K30">
        <f t="shared" si="5"/>
        <v>20.207799999999999</v>
      </c>
    </row>
    <row r="31" spans="1:18" x14ac:dyDescent="0.3">
      <c r="A31">
        <v>221</v>
      </c>
      <c r="B31" s="1">
        <v>42221</v>
      </c>
      <c r="C31" t="s">
        <v>10</v>
      </c>
      <c r="D31" s="1">
        <v>42354</v>
      </c>
      <c r="E31">
        <v>3.6799999999999999E-2</v>
      </c>
      <c r="F31">
        <f t="shared" si="0"/>
        <v>3.6799999999999999E-2</v>
      </c>
      <c r="G31">
        <f t="shared" si="1"/>
        <v>75</v>
      </c>
      <c r="H31">
        <v>25</v>
      </c>
      <c r="I31" s="2">
        <f t="shared" si="4"/>
        <v>103.5</v>
      </c>
      <c r="J31">
        <v>397</v>
      </c>
      <c r="K31">
        <f t="shared" si="5"/>
        <v>41.089500000000001</v>
      </c>
    </row>
    <row r="32" spans="1:18" x14ac:dyDescent="0.3">
      <c r="A32">
        <v>221</v>
      </c>
      <c r="B32" s="1">
        <v>42221</v>
      </c>
      <c r="C32" t="s">
        <v>5</v>
      </c>
      <c r="D32" s="1">
        <v>42354</v>
      </c>
      <c r="E32">
        <v>8.4400000000000003E-2</v>
      </c>
      <c r="F32">
        <f t="shared" si="0"/>
        <v>8.4400000000000003E-2</v>
      </c>
      <c r="G32">
        <f t="shared" si="1"/>
        <v>170.20000000000002</v>
      </c>
      <c r="H32">
        <v>25</v>
      </c>
      <c r="I32" s="2">
        <f t="shared" si="4"/>
        <v>234.87600000000003</v>
      </c>
      <c r="J32">
        <v>237</v>
      </c>
      <c r="K32">
        <f t="shared" si="5"/>
        <v>55.665612000000003</v>
      </c>
    </row>
    <row r="33" spans="1:11" x14ac:dyDescent="0.3">
      <c r="A33">
        <v>221</v>
      </c>
      <c r="B33" s="1">
        <v>42221</v>
      </c>
      <c r="C33" t="s">
        <v>18</v>
      </c>
      <c r="D33" s="1">
        <v>42354</v>
      </c>
      <c r="E33">
        <v>7.2300000000000003E-2</v>
      </c>
      <c r="F33">
        <f t="shared" si="0"/>
        <v>7.2300000000000003E-2</v>
      </c>
      <c r="G33">
        <f t="shared" si="1"/>
        <v>146.00000000000003</v>
      </c>
      <c r="H33">
        <v>20</v>
      </c>
      <c r="I33" s="2">
        <f t="shared" si="4"/>
        <v>251.85000000000005</v>
      </c>
      <c r="J33">
        <v>240</v>
      </c>
      <c r="K33">
        <f t="shared" si="5"/>
        <v>60.44400000000001</v>
      </c>
    </row>
    <row r="34" spans="1:11" x14ac:dyDescent="0.3">
      <c r="A34">
        <v>221</v>
      </c>
      <c r="B34" s="1">
        <v>42221</v>
      </c>
      <c r="C34" t="s">
        <v>15</v>
      </c>
      <c r="D34" s="1">
        <v>42354</v>
      </c>
      <c r="E34">
        <v>2.8299999999999999E-2</v>
      </c>
      <c r="F34">
        <f t="shared" ref="F34:F65" si="6">E34</f>
        <v>2.8299999999999999E-2</v>
      </c>
      <c r="G34">
        <f t="shared" ref="G34:G65" si="7">(F34+0.0007)/0.0005</f>
        <v>57.999999999999993</v>
      </c>
      <c r="H34">
        <v>20</v>
      </c>
      <c r="I34" s="2">
        <f t="shared" si="4"/>
        <v>100.04999999999998</v>
      </c>
      <c r="J34">
        <v>235</v>
      </c>
      <c r="K34">
        <f t="shared" si="5"/>
        <v>23.511749999999996</v>
      </c>
    </row>
    <row r="35" spans="1:11" x14ac:dyDescent="0.3">
      <c r="A35">
        <v>221</v>
      </c>
      <c r="B35" s="1">
        <v>42221</v>
      </c>
      <c r="C35" t="s">
        <v>17</v>
      </c>
      <c r="D35" s="1">
        <v>42354</v>
      </c>
      <c r="E35">
        <v>2.3699999999999999E-2</v>
      </c>
      <c r="F35">
        <f t="shared" si="6"/>
        <v>2.3699999999999999E-2</v>
      </c>
      <c r="G35">
        <f t="shared" si="7"/>
        <v>48.8</v>
      </c>
      <c r="H35">
        <v>20</v>
      </c>
      <c r="I35" s="2">
        <f t="shared" si="4"/>
        <v>84.179999999999993</v>
      </c>
      <c r="J35">
        <v>231</v>
      </c>
      <c r="K35">
        <f t="shared" si="5"/>
        <v>19.44558</v>
      </c>
    </row>
    <row r="36" spans="1:11" x14ac:dyDescent="0.3">
      <c r="A36">
        <v>221</v>
      </c>
      <c r="B36" s="1">
        <v>42221</v>
      </c>
      <c r="C36" t="s">
        <v>16</v>
      </c>
      <c r="D36" s="1">
        <v>42354</v>
      </c>
      <c r="E36">
        <v>2.3199999999999998E-2</v>
      </c>
      <c r="F36">
        <f t="shared" si="6"/>
        <v>2.3199999999999998E-2</v>
      </c>
      <c r="G36">
        <f t="shared" si="7"/>
        <v>47.8</v>
      </c>
      <c r="H36">
        <v>20</v>
      </c>
      <c r="I36" s="2">
        <f t="shared" si="4"/>
        <v>82.454999999999998</v>
      </c>
      <c r="J36">
        <v>241</v>
      </c>
      <c r="K36">
        <f t="shared" si="5"/>
        <v>19.871655000000001</v>
      </c>
    </row>
    <row r="37" spans="1:11" x14ac:dyDescent="0.3">
      <c r="A37">
        <v>221</v>
      </c>
      <c r="B37" s="1">
        <v>42221</v>
      </c>
      <c r="C37" t="s">
        <v>14</v>
      </c>
      <c r="D37" s="1">
        <v>42354</v>
      </c>
      <c r="E37">
        <v>2.6800000000000001E-2</v>
      </c>
      <c r="F37">
        <f t="shared" si="6"/>
        <v>2.6800000000000001E-2</v>
      </c>
      <c r="G37">
        <f t="shared" si="7"/>
        <v>55</v>
      </c>
      <c r="H37">
        <v>10</v>
      </c>
      <c r="I37" s="2">
        <f t="shared" si="4"/>
        <v>189.75</v>
      </c>
      <c r="J37">
        <v>255</v>
      </c>
      <c r="K37">
        <f t="shared" si="5"/>
        <v>48.386250000000004</v>
      </c>
    </row>
    <row r="38" spans="1:11" x14ac:dyDescent="0.3">
      <c r="A38">
        <v>221</v>
      </c>
      <c r="B38" s="1">
        <v>42221</v>
      </c>
      <c r="C38" t="s">
        <v>13</v>
      </c>
      <c r="D38" s="1">
        <v>42354</v>
      </c>
      <c r="E38">
        <v>2.29E-2</v>
      </c>
      <c r="F38">
        <f t="shared" si="6"/>
        <v>2.29E-2</v>
      </c>
      <c r="G38">
        <f t="shared" si="7"/>
        <v>47.199999999999996</v>
      </c>
      <c r="H38">
        <v>10</v>
      </c>
      <c r="I38" s="2">
        <f t="shared" si="4"/>
        <v>162.83999999999997</v>
      </c>
      <c r="J38">
        <v>247</v>
      </c>
      <c r="K38">
        <f t="shared" si="5"/>
        <v>40.221479999999993</v>
      </c>
    </row>
    <row r="39" spans="1:11" x14ac:dyDescent="0.3">
      <c r="A39">
        <v>221</v>
      </c>
      <c r="B39" s="1">
        <v>42221</v>
      </c>
      <c r="C39" t="s">
        <v>6</v>
      </c>
      <c r="D39" s="1">
        <v>42354</v>
      </c>
      <c r="E39">
        <v>2.8899999999999999E-2</v>
      </c>
      <c r="F39">
        <f t="shared" si="6"/>
        <v>2.8899999999999999E-2</v>
      </c>
      <c r="G39">
        <f t="shared" si="7"/>
        <v>59.199999999999996</v>
      </c>
      <c r="H39">
        <v>10</v>
      </c>
      <c r="I39" s="2">
        <f t="shared" si="4"/>
        <v>204.23999999999998</v>
      </c>
      <c r="J39">
        <v>241</v>
      </c>
      <c r="K39">
        <f t="shared" si="5"/>
        <v>49.221839999999993</v>
      </c>
    </row>
    <row r="40" spans="1:11" x14ac:dyDescent="0.3">
      <c r="A40">
        <v>222</v>
      </c>
      <c r="B40" s="1">
        <v>42193</v>
      </c>
      <c r="C40" t="s">
        <v>9</v>
      </c>
      <c r="D40" s="1">
        <v>42354</v>
      </c>
      <c r="E40">
        <v>2.3400000000000001E-2</v>
      </c>
      <c r="F40">
        <f t="shared" si="6"/>
        <v>2.3400000000000001E-2</v>
      </c>
      <c r="G40">
        <f t="shared" si="7"/>
        <v>48.199999999999996</v>
      </c>
      <c r="H40">
        <v>25</v>
      </c>
      <c r="I40" s="2">
        <f t="shared" si="4"/>
        <v>66.515999999999991</v>
      </c>
      <c r="J40">
        <v>251</v>
      </c>
      <c r="K40">
        <f t="shared" si="5"/>
        <v>16.695515999999998</v>
      </c>
    </row>
    <row r="41" spans="1:11" x14ac:dyDescent="0.3">
      <c r="A41">
        <v>222</v>
      </c>
      <c r="B41" s="1">
        <v>42193</v>
      </c>
      <c r="C41" t="s">
        <v>11</v>
      </c>
      <c r="D41" s="1">
        <v>42354</v>
      </c>
      <c r="E41">
        <v>1.6400000000000001E-2</v>
      </c>
      <c r="F41">
        <f t="shared" si="6"/>
        <v>1.6400000000000001E-2</v>
      </c>
      <c r="G41">
        <f t="shared" si="7"/>
        <v>34.200000000000003</v>
      </c>
      <c r="H41">
        <v>25</v>
      </c>
      <c r="I41" s="2">
        <f t="shared" si="4"/>
        <v>47.196000000000005</v>
      </c>
      <c r="J41">
        <v>255</v>
      </c>
      <c r="K41">
        <f t="shared" si="5"/>
        <v>12.034980000000001</v>
      </c>
    </row>
    <row r="42" spans="1:11" x14ac:dyDescent="0.3">
      <c r="A42">
        <v>222</v>
      </c>
      <c r="B42" s="1">
        <v>42193</v>
      </c>
      <c r="C42" t="s">
        <v>12</v>
      </c>
      <c r="D42" s="1">
        <v>42354</v>
      </c>
      <c r="E42">
        <v>2.92E-2</v>
      </c>
      <c r="F42">
        <f t="shared" si="6"/>
        <v>2.92E-2</v>
      </c>
      <c r="G42">
        <f t="shared" si="7"/>
        <v>59.8</v>
      </c>
      <c r="H42">
        <v>20</v>
      </c>
      <c r="I42" s="2">
        <f t="shared" si="4"/>
        <v>103.155</v>
      </c>
      <c r="J42">
        <v>254</v>
      </c>
      <c r="K42">
        <f t="shared" si="5"/>
        <v>26.201370000000001</v>
      </c>
    </row>
    <row r="43" spans="1:11" x14ac:dyDescent="0.3">
      <c r="A43">
        <v>222</v>
      </c>
      <c r="B43" s="1">
        <v>42193</v>
      </c>
      <c r="C43" t="s">
        <v>7</v>
      </c>
      <c r="D43" s="1">
        <v>42354</v>
      </c>
      <c r="E43">
        <v>2.7199999999999998E-2</v>
      </c>
      <c r="F43">
        <f t="shared" si="6"/>
        <v>2.7199999999999998E-2</v>
      </c>
      <c r="G43">
        <f t="shared" si="7"/>
        <v>55.8</v>
      </c>
      <c r="H43">
        <v>20</v>
      </c>
      <c r="I43" s="2">
        <f t="shared" si="4"/>
        <v>96.254999999999995</v>
      </c>
      <c r="J43">
        <v>414</v>
      </c>
      <c r="K43">
        <f t="shared" si="5"/>
        <v>39.849569999999993</v>
      </c>
    </row>
    <row r="44" spans="1:11" x14ac:dyDescent="0.3">
      <c r="A44">
        <v>222</v>
      </c>
      <c r="B44" s="1">
        <v>42193</v>
      </c>
      <c r="C44" t="s">
        <v>4</v>
      </c>
      <c r="D44" s="1">
        <v>42354</v>
      </c>
      <c r="E44">
        <v>4.9700000000000001E-2</v>
      </c>
      <c r="F44">
        <f t="shared" si="6"/>
        <v>4.9700000000000001E-2</v>
      </c>
      <c r="G44">
        <f t="shared" si="7"/>
        <v>100.8</v>
      </c>
      <c r="H44">
        <v>20</v>
      </c>
      <c r="I44" s="2">
        <f t="shared" si="4"/>
        <v>173.88</v>
      </c>
      <c r="J44">
        <v>472</v>
      </c>
      <c r="K44">
        <f t="shared" si="5"/>
        <v>82.071359999999999</v>
      </c>
    </row>
    <row r="45" spans="1:11" x14ac:dyDescent="0.3">
      <c r="A45">
        <v>222</v>
      </c>
      <c r="B45" s="1">
        <v>42193</v>
      </c>
      <c r="C45" t="s">
        <v>8</v>
      </c>
      <c r="D45" s="1">
        <v>42354</v>
      </c>
      <c r="E45">
        <v>1.3899999999999999E-2</v>
      </c>
      <c r="F45">
        <f t="shared" si="6"/>
        <v>1.3899999999999999E-2</v>
      </c>
      <c r="G45">
        <f t="shared" si="7"/>
        <v>29.199999999999996</v>
      </c>
      <c r="H45">
        <v>20</v>
      </c>
      <c r="I45" s="2">
        <f t="shared" si="4"/>
        <v>50.36999999999999</v>
      </c>
      <c r="J45">
        <v>496</v>
      </c>
      <c r="K45">
        <f t="shared" si="5"/>
        <v>24.983519999999995</v>
      </c>
    </row>
    <row r="46" spans="1:11" x14ac:dyDescent="0.3">
      <c r="A46">
        <v>222</v>
      </c>
      <c r="B46" s="1">
        <v>42193</v>
      </c>
      <c r="C46" t="s">
        <v>10</v>
      </c>
      <c r="D46" s="1">
        <v>42354</v>
      </c>
      <c r="E46">
        <v>3.4599999999999999E-2</v>
      </c>
      <c r="F46">
        <f t="shared" si="6"/>
        <v>3.4599999999999999E-2</v>
      </c>
      <c r="G46">
        <f t="shared" si="7"/>
        <v>70.599999999999994</v>
      </c>
      <c r="H46">
        <v>20</v>
      </c>
      <c r="I46" s="2">
        <f t="shared" si="4"/>
        <v>121.785</v>
      </c>
      <c r="J46">
        <v>495</v>
      </c>
      <c r="K46">
        <f t="shared" si="5"/>
        <v>60.283574999999999</v>
      </c>
    </row>
    <row r="47" spans="1:11" x14ac:dyDescent="0.3">
      <c r="A47">
        <v>222</v>
      </c>
      <c r="B47" s="1">
        <v>42193</v>
      </c>
      <c r="C47" t="s">
        <v>5</v>
      </c>
      <c r="D47" s="1">
        <v>42354</v>
      </c>
      <c r="E47">
        <v>1.4200000000000001E-2</v>
      </c>
      <c r="F47">
        <f t="shared" si="6"/>
        <v>1.4200000000000001E-2</v>
      </c>
      <c r="G47">
        <f t="shared" si="7"/>
        <v>29.8</v>
      </c>
      <c r="H47">
        <v>20</v>
      </c>
      <c r="I47" s="2">
        <f t="shared" si="4"/>
        <v>51.405000000000008</v>
      </c>
      <c r="J47">
        <v>493</v>
      </c>
      <c r="K47">
        <f t="shared" si="5"/>
        <v>25.342665000000004</v>
      </c>
    </row>
    <row r="48" spans="1:11" x14ac:dyDescent="0.3">
      <c r="A48">
        <v>222</v>
      </c>
      <c r="B48" s="1">
        <v>42193</v>
      </c>
      <c r="C48" t="s">
        <v>18</v>
      </c>
      <c r="D48" s="1">
        <v>42354</v>
      </c>
      <c r="E48">
        <v>1.7000000000000001E-2</v>
      </c>
      <c r="F48">
        <f t="shared" si="6"/>
        <v>1.7000000000000001E-2</v>
      </c>
      <c r="G48">
        <f t="shared" si="7"/>
        <v>35.4</v>
      </c>
      <c r="H48">
        <v>20</v>
      </c>
      <c r="I48" s="2">
        <f t="shared" si="4"/>
        <v>61.064999999999998</v>
      </c>
      <c r="J48">
        <v>327</v>
      </c>
      <c r="K48">
        <f t="shared" si="5"/>
        <v>19.968254999999999</v>
      </c>
    </row>
    <row r="49" spans="1:11" x14ac:dyDescent="0.3">
      <c r="A49">
        <v>222</v>
      </c>
      <c r="B49" s="1">
        <v>42193</v>
      </c>
      <c r="C49" t="s">
        <v>17</v>
      </c>
      <c r="D49" s="1">
        <v>42354</v>
      </c>
      <c r="E49">
        <v>1.43E-2</v>
      </c>
      <c r="F49">
        <f t="shared" si="6"/>
        <v>1.43E-2</v>
      </c>
      <c r="G49">
        <f t="shared" si="7"/>
        <v>30</v>
      </c>
      <c r="H49">
        <v>20</v>
      </c>
      <c r="I49" s="2">
        <f t="shared" si="4"/>
        <v>51.75</v>
      </c>
      <c r="J49">
        <v>275</v>
      </c>
      <c r="K49">
        <f t="shared" si="5"/>
        <v>14.231250000000001</v>
      </c>
    </row>
    <row r="50" spans="1:11" x14ac:dyDescent="0.3">
      <c r="A50">
        <v>222</v>
      </c>
      <c r="B50" s="1">
        <v>42193</v>
      </c>
      <c r="C50" t="s">
        <v>14</v>
      </c>
      <c r="D50" s="1">
        <v>42354</v>
      </c>
      <c r="E50">
        <v>1.4800000000000001E-2</v>
      </c>
      <c r="F50">
        <f t="shared" si="6"/>
        <v>1.4800000000000001E-2</v>
      </c>
      <c r="G50">
        <f t="shared" si="7"/>
        <v>31</v>
      </c>
      <c r="H50">
        <v>20</v>
      </c>
      <c r="I50" s="2">
        <f t="shared" si="4"/>
        <v>53.475000000000001</v>
      </c>
      <c r="J50">
        <v>514</v>
      </c>
      <c r="K50">
        <f t="shared" si="5"/>
        <v>27.486150000000002</v>
      </c>
    </row>
    <row r="51" spans="1:11" x14ac:dyDescent="0.3">
      <c r="A51">
        <v>222</v>
      </c>
      <c r="B51" s="1">
        <v>42193</v>
      </c>
      <c r="C51" t="s">
        <v>13</v>
      </c>
      <c r="D51" s="1">
        <v>42354</v>
      </c>
      <c r="E51">
        <v>3.0200000000000001E-2</v>
      </c>
      <c r="F51">
        <f t="shared" si="6"/>
        <v>3.0200000000000001E-2</v>
      </c>
      <c r="G51">
        <f t="shared" si="7"/>
        <v>61.8</v>
      </c>
      <c r="H51">
        <v>20</v>
      </c>
      <c r="I51" s="2">
        <f t="shared" si="4"/>
        <v>106.60499999999999</v>
      </c>
      <c r="J51">
        <v>471</v>
      </c>
      <c r="K51">
        <f t="shared" si="5"/>
        <v>50.210954999999991</v>
      </c>
    </row>
    <row r="52" spans="1:11" x14ac:dyDescent="0.3">
      <c r="A52">
        <v>222</v>
      </c>
      <c r="B52" s="1">
        <v>42193</v>
      </c>
      <c r="C52" t="s">
        <v>21</v>
      </c>
      <c r="D52" s="1">
        <v>42354</v>
      </c>
      <c r="E52">
        <v>2.1999999999999999E-2</v>
      </c>
      <c r="F52">
        <f t="shared" si="6"/>
        <v>2.1999999999999999E-2</v>
      </c>
      <c r="G52">
        <f t="shared" si="7"/>
        <v>45.399999999999991</v>
      </c>
      <c r="H52">
        <v>20</v>
      </c>
      <c r="I52" s="2">
        <f t="shared" si="4"/>
        <v>78.314999999999984</v>
      </c>
      <c r="J52">
        <v>260</v>
      </c>
      <c r="K52">
        <f t="shared" si="5"/>
        <v>20.361899999999995</v>
      </c>
    </row>
    <row r="53" spans="1:11" x14ac:dyDescent="0.3">
      <c r="A53">
        <v>222</v>
      </c>
      <c r="B53" s="1">
        <v>42193</v>
      </c>
      <c r="C53" t="s">
        <v>20</v>
      </c>
      <c r="D53" s="1">
        <v>42354</v>
      </c>
      <c r="E53">
        <v>1.7100000000000001E-2</v>
      </c>
      <c r="F53">
        <f t="shared" si="6"/>
        <v>1.7100000000000001E-2</v>
      </c>
      <c r="G53">
        <f t="shared" si="7"/>
        <v>35.6</v>
      </c>
      <c r="H53">
        <v>20</v>
      </c>
      <c r="I53" s="2">
        <f t="shared" si="4"/>
        <v>61.410000000000004</v>
      </c>
      <c r="J53">
        <v>351</v>
      </c>
      <c r="K53">
        <f t="shared" si="5"/>
        <v>21.55491</v>
      </c>
    </row>
    <row r="54" spans="1:11" x14ac:dyDescent="0.3">
      <c r="A54">
        <v>222</v>
      </c>
      <c r="B54" s="1">
        <v>42221</v>
      </c>
      <c r="C54" t="s">
        <v>9</v>
      </c>
      <c r="D54" s="1">
        <v>42354</v>
      </c>
      <c r="E54">
        <v>2.0299999999999999E-2</v>
      </c>
      <c r="F54">
        <f t="shared" si="6"/>
        <v>2.0299999999999999E-2</v>
      </c>
      <c r="G54">
        <f t="shared" si="7"/>
        <v>41.999999999999993</v>
      </c>
      <c r="H54">
        <v>15</v>
      </c>
      <c r="I54" s="2">
        <f t="shared" si="4"/>
        <v>96.59999999999998</v>
      </c>
      <c r="J54">
        <v>235</v>
      </c>
      <c r="K54">
        <f t="shared" si="5"/>
        <v>22.700999999999993</v>
      </c>
    </row>
    <row r="55" spans="1:11" x14ac:dyDescent="0.3">
      <c r="A55">
        <v>222</v>
      </c>
      <c r="B55" s="1">
        <v>42221</v>
      </c>
      <c r="C55" t="s">
        <v>11</v>
      </c>
      <c r="D55" s="1">
        <v>42354</v>
      </c>
      <c r="E55">
        <v>1.44E-2</v>
      </c>
      <c r="F55">
        <f t="shared" si="6"/>
        <v>1.44E-2</v>
      </c>
      <c r="G55">
        <f t="shared" si="7"/>
        <v>30.199999999999996</v>
      </c>
      <c r="H55">
        <v>15</v>
      </c>
      <c r="I55" s="2">
        <f t="shared" si="4"/>
        <v>69.459999999999994</v>
      </c>
      <c r="J55">
        <v>270</v>
      </c>
      <c r="K55">
        <f t="shared" si="5"/>
        <v>18.754200000000001</v>
      </c>
    </row>
    <row r="56" spans="1:11" x14ac:dyDescent="0.3">
      <c r="A56">
        <v>222</v>
      </c>
      <c r="B56" s="1">
        <v>42221</v>
      </c>
      <c r="C56" t="s">
        <v>12</v>
      </c>
      <c r="D56" s="1">
        <v>42354</v>
      </c>
      <c r="E56">
        <v>1.54E-2</v>
      </c>
      <c r="F56">
        <f t="shared" si="6"/>
        <v>1.54E-2</v>
      </c>
      <c r="G56">
        <f t="shared" si="7"/>
        <v>32.199999999999996</v>
      </c>
      <c r="H56">
        <v>15</v>
      </c>
      <c r="I56" s="2">
        <f t="shared" si="4"/>
        <v>74.059999999999988</v>
      </c>
      <c r="J56">
        <v>240</v>
      </c>
      <c r="K56">
        <f t="shared" si="5"/>
        <v>17.774399999999996</v>
      </c>
    </row>
    <row r="57" spans="1:11" x14ac:dyDescent="0.3">
      <c r="A57">
        <v>222</v>
      </c>
      <c r="B57" s="1">
        <v>42221</v>
      </c>
      <c r="C57" t="s">
        <v>7</v>
      </c>
      <c r="D57" s="1">
        <v>42354</v>
      </c>
      <c r="E57">
        <v>2.0500000000000001E-2</v>
      </c>
      <c r="F57">
        <f t="shared" si="6"/>
        <v>2.0500000000000001E-2</v>
      </c>
      <c r="G57">
        <f t="shared" si="7"/>
        <v>42.4</v>
      </c>
      <c r="H57">
        <v>10</v>
      </c>
      <c r="I57" s="2">
        <f t="shared" si="4"/>
        <v>146.28</v>
      </c>
      <c r="J57">
        <v>245</v>
      </c>
      <c r="K57">
        <f t="shared" si="5"/>
        <v>35.8386</v>
      </c>
    </row>
    <row r="58" spans="1:11" x14ac:dyDescent="0.3">
      <c r="A58">
        <v>222</v>
      </c>
      <c r="B58" s="1">
        <v>42221</v>
      </c>
      <c r="C58" t="s">
        <v>4</v>
      </c>
      <c r="D58" s="1">
        <v>42354</v>
      </c>
      <c r="E58">
        <v>1.17E-2</v>
      </c>
      <c r="F58">
        <f t="shared" si="6"/>
        <v>1.17E-2</v>
      </c>
      <c r="G58">
        <f t="shared" si="7"/>
        <v>24.799999999999997</v>
      </c>
      <c r="H58">
        <v>15</v>
      </c>
      <c r="I58" s="2">
        <f t="shared" si="4"/>
        <v>57.039999999999992</v>
      </c>
      <c r="J58">
        <v>501</v>
      </c>
      <c r="K58">
        <f t="shared" si="5"/>
        <v>28.577039999999997</v>
      </c>
    </row>
    <row r="59" spans="1:11" x14ac:dyDescent="0.3">
      <c r="A59">
        <v>222</v>
      </c>
      <c r="B59" s="1">
        <v>42221</v>
      </c>
      <c r="C59" t="s">
        <v>8</v>
      </c>
      <c r="D59" s="1">
        <v>42354</v>
      </c>
      <c r="E59">
        <v>2.2200000000000001E-2</v>
      </c>
      <c r="F59">
        <f t="shared" si="6"/>
        <v>2.2200000000000001E-2</v>
      </c>
      <c r="G59">
        <f t="shared" si="7"/>
        <v>45.8</v>
      </c>
      <c r="H59">
        <v>10</v>
      </c>
      <c r="I59" s="2">
        <f t="shared" si="4"/>
        <v>158.01</v>
      </c>
      <c r="J59">
        <v>339</v>
      </c>
      <c r="K59">
        <f t="shared" si="5"/>
        <v>53.565390000000001</v>
      </c>
    </row>
    <row r="60" spans="1:11" x14ac:dyDescent="0.3">
      <c r="A60">
        <v>222</v>
      </c>
      <c r="B60" s="1">
        <v>42221</v>
      </c>
      <c r="C60" t="s">
        <v>10</v>
      </c>
      <c r="D60" s="1">
        <v>42354</v>
      </c>
      <c r="E60">
        <v>1.6E-2</v>
      </c>
      <c r="F60">
        <f t="shared" si="6"/>
        <v>1.6E-2</v>
      </c>
      <c r="G60">
        <f t="shared" si="7"/>
        <v>33.4</v>
      </c>
      <c r="H60">
        <v>10</v>
      </c>
      <c r="I60" s="2">
        <f t="shared" si="4"/>
        <v>115.22999999999999</v>
      </c>
      <c r="J60">
        <v>284</v>
      </c>
      <c r="K60">
        <f t="shared" si="5"/>
        <v>32.725319999999996</v>
      </c>
    </row>
    <row r="61" spans="1:11" x14ac:dyDescent="0.3">
      <c r="A61">
        <v>222</v>
      </c>
      <c r="B61" s="1">
        <v>42221</v>
      </c>
      <c r="C61" t="s">
        <v>5</v>
      </c>
      <c r="D61" s="1">
        <v>42354</v>
      </c>
      <c r="E61">
        <v>1.95E-2</v>
      </c>
      <c r="F61">
        <f t="shared" si="6"/>
        <v>1.95E-2</v>
      </c>
      <c r="G61">
        <f t="shared" si="7"/>
        <v>40.4</v>
      </c>
      <c r="H61">
        <v>10</v>
      </c>
      <c r="I61" s="2">
        <f t="shared" si="4"/>
        <v>139.38</v>
      </c>
      <c r="J61">
        <v>416</v>
      </c>
      <c r="K61">
        <f t="shared" si="5"/>
        <v>57.982079999999996</v>
      </c>
    </row>
    <row r="62" spans="1:11" x14ac:dyDescent="0.3">
      <c r="A62">
        <v>222</v>
      </c>
      <c r="B62" s="1">
        <v>42221</v>
      </c>
      <c r="C62" t="s">
        <v>18</v>
      </c>
      <c r="D62" s="1">
        <v>42354</v>
      </c>
      <c r="E62">
        <v>2.18E-2</v>
      </c>
      <c r="F62">
        <f t="shared" si="6"/>
        <v>2.18E-2</v>
      </c>
      <c r="G62">
        <f t="shared" si="7"/>
        <v>45</v>
      </c>
      <c r="H62">
        <v>15</v>
      </c>
      <c r="I62" s="2">
        <f t="shared" si="4"/>
        <v>103.5</v>
      </c>
      <c r="J62">
        <v>261</v>
      </c>
      <c r="K62">
        <f t="shared" si="5"/>
        <v>27.013500000000001</v>
      </c>
    </row>
    <row r="63" spans="1:11" x14ac:dyDescent="0.3">
      <c r="A63">
        <v>222</v>
      </c>
      <c r="B63" s="1">
        <v>42221</v>
      </c>
      <c r="C63" t="s">
        <v>15</v>
      </c>
      <c r="D63" s="1">
        <v>42354</v>
      </c>
      <c r="E63">
        <v>1.8499999999999999E-2</v>
      </c>
      <c r="F63">
        <f t="shared" si="6"/>
        <v>1.8499999999999999E-2</v>
      </c>
      <c r="G63">
        <f t="shared" si="7"/>
        <v>38.4</v>
      </c>
      <c r="H63">
        <v>10</v>
      </c>
      <c r="I63" s="2">
        <f t="shared" si="4"/>
        <v>132.47999999999999</v>
      </c>
      <c r="J63">
        <v>440</v>
      </c>
      <c r="K63">
        <f t="shared" si="5"/>
        <v>58.291199999999996</v>
      </c>
    </row>
    <row r="64" spans="1:11" x14ac:dyDescent="0.3">
      <c r="A64">
        <v>222</v>
      </c>
      <c r="B64" s="1">
        <v>42221</v>
      </c>
      <c r="C64" t="s">
        <v>17</v>
      </c>
      <c r="D64" s="1">
        <v>42354</v>
      </c>
      <c r="E64">
        <v>1.7999999999999999E-2</v>
      </c>
      <c r="F64">
        <f t="shared" si="6"/>
        <v>1.7999999999999999E-2</v>
      </c>
      <c r="G64">
        <f t="shared" si="7"/>
        <v>37.399999999999991</v>
      </c>
      <c r="H64">
        <v>10</v>
      </c>
      <c r="I64" s="2">
        <f t="shared" si="4"/>
        <v>129.02999999999997</v>
      </c>
      <c r="J64">
        <v>323</v>
      </c>
      <c r="K64">
        <f t="shared" si="5"/>
        <v>41.676689999999994</v>
      </c>
    </row>
    <row r="65" spans="1:11" x14ac:dyDescent="0.3">
      <c r="A65">
        <v>222</v>
      </c>
      <c r="B65" s="1">
        <v>42221</v>
      </c>
      <c r="C65" t="s">
        <v>16</v>
      </c>
      <c r="D65" s="1">
        <v>42354</v>
      </c>
      <c r="E65">
        <v>1.47E-2</v>
      </c>
      <c r="F65">
        <f t="shared" si="6"/>
        <v>1.47E-2</v>
      </c>
      <c r="G65">
        <f t="shared" si="7"/>
        <v>30.799999999999997</v>
      </c>
      <c r="H65">
        <v>10</v>
      </c>
      <c r="I65" s="2">
        <f t="shared" si="4"/>
        <v>106.25999999999999</v>
      </c>
      <c r="J65">
        <v>270</v>
      </c>
      <c r="K65">
        <f t="shared" si="5"/>
        <v>28.690200000000001</v>
      </c>
    </row>
    <row r="66" spans="1:11" x14ac:dyDescent="0.3">
      <c r="A66">
        <v>222</v>
      </c>
      <c r="B66" s="1">
        <v>42221</v>
      </c>
      <c r="C66" t="s">
        <v>14</v>
      </c>
      <c r="D66" s="1">
        <v>42354</v>
      </c>
      <c r="E66">
        <v>1.43E-2</v>
      </c>
      <c r="F66">
        <f t="shared" ref="F66:F97" si="8">E66</f>
        <v>1.43E-2</v>
      </c>
      <c r="G66">
        <f t="shared" ref="G66:G97" si="9">(F66+0.0007)/0.0005</f>
        <v>30</v>
      </c>
      <c r="H66">
        <v>15</v>
      </c>
      <c r="I66" s="2">
        <f t="shared" si="4"/>
        <v>69</v>
      </c>
      <c r="J66">
        <v>250</v>
      </c>
      <c r="K66">
        <f t="shared" si="5"/>
        <v>17.25</v>
      </c>
    </row>
    <row r="67" spans="1:11" x14ac:dyDescent="0.3">
      <c r="A67">
        <v>222</v>
      </c>
      <c r="B67" s="1">
        <v>42221</v>
      </c>
      <c r="C67" t="s">
        <v>13</v>
      </c>
      <c r="D67" s="1">
        <v>42354</v>
      </c>
      <c r="E67">
        <v>1.49E-2</v>
      </c>
      <c r="F67">
        <f t="shared" si="8"/>
        <v>1.49E-2</v>
      </c>
      <c r="G67">
        <f t="shared" si="9"/>
        <v>31.2</v>
      </c>
      <c r="H67">
        <v>10</v>
      </c>
      <c r="I67" s="2">
        <f t="shared" si="4"/>
        <v>107.63999999999999</v>
      </c>
      <c r="J67">
        <v>246</v>
      </c>
      <c r="K67">
        <f t="shared" si="5"/>
        <v>26.479439999999997</v>
      </c>
    </row>
    <row r="68" spans="1:11" x14ac:dyDescent="0.3">
      <c r="A68">
        <v>222</v>
      </c>
      <c r="B68" s="1">
        <v>42221</v>
      </c>
      <c r="C68" t="s">
        <v>6</v>
      </c>
      <c r="D68" s="1">
        <v>42354</v>
      </c>
      <c r="E68">
        <v>1.83E-2</v>
      </c>
      <c r="F68">
        <f t="shared" si="8"/>
        <v>1.83E-2</v>
      </c>
      <c r="G68">
        <f t="shared" si="9"/>
        <v>38</v>
      </c>
      <c r="H68">
        <v>10</v>
      </c>
      <c r="I68" s="2">
        <f t="shared" si="4"/>
        <v>131.1</v>
      </c>
      <c r="J68">
        <v>304</v>
      </c>
      <c r="K68">
        <f t="shared" si="5"/>
        <v>39.854399999999998</v>
      </c>
    </row>
    <row r="69" spans="1:11" x14ac:dyDescent="0.3">
      <c r="A69">
        <v>222</v>
      </c>
      <c r="B69" s="1">
        <v>42221</v>
      </c>
      <c r="C69" t="s">
        <v>21</v>
      </c>
      <c r="D69" s="1">
        <v>42354</v>
      </c>
      <c r="E69">
        <v>2.2700000000000001E-2</v>
      </c>
      <c r="F69">
        <f t="shared" si="8"/>
        <v>2.2700000000000001E-2</v>
      </c>
      <c r="G69">
        <f t="shared" si="9"/>
        <v>46.8</v>
      </c>
      <c r="H69">
        <v>10</v>
      </c>
      <c r="I69" s="2">
        <f t="shared" si="4"/>
        <v>161.45999999999998</v>
      </c>
      <c r="J69">
        <v>240</v>
      </c>
      <c r="K69">
        <f t="shared" si="5"/>
        <v>38.750399999999992</v>
      </c>
    </row>
    <row r="70" spans="1:11" x14ac:dyDescent="0.3">
      <c r="A70">
        <v>222</v>
      </c>
      <c r="B70" s="1">
        <v>42221</v>
      </c>
      <c r="C70" t="s">
        <v>19</v>
      </c>
      <c r="D70" s="1">
        <v>42354</v>
      </c>
      <c r="E70">
        <v>2.0899999999999998E-2</v>
      </c>
      <c r="F70">
        <f t="shared" si="8"/>
        <v>2.0899999999999998E-2</v>
      </c>
      <c r="G70">
        <f t="shared" si="9"/>
        <v>43.199999999999996</v>
      </c>
      <c r="H70">
        <v>15</v>
      </c>
      <c r="I70" s="2">
        <f t="shared" si="4"/>
        <v>99.359999999999985</v>
      </c>
      <c r="J70">
        <v>343</v>
      </c>
      <c r="K70">
        <f t="shared" si="5"/>
        <v>34.080479999999994</v>
      </c>
    </row>
    <row r="71" spans="1:11" x14ac:dyDescent="0.3">
      <c r="A71">
        <v>222</v>
      </c>
      <c r="B71" s="1">
        <v>42221</v>
      </c>
      <c r="C71" t="s">
        <v>20</v>
      </c>
      <c r="D71" s="1">
        <v>42354</v>
      </c>
      <c r="E71">
        <v>2.4500000000000001E-2</v>
      </c>
      <c r="F71">
        <f t="shared" si="8"/>
        <v>2.4500000000000001E-2</v>
      </c>
      <c r="G71">
        <f t="shared" si="9"/>
        <v>50.4</v>
      </c>
      <c r="H71">
        <v>15</v>
      </c>
      <c r="I71" s="2">
        <f t="shared" si="4"/>
        <v>115.92</v>
      </c>
      <c r="J71">
        <v>260</v>
      </c>
      <c r="K71">
        <f t="shared" si="5"/>
        <v>30.139200000000002</v>
      </c>
    </row>
  </sheetData>
  <sortState ref="A2:K71">
    <sortCondition ref="A2:A71"/>
    <sortCondition ref="B2:B71"/>
    <sortCondition ref="C2:C7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L59" sqref="L59:M59"/>
    </sheetView>
  </sheetViews>
  <sheetFormatPr defaultRowHeight="14.4" x14ac:dyDescent="0.3"/>
  <cols>
    <col min="2" max="2" width="9.21875" bestFit="1" customWidth="1"/>
    <col min="4" max="4" width="9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23</v>
      </c>
      <c r="G1" t="s">
        <v>24</v>
      </c>
      <c r="H1" t="s">
        <v>25</v>
      </c>
      <c r="I1" t="s">
        <v>28</v>
      </c>
      <c r="J1" t="s">
        <v>27</v>
      </c>
      <c r="K1" t="s">
        <v>29</v>
      </c>
    </row>
    <row r="2" spans="1:13" x14ac:dyDescent="0.3">
      <c r="A2">
        <v>221</v>
      </c>
      <c r="B2" s="1">
        <v>42165</v>
      </c>
      <c r="C2" t="s">
        <v>9</v>
      </c>
      <c r="D2" s="1">
        <v>42351</v>
      </c>
      <c r="E2">
        <v>0.17349999999999999</v>
      </c>
      <c r="F2">
        <f>E2-0.00025</f>
        <v>0.17324999999999999</v>
      </c>
      <c r="G2">
        <f>(F2-0.0003)/0.0032</f>
        <v>54.046874999999993</v>
      </c>
      <c r="H2">
        <v>30</v>
      </c>
      <c r="I2" s="2">
        <f>(34.5*G2)/H2</f>
        <v>62.153906249999991</v>
      </c>
      <c r="J2" s="2">
        <v>308</v>
      </c>
      <c r="K2">
        <f>I2*(J2/1000)</f>
        <v>19.143403124999995</v>
      </c>
      <c r="L2">
        <f>AVERAGE(K2:K4)</f>
        <v>15.734874999999997</v>
      </c>
      <c r="M2">
        <f>STDEV(K2:K4)</f>
        <v>3.4693927626624204</v>
      </c>
    </row>
    <row r="3" spans="1:13" x14ac:dyDescent="0.3">
      <c r="A3">
        <v>221</v>
      </c>
      <c r="B3" s="1">
        <v>42165</v>
      </c>
      <c r="C3" t="s">
        <v>11</v>
      </c>
      <c r="D3" s="1">
        <v>42351</v>
      </c>
      <c r="E3">
        <v>9.8799999999999999E-2</v>
      </c>
      <c r="F3">
        <f>E3-0.00025</f>
        <v>9.8549999999999999E-2</v>
      </c>
      <c r="G3">
        <f>(F3-0.0003)/0.0032</f>
        <v>30.703125</v>
      </c>
      <c r="H3">
        <v>30</v>
      </c>
      <c r="I3" s="2">
        <f>(34.5*G3)/H3</f>
        <v>35.30859375</v>
      </c>
      <c r="J3" s="2">
        <v>449</v>
      </c>
      <c r="K3">
        <f>I3*(J3/1000)</f>
        <v>15.85355859375</v>
      </c>
    </row>
    <row r="4" spans="1:13" x14ac:dyDescent="0.3">
      <c r="A4">
        <v>221</v>
      </c>
      <c r="B4" s="1">
        <v>42165</v>
      </c>
      <c r="C4" t="s">
        <v>12</v>
      </c>
      <c r="D4" s="1">
        <v>42351</v>
      </c>
      <c r="E4">
        <v>0.13070000000000001</v>
      </c>
      <c r="F4">
        <f>E4-0.00025</f>
        <v>0.13045000000000001</v>
      </c>
      <c r="G4">
        <f>(F4-0.0003)/0.0032</f>
        <v>40.671875</v>
      </c>
      <c r="H4">
        <v>30</v>
      </c>
      <c r="I4" s="2">
        <f>(34.5*G4)/H4</f>
        <v>46.772656249999997</v>
      </c>
      <c r="J4" s="2">
        <v>261</v>
      </c>
      <c r="K4">
        <f>I4*(J4/1000)</f>
        <v>12.207663281249999</v>
      </c>
    </row>
    <row r="5" spans="1:13" x14ac:dyDescent="0.3">
      <c r="A5">
        <v>221</v>
      </c>
      <c r="B5" s="1">
        <v>42165</v>
      </c>
      <c r="C5" t="s">
        <v>7</v>
      </c>
      <c r="D5" s="1">
        <v>42351</v>
      </c>
      <c r="E5">
        <v>0.1736</v>
      </c>
      <c r="F5">
        <f>E5-0.00025</f>
        <v>0.17335</v>
      </c>
      <c r="G5">
        <f>(F5-0.0003)/0.0032</f>
        <v>54.078125</v>
      </c>
      <c r="H5">
        <v>30</v>
      </c>
      <c r="I5" s="2">
        <f>(34.5*G5)/H5</f>
        <v>62.189843750000001</v>
      </c>
      <c r="J5" s="2">
        <v>169</v>
      </c>
      <c r="K5">
        <f>I5*(J5/1000)</f>
        <v>10.51008359375</v>
      </c>
      <c r="L5">
        <f>AVERAGE(K5:K7)</f>
        <v>10.550615104166667</v>
      </c>
      <c r="M5">
        <f>STDEV(K5:K7)</f>
        <v>2.2014068152606017</v>
      </c>
    </row>
    <row r="6" spans="1:13" x14ac:dyDescent="0.3">
      <c r="A6">
        <v>221</v>
      </c>
      <c r="B6" s="1">
        <v>42165</v>
      </c>
      <c r="C6" t="s">
        <v>4</v>
      </c>
      <c r="D6" s="1">
        <v>42351</v>
      </c>
      <c r="E6">
        <v>0.13830000000000001</v>
      </c>
      <c r="F6">
        <f>E6-0.00025</f>
        <v>0.13805000000000001</v>
      </c>
      <c r="G6">
        <f>(F6-0.0003)/0.0032</f>
        <v>43.046875</v>
      </c>
      <c r="H6">
        <v>30</v>
      </c>
      <c r="I6" s="2">
        <f>(34.5*G6)/H6</f>
        <v>49.50390625</v>
      </c>
      <c r="J6" s="2">
        <v>258</v>
      </c>
      <c r="K6">
        <f>I6*(J6/1000)</f>
        <v>12.7720078125</v>
      </c>
    </row>
    <row r="7" spans="1:13" x14ac:dyDescent="0.3">
      <c r="A7">
        <v>221</v>
      </c>
      <c r="B7" s="1">
        <v>42165</v>
      </c>
      <c r="C7" t="s">
        <v>8</v>
      </c>
      <c r="D7" s="1">
        <v>42351</v>
      </c>
      <c r="E7">
        <v>0.14169999999999999</v>
      </c>
      <c r="F7">
        <f>E7-0.00025</f>
        <v>0.14144999999999999</v>
      </c>
      <c r="G7">
        <f>(F7-0.0003)/0.0032</f>
        <v>44.109375</v>
      </c>
      <c r="H7">
        <v>30</v>
      </c>
      <c r="I7" s="2">
        <f>(34.5*G7)/H7</f>
        <v>50.725781249999997</v>
      </c>
      <c r="J7" s="2">
        <v>165</v>
      </c>
      <c r="K7">
        <f>I7*(J7/1000)</f>
        <v>8.3697539062500006</v>
      </c>
    </row>
    <row r="8" spans="1:13" x14ac:dyDescent="0.3">
      <c r="A8">
        <v>221</v>
      </c>
      <c r="B8" s="1">
        <v>42165</v>
      </c>
      <c r="C8" t="s">
        <v>10</v>
      </c>
      <c r="D8" s="1">
        <v>42351</v>
      </c>
      <c r="E8">
        <v>0.17480000000000001</v>
      </c>
      <c r="F8">
        <f>E8-0.00025</f>
        <v>0.17455000000000001</v>
      </c>
      <c r="G8">
        <f>(F8-0.0003)/0.0032</f>
        <v>54.453125</v>
      </c>
      <c r="H8">
        <v>30</v>
      </c>
      <c r="I8" s="2">
        <f>(34.5*G8)/H8</f>
        <v>62.62109375</v>
      </c>
      <c r="J8" s="2">
        <v>140</v>
      </c>
      <c r="K8">
        <f>I8*(J8/1000)</f>
        <v>8.7669531250000006</v>
      </c>
      <c r="L8">
        <f>AVERAGE(K8:K10)</f>
        <v>10.028041927083335</v>
      </c>
      <c r="M8">
        <f>STDEV(K8:K10)</f>
        <v>1.1711039853430125</v>
      </c>
    </row>
    <row r="9" spans="1:13" x14ac:dyDescent="0.3">
      <c r="A9">
        <v>221</v>
      </c>
      <c r="B9" s="1">
        <v>42165</v>
      </c>
      <c r="C9" t="s">
        <v>5</v>
      </c>
      <c r="D9" s="1">
        <v>42351</v>
      </c>
      <c r="E9">
        <v>0.1555</v>
      </c>
      <c r="F9">
        <f>E9-0.00025</f>
        <v>0.15525</v>
      </c>
      <c r="G9">
        <f>(F9-0.0003)/0.0032</f>
        <v>48.421875</v>
      </c>
      <c r="H9">
        <v>30</v>
      </c>
      <c r="I9" s="2">
        <f>(34.5*G9)/H9</f>
        <v>55.685156249999999</v>
      </c>
      <c r="J9" s="2">
        <v>199</v>
      </c>
      <c r="K9">
        <f>I9*(J9/1000)</f>
        <v>11.08134609375</v>
      </c>
    </row>
    <row r="10" spans="1:13" x14ac:dyDescent="0.3">
      <c r="A10">
        <v>221</v>
      </c>
      <c r="B10" s="1">
        <v>42165</v>
      </c>
      <c r="C10" t="s">
        <v>18</v>
      </c>
      <c r="D10" s="1">
        <v>42351</v>
      </c>
      <c r="E10">
        <v>0.1855</v>
      </c>
      <c r="F10">
        <f>E10-0.00025</f>
        <v>0.18525</v>
      </c>
      <c r="G10">
        <f>(F10-0.0003)/0.0032</f>
        <v>57.796875</v>
      </c>
      <c r="H10">
        <v>30</v>
      </c>
      <c r="I10" s="2">
        <f>(34.5*G10)/H10</f>
        <v>66.466406250000006</v>
      </c>
      <c r="J10" s="2">
        <v>154</v>
      </c>
      <c r="K10">
        <f>I10*(J10/1000)</f>
        <v>10.235826562500002</v>
      </c>
    </row>
    <row r="11" spans="1:13" x14ac:dyDescent="0.3">
      <c r="A11">
        <v>221</v>
      </c>
      <c r="B11" s="1">
        <v>42165</v>
      </c>
      <c r="C11" t="s">
        <v>15</v>
      </c>
      <c r="D11" s="1">
        <v>42351</v>
      </c>
      <c r="E11">
        <v>0.1643</v>
      </c>
      <c r="F11">
        <f>E11-0.00025</f>
        <v>0.16405</v>
      </c>
      <c r="G11">
        <f>(F11-0.0003)/0.0032</f>
        <v>51.171875</v>
      </c>
      <c r="H11">
        <v>30</v>
      </c>
      <c r="I11" s="2">
        <f>(34.5*G11)/H11</f>
        <v>58.84765625</v>
      </c>
      <c r="J11" s="2">
        <v>293</v>
      </c>
      <c r="K11">
        <f>I11*(J11/1000)</f>
        <v>17.24236328125</v>
      </c>
      <c r="L11">
        <f>AVERAGE(K11:K13)</f>
        <v>14.587522395833334</v>
      </c>
      <c r="M11">
        <f>STDEV(K11:K13)</f>
        <v>2.6937865089450059</v>
      </c>
    </row>
    <row r="12" spans="1:13" x14ac:dyDescent="0.3">
      <c r="A12">
        <v>221</v>
      </c>
      <c r="B12" s="1">
        <v>42165</v>
      </c>
      <c r="C12" t="s">
        <v>17</v>
      </c>
      <c r="D12" s="1">
        <v>42351</v>
      </c>
      <c r="E12">
        <v>0.1384</v>
      </c>
      <c r="F12">
        <f>E12-0.00025</f>
        <v>0.13815</v>
      </c>
      <c r="G12">
        <f>(F12-0.0003)/0.0032</f>
        <v>43.078125</v>
      </c>
      <c r="H12">
        <v>30</v>
      </c>
      <c r="I12" s="2">
        <f>(34.5*G12)/H12</f>
        <v>49.539843750000003</v>
      </c>
      <c r="J12" s="2">
        <v>296</v>
      </c>
      <c r="K12">
        <f>I12*(J12/1000)</f>
        <v>14.66379375</v>
      </c>
    </row>
    <row r="13" spans="1:13" x14ac:dyDescent="0.3">
      <c r="A13">
        <v>221</v>
      </c>
      <c r="B13" s="1">
        <v>42165</v>
      </c>
      <c r="C13" t="s">
        <v>16</v>
      </c>
      <c r="D13" s="1">
        <v>42351</v>
      </c>
      <c r="E13">
        <v>0.1188</v>
      </c>
      <c r="F13">
        <f>E13-0.00025</f>
        <v>0.11855</v>
      </c>
      <c r="G13">
        <f>(F13-0.0003)/0.0032</f>
        <v>36.953125</v>
      </c>
      <c r="H13">
        <v>30</v>
      </c>
      <c r="I13" s="2">
        <f>(34.5*G13)/H13</f>
        <v>42.49609375</v>
      </c>
      <c r="J13" s="2">
        <v>279</v>
      </c>
      <c r="K13">
        <f>I13*(J13/1000)</f>
        <v>11.856410156250002</v>
      </c>
    </row>
    <row r="14" spans="1:13" x14ac:dyDescent="0.3">
      <c r="A14">
        <v>221</v>
      </c>
      <c r="B14" s="1">
        <v>42165</v>
      </c>
      <c r="C14" t="s">
        <v>14</v>
      </c>
      <c r="D14" s="1">
        <v>42351</v>
      </c>
      <c r="E14">
        <v>0.1925</v>
      </c>
      <c r="F14">
        <f>E14-0.00025</f>
        <v>0.19225</v>
      </c>
      <c r="G14">
        <f>(F14-0.0003)/0.0032</f>
        <v>59.984375</v>
      </c>
      <c r="H14">
        <v>30</v>
      </c>
      <c r="I14" s="2">
        <f>(34.5*G14)/H14</f>
        <v>68.982031250000006</v>
      </c>
      <c r="J14" s="2">
        <v>177</v>
      </c>
      <c r="K14">
        <f>I14*(J14/1000)</f>
        <v>12.20981953125</v>
      </c>
      <c r="L14">
        <f>AVERAGE(K14:K16)</f>
        <v>13.513703906249999</v>
      </c>
      <c r="M14">
        <f>STDEV(K14:K16)</f>
        <v>1.6859912136825574</v>
      </c>
    </row>
    <row r="15" spans="1:13" x14ac:dyDescent="0.3">
      <c r="A15">
        <v>221</v>
      </c>
      <c r="B15" s="1">
        <v>42165</v>
      </c>
      <c r="C15" t="s">
        <v>13</v>
      </c>
      <c r="D15" s="1">
        <v>42351</v>
      </c>
      <c r="E15">
        <v>0.15090000000000001</v>
      </c>
      <c r="F15">
        <f>E15-0.00025</f>
        <v>0.15065000000000001</v>
      </c>
      <c r="G15">
        <f>(F15-0.0003)/0.0032</f>
        <v>46.984375</v>
      </c>
      <c r="H15">
        <v>30</v>
      </c>
      <c r="I15" s="2">
        <f>(34.5*G15)/H15</f>
        <v>54.032031250000003</v>
      </c>
      <c r="J15" s="2">
        <v>239</v>
      </c>
      <c r="K15">
        <f>I15*(J15/1000)</f>
        <v>12.913655468750001</v>
      </c>
    </row>
    <row r="16" spans="1:13" x14ac:dyDescent="0.3">
      <c r="A16">
        <v>221</v>
      </c>
      <c r="B16" s="1">
        <v>42165</v>
      </c>
      <c r="C16" t="s">
        <v>6</v>
      </c>
      <c r="D16" s="1">
        <v>42351</v>
      </c>
      <c r="E16">
        <v>0.2457</v>
      </c>
      <c r="F16">
        <f>E16-0.00025</f>
        <v>0.24545</v>
      </c>
      <c r="G16">
        <f>(F16-0.0003)/0.0032</f>
        <v>76.609375</v>
      </c>
      <c r="H16">
        <v>30</v>
      </c>
      <c r="I16" s="2">
        <f>(34.5*G16)/H16</f>
        <v>88.100781249999997</v>
      </c>
      <c r="J16" s="2">
        <v>175</v>
      </c>
      <c r="K16">
        <f>I16*(J16/1000)</f>
        <v>15.417636718749998</v>
      </c>
    </row>
    <row r="17" spans="1:13" x14ac:dyDescent="0.3">
      <c r="A17">
        <v>221</v>
      </c>
      <c r="B17" s="1">
        <v>42193</v>
      </c>
      <c r="C17" t="s">
        <v>9</v>
      </c>
      <c r="D17" s="1">
        <v>42354</v>
      </c>
      <c r="E17">
        <v>3.3700000000000001E-2</v>
      </c>
      <c r="F17">
        <f>E17</f>
        <v>3.3700000000000001E-2</v>
      </c>
      <c r="G17">
        <f>(F17+0.0007)/0.0005</f>
        <v>68.8</v>
      </c>
      <c r="H17">
        <v>30</v>
      </c>
      <c r="I17" s="2">
        <f>(34.5*G17)/H17</f>
        <v>79.11999999999999</v>
      </c>
      <c r="J17">
        <v>275</v>
      </c>
      <c r="K17">
        <f>I17*(J17/1000)</f>
        <v>21.757999999999999</v>
      </c>
      <c r="L17">
        <f>AVERAGE(K17:K19)</f>
        <v>37.201978666666662</v>
      </c>
      <c r="M17">
        <f>STDEV(K17:K19)</f>
        <v>13.51071317588073</v>
      </c>
    </row>
    <row r="18" spans="1:13" x14ac:dyDescent="0.3">
      <c r="A18">
        <v>221</v>
      </c>
      <c r="B18" s="1">
        <v>42193</v>
      </c>
      <c r="C18" t="s">
        <v>11</v>
      </c>
      <c r="D18" s="1">
        <v>42354</v>
      </c>
      <c r="E18">
        <v>3.2599999999999997E-2</v>
      </c>
      <c r="F18">
        <f>E18</f>
        <v>3.2599999999999997E-2</v>
      </c>
      <c r="G18">
        <f>(F18+0.0007)/0.0005</f>
        <v>66.599999999999994</v>
      </c>
      <c r="H18">
        <v>25</v>
      </c>
      <c r="I18" s="2">
        <f>(34.5*G18)/H18</f>
        <v>91.907999999999987</v>
      </c>
      <c r="J18">
        <v>468</v>
      </c>
      <c r="K18">
        <f>I18*(J18/1000)</f>
        <v>43.012943999999997</v>
      </c>
    </row>
    <row r="19" spans="1:13" x14ac:dyDescent="0.3">
      <c r="A19">
        <v>221</v>
      </c>
      <c r="B19" s="1">
        <v>42193</v>
      </c>
      <c r="C19" t="s">
        <v>12</v>
      </c>
      <c r="D19" s="1">
        <v>42354</v>
      </c>
      <c r="E19">
        <v>3.5099999999999999E-2</v>
      </c>
      <c r="F19">
        <f>E19</f>
        <v>3.5099999999999999E-2</v>
      </c>
      <c r="G19">
        <f>(F19+0.0007)/0.0005</f>
        <v>71.599999999999994</v>
      </c>
      <c r="H19">
        <v>25</v>
      </c>
      <c r="I19" s="2">
        <f>(34.5*G19)/H19</f>
        <v>98.807999999999993</v>
      </c>
      <c r="J19">
        <v>474</v>
      </c>
      <c r="K19">
        <f>I19*(J19/1000)</f>
        <v>46.834991999999993</v>
      </c>
    </row>
    <row r="20" spans="1:13" x14ac:dyDescent="0.3">
      <c r="A20">
        <v>221</v>
      </c>
      <c r="B20" s="1">
        <v>42193</v>
      </c>
      <c r="C20" t="s">
        <v>7</v>
      </c>
      <c r="D20" s="1">
        <v>42354</v>
      </c>
      <c r="E20">
        <v>1.66E-2</v>
      </c>
      <c r="F20">
        <f>E20</f>
        <v>1.66E-2</v>
      </c>
      <c r="G20">
        <f>(F20+0.0007)/0.0005</f>
        <v>34.6</v>
      </c>
      <c r="H20">
        <v>25</v>
      </c>
      <c r="I20" s="2">
        <f>(34.5*G20)/H20</f>
        <v>47.748000000000005</v>
      </c>
      <c r="J20">
        <v>420</v>
      </c>
      <c r="K20">
        <f>I20*(J20/1000)</f>
        <v>20.05416</v>
      </c>
      <c r="L20">
        <f>AVERAGE(K20:K22)</f>
        <v>20.024719999999999</v>
      </c>
      <c r="M20">
        <f>STDEV(K20:K22)</f>
        <v>2.5696864845346825</v>
      </c>
    </row>
    <row r="21" spans="1:13" x14ac:dyDescent="0.3">
      <c r="A21">
        <v>221</v>
      </c>
      <c r="B21" s="1">
        <v>42193</v>
      </c>
      <c r="C21" t="s">
        <v>4</v>
      </c>
      <c r="D21" s="1">
        <v>42354</v>
      </c>
      <c r="E21">
        <v>1.95E-2</v>
      </c>
      <c r="F21">
        <f>E21</f>
        <v>1.95E-2</v>
      </c>
      <c r="G21">
        <f>(F21+0.0007)/0.0005</f>
        <v>40.4</v>
      </c>
      <c r="H21">
        <v>25</v>
      </c>
      <c r="I21" s="2">
        <f>(34.5*G21)/H21</f>
        <v>55.751999999999995</v>
      </c>
      <c r="J21">
        <v>405</v>
      </c>
      <c r="K21">
        <f>I21*(J21/1000)</f>
        <v>22.579560000000001</v>
      </c>
    </row>
    <row r="22" spans="1:13" x14ac:dyDescent="0.3">
      <c r="A22">
        <v>221</v>
      </c>
      <c r="B22" s="1">
        <v>42193</v>
      </c>
      <c r="C22" t="s">
        <v>8</v>
      </c>
      <c r="D22" s="1">
        <v>42354</v>
      </c>
      <c r="E22">
        <v>1.35E-2</v>
      </c>
      <c r="F22">
        <f>E22</f>
        <v>1.35E-2</v>
      </c>
      <c r="G22">
        <f>(F22+0.0007)/0.0005</f>
        <v>28.4</v>
      </c>
      <c r="H22">
        <v>25</v>
      </c>
      <c r="I22" s="2">
        <f>(34.5*G22)/H22</f>
        <v>39.192</v>
      </c>
      <c r="J22">
        <v>445</v>
      </c>
      <c r="K22">
        <f>I22*(J22/1000)</f>
        <v>17.440439999999999</v>
      </c>
    </row>
    <row r="23" spans="1:13" x14ac:dyDescent="0.3">
      <c r="A23">
        <v>221</v>
      </c>
      <c r="B23" s="1">
        <v>42193</v>
      </c>
      <c r="C23" t="s">
        <v>10</v>
      </c>
      <c r="D23" s="1">
        <v>42354</v>
      </c>
      <c r="E23">
        <v>1.6899999999999998E-2</v>
      </c>
      <c r="F23">
        <f>E23</f>
        <v>1.6899999999999998E-2</v>
      </c>
      <c r="G23">
        <f>(F23+0.0007)/0.0005</f>
        <v>35.199999999999996</v>
      </c>
      <c r="H23">
        <v>25</v>
      </c>
      <c r="I23" s="2">
        <f>(34.5*G23)/H23</f>
        <v>48.575999999999993</v>
      </c>
      <c r="J23">
        <v>290</v>
      </c>
      <c r="K23">
        <f>I23*(J23/1000)</f>
        <v>14.087039999999996</v>
      </c>
      <c r="L23">
        <f>AVERAGE(K23:K25)</f>
        <v>32.154919999999997</v>
      </c>
      <c r="M23">
        <f>STDEV(K23:K25)</f>
        <v>27.761269306398788</v>
      </c>
    </row>
    <row r="24" spans="1:13" x14ac:dyDescent="0.3">
      <c r="A24">
        <v>221</v>
      </c>
      <c r="B24" s="1">
        <v>42193</v>
      </c>
      <c r="C24" t="s">
        <v>5</v>
      </c>
      <c r="D24" s="1">
        <v>42354</v>
      </c>
      <c r="E24">
        <v>5.21E-2</v>
      </c>
      <c r="F24">
        <f>E24</f>
        <v>5.21E-2</v>
      </c>
      <c r="G24">
        <f>(F24+0.0007)/0.0005</f>
        <v>105.6</v>
      </c>
      <c r="H24">
        <v>25</v>
      </c>
      <c r="I24" s="2">
        <f>(34.5*G24)/H24</f>
        <v>145.72799999999998</v>
      </c>
      <c r="J24">
        <v>440</v>
      </c>
      <c r="K24">
        <f>I24*(J24/1000)</f>
        <v>64.120319999999992</v>
      </c>
    </row>
    <row r="25" spans="1:13" x14ac:dyDescent="0.3">
      <c r="A25">
        <v>221</v>
      </c>
      <c r="B25" s="1">
        <v>42193</v>
      </c>
      <c r="C25" t="s">
        <v>18</v>
      </c>
      <c r="D25" s="1">
        <v>42354</v>
      </c>
      <c r="E25">
        <v>2.3800000000000002E-2</v>
      </c>
      <c r="F25">
        <f>E25</f>
        <v>2.3800000000000002E-2</v>
      </c>
      <c r="G25">
        <f>(F25+0.0007)/0.0005</f>
        <v>49</v>
      </c>
      <c r="H25">
        <v>25</v>
      </c>
      <c r="I25" s="2">
        <f>(34.5*G25)/H25</f>
        <v>67.62</v>
      </c>
      <c r="J25">
        <v>270</v>
      </c>
      <c r="K25">
        <f>I25*(J25/1000)</f>
        <v>18.257400000000004</v>
      </c>
    </row>
    <row r="26" spans="1:13" x14ac:dyDescent="0.3">
      <c r="A26">
        <v>221</v>
      </c>
      <c r="B26" s="1">
        <v>42193</v>
      </c>
      <c r="C26" t="s">
        <v>15</v>
      </c>
      <c r="D26" s="1">
        <v>42354</v>
      </c>
      <c r="E26">
        <v>1.7399999999999999E-2</v>
      </c>
      <c r="F26">
        <f>E26</f>
        <v>1.7399999999999999E-2</v>
      </c>
      <c r="G26">
        <f>(F26+0.0007)/0.0005</f>
        <v>36.199999999999996</v>
      </c>
      <c r="H26">
        <v>25</v>
      </c>
      <c r="I26" s="2">
        <f>(34.5*G26)/H26</f>
        <v>49.955999999999996</v>
      </c>
      <c r="J26">
        <v>280</v>
      </c>
      <c r="K26">
        <f>I26*(J26/1000)</f>
        <v>13.987680000000001</v>
      </c>
      <c r="L26">
        <f>AVERAGE(K26:K28)</f>
        <v>21.316399999999998</v>
      </c>
      <c r="M26">
        <f>STDEV(K26:K28)</f>
        <v>10.624266913213356</v>
      </c>
    </row>
    <row r="27" spans="1:13" x14ac:dyDescent="0.3">
      <c r="A27">
        <v>221</v>
      </c>
      <c r="B27" s="1">
        <v>42193</v>
      </c>
      <c r="C27" t="s">
        <v>17</v>
      </c>
      <c r="D27" s="1">
        <v>42354</v>
      </c>
      <c r="E27">
        <v>2.3099999999999999E-2</v>
      </c>
      <c r="F27">
        <f>E27</f>
        <v>2.3099999999999999E-2</v>
      </c>
      <c r="G27">
        <f>(F27+0.0007)/0.0005</f>
        <v>47.599999999999994</v>
      </c>
      <c r="H27">
        <v>25</v>
      </c>
      <c r="I27" s="2">
        <f>(34.5*G27)/H27</f>
        <v>65.687999999999988</v>
      </c>
      <c r="J27">
        <v>510</v>
      </c>
      <c r="K27">
        <f>I27*(J27/1000)</f>
        <v>33.500879999999995</v>
      </c>
    </row>
    <row r="28" spans="1:13" x14ac:dyDescent="0.3">
      <c r="A28">
        <v>221</v>
      </c>
      <c r="B28" s="1">
        <v>42193</v>
      </c>
      <c r="C28" t="s">
        <v>16</v>
      </c>
      <c r="D28" s="1">
        <v>42354</v>
      </c>
      <c r="E28">
        <v>2.06E-2</v>
      </c>
      <c r="F28">
        <f>E28</f>
        <v>2.06E-2</v>
      </c>
      <c r="G28">
        <f>(F28+0.0007)/0.0005</f>
        <v>42.6</v>
      </c>
      <c r="H28">
        <v>25</v>
      </c>
      <c r="I28" s="2">
        <f>(34.5*G28)/H28</f>
        <v>58.788000000000004</v>
      </c>
      <c r="J28">
        <v>280</v>
      </c>
      <c r="K28">
        <f>I28*(J28/1000)</f>
        <v>16.460640000000001</v>
      </c>
    </row>
    <row r="29" spans="1:13" x14ac:dyDescent="0.3">
      <c r="A29">
        <v>221</v>
      </c>
      <c r="B29" s="1">
        <v>42193</v>
      </c>
      <c r="C29" t="s">
        <v>14</v>
      </c>
      <c r="D29" s="1">
        <v>42354</v>
      </c>
      <c r="E29">
        <v>3.8800000000000001E-2</v>
      </c>
      <c r="F29">
        <f>E29</f>
        <v>3.8800000000000001E-2</v>
      </c>
      <c r="G29">
        <f>(F29+0.0007)/0.0005</f>
        <v>79</v>
      </c>
      <c r="H29">
        <v>25</v>
      </c>
      <c r="I29" s="2">
        <f>(34.5*G29)/H29</f>
        <v>109.02</v>
      </c>
      <c r="J29">
        <v>494</v>
      </c>
      <c r="K29">
        <f>I29*(J29/1000)</f>
        <v>53.855879999999999</v>
      </c>
      <c r="L29">
        <f>AVERAGE(K29:K31)</f>
        <v>45.206154999999995</v>
      </c>
      <c r="M29">
        <f>STDEV(K29:K31)</f>
        <v>8.2881181276858804</v>
      </c>
    </row>
    <row r="30" spans="1:13" x14ac:dyDescent="0.3">
      <c r="A30">
        <v>221</v>
      </c>
      <c r="B30" s="1">
        <v>42193</v>
      </c>
      <c r="C30" t="s">
        <v>13</v>
      </c>
      <c r="D30" s="1">
        <v>42354</v>
      </c>
      <c r="E30">
        <v>2.46E-2</v>
      </c>
      <c r="F30">
        <f>E30</f>
        <v>2.46E-2</v>
      </c>
      <c r="G30">
        <f>(F30+0.0007)/0.0005</f>
        <v>50.6</v>
      </c>
      <c r="H30">
        <v>20</v>
      </c>
      <c r="I30" s="2">
        <f>(34.5*G30)/H30</f>
        <v>87.284999999999997</v>
      </c>
      <c r="J30">
        <v>509</v>
      </c>
      <c r="K30">
        <f>I30*(J30/1000)</f>
        <v>44.428064999999997</v>
      </c>
    </row>
    <row r="31" spans="1:13" x14ac:dyDescent="0.3">
      <c r="A31">
        <v>221</v>
      </c>
      <c r="B31" s="1">
        <v>42193</v>
      </c>
      <c r="C31" t="s">
        <v>6</v>
      </c>
      <c r="D31" s="1">
        <v>42354</v>
      </c>
      <c r="E31">
        <v>2.0899999999999998E-2</v>
      </c>
      <c r="F31">
        <f>E31</f>
        <v>2.0899999999999998E-2</v>
      </c>
      <c r="G31">
        <f>(F31+0.0007)/0.0005</f>
        <v>43.199999999999996</v>
      </c>
      <c r="H31">
        <v>20</v>
      </c>
      <c r="I31" s="2">
        <f>(34.5*G31)/H31</f>
        <v>74.52</v>
      </c>
      <c r="J31">
        <v>501</v>
      </c>
      <c r="K31">
        <f>I31*(J31/1000)</f>
        <v>37.334519999999998</v>
      </c>
    </row>
    <row r="32" spans="1:13" x14ac:dyDescent="0.3">
      <c r="A32">
        <v>221</v>
      </c>
      <c r="B32" s="1">
        <v>42221</v>
      </c>
      <c r="C32" t="s">
        <v>9</v>
      </c>
      <c r="D32" s="1">
        <v>42354</v>
      </c>
      <c r="E32">
        <v>3.7600000000000001E-2</v>
      </c>
      <c r="F32">
        <f>E32</f>
        <v>3.7600000000000001E-2</v>
      </c>
      <c r="G32">
        <f>(F32+0.0007)/0.0005</f>
        <v>76.599999999999994</v>
      </c>
      <c r="H32">
        <v>25</v>
      </c>
      <c r="I32" s="2">
        <f>(34.5*G32)/H32</f>
        <v>105.708</v>
      </c>
      <c r="J32">
        <v>210</v>
      </c>
      <c r="K32">
        <f>I32*(J32/1000)</f>
        <v>22.19868</v>
      </c>
      <c r="L32">
        <f>AVERAGE(K32:K34)</f>
        <v>27.258334999999999</v>
      </c>
      <c r="M32">
        <f>STDEV(K32:K34)</f>
        <v>11.998928591573293</v>
      </c>
    </row>
    <row r="33" spans="1:13" x14ac:dyDescent="0.3">
      <c r="A33">
        <v>221</v>
      </c>
      <c r="B33" s="1">
        <v>42221</v>
      </c>
      <c r="C33" t="s">
        <v>11</v>
      </c>
      <c r="D33" s="1">
        <v>42354</v>
      </c>
      <c r="E33">
        <v>2.4400000000000002E-2</v>
      </c>
      <c r="F33">
        <f>E33</f>
        <v>2.4400000000000002E-2</v>
      </c>
      <c r="G33">
        <f>(F33+0.0007)/0.0005</f>
        <v>50.2</v>
      </c>
      <c r="H33">
        <v>20</v>
      </c>
      <c r="I33" s="2">
        <f>(34.5*G33)/H33</f>
        <v>86.594999999999999</v>
      </c>
      <c r="J33">
        <v>215</v>
      </c>
      <c r="K33">
        <f>I33*(J33/1000)</f>
        <v>18.617925</v>
      </c>
    </row>
    <row r="34" spans="1:13" x14ac:dyDescent="0.3">
      <c r="A34">
        <v>221</v>
      </c>
      <c r="B34" s="1">
        <v>42221</v>
      </c>
      <c r="C34" t="s">
        <v>12</v>
      </c>
      <c r="D34" s="1">
        <v>42354</v>
      </c>
      <c r="E34">
        <v>4.1700000000000001E-2</v>
      </c>
      <c r="F34">
        <f>E34</f>
        <v>4.1700000000000001E-2</v>
      </c>
      <c r="G34">
        <f>(F34+0.0007)/0.0005</f>
        <v>84.8</v>
      </c>
      <c r="H34">
        <v>15</v>
      </c>
      <c r="I34" s="2">
        <f>(34.5*G34)/H34</f>
        <v>195.04</v>
      </c>
      <c r="J34">
        <v>210</v>
      </c>
      <c r="K34">
        <f>I34*(J34/1000)</f>
        <v>40.958399999999997</v>
      </c>
    </row>
    <row r="35" spans="1:13" x14ac:dyDescent="0.3">
      <c r="A35">
        <v>221</v>
      </c>
      <c r="B35" s="1">
        <v>42221</v>
      </c>
      <c r="C35" t="s">
        <v>7</v>
      </c>
      <c r="D35" s="1">
        <v>42354</v>
      </c>
      <c r="E35">
        <v>2.8500000000000001E-2</v>
      </c>
      <c r="F35">
        <f>E35</f>
        <v>2.8500000000000001E-2</v>
      </c>
      <c r="G35">
        <f>(F35+0.0007)/0.0005</f>
        <v>58.4</v>
      </c>
      <c r="H35">
        <v>20</v>
      </c>
      <c r="I35" s="2">
        <f>(34.5*G35)/H35</f>
        <v>100.74</v>
      </c>
      <c r="J35">
        <v>435</v>
      </c>
      <c r="K35">
        <f>I35*(J35/1000)</f>
        <v>43.821899999999999</v>
      </c>
      <c r="L35">
        <f>AVERAGE(K35:K37)</f>
        <v>30.316299999999995</v>
      </c>
      <c r="M35">
        <f>STDEV(K35:K37)</f>
        <v>12.168058432223287</v>
      </c>
    </row>
    <row r="36" spans="1:13" x14ac:dyDescent="0.3">
      <c r="A36">
        <v>221</v>
      </c>
      <c r="B36" s="1">
        <v>42221</v>
      </c>
      <c r="C36" t="s">
        <v>4</v>
      </c>
      <c r="D36" s="1">
        <v>42354</v>
      </c>
      <c r="E36">
        <v>2.5899999999999999E-2</v>
      </c>
      <c r="F36">
        <f>E36</f>
        <v>2.5899999999999999E-2</v>
      </c>
      <c r="G36">
        <f>(F36+0.0007)/0.0005</f>
        <v>53.199999999999996</v>
      </c>
      <c r="H36">
        <v>15</v>
      </c>
      <c r="I36" s="2">
        <f>(34.5*G36)/H36</f>
        <v>122.35999999999999</v>
      </c>
      <c r="J36">
        <v>220</v>
      </c>
      <c r="K36">
        <f>I36*(J36/1000)</f>
        <v>26.919199999999996</v>
      </c>
    </row>
    <row r="37" spans="1:13" x14ac:dyDescent="0.3">
      <c r="A37">
        <v>221</v>
      </c>
      <c r="B37" s="1">
        <v>42221</v>
      </c>
      <c r="C37" t="s">
        <v>8</v>
      </c>
      <c r="D37" s="1">
        <v>42354</v>
      </c>
      <c r="E37">
        <v>1.84E-2</v>
      </c>
      <c r="F37">
        <f>E37</f>
        <v>1.84E-2</v>
      </c>
      <c r="G37">
        <f>(F37+0.0007)/0.0005</f>
        <v>38.199999999999996</v>
      </c>
      <c r="H37">
        <v>15</v>
      </c>
      <c r="I37" s="2">
        <f>(34.5*G37)/H37</f>
        <v>87.859999999999985</v>
      </c>
      <c r="J37">
        <v>230</v>
      </c>
      <c r="K37">
        <f>I37*(J37/1000)</f>
        <v>20.207799999999999</v>
      </c>
    </row>
    <row r="38" spans="1:13" x14ac:dyDescent="0.3">
      <c r="A38">
        <v>221</v>
      </c>
      <c r="B38" s="1">
        <v>42221</v>
      </c>
      <c r="C38" t="s">
        <v>10</v>
      </c>
      <c r="D38" s="1">
        <v>42354</v>
      </c>
      <c r="E38">
        <v>3.6799999999999999E-2</v>
      </c>
      <c r="F38">
        <f>E38</f>
        <v>3.6799999999999999E-2</v>
      </c>
      <c r="G38">
        <f>(F38+0.0007)/0.0005</f>
        <v>75</v>
      </c>
      <c r="H38">
        <v>25</v>
      </c>
      <c r="I38" s="2">
        <f>(34.5*G38)/H38</f>
        <v>103.5</v>
      </c>
      <c r="J38">
        <v>397</v>
      </c>
      <c r="K38">
        <f>I38*(J38/1000)</f>
        <v>41.089500000000001</v>
      </c>
      <c r="L38">
        <f>AVERAGE(K38:K40)</f>
        <v>52.399704000000007</v>
      </c>
      <c r="M38">
        <f>STDEV(K38:K40)</f>
        <v>10.082102154850853</v>
      </c>
    </row>
    <row r="39" spans="1:13" x14ac:dyDescent="0.3">
      <c r="A39">
        <v>221</v>
      </c>
      <c r="B39" s="1">
        <v>42221</v>
      </c>
      <c r="C39" t="s">
        <v>5</v>
      </c>
      <c r="D39" s="1">
        <v>42354</v>
      </c>
      <c r="E39">
        <v>8.4400000000000003E-2</v>
      </c>
      <c r="F39">
        <f>E39</f>
        <v>8.4400000000000003E-2</v>
      </c>
      <c r="G39">
        <f>(F39+0.0007)/0.0005</f>
        <v>170.20000000000002</v>
      </c>
      <c r="H39">
        <v>25</v>
      </c>
      <c r="I39" s="2">
        <f>(34.5*G39)/H39</f>
        <v>234.87600000000003</v>
      </c>
      <c r="J39">
        <v>237</v>
      </c>
      <c r="K39">
        <f>I39*(J39/1000)</f>
        <v>55.665612000000003</v>
      </c>
    </row>
    <row r="40" spans="1:13" x14ac:dyDescent="0.3">
      <c r="A40">
        <v>221</v>
      </c>
      <c r="B40" s="1">
        <v>42221</v>
      </c>
      <c r="C40" t="s">
        <v>18</v>
      </c>
      <c r="D40" s="1">
        <v>42354</v>
      </c>
      <c r="E40">
        <v>7.2300000000000003E-2</v>
      </c>
      <c r="F40">
        <f>E40</f>
        <v>7.2300000000000003E-2</v>
      </c>
      <c r="G40">
        <f>(F40+0.0007)/0.0005</f>
        <v>146.00000000000003</v>
      </c>
      <c r="H40">
        <v>20</v>
      </c>
      <c r="I40" s="2">
        <f>(34.5*G40)/H40</f>
        <v>251.85000000000005</v>
      </c>
      <c r="J40">
        <v>240</v>
      </c>
      <c r="K40">
        <f>I40*(J40/1000)</f>
        <v>60.44400000000001</v>
      </c>
    </row>
    <row r="41" spans="1:13" x14ac:dyDescent="0.3">
      <c r="A41">
        <v>221</v>
      </c>
      <c r="B41" s="1">
        <v>42221</v>
      </c>
      <c r="C41" t="s">
        <v>15</v>
      </c>
      <c r="D41" s="1">
        <v>42354</v>
      </c>
      <c r="E41">
        <v>2.8299999999999999E-2</v>
      </c>
      <c r="F41">
        <f>E41</f>
        <v>2.8299999999999999E-2</v>
      </c>
      <c r="G41">
        <f>(F41+0.0007)/0.0005</f>
        <v>57.999999999999993</v>
      </c>
      <c r="H41">
        <v>20</v>
      </c>
      <c r="I41" s="2">
        <f>(34.5*G41)/H41</f>
        <v>100.04999999999998</v>
      </c>
      <c r="J41">
        <v>235</v>
      </c>
      <c r="K41">
        <f>I41*(J41/1000)</f>
        <v>23.511749999999996</v>
      </c>
      <c r="L41">
        <f>AVERAGE(K41:K43)</f>
        <v>20.942995</v>
      </c>
      <c r="M41">
        <f>STDEV(K41:K43)</f>
        <v>2.2347844781824016</v>
      </c>
    </row>
    <row r="42" spans="1:13" x14ac:dyDescent="0.3">
      <c r="A42">
        <v>221</v>
      </c>
      <c r="B42" s="1">
        <v>42221</v>
      </c>
      <c r="C42" t="s">
        <v>17</v>
      </c>
      <c r="D42" s="1">
        <v>42354</v>
      </c>
      <c r="E42">
        <v>2.3699999999999999E-2</v>
      </c>
      <c r="F42">
        <f>E42</f>
        <v>2.3699999999999999E-2</v>
      </c>
      <c r="G42">
        <f>(F42+0.0007)/0.0005</f>
        <v>48.8</v>
      </c>
      <c r="H42">
        <v>20</v>
      </c>
      <c r="I42" s="2">
        <f>(34.5*G42)/H42</f>
        <v>84.179999999999993</v>
      </c>
      <c r="J42">
        <v>231</v>
      </c>
      <c r="K42">
        <f>I42*(J42/1000)</f>
        <v>19.44558</v>
      </c>
    </row>
    <row r="43" spans="1:13" x14ac:dyDescent="0.3">
      <c r="A43">
        <v>221</v>
      </c>
      <c r="B43" s="1">
        <v>42221</v>
      </c>
      <c r="C43" t="s">
        <v>16</v>
      </c>
      <c r="D43" s="1">
        <v>42354</v>
      </c>
      <c r="E43">
        <v>2.3199999999999998E-2</v>
      </c>
      <c r="F43">
        <f>E43</f>
        <v>2.3199999999999998E-2</v>
      </c>
      <c r="G43">
        <f>(F43+0.0007)/0.0005</f>
        <v>47.8</v>
      </c>
      <c r="H43">
        <v>20</v>
      </c>
      <c r="I43" s="2">
        <f>(34.5*G43)/H43</f>
        <v>82.454999999999998</v>
      </c>
      <c r="J43">
        <v>241</v>
      </c>
      <c r="K43">
        <f>I43*(J43/1000)</f>
        <v>19.871655000000001</v>
      </c>
    </row>
    <row r="44" spans="1:13" x14ac:dyDescent="0.3">
      <c r="A44">
        <v>221</v>
      </c>
      <c r="B44" s="1">
        <v>42221</v>
      </c>
      <c r="C44" t="s">
        <v>14</v>
      </c>
      <c r="D44" s="1">
        <v>42354</v>
      </c>
      <c r="E44">
        <v>2.6800000000000001E-2</v>
      </c>
      <c r="F44">
        <f>E44</f>
        <v>2.6800000000000001E-2</v>
      </c>
      <c r="G44">
        <f>(F44+0.0007)/0.0005</f>
        <v>55</v>
      </c>
      <c r="H44">
        <v>10</v>
      </c>
      <c r="I44" s="2">
        <f>(34.5*G44)/H44</f>
        <v>189.75</v>
      </c>
      <c r="J44">
        <v>255</v>
      </c>
      <c r="K44">
        <f>I44*(J44/1000)</f>
        <v>48.386250000000004</v>
      </c>
      <c r="L44">
        <f>AVERAGE(K44:K46)</f>
        <v>45.943189999999994</v>
      </c>
      <c r="M44">
        <f>STDEV(K44:K46)</f>
        <v>4.97272829089827</v>
      </c>
    </row>
    <row r="45" spans="1:13" x14ac:dyDescent="0.3">
      <c r="A45">
        <v>221</v>
      </c>
      <c r="B45" s="1">
        <v>42221</v>
      </c>
      <c r="C45" t="s">
        <v>13</v>
      </c>
      <c r="D45" s="1">
        <v>42354</v>
      </c>
      <c r="E45">
        <v>2.29E-2</v>
      </c>
      <c r="F45">
        <f>E45</f>
        <v>2.29E-2</v>
      </c>
      <c r="G45">
        <f>(F45+0.0007)/0.0005</f>
        <v>47.199999999999996</v>
      </c>
      <c r="H45">
        <v>10</v>
      </c>
      <c r="I45" s="2">
        <f>(34.5*G45)/H45</f>
        <v>162.83999999999997</v>
      </c>
      <c r="J45">
        <v>247</v>
      </c>
      <c r="K45">
        <f>I45*(J45/1000)</f>
        <v>40.221479999999993</v>
      </c>
    </row>
    <row r="46" spans="1:13" x14ac:dyDescent="0.3">
      <c r="A46">
        <v>221</v>
      </c>
      <c r="B46" s="1">
        <v>42221</v>
      </c>
      <c r="C46" t="s">
        <v>6</v>
      </c>
      <c r="D46" s="1">
        <v>42354</v>
      </c>
      <c r="E46">
        <v>2.8899999999999999E-2</v>
      </c>
      <c r="F46">
        <f>E46</f>
        <v>2.8899999999999999E-2</v>
      </c>
      <c r="G46">
        <f>(F46+0.0007)/0.0005</f>
        <v>59.199999999999996</v>
      </c>
      <c r="H46">
        <v>10</v>
      </c>
      <c r="I46" s="2">
        <f>(34.5*G46)/H46</f>
        <v>204.23999999999998</v>
      </c>
      <c r="J46">
        <v>241</v>
      </c>
      <c r="K46">
        <f>I46*(J46/1000)</f>
        <v>49.221839999999993</v>
      </c>
    </row>
    <row r="47" spans="1:13" x14ac:dyDescent="0.3">
      <c r="A47">
        <v>221</v>
      </c>
      <c r="B47" s="1">
        <v>42305</v>
      </c>
      <c r="C47" t="s">
        <v>9</v>
      </c>
      <c r="D47" s="1">
        <v>42351</v>
      </c>
      <c r="E47">
        <v>0.18379999999999999</v>
      </c>
      <c r="F47">
        <f>E47-0.00025</f>
        <v>0.18354999999999999</v>
      </c>
      <c r="G47">
        <f>(F47-0.0003)/0.0032</f>
        <v>57.265624999999993</v>
      </c>
      <c r="H47">
        <v>25</v>
      </c>
      <c r="I47" s="2">
        <f>(34.5*G47)/H47</f>
        <v>79.026562499999997</v>
      </c>
      <c r="J47" s="2">
        <v>350</v>
      </c>
      <c r="K47">
        <f>I47*(J47/1000)</f>
        <v>27.659296874999999</v>
      </c>
      <c r="L47">
        <f>AVERAGE(K47:K49)</f>
        <v>19.8743215625</v>
      </c>
      <c r="M47">
        <f>STDEV(K47:K49)</f>
        <v>6.8984571521361664</v>
      </c>
    </row>
    <row r="48" spans="1:13" x14ac:dyDescent="0.3">
      <c r="A48">
        <v>221</v>
      </c>
      <c r="B48" s="1">
        <v>42305</v>
      </c>
      <c r="C48" t="s">
        <v>11</v>
      </c>
      <c r="D48" s="1">
        <v>42351</v>
      </c>
      <c r="E48">
        <v>0.13469999999999999</v>
      </c>
      <c r="F48">
        <f>E48-0.00025</f>
        <v>0.13444999999999999</v>
      </c>
      <c r="G48">
        <f>(F48-0.0003)/0.0032</f>
        <v>41.921874999999993</v>
      </c>
      <c r="H48">
        <v>25</v>
      </c>
      <c r="I48" s="2">
        <f>(34.5*G48)/H48</f>
        <v>57.852187499999992</v>
      </c>
      <c r="J48" s="2">
        <v>251</v>
      </c>
      <c r="K48">
        <f>I48*(J48/1000)</f>
        <v>14.520899062499998</v>
      </c>
    </row>
    <row r="49" spans="1:13" x14ac:dyDescent="0.3">
      <c r="A49">
        <v>221</v>
      </c>
      <c r="B49" s="1">
        <v>42305</v>
      </c>
      <c r="C49" t="s">
        <v>12</v>
      </c>
      <c r="D49" s="1">
        <v>42351</v>
      </c>
      <c r="E49">
        <v>0.18440000000000001</v>
      </c>
      <c r="F49">
        <f>E49-0.00025</f>
        <v>0.18415000000000001</v>
      </c>
      <c r="G49">
        <f>(F49-0.0003)/0.0032</f>
        <v>57.453125</v>
      </c>
      <c r="H49">
        <v>25</v>
      </c>
      <c r="I49" s="2">
        <f>(34.5*G49)/H49</f>
        <v>79.285312500000003</v>
      </c>
      <c r="J49" s="2">
        <v>220</v>
      </c>
      <c r="K49">
        <f>I49*(J49/1000)</f>
        <v>17.442768750000003</v>
      </c>
    </row>
    <row r="50" spans="1:13" x14ac:dyDescent="0.3">
      <c r="A50">
        <v>221</v>
      </c>
      <c r="B50" s="1">
        <v>42305</v>
      </c>
      <c r="C50" t="s">
        <v>7</v>
      </c>
      <c r="D50" s="1">
        <v>42351</v>
      </c>
      <c r="E50">
        <v>0.16619999999999999</v>
      </c>
      <c r="F50">
        <f>E50-0.00025</f>
        <v>0.16594999999999999</v>
      </c>
      <c r="G50">
        <f>(F50-0.0003)/0.0032</f>
        <v>51.765624999999993</v>
      </c>
      <c r="H50">
        <v>25</v>
      </c>
      <c r="I50" s="2">
        <f>(34.5*G50)/H50</f>
        <v>71.436562499999994</v>
      </c>
      <c r="J50" s="2">
        <v>233</v>
      </c>
      <c r="K50">
        <f>I50*(J50/1000)</f>
        <v>16.644719062499998</v>
      </c>
      <c r="L50">
        <f>AVERAGE(K50:K52)</f>
        <v>15.999152187499996</v>
      </c>
      <c r="M50">
        <f>STDEV(K50:K52)</f>
        <v>1.1909813495948276</v>
      </c>
    </row>
    <row r="51" spans="1:13" x14ac:dyDescent="0.3">
      <c r="A51">
        <v>221</v>
      </c>
      <c r="B51" s="1">
        <v>42305</v>
      </c>
      <c r="C51" t="s">
        <v>4</v>
      </c>
      <c r="D51" s="1">
        <v>42351</v>
      </c>
      <c r="E51">
        <v>0.16919999999999999</v>
      </c>
      <c r="F51">
        <f>E51-0.00025</f>
        <v>0.16894999999999999</v>
      </c>
      <c r="G51">
        <f>(F51-0.0003)/0.0032</f>
        <v>52.703124999999993</v>
      </c>
      <c r="H51">
        <v>25</v>
      </c>
      <c r="I51" s="2">
        <f>(34.5*G51)/H51</f>
        <v>72.730312499999997</v>
      </c>
      <c r="J51" s="2">
        <v>230</v>
      </c>
      <c r="K51">
        <f>I51*(J51/1000)</f>
        <v>16.727971875000001</v>
      </c>
    </row>
    <row r="52" spans="1:13" x14ac:dyDescent="0.3">
      <c r="A52">
        <v>221</v>
      </c>
      <c r="B52" s="1">
        <v>42305</v>
      </c>
      <c r="C52" t="s">
        <v>8</v>
      </c>
      <c r="D52" s="1">
        <v>42351</v>
      </c>
      <c r="E52">
        <v>0.13619999999999999</v>
      </c>
      <c r="F52">
        <f>E52-0.00025</f>
        <v>0.13594999999999999</v>
      </c>
      <c r="G52">
        <f>(F52-0.0003)/0.0032</f>
        <v>42.390624999999993</v>
      </c>
      <c r="H52">
        <v>25</v>
      </c>
      <c r="I52" s="2">
        <f>(34.5*G52)/H52</f>
        <v>58.499062499999994</v>
      </c>
      <c r="J52" s="2">
        <v>250</v>
      </c>
      <c r="K52">
        <f>I52*(J52/1000)</f>
        <v>14.624765624999998</v>
      </c>
    </row>
    <row r="53" spans="1:13" x14ac:dyDescent="0.3">
      <c r="A53">
        <v>221</v>
      </c>
      <c r="B53" s="1">
        <v>42305</v>
      </c>
      <c r="C53" t="s">
        <v>10</v>
      </c>
      <c r="D53" s="1">
        <v>42351</v>
      </c>
      <c r="E53">
        <v>0.12720000000000001</v>
      </c>
      <c r="F53">
        <f>E53-0.00025</f>
        <v>0.12695000000000001</v>
      </c>
      <c r="G53">
        <f>(F53-0.0003)/0.0032</f>
        <v>39.578125</v>
      </c>
      <c r="H53">
        <v>25</v>
      </c>
      <c r="I53" s="2">
        <f>(34.5*G53)/H53</f>
        <v>54.617812499999999</v>
      </c>
      <c r="J53" s="2">
        <v>370</v>
      </c>
      <c r="K53">
        <f>I53*(J53/1000)</f>
        <v>20.208590624999999</v>
      </c>
      <c r="L53">
        <f>AVERAGE(K53:K55)</f>
        <v>16.107870312500001</v>
      </c>
      <c r="M53">
        <f>STDEV(K53:K55)</f>
        <v>6.5061986382085388</v>
      </c>
    </row>
    <row r="54" spans="1:13" x14ac:dyDescent="0.3">
      <c r="A54">
        <v>221</v>
      </c>
      <c r="B54" s="1">
        <v>42305</v>
      </c>
      <c r="C54" t="s">
        <v>5</v>
      </c>
      <c r="D54" s="1">
        <v>42351</v>
      </c>
      <c r="E54">
        <v>8.3699999999999997E-2</v>
      </c>
      <c r="F54">
        <f>E54-0.00025</f>
        <v>8.3449999999999996E-2</v>
      </c>
      <c r="G54">
        <f>(F54-0.0003)/0.0032</f>
        <v>25.984375</v>
      </c>
      <c r="H54">
        <v>25</v>
      </c>
      <c r="I54" s="2">
        <f>(34.5*G54)/H54</f>
        <v>35.858437500000001</v>
      </c>
      <c r="J54" s="2">
        <v>240</v>
      </c>
      <c r="K54">
        <f>I54*(J54/1000)</f>
        <v>8.6060250000000007</v>
      </c>
    </row>
    <row r="55" spans="1:13" x14ac:dyDescent="0.3">
      <c r="A55">
        <v>221</v>
      </c>
      <c r="B55" s="1">
        <v>42305</v>
      </c>
      <c r="C55" t="s">
        <v>18</v>
      </c>
      <c r="D55" s="1">
        <v>42351</v>
      </c>
      <c r="E55">
        <v>0.15390000000000001</v>
      </c>
      <c r="F55">
        <f>E55-0.00025</f>
        <v>0.15365000000000001</v>
      </c>
      <c r="G55">
        <f>(F55-0.0003)/0.0032</f>
        <v>47.921875</v>
      </c>
      <c r="H55">
        <v>25</v>
      </c>
      <c r="I55" s="2">
        <f>(34.5*G55)/H55</f>
        <v>66.132187500000001</v>
      </c>
      <c r="J55" s="2">
        <v>295</v>
      </c>
      <c r="K55">
        <f>I55*(J55/1000)</f>
        <v>19.508995312499998</v>
      </c>
    </row>
    <row r="56" spans="1:13" x14ac:dyDescent="0.3">
      <c r="A56">
        <v>221</v>
      </c>
      <c r="B56" s="1">
        <v>42305</v>
      </c>
      <c r="C56" t="s">
        <v>15</v>
      </c>
      <c r="D56" s="1">
        <v>42351</v>
      </c>
      <c r="E56">
        <v>0.17899999999999999</v>
      </c>
      <c r="F56">
        <f>E56-0.00025</f>
        <v>0.17874999999999999</v>
      </c>
      <c r="G56">
        <f>(F56-0.0003)/0.0032</f>
        <v>55.765625</v>
      </c>
      <c r="H56">
        <v>25</v>
      </c>
      <c r="I56" s="2">
        <f>(34.5*G56)/H56</f>
        <v>76.956562500000004</v>
      </c>
      <c r="J56" s="2">
        <v>210</v>
      </c>
      <c r="K56">
        <f>I56*(J56/1000)</f>
        <v>16.160878125</v>
      </c>
      <c r="L56">
        <f>AVERAGE(K56:K58)</f>
        <v>20.279243749999999</v>
      </c>
      <c r="M56">
        <f>STDEV(K56:K58)</f>
        <v>4.2564889814317963</v>
      </c>
    </row>
    <row r="57" spans="1:13" x14ac:dyDescent="0.3">
      <c r="A57">
        <v>221</v>
      </c>
      <c r="B57" s="1">
        <v>42305</v>
      </c>
      <c r="C57" t="s">
        <v>17</v>
      </c>
      <c r="D57" s="1">
        <v>42351</v>
      </c>
      <c r="E57">
        <v>0.20849999999999999</v>
      </c>
      <c r="F57">
        <f>E57-0.00025</f>
        <v>0.20824999999999999</v>
      </c>
      <c r="G57">
        <f>(F57-0.0003)/0.0032</f>
        <v>64.984375</v>
      </c>
      <c r="H57">
        <v>25</v>
      </c>
      <c r="I57" s="2">
        <f>(34.5*G57)/H57</f>
        <v>89.678437500000001</v>
      </c>
      <c r="J57" s="2">
        <v>275</v>
      </c>
      <c r="K57">
        <f>I57*(J57/1000)</f>
        <v>24.661570312500004</v>
      </c>
    </row>
    <row r="58" spans="1:13" x14ac:dyDescent="0.3">
      <c r="A58">
        <v>221</v>
      </c>
      <c r="B58" s="1">
        <v>42305</v>
      </c>
      <c r="C58" t="s">
        <v>16</v>
      </c>
      <c r="D58" s="1">
        <v>42351</v>
      </c>
      <c r="E58">
        <v>0.16339999999999999</v>
      </c>
      <c r="F58">
        <f>E58-0.00025</f>
        <v>0.16314999999999999</v>
      </c>
      <c r="G58">
        <f>(F58-0.0003)/0.0032</f>
        <v>50.890624999999993</v>
      </c>
      <c r="H58">
        <v>25</v>
      </c>
      <c r="I58" s="2">
        <f>(34.5*G58)/H58</f>
        <v>70.229062499999998</v>
      </c>
      <c r="J58" s="2">
        <v>285</v>
      </c>
      <c r="K58">
        <f>I58*(J58/1000)</f>
        <v>20.015282812499997</v>
      </c>
    </row>
    <row r="59" spans="1:13" x14ac:dyDescent="0.3">
      <c r="A59">
        <v>221</v>
      </c>
      <c r="B59" s="1">
        <v>42305</v>
      </c>
      <c r="C59" t="s">
        <v>14</v>
      </c>
      <c r="D59" s="1">
        <v>42351</v>
      </c>
      <c r="E59">
        <v>0.128</v>
      </c>
      <c r="F59">
        <f>E59-0.00025</f>
        <v>0.12775</v>
      </c>
      <c r="G59">
        <f>(F59-0.0003)/0.0032</f>
        <v>39.828125</v>
      </c>
      <c r="H59">
        <v>25</v>
      </c>
      <c r="I59" s="2">
        <f>(34.5*G59)/H59</f>
        <v>54.962812499999998</v>
      </c>
      <c r="J59" s="2">
        <v>195</v>
      </c>
      <c r="K59">
        <f>I59*(J59/1000)</f>
        <v>10.717748437499999</v>
      </c>
      <c r="L59">
        <f>AVERAGE(K59:K61)</f>
        <v>13.518789062499998</v>
      </c>
      <c r="M59">
        <f>STDEV(K59:K61)</f>
        <v>5.3133142498506567</v>
      </c>
    </row>
    <row r="60" spans="1:13" x14ac:dyDescent="0.3">
      <c r="A60">
        <v>221</v>
      </c>
      <c r="B60" s="1">
        <v>42305</v>
      </c>
      <c r="C60" t="s">
        <v>13</v>
      </c>
      <c r="D60" s="1">
        <v>42351</v>
      </c>
      <c r="E60">
        <v>0.16039999999999999</v>
      </c>
      <c r="F60">
        <f>E60-0.00025</f>
        <v>0.16014999999999999</v>
      </c>
      <c r="G60">
        <f>(F60-0.0003)/0.0032</f>
        <v>49.953124999999993</v>
      </c>
      <c r="H60">
        <v>25</v>
      </c>
      <c r="I60" s="2">
        <f>(34.5*G60)/H60</f>
        <v>68.935312499999995</v>
      </c>
      <c r="J60" s="2">
        <v>285</v>
      </c>
      <c r="K60">
        <f>I60*(J60/1000)</f>
        <v>19.646564062499998</v>
      </c>
    </row>
    <row r="61" spans="1:13" x14ac:dyDescent="0.3">
      <c r="A61">
        <v>221</v>
      </c>
      <c r="B61" s="1">
        <v>42305</v>
      </c>
      <c r="C61" t="s">
        <v>6</v>
      </c>
      <c r="D61" s="1">
        <v>42351</v>
      </c>
      <c r="E61">
        <v>0.1356</v>
      </c>
      <c r="F61">
        <f>E61-0.00025</f>
        <v>0.13535</v>
      </c>
      <c r="G61">
        <f>(F61-0.0003)/0.0032</f>
        <v>42.203125</v>
      </c>
      <c r="H61">
        <v>25</v>
      </c>
      <c r="I61" s="2">
        <f>(34.5*G61)/H61</f>
        <v>58.240312500000002</v>
      </c>
      <c r="J61" s="2">
        <v>175</v>
      </c>
      <c r="K61">
        <f>I61*(J61/1000)</f>
        <v>10.192054687499999</v>
      </c>
    </row>
  </sheetData>
  <sortState ref="A2:K61">
    <sortCondition ref="B2:B61"/>
    <sortCondition ref="C2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opLeftCell="I1" workbookViewId="0">
      <selection activeCell="O2" sqref="O2:AA6"/>
    </sheetView>
  </sheetViews>
  <sheetFormatPr defaultRowHeight="14.4" x14ac:dyDescent="0.3"/>
  <cols>
    <col min="2" max="2" width="9.21875" bestFit="1" customWidth="1"/>
    <col min="4" max="4" width="9.44140625" bestFit="1" customWidth="1"/>
    <col min="15" max="15" width="9.21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23</v>
      </c>
      <c r="G1" t="s">
        <v>24</v>
      </c>
      <c r="H1" t="s">
        <v>25</v>
      </c>
      <c r="I1" t="s">
        <v>28</v>
      </c>
      <c r="J1" t="s">
        <v>27</v>
      </c>
      <c r="K1" t="s">
        <v>29</v>
      </c>
    </row>
    <row r="2" spans="1:27" x14ac:dyDescent="0.3">
      <c r="A2">
        <v>222</v>
      </c>
      <c r="B2" s="1">
        <v>42165</v>
      </c>
      <c r="C2" t="s">
        <v>9</v>
      </c>
      <c r="D2" s="1">
        <v>42351</v>
      </c>
      <c r="E2">
        <v>7.9600000000000004E-2</v>
      </c>
      <c r="F2">
        <f>E2-0.00025</f>
        <v>7.9350000000000004E-2</v>
      </c>
      <c r="G2">
        <f>(F2-0.0003)/0.0032</f>
        <v>24.703125</v>
      </c>
      <c r="H2">
        <v>30</v>
      </c>
      <c r="I2" s="2">
        <f>(34.5*G2)/H2</f>
        <v>28.408593750000001</v>
      </c>
      <c r="J2" s="2">
        <v>460</v>
      </c>
      <c r="K2">
        <f>I2*(J2/1000)</f>
        <v>13.067953125000001</v>
      </c>
      <c r="L2">
        <f>AVERAGE(K2:K4)</f>
        <v>11.755317968750001</v>
      </c>
      <c r="M2">
        <f>STDEV(K2:K4)</f>
        <v>5.6018128560585074</v>
      </c>
      <c r="O2" t="s">
        <v>1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</row>
    <row r="3" spans="1:27" x14ac:dyDescent="0.3">
      <c r="A3">
        <v>222</v>
      </c>
      <c r="B3" s="1">
        <v>42165</v>
      </c>
      <c r="C3" t="s">
        <v>11</v>
      </c>
      <c r="D3" s="1">
        <v>42351</v>
      </c>
      <c r="E3">
        <v>0.1031</v>
      </c>
      <c r="F3">
        <f>E3-0.00025</f>
        <v>0.10285</v>
      </c>
      <c r="G3">
        <f>(F3-0.0003)/0.0032</f>
        <v>32.046875</v>
      </c>
      <c r="H3">
        <v>30</v>
      </c>
      <c r="I3" s="2">
        <f>(34.5*G3)/H3</f>
        <v>36.853906250000001</v>
      </c>
      <c r="J3" s="2">
        <v>450</v>
      </c>
      <c r="K3">
        <f>I3*(J3/1000)</f>
        <v>16.584257812500002</v>
      </c>
      <c r="O3" s="1">
        <v>42165</v>
      </c>
      <c r="P3">
        <f>L2</f>
        <v>11.755317968750001</v>
      </c>
      <c r="Q3">
        <f>M2</f>
        <v>5.6018128560585074</v>
      </c>
      <c r="R3">
        <f>L5</f>
        <v>11.55848828125</v>
      </c>
      <c r="S3">
        <f>M5</f>
        <v>2.4589943183018557</v>
      </c>
      <c r="T3">
        <f>L8</f>
        <v>16.989734635416667</v>
      </c>
      <c r="U3">
        <f>M8</f>
        <v>5.1833919861847786</v>
      </c>
      <c r="V3">
        <f>L11</f>
        <v>16.2869828125</v>
      </c>
      <c r="W3">
        <f>M11</f>
        <v>2.3227938097978225</v>
      </c>
      <c r="X3">
        <f>L14</f>
        <v>10.952779687499998</v>
      </c>
      <c r="Y3">
        <f>M14</f>
        <v>2.4046325960001176</v>
      </c>
      <c r="Z3">
        <f>L17</f>
        <v>17.011386979166666</v>
      </c>
      <c r="AA3">
        <f>M17</f>
        <v>2.5596022863667658</v>
      </c>
    </row>
    <row r="4" spans="1:27" x14ac:dyDescent="0.3">
      <c r="A4">
        <v>222</v>
      </c>
      <c r="B4" s="1">
        <v>42165</v>
      </c>
      <c r="C4" t="s">
        <v>12</v>
      </c>
      <c r="D4" s="1">
        <v>42351</v>
      </c>
      <c r="E4">
        <v>6.0400000000000002E-2</v>
      </c>
      <c r="F4">
        <f>E4-0.00025</f>
        <v>6.0150000000000002E-2</v>
      </c>
      <c r="G4">
        <f>(F4-0.0003)/0.0032</f>
        <v>18.703125</v>
      </c>
      <c r="H4">
        <v>30</v>
      </c>
      <c r="I4" s="2">
        <f>(34.5*G4)/H4</f>
        <v>21.508593749999999</v>
      </c>
      <c r="J4" s="2">
        <v>261</v>
      </c>
      <c r="K4">
        <f>I4*(J4/1000)</f>
        <v>5.6137429687500005</v>
      </c>
      <c r="O4" s="1">
        <v>42193</v>
      </c>
      <c r="P4">
        <f>L20</f>
        <v>18.310621999999999</v>
      </c>
      <c r="Q4">
        <f>M20</f>
        <v>7.2199776281822396</v>
      </c>
      <c r="R4">
        <f>L23</f>
        <v>48.968150000000001</v>
      </c>
      <c r="S4">
        <f>M23</f>
        <v>29.616156821550963</v>
      </c>
      <c r="T4">
        <f>L26</f>
        <v>35.198164999999996</v>
      </c>
      <c r="U4">
        <f>M26</f>
        <v>21.890167127345109</v>
      </c>
      <c r="X4">
        <f>L32</f>
        <v>38.848552499999997</v>
      </c>
      <c r="Y4">
        <f>M32</f>
        <v>16.068863716641946</v>
      </c>
      <c r="Z4">
        <f>L35</f>
        <v>20.958404999999999</v>
      </c>
      <c r="AA4">
        <f>M35</f>
        <v>0.84358546102336629</v>
      </c>
    </row>
    <row r="5" spans="1:27" x14ac:dyDescent="0.3">
      <c r="A5">
        <v>222</v>
      </c>
      <c r="B5" s="1">
        <v>42165</v>
      </c>
      <c r="C5" t="s">
        <v>7</v>
      </c>
      <c r="D5" s="1">
        <v>42351</v>
      </c>
      <c r="E5">
        <v>9.6799999999999997E-2</v>
      </c>
      <c r="F5">
        <f>E5-0.00025</f>
        <v>9.6549999999999997E-2</v>
      </c>
      <c r="G5">
        <f>(F5-0.0003)/0.0032</f>
        <v>30.078125</v>
      </c>
      <c r="H5">
        <v>30</v>
      </c>
      <c r="I5" s="2">
        <f>(34.5*G5)/H5</f>
        <v>34.58984375</v>
      </c>
      <c r="J5" s="2">
        <v>416</v>
      </c>
      <c r="K5">
        <f>I5*(J5/1000)</f>
        <v>14.389374999999999</v>
      </c>
      <c r="L5">
        <f>AVERAGE(K5:K7)</f>
        <v>11.55848828125</v>
      </c>
      <c r="M5">
        <f>STDEV(K5:K7)</f>
        <v>2.4589943183018557</v>
      </c>
      <c r="O5" s="1">
        <v>42221</v>
      </c>
      <c r="P5">
        <f>L38</f>
        <v>19.743199999999998</v>
      </c>
      <c r="Q5">
        <f>M38</f>
        <v>2.6079566023996676</v>
      </c>
      <c r="R5">
        <f>L41</f>
        <v>39.327010000000001</v>
      </c>
      <c r="S5">
        <f>M41</f>
        <v>12.854227404892908</v>
      </c>
      <c r="T5">
        <f>L44</f>
        <v>39.240299999999998</v>
      </c>
      <c r="U5">
        <f>M44</f>
        <v>16.480199031091821</v>
      </c>
      <c r="V5">
        <f>L47</f>
        <v>42.886029999999998</v>
      </c>
      <c r="W5">
        <f>M47</f>
        <v>14.837509146642514</v>
      </c>
      <c r="X5">
        <f>L50</f>
        <v>27.861279999999997</v>
      </c>
      <c r="Y5">
        <f>M50</f>
        <v>11.365378840109125</v>
      </c>
      <c r="Z5">
        <f>L53</f>
        <v>34.323359999999994</v>
      </c>
      <c r="AA5">
        <f>M53</f>
        <v>4.3107347843262316</v>
      </c>
    </row>
    <row r="6" spans="1:27" x14ac:dyDescent="0.3">
      <c r="A6">
        <v>222</v>
      </c>
      <c r="B6" s="1">
        <v>42165</v>
      </c>
      <c r="C6" t="s">
        <v>4</v>
      </c>
      <c r="D6" s="1">
        <v>42351</v>
      </c>
      <c r="E6">
        <v>0.1179</v>
      </c>
      <c r="F6">
        <f>E6-0.00025</f>
        <v>0.11765</v>
      </c>
      <c r="G6">
        <f>(F6-0.0003)/0.0032</f>
        <v>36.671875</v>
      </c>
      <c r="H6">
        <v>30</v>
      </c>
      <c r="I6" s="2">
        <f>(34.5*G6)/H6</f>
        <v>42.172656250000003</v>
      </c>
      <c r="J6" s="2">
        <v>236</v>
      </c>
      <c r="K6">
        <f>I6*(J6/1000)</f>
        <v>9.9527468750000008</v>
      </c>
      <c r="O6" s="1">
        <v>42305</v>
      </c>
      <c r="P6">
        <f>L56</f>
        <v>12.129589062500001</v>
      </c>
      <c r="Q6">
        <f>M56</f>
        <v>6.6517746376126876</v>
      </c>
      <c r="R6">
        <f>L59</f>
        <v>24.643230208333335</v>
      </c>
      <c r="S6">
        <f>M59</f>
        <v>11.263605493700297</v>
      </c>
      <c r="T6">
        <f>L62</f>
        <v>16.230273437499999</v>
      </c>
      <c r="U6">
        <f>M62</f>
        <v>5.35228693360681</v>
      </c>
      <c r="V6">
        <f>L65</f>
        <v>14.79115625</v>
      </c>
      <c r="W6">
        <f>M65</f>
        <v>7.8601545074917611</v>
      </c>
      <c r="X6">
        <f>L68</f>
        <v>9.5607406249999993</v>
      </c>
      <c r="Y6">
        <f>M68</f>
        <v>1.1823191554955366</v>
      </c>
      <c r="Z6">
        <f>L71</f>
        <v>16.857298958333335</v>
      </c>
      <c r="AA6">
        <f>M71</f>
        <v>7.394366473789816</v>
      </c>
    </row>
    <row r="7" spans="1:27" x14ac:dyDescent="0.3">
      <c r="A7">
        <v>222</v>
      </c>
      <c r="B7" s="1">
        <v>42165</v>
      </c>
      <c r="C7" t="s">
        <v>8</v>
      </c>
      <c r="D7" s="1">
        <v>42351</v>
      </c>
      <c r="E7">
        <v>8.0199999999999994E-2</v>
      </c>
      <c r="F7">
        <f>E7-0.00025</f>
        <v>7.9949999999999993E-2</v>
      </c>
      <c r="G7">
        <f>(F7-0.0003)/0.0032</f>
        <v>24.890625</v>
      </c>
      <c r="H7">
        <v>30</v>
      </c>
      <c r="I7" s="2">
        <f>(34.5*G7)/H7</f>
        <v>28.624218750000001</v>
      </c>
      <c r="J7" s="2">
        <v>361</v>
      </c>
      <c r="K7">
        <f>I7*(J7/1000)</f>
        <v>10.333342968749999</v>
      </c>
    </row>
    <row r="8" spans="1:27" x14ac:dyDescent="0.3">
      <c r="A8">
        <v>222</v>
      </c>
      <c r="B8" s="1">
        <v>42165</v>
      </c>
      <c r="C8" t="s">
        <v>10</v>
      </c>
      <c r="D8" s="1">
        <v>42351</v>
      </c>
      <c r="E8">
        <v>0.26619999999999999</v>
      </c>
      <c r="F8">
        <f>E8-0.00025</f>
        <v>0.26595000000000002</v>
      </c>
      <c r="G8">
        <f>(F8-0.0003)/0.0032</f>
        <v>83.015625</v>
      </c>
      <c r="H8">
        <v>30</v>
      </c>
      <c r="I8" s="2">
        <f>(34.5*G8)/H8</f>
        <v>95.467968749999997</v>
      </c>
      <c r="J8" s="2">
        <v>221</v>
      </c>
      <c r="K8">
        <f>I8*(J8/1000)</f>
        <v>21.098421093749998</v>
      </c>
      <c r="L8">
        <f>AVERAGE(K8:K10)</f>
        <v>16.989734635416667</v>
      </c>
      <c r="M8">
        <f>STDEV(K8:K10)</f>
        <v>5.1833919861847786</v>
      </c>
    </row>
    <row r="9" spans="1:27" x14ac:dyDescent="0.3">
      <c r="A9">
        <v>222</v>
      </c>
      <c r="B9" s="1">
        <v>42165</v>
      </c>
      <c r="C9" t="s">
        <v>5</v>
      </c>
      <c r="D9" s="1">
        <v>42351</v>
      </c>
      <c r="E9">
        <v>0.1416</v>
      </c>
      <c r="F9">
        <f>E9-0.00025</f>
        <v>0.14135</v>
      </c>
      <c r="G9">
        <f>(F9-0.0003)/0.0032</f>
        <v>44.078125</v>
      </c>
      <c r="H9">
        <v>30</v>
      </c>
      <c r="I9" s="2">
        <f>(34.5*G9)/H9</f>
        <v>50.689843750000001</v>
      </c>
      <c r="J9" s="2">
        <v>369</v>
      </c>
      <c r="K9">
        <f>I9*(J9/1000)</f>
        <v>18.704552343749999</v>
      </c>
    </row>
    <row r="10" spans="1:27" x14ac:dyDescent="0.3">
      <c r="A10">
        <v>222</v>
      </c>
      <c r="B10" s="1">
        <v>42165</v>
      </c>
      <c r="C10" t="s">
        <v>18</v>
      </c>
      <c r="D10" s="1">
        <v>42351</v>
      </c>
      <c r="E10">
        <v>0.17810000000000001</v>
      </c>
      <c r="F10">
        <f>E10-0.00025</f>
        <v>0.17785000000000001</v>
      </c>
      <c r="G10">
        <f>(F10-0.0003)/0.0032</f>
        <v>55.484375</v>
      </c>
      <c r="H10">
        <v>30</v>
      </c>
      <c r="I10" s="2">
        <f>(34.5*G10)/H10</f>
        <v>63.807031250000001</v>
      </c>
      <c r="J10" s="2">
        <v>175</v>
      </c>
      <c r="K10">
        <f>I10*(J10/1000)</f>
        <v>11.166230468749999</v>
      </c>
    </row>
    <row r="11" spans="1:27" x14ac:dyDescent="0.3">
      <c r="A11">
        <v>222</v>
      </c>
      <c r="B11" s="1">
        <v>42165</v>
      </c>
      <c r="C11" t="s">
        <v>15</v>
      </c>
      <c r="D11" s="1">
        <v>42351</v>
      </c>
      <c r="E11">
        <v>0.21279999999999999</v>
      </c>
      <c r="F11">
        <f>E11-0.00025</f>
        <v>0.21254999999999999</v>
      </c>
      <c r="G11">
        <f>(F11-0.0003)/0.0032</f>
        <v>66.328125</v>
      </c>
      <c r="H11">
        <v>30</v>
      </c>
      <c r="I11" s="2">
        <f>(34.5*G11)/H11</f>
        <v>76.27734375</v>
      </c>
      <c r="J11" s="2">
        <v>186</v>
      </c>
      <c r="K11">
        <f>I11*(J11/1000)</f>
        <v>14.1875859375</v>
      </c>
      <c r="L11">
        <f>AVERAGE(K11:K13)</f>
        <v>16.2869828125</v>
      </c>
      <c r="M11">
        <f>STDEV(K11:K13)</f>
        <v>2.3227938097978225</v>
      </c>
    </row>
    <row r="12" spans="1:27" x14ac:dyDescent="0.3">
      <c r="A12">
        <v>222</v>
      </c>
      <c r="B12" s="1">
        <v>42165</v>
      </c>
      <c r="C12" t="s">
        <v>17</v>
      </c>
      <c r="D12" s="1">
        <v>42351</v>
      </c>
      <c r="E12">
        <v>0.2752</v>
      </c>
      <c r="F12">
        <f>E12-0.00025</f>
        <v>0.27495000000000003</v>
      </c>
      <c r="G12">
        <f>(F12-0.0003)/0.0032</f>
        <v>85.828125</v>
      </c>
      <c r="H12">
        <v>30</v>
      </c>
      <c r="I12" s="2">
        <f>(34.5*G12)/H12</f>
        <v>98.702343749999997</v>
      </c>
      <c r="J12" s="2">
        <v>161</v>
      </c>
      <c r="K12">
        <f>I12*(J12/1000)</f>
        <v>15.89107734375</v>
      </c>
    </row>
    <row r="13" spans="1:27" x14ac:dyDescent="0.3">
      <c r="A13">
        <v>222</v>
      </c>
      <c r="B13" s="1">
        <v>42165</v>
      </c>
      <c r="C13" t="s">
        <v>16</v>
      </c>
      <c r="D13" s="1">
        <v>42351</v>
      </c>
      <c r="E13">
        <v>0.2893</v>
      </c>
      <c r="F13">
        <f>E13-0.00025</f>
        <v>0.28905000000000003</v>
      </c>
      <c r="G13">
        <f>(F13-0.0003)/0.0032</f>
        <v>90.234375</v>
      </c>
      <c r="H13">
        <v>30</v>
      </c>
      <c r="I13" s="2">
        <f>(34.5*G13)/H13</f>
        <v>103.76953125</v>
      </c>
      <c r="J13" s="2">
        <v>181</v>
      </c>
      <c r="K13">
        <f>I13*(J13/1000)</f>
        <v>18.782285156249998</v>
      </c>
    </row>
    <row r="14" spans="1:27" x14ac:dyDescent="0.3">
      <c r="A14">
        <v>222</v>
      </c>
      <c r="B14" s="1">
        <v>42165</v>
      </c>
      <c r="C14" t="s">
        <v>14</v>
      </c>
      <c r="D14" s="1">
        <v>42351</v>
      </c>
      <c r="E14">
        <v>0.1176</v>
      </c>
      <c r="F14">
        <f>E14-0.00025</f>
        <v>0.11735</v>
      </c>
      <c r="G14">
        <f>(F14-0.0003)/0.0032</f>
        <v>36.578125</v>
      </c>
      <c r="H14">
        <v>30</v>
      </c>
      <c r="I14" s="2">
        <f>(34.5*G14)/H14</f>
        <v>42.064843750000001</v>
      </c>
      <c r="J14" s="2">
        <v>245</v>
      </c>
      <c r="K14">
        <f>I14*(J14/1000)</f>
        <v>10.305886718750001</v>
      </c>
      <c r="L14">
        <f>AVERAGE(K14:K16)</f>
        <v>10.952779687499998</v>
      </c>
      <c r="M14">
        <f>STDEV(K14:K16)</f>
        <v>2.4046325960001176</v>
      </c>
    </row>
    <row r="15" spans="1:27" x14ac:dyDescent="0.3">
      <c r="A15">
        <v>222</v>
      </c>
      <c r="B15" s="1">
        <v>42165</v>
      </c>
      <c r="C15" t="s">
        <v>13</v>
      </c>
      <c r="D15" s="1">
        <v>42351</v>
      </c>
      <c r="E15">
        <v>0.13719999999999999</v>
      </c>
      <c r="F15">
        <f>E15-0.00025</f>
        <v>0.13694999999999999</v>
      </c>
      <c r="G15">
        <f>(F15-0.0003)/0.0032</f>
        <v>42.703124999999993</v>
      </c>
      <c r="H15">
        <v>30</v>
      </c>
      <c r="I15" s="2">
        <f>(34.5*G15)/H15</f>
        <v>49.10859374999999</v>
      </c>
      <c r="J15" s="2">
        <v>182</v>
      </c>
      <c r="K15">
        <f>I15*(J15/1000)</f>
        <v>8.9377640624999977</v>
      </c>
    </row>
    <row r="16" spans="1:27" x14ac:dyDescent="0.3">
      <c r="A16">
        <v>222</v>
      </c>
      <c r="B16" s="1">
        <v>42165</v>
      </c>
      <c r="C16" t="s">
        <v>6</v>
      </c>
      <c r="D16" s="1">
        <v>42351</v>
      </c>
      <c r="E16">
        <v>0.1157</v>
      </c>
      <c r="F16">
        <f>E16-0.00025</f>
        <v>0.11545</v>
      </c>
      <c r="G16">
        <f>(F16-0.0003)/0.0032</f>
        <v>35.984375</v>
      </c>
      <c r="H16">
        <v>30</v>
      </c>
      <c r="I16" s="2">
        <f>(34.5*G16)/H16</f>
        <v>41.382031249999997</v>
      </c>
      <c r="J16" s="2">
        <v>329</v>
      </c>
      <c r="K16">
        <f>I16*(J16/1000)</f>
        <v>13.61468828125</v>
      </c>
    </row>
    <row r="17" spans="1:13" x14ac:dyDescent="0.3">
      <c r="A17">
        <v>222</v>
      </c>
      <c r="B17" s="1">
        <v>42165</v>
      </c>
      <c r="C17" t="s">
        <v>21</v>
      </c>
      <c r="D17" s="1">
        <v>42351</v>
      </c>
      <c r="E17">
        <v>0.1217</v>
      </c>
      <c r="F17">
        <f>E17-0.00025</f>
        <v>0.12145</v>
      </c>
      <c r="G17">
        <f>(F17-0.0003)/0.0032</f>
        <v>37.859375</v>
      </c>
      <c r="H17">
        <v>30</v>
      </c>
      <c r="I17" s="2">
        <f>(34.5*G17)/H17</f>
        <v>43.538281249999997</v>
      </c>
      <c r="J17" s="2">
        <v>379</v>
      </c>
      <c r="K17">
        <f>I17*(J17/1000)</f>
        <v>16.501008593750001</v>
      </c>
      <c r="L17">
        <f>AVERAGE(K17:K19)</f>
        <v>17.011386979166666</v>
      </c>
      <c r="M17">
        <f>STDEV(K17:K19)</f>
        <v>2.5596022863667658</v>
      </c>
    </row>
    <row r="18" spans="1:13" x14ac:dyDescent="0.3">
      <c r="A18">
        <v>222</v>
      </c>
      <c r="B18" s="1">
        <v>42165</v>
      </c>
      <c r="C18" t="s">
        <v>19</v>
      </c>
      <c r="D18" s="1">
        <v>42351</v>
      </c>
      <c r="E18">
        <v>0.20069999999999999</v>
      </c>
      <c r="F18">
        <f>E18-0.00025</f>
        <v>0.20044999999999999</v>
      </c>
      <c r="G18">
        <f>(F18-0.0003)/0.0032</f>
        <v>62.546874999999993</v>
      </c>
      <c r="H18">
        <v>30</v>
      </c>
      <c r="I18" s="2">
        <f>(34.5*G18)/H18</f>
        <v>71.928906249999983</v>
      </c>
      <c r="J18" s="2">
        <v>205</v>
      </c>
      <c r="K18">
        <f>I18*(J18/1000)</f>
        <v>14.745425781249995</v>
      </c>
    </row>
    <row r="19" spans="1:13" x14ac:dyDescent="0.3">
      <c r="A19">
        <v>222</v>
      </c>
      <c r="B19" s="1">
        <v>42165</v>
      </c>
      <c r="C19" t="s">
        <v>20</v>
      </c>
      <c r="D19" s="1">
        <v>42351</v>
      </c>
      <c r="E19">
        <v>0.14030000000000001</v>
      </c>
      <c r="F19">
        <f>E19-0.00025</f>
        <v>0.14005000000000001</v>
      </c>
      <c r="G19">
        <f>(F19-0.0003)/0.0032</f>
        <v>43.671875</v>
      </c>
      <c r="H19">
        <v>30</v>
      </c>
      <c r="I19" s="2">
        <f>(34.5*G19)/H19</f>
        <v>50.22265625</v>
      </c>
      <c r="J19" s="2">
        <v>394</v>
      </c>
      <c r="K19">
        <f>I19*(J19/1000)</f>
        <v>19.787726562500001</v>
      </c>
    </row>
    <row r="20" spans="1:13" x14ac:dyDescent="0.3">
      <c r="A20">
        <v>222</v>
      </c>
      <c r="B20" s="1">
        <v>42193</v>
      </c>
      <c r="C20" t="s">
        <v>9</v>
      </c>
      <c r="D20" s="1">
        <v>42354</v>
      </c>
      <c r="E20">
        <v>2.3400000000000001E-2</v>
      </c>
      <c r="F20">
        <f>E20</f>
        <v>2.3400000000000001E-2</v>
      </c>
      <c r="G20">
        <f>(F20+0.0007)/0.0005</f>
        <v>48.199999999999996</v>
      </c>
      <c r="H20">
        <v>25</v>
      </c>
      <c r="I20" s="2">
        <f>(34.5*G20)/H20</f>
        <v>66.515999999999991</v>
      </c>
      <c r="J20">
        <v>251</v>
      </c>
      <c r="K20">
        <f>I20*(J20/1000)</f>
        <v>16.695515999999998</v>
      </c>
      <c r="L20">
        <f>AVERAGE(K20:K22)</f>
        <v>18.310621999999999</v>
      </c>
      <c r="M20">
        <f>STDEV(K20:K22)</f>
        <v>7.2199776281822396</v>
      </c>
    </row>
    <row r="21" spans="1:13" x14ac:dyDescent="0.3">
      <c r="A21">
        <v>222</v>
      </c>
      <c r="B21" s="1">
        <v>42193</v>
      </c>
      <c r="C21" t="s">
        <v>11</v>
      </c>
      <c r="D21" s="1">
        <v>42354</v>
      </c>
      <c r="E21">
        <v>1.6400000000000001E-2</v>
      </c>
      <c r="F21">
        <f>E21</f>
        <v>1.6400000000000001E-2</v>
      </c>
      <c r="G21">
        <f>(F21+0.0007)/0.0005</f>
        <v>34.200000000000003</v>
      </c>
      <c r="H21">
        <v>25</v>
      </c>
      <c r="I21" s="2">
        <f>(34.5*G21)/H21</f>
        <v>47.196000000000005</v>
      </c>
      <c r="J21">
        <v>255</v>
      </c>
      <c r="K21">
        <f>I21*(J21/1000)</f>
        <v>12.034980000000001</v>
      </c>
    </row>
    <row r="22" spans="1:13" x14ac:dyDescent="0.3">
      <c r="A22">
        <v>222</v>
      </c>
      <c r="B22" s="1">
        <v>42193</v>
      </c>
      <c r="C22" t="s">
        <v>12</v>
      </c>
      <c r="D22" s="1">
        <v>42354</v>
      </c>
      <c r="E22">
        <v>2.92E-2</v>
      </c>
      <c r="F22">
        <f>E22</f>
        <v>2.92E-2</v>
      </c>
      <c r="G22">
        <f>(F22+0.0007)/0.0005</f>
        <v>59.8</v>
      </c>
      <c r="H22">
        <v>20</v>
      </c>
      <c r="I22" s="2">
        <f>(34.5*G22)/H22</f>
        <v>103.155</v>
      </c>
      <c r="J22">
        <v>254</v>
      </c>
      <c r="K22">
        <f>I22*(J22/1000)</f>
        <v>26.201370000000001</v>
      </c>
    </row>
    <row r="23" spans="1:13" x14ac:dyDescent="0.3">
      <c r="A23">
        <v>222</v>
      </c>
      <c r="B23" s="1">
        <v>42193</v>
      </c>
      <c r="C23" t="s">
        <v>7</v>
      </c>
      <c r="D23" s="1">
        <v>42354</v>
      </c>
      <c r="E23">
        <v>2.7199999999999998E-2</v>
      </c>
      <c r="F23">
        <f>E23</f>
        <v>2.7199999999999998E-2</v>
      </c>
      <c r="G23">
        <f>(F23+0.0007)/0.0005</f>
        <v>55.8</v>
      </c>
      <c r="H23">
        <v>20</v>
      </c>
      <c r="I23" s="2">
        <f>(34.5*G23)/H23</f>
        <v>96.254999999999995</v>
      </c>
      <c r="J23">
        <v>414</v>
      </c>
      <c r="K23">
        <f>I23*(J23/1000)</f>
        <v>39.849569999999993</v>
      </c>
      <c r="L23">
        <f>AVERAGE(K23:K25)</f>
        <v>48.968150000000001</v>
      </c>
      <c r="M23">
        <f>STDEV(K23:K25)</f>
        <v>29.616156821550963</v>
      </c>
    </row>
    <row r="24" spans="1:13" x14ac:dyDescent="0.3">
      <c r="A24">
        <v>222</v>
      </c>
      <c r="B24" s="1">
        <v>42193</v>
      </c>
      <c r="C24" t="s">
        <v>4</v>
      </c>
      <c r="D24" s="1">
        <v>42354</v>
      </c>
      <c r="E24">
        <v>4.9700000000000001E-2</v>
      </c>
      <c r="F24">
        <f>E24</f>
        <v>4.9700000000000001E-2</v>
      </c>
      <c r="G24">
        <f>(F24+0.0007)/0.0005</f>
        <v>100.8</v>
      </c>
      <c r="H24">
        <v>20</v>
      </c>
      <c r="I24" s="2">
        <f>(34.5*G24)/H24</f>
        <v>173.88</v>
      </c>
      <c r="J24">
        <v>472</v>
      </c>
      <c r="K24">
        <f>I24*(J24/1000)</f>
        <v>82.071359999999999</v>
      </c>
    </row>
    <row r="25" spans="1:13" x14ac:dyDescent="0.3">
      <c r="A25">
        <v>222</v>
      </c>
      <c r="B25" s="1">
        <v>42193</v>
      </c>
      <c r="C25" t="s">
        <v>8</v>
      </c>
      <c r="D25" s="1">
        <v>42354</v>
      </c>
      <c r="E25">
        <v>1.3899999999999999E-2</v>
      </c>
      <c r="F25">
        <f>E25</f>
        <v>1.3899999999999999E-2</v>
      </c>
      <c r="G25">
        <f>(F25+0.0007)/0.0005</f>
        <v>29.199999999999996</v>
      </c>
      <c r="H25">
        <v>20</v>
      </c>
      <c r="I25" s="2">
        <f>(34.5*G25)/H25</f>
        <v>50.36999999999999</v>
      </c>
      <c r="J25">
        <v>496</v>
      </c>
      <c r="K25">
        <f>I25*(J25/1000)</f>
        <v>24.983519999999995</v>
      </c>
    </row>
    <row r="26" spans="1:13" x14ac:dyDescent="0.3">
      <c r="A26">
        <v>222</v>
      </c>
      <c r="B26" s="1">
        <v>42193</v>
      </c>
      <c r="C26" t="s">
        <v>10</v>
      </c>
      <c r="D26" s="1">
        <v>42354</v>
      </c>
      <c r="E26">
        <v>3.4599999999999999E-2</v>
      </c>
      <c r="F26">
        <f>E26</f>
        <v>3.4599999999999999E-2</v>
      </c>
      <c r="G26">
        <f>(F26+0.0007)/0.0005</f>
        <v>70.599999999999994</v>
      </c>
      <c r="H26">
        <v>20</v>
      </c>
      <c r="I26" s="2">
        <f>(34.5*G26)/H26</f>
        <v>121.785</v>
      </c>
      <c r="J26">
        <v>495</v>
      </c>
      <c r="K26">
        <f>I26*(J26/1000)</f>
        <v>60.283574999999999</v>
      </c>
      <c r="L26">
        <f>AVERAGE(K26:K28)</f>
        <v>35.198164999999996</v>
      </c>
      <c r="M26">
        <f>STDEV(K26:K28)</f>
        <v>21.890167127345109</v>
      </c>
    </row>
    <row r="27" spans="1:13" x14ac:dyDescent="0.3">
      <c r="A27">
        <v>222</v>
      </c>
      <c r="B27" s="1">
        <v>42193</v>
      </c>
      <c r="C27" t="s">
        <v>5</v>
      </c>
      <c r="D27" s="1">
        <v>42354</v>
      </c>
      <c r="E27">
        <v>1.4200000000000001E-2</v>
      </c>
      <c r="F27">
        <f>E27</f>
        <v>1.4200000000000001E-2</v>
      </c>
      <c r="G27">
        <f>(F27+0.0007)/0.0005</f>
        <v>29.8</v>
      </c>
      <c r="H27">
        <v>20</v>
      </c>
      <c r="I27" s="2">
        <f>(34.5*G27)/H27</f>
        <v>51.405000000000008</v>
      </c>
      <c r="J27">
        <v>493</v>
      </c>
      <c r="K27">
        <f>I27*(J27/1000)</f>
        <v>25.342665000000004</v>
      </c>
    </row>
    <row r="28" spans="1:13" x14ac:dyDescent="0.3">
      <c r="A28">
        <v>222</v>
      </c>
      <c r="B28" s="1">
        <v>42193</v>
      </c>
      <c r="C28" t="s">
        <v>18</v>
      </c>
      <c r="D28" s="1">
        <v>42354</v>
      </c>
      <c r="E28">
        <v>1.7000000000000001E-2</v>
      </c>
      <c r="F28">
        <f>E28</f>
        <v>1.7000000000000001E-2</v>
      </c>
      <c r="G28">
        <f>(F28+0.0007)/0.0005</f>
        <v>35.4</v>
      </c>
      <c r="H28">
        <v>20</v>
      </c>
      <c r="I28" s="2">
        <f>(34.5*G28)/H28</f>
        <v>61.064999999999998</v>
      </c>
      <c r="J28">
        <v>327</v>
      </c>
      <c r="K28">
        <f>I28*(J28/1000)</f>
        <v>19.968254999999999</v>
      </c>
    </row>
    <row r="29" spans="1:13" x14ac:dyDescent="0.3">
      <c r="A29">
        <v>222</v>
      </c>
      <c r="B29" s="1">
        <v>42193</v>
      </c>
      <c r="C29" t="s">
        <v>15</v>
      </c>
      <c r="D29" s="1">
        <v>42351</v>
      </c>
      <c r="E29">
        <v>0.49080000000000001</v>
      </c>
      <c r="F29">
        <f>E29-0.00025</f>
        <v>0.49055000000000004</v>
      </c>
      <c r="G29">
        <f>(F29-0.0003)/0.0032</f>
        <v>153.203125</v>
      </c>
      <c r="H29">
        <v>20</v>
      </c>
      <c r="I29" s="2">
        <f>(34.5*G29)/H29</f>
        <v>264.275390625</v>
      </c>
      <c r="J29" s="2">
        <v>480</v>
      </c>
      <c r="K29">
        <f>I29*(J29/1000)</f>
        <v>126.8521875</v>
      </c>
      <c r="L29">
        <f>AVERAGE(K29:K31)</f>
        <v>70.541718750000001</v>
      </c>
      <c r="M29">
        <f>STDEV(K29:K31)</f>
        <v>79.63502860983634</v>
      </c>
    </row>
    <row r="30" spans="1:13" x14ac:dyDescent="0.3">
      <c r="A30">
        <v>222</v>
      </c>
      <c r="B30" s="1">
        <v>42193</v>
      </c>
      <c r="C30" t="s">
        <v>17</v>
      </c>
      <c r="D30" s="1">
        <v>42354</v>
      </c>
      <c r="E30">
        <v>1.43E-2</v>
      </c>
      <c r="F30">
        <f>E30</f>
        <v>1.43E-2</v>
      </c>
      <c r="G30">
        <f>(F30+0.0007)/0.0005</f>
        <v>30</v>
      </c>
      <c r="H30">
        <v>20</v>
      </c>
      <c r="I30" s="2">
        <f>(34.5*G30)/H30</f>
        <v>51.75</v>
      </c>
      <c r="J30">
        <v>275</v>
      </c>
      <c r="K30">
        <f>I30*(J30/1000)</f>
        <v>14.231250000000001</v>
      </c>
    </row>
    <row r="31" spans="1:13" x14ac:dyDescent="0.3">
      <c r="A31">
        <v>222</v>
      </c>
      <c r="B31" s="1">
        <v>42193</v>
      </c>
      <c r="C31" t="s">
        <v>16</v>
      </c>
      <c r="D31" s="1">
        <v>42351</v>
      </c>
      <c r="E31" t="s">
        <v>26</v>
      </c>
      <c r="H31">
        <v>20</v>
      </c>
      <c r="J31" s="2">
        <v>465</v>
      </c>
    </row>
    <row r="32" spans="1:13" x14ac:dyDescent="0.3">
      <c r="A32">
        <v>222</v>
      </c>
      <c r="B32" s="1">
        <v>42193</v>
      </c>
      <c r="C32" t="s">
        <v>14</v>
      </c>
      <c r="D32" s="1">
        <v>42354</v>
      </c>
      <c r="E32">
        <v>1.4800000000000001E-2</v>
      </c>
      <c r="F32">
        <f>E32</f>
        <v>1.4800000000000001E-2</v>
      </c>
      <c r="G32">
        <f>(F32+0.0007)/0.0005</f>
        <v>31</v>
      </c>
      <c r="H32">
        <v>20</v>
      </c>
      <c r="I32" s="2">
        <f>(34.5*G32)/H32</f>
        <v>53.475000000000001</v>
      </c>
      <c r="J32">
        <v>514</v>
      </c>
      <c r="K32">
        <f>I32*(J32/1000)</f>
        <v>27.486150000000002</v>
      </c>
      <c r="L32">
        <f>AVERAGE(K32:K34)</f>
        <v>38.848552499999997</v>
      </c>
      <c r="M32">
        <f>STDEV(K32:K34)</f>
        <v>16.068863716641946</v>
      </c>
    </row>
    <row r="33" spans="1:13" x14ac:dyDescent="0.3">
      <c r="A33">
        <v>222</v>
      </c>
      <c r="B33" s="1">
        <v>42193</v>
      </c>
      <c r="C33" t="s">
        <v>13</v>
      </c>
      <c r="D33" s="1">
        <v>42354</v>
      </c>
      <c r="E33">
        <v>3.0200000000000001E-2</v>
      </c>
      <c r="F33">
        <f>E33</f>
        <v>3.0200000000000001E-2</v>
      </c>
      <c r="G33">
        <f>(F33+0.0007)/0.0005</f>
        <v>61.8</v>
      </c>
      <c r="H33">
        <v>20</v>
      </c>
      <c r="I33" s="2">
        <f>(34.5*G33)/H33</f>
        <v>106.60499999999999</v>
      </c>
      <c r="J33">
        <v>471</v>
      </c>
      <c r="K33">
        <f>I33*(J33/1000)</f>
        <v>50.210954999999991</v>
      </c>
    </row>
    <row r="34" spans="1:13" x14ac:dyDescent="0.3">
      <c r="A34">
        <v>222</v>
      </c>
      <c r="B34" s="1">
        <v>42193</v>
      </c>
      <c r="C34" t="s">
        <v>6</v>
      </c>
      <c r="D34" s="1">
        <v>42351</v>
      </c>
      <c r="E34">
        <v>0.52149999999999996</v>
      </c>
      <c r="F34">
        <f>E34-0.00025</f>
        <v>0.52124999999999999</v>
      </c>
      <c r="G34">
        <f>(F34-0.0003)/0.0032</f>
        <v>162.796875</v>
      </c>
      <c r="H34">
        <v>20</v>
      </c>
      <c r="I34" s="2">
        <f>(34.5*G34)/H34</f>
        <v>280.82460937500002</v>
      </c>
      <c r="J34" s="2">
        <v>525</v>
      </c>
    </row>
    <row r="35" spans="1:13" x14ac:dyDescent="0.3">
      <c r="A35">
        <v>222</v>
      </c>
      <c r="B35" s="1">
        <v>42193</v>
      </c>
      <c r="C35" t="s">
        <v>21</v>
      </c>
      <c r="D35" s="1">
        <v>42354</v>
      </c>
      <c r="E35">
        <v>2.1999999999999999E-2</v>
      </c>
      <c r="F35">
        <f>E35</f>
        <v>2.1999999999999999E-2</v>
      </c>
      <c r="G35">
        <f>(F35+0.0007)/0.0005</f>
        <v>45.399999999999991</v>
      </c>
      <c r="H35">
        <v>20</v>
      </c>
      <c r="I35" s="2">
        <f>(34.5*G35)/H35</f>
        <v>78.314999999999984</v>
      </c>
      <c r="J35">
        <v>260</v>
      </c>
      <c r="K35">
        <f>I35*(J35/1000)</f>
        <v>20.361899999999995</v>
      </c>
      <c r="L35">
        <f>AVERAGE(K35:K37)</f>
        <v>20.958404999999999</v>
      </c>
      <c r="M35">
        <f>STDEV(K35:K37)</f>
        <v>0.84358546102336629</v>
      </c>
    </row>
    <row r="36" spans="1:13" x14ac:dyDescent="0.3">
      <c r="A36">
        <v>222</v>
      </c>
      <c r="B36" s="1">
        <v>42193</v>
      </c>
      <c r="C36" t="s">
        <v>19</v>
      </c>
      <c r="D36" s="1">
        <v>42351</v>
      </c>
      <c r="E36">
        <v>0.45269999999999999</v>
      </c>
      <c r="F36">
        <f>E36-0.00025</f>
        <v>0.45245000000000002</v>
      </c>
      <c r="G36">
        <f>(F36-0.0003)/0.0032</f>
        <v>141.296875</v>
      </c>
      <c r="H36">
        <v>20</v>
      </c>
      <c r="I36" s="2">
        <f>(34.5*G36)/H36</f>
        <v>243.73710937499999</v>
      </c>
      <c r="J36" s="2">
        <v>481</v>
      </c>
    </row>
    <row r="37" spans="1:13" x14ac:dyDescent="0.3">
      <c r="A37">
        <v>222</v>
      </c>
      <c r="B37" s="1">
        <v>42193</v>
      </c>
      <c r="C37" t="s">
        <v>20</v>
      </c>
      <c r="D37" s="1">
        <v>42354</v>
      </c>
      <c r="E37">
        <v>1.7100000000000001E-2</v>
      </c>
      <c r="F37">
        <f>E37</f>
        <v>1.7100000000000001E-2</v>
      </c>
      <c r="G37">
        <f>(F37+0.0007)/0.0005</f>
        <v>35.6</v>
      </c>
      <c r="H37">
        <v>20</v>
      </c>
      <c r="I37" s="2">
        <f>(34.5*G37)/H37</f>
        <v>61.410000000000004</v>
      </c>
      <c r="J37">
        <v>351</v>
      </c>
      <c r="K37">
        <f>I37*(J37/1000)</f>
        <v>21.55491</v>
      </c>
    </row>
    <row r="38" spans="1:13" x14ac:dyDescent="0.3">
      <c r="A38">
        <v>222</v>
      </c>
      <c r="B38" s="1">
        <v>42221</v>
      </c>
      <c r="C38" t="s">
        <v>9</v>
      </c>
      <c r="D38" s="1">
        <v>42354</v>
      </c>
      <c r="E38">
        <v>2.0299999999999999E-2</v>
      </c>
      <c r="F38">
        <f>E38</f>
        <v>2.0299999999999999E-2</v>
      </c>
      <c r="G38">
        <f>(F38+0.0007)/0.0005</f>
        <v>41.999999999999993</v>
      </c>
      <c r="H38">
        <v>15</v>
      </c>
      <c r="I38" s="2">
        <f>(34.5*G38)/H38</f>
        <v>96.59999999999998</v>
      </c>
      <c r="J38">
        <v>235</v>
      </c>
      <c r="K38">
        <f>I38*(J38/1000)</f>
        <v>22.700999999999993</v>
      </c>
      <c r="L38">
        <f>AVERAGE(K38:K40)</f>
        <v>19.743199999999998</v>
      </c>
      <c r="M38">
        <f>STDEV(K38:K40)</f>
        <v>2.6079566023996676</v>
      </c>
    </row>
    <row r="39" spans="1:13" x14ac:dyDescent="0.3">
      <c r="A39">
        <v>222</v>
      </c>
      <c r="B39" s="1">
        <v>42221</v>
      </c>
      <c r="C39" t="s">
        <v>11</v>
      </c>
      <c r="D39" s="1">
        <v>42354</v>
      </c>
      <c r="E39">
        <v>1.44E-2</v>
      </c>
      <c r="F39">
        <f>E39</f>
        <v>1.44E-2</v>
      </c>
      <c r="G39">
        <f>(F39+0.0007)/0.0005</f>
        <v>30.199999999999996</v>
      </c>
      <c r="H39">
        <v>15</v>
      </c>
      <c r="I39" s="2">
        <f>(34.5*G39)/H39</f>
        <v>69.459999999999994</v>
      </c>
      <c r="J39">
        <v>270</v>
      </c>
      <c r="K39">
        <f>I39*(J39/1000)</f>
        <v>18.754200000000001</v>
      </c>
    </row>
    <row r="40" spans="1:13" x14ac:dyDescent="0.3">
      <c r="A40">
        <v>222</v>
      </c>
      <c r="B40" s="1">
        <v>42221</v>
      </c>
      <c r="C40" t="s">
        <v>12</v>
      </c>
      <c r="D40" s="1">
        <v>42354</v>
      </c>
      <c r="E40">
        <v>1.54E-2</v>
      </c>
      <c r="F40">
        <f>E40</f>
        <v>1.54E-2</v>
      </c>
      <c r="G40">
        <f>(F40+0.0007)/0.0005</f>
        <v>32.199999999999996</v>
      </c>
      <c r="H40">
        <v>15</v>
      </c>
      <c r="I40" s="2">
        <f>(34.5*G40)/H40</f>
        <v>74.059999999999988</v>
      </c>
      <c r="J40">
        <v>240</v>
      </c>
      <c r="K40">
        <f>I40*(J40/1000)</f>
        <v>17.774399999999996</v>
      </c>
    </row>
    <row r="41" spans="1:13" x14ac:dyDescent="0.3">
      <c r="A41">
        <v>222</v>
      </c>
      <c r="B41" s="1">
        <v>42221</v>
      </c>
      <c r="C41" t="s">
        <v>7</v>
      </c>
      <c r="D41" s="1">
        <v>42354</v>
      </c>
      <c r="E41">
        <v>2.0500000000000001E-2</v>
      </c>
      <c r="F41">
        <f>E41</f>
        <v>2.0500000000000001E-2</v>
      </c>
      <c r="G41">
        <f>(F41+0.0007)/0.0005</f>
        <v>42.4</v>
      </c>
      <c r="H41">
        <v>10</v>
      </c>
      <c r="I41" s="2">
        <f>(34.5*G41)/H41</f>
        <v>146.28</v>
      </c>
      <c r="J41">
        <v>245</v>
      </c>
      <c r="K41">
        <f>I41*(J41/1000)</f>
        <v>35.8386</v>
      </c>
      <c r="L41">
        <f>AVERAGE(K41:K43)</f>
        <v>39.327010000000001</v>
      </c>
      <c r="M41">
        <f>STDEV(K41:K43)</f>
        <v>12.854227404892908</v>
      </c>
    </row>
    <row r="42" spans="1:13" x14ac:dyDescent="0.3">
      <c r="A42">
        <v>222</v>
      </c>
      <c r="B42" s="1">
        <v>42221</v>
      </c>
      <c r="C42" t="s">
        <v>4</v>
      </c>
      <c r="D42" s="1">
        <v>42354</v>
      </c>
      <c r="E42">
        <v>1.17E-2</v>
      </c>
      <c r="F42">
        <f>E42</f>
        <v>1.17E-2</v>
      </c>
      <c r="G42">
        <f>(F42+0.0007)/0.0005</f>
        <v>24.799999999999997</v>
      </c>
      <c r="H42">
        <v>15</v>
      </c>
      <c r="I42" s="2">
        <f>(34.5*G42)/H42</f>
        <v>57.039999999999992</v>
      </c>
      <c r="J42">
        <v>501</v>
      </c>
      <c r="K42">
        <f>I42*(J42/1000)</f>
        <v>28.577039999999997</v>
      </c>
    </row>
    <row r="43" spans="1:13" x14ac:dyDescent="0.3">
      <c r="A43">
        <v>222</v>
      </c>
      <c r="B43" s="1">
        <v>42221</v>
      </c>
      <c r="C43" t="s">
        <v>8</v>
      </c>
      <c r="D43" s="1">
        <v>42354</v>
      </c>
      <c r="E43">
        <v>2.2200000000000001E-2</v>
      </c>
      <c r="F43">
        <f>E43</f>
        <v>2.2200000000000001E-2</v>
      </c>
      <c r="G43">
        <f>(F43+0.0007)/0.0005</f>
        <v>45.8</v>
      </c>
      <c r="H43">
        <v>10</v>
      </c>
      <c r="I43" s="2">
        <f>(34.5*G43)/H43</f>
        <v>158.01</v>
      </c>
      <c r="J43">
        <v>339</v>
      </c>
      <c r="K43">
        <f>I43*(J43/1000)</f>
        <v>53.565390000000001</v>
      </c>
    </row>
    <row r="44" spans="1:13" x14ac:dyDescent="0.3">
      <c r="A44">
        <v>222</v>
      </c>
      <c r="B44" s="1">
        <v>42221</v>
      </c>
      <c r="C44" t="s">
        <v>10</v>
      </c>
      <c r="D44" s="1">
        <v>42354</v>
      </c>
      <c r="E44">
        <v>1.6E-2</v>
      </c>
      <c r="F44">
        <f>E44</f>
        <v>1.6E-2</v>
      </c>
      <c r="G44">
        <f>(F44+0.0007)/0.0005</f>
        <v>33.4</v>
      </c>
      <c r="H44">
        <v>10</v>
      </c>
      <c r="I44" s="2">
        <f>(34.5*G44)/H44</f>
        <v>115.22999999999999</v>
      </c>
      <c r="J44">
        <v>284</v>
      </c>
      <c r="K44">
        <f>I44*(J44/1000)</f>
        <v>32.725319999999996</v>
      </c>
      <c r="L44">
        <f>AVERAGE(K44:K46)</f>
        <v>39.240299999999998</v>
      </c>
      <c r="M44">
        <f>STDEV(K44:K46)</f>
        <v>16.480199031091821</v>
      </c>
    </row>
    <row r="45" spans="1:13" x14ac:dyDescent="0.3">
      <c r="A45">
        <v>222</v>
      </c>
      <c r="B45" s="1">
        <v>42221</v>
      </c>
      <c r="C45" t="s">
        <v>5</v>
      </c>
      <c r="D45" s="1">
        <v>42354</v>
      </c>
      <c r="E45">
        <v>1.95E-2</v>
      </c>
      <c r="F45">
        <f>E45</f>
        <v>1.95E-2</v>
      </c>
      <c r="G45">
        <f>(F45+0.0007)/0.0005</f>
        <v>40.4</v>
      </c>
      <c r="H45">
        <v>10</v>
      </c>
      <c r="I45" s="2">
        <f>(34.5*G45)/H45</f>
        <v>139.38</v>
      </c>
      <c r="J45">
        <v>416</v>
      </c>
      <c r="K45">
        <f>I45*(J45/1000)</f>
        <v>57.982079999999996</v>
      </c>
    </row>
    <row r="46" spans="1:13" x14ac:dyDescent="0.3">
      <c r="A46">
        <v>222</v>
      </c>
      <c r="B46" s="1">
        <v>42221</v>
      </c>
      <c r="C46" t="s">
        <v>18</v>
      </c>
      <c r="D46" s="1">
        <v>42354</v>
      </c>
      <c r="E46">
        <v>2.18E-2</v>
      </c>
      <c r="F46">
        <f>E46</f>
        <v>2.18E-2</v>
      </c>
      <c r="G46">
        <f>(F46+0.0007)/0.0005</f>
        <v>45</v>
      </c>
      <c r="H46">
        <v>15</v>
      </c>
      <c r="I46" s="2">
        <f>(34.5*G46)/H46</f>
        <v>103.5</v>
      </c>
      <c r="J46">
        <v>261</v>
      </c>
      <c r="K46">
        <f>I46*(J46/1000)</f>
        <v>27.013500000000001</v>
      </c>
    </row>
    <row r="47" spans="1:13" x14ac:dyDescent="0.3">
      <c r="A47">
        <v>222</v>
      </c>
      <c r="B47" s="1">
        <v>42221</v>
      </c>
      <c r="C47" t="s">
        <v>15</v>
      </c>
      <c r="D47" s="1">
        <v>42354</v>
      </c>
      <c r="E47">
        <v>1.8499999999999999E-2</v>
      </c>
      <c r="F47">
        <f>E47</f>
        <v>1.8499999999999999E-2</v>
      </c>
      <c r="G47">
        <f>(F47+0.0007)/0.0005</f>
        <v>38.4</v>
      </c>
      <c r="H47">
        <v>10</v>
      </c>
      <c r="I47" s="2">
        <f>(34.5*G47)/H47</f>
        <v>132.47999999999999</v>
      </c>
      <c r="J47">
        <v>440</v>
      </c>
      <c r="K47">
        <f>I47*(J47/1000)</f>
        <v>58.291199999999996</v>
      </c>
      <c r="L47">
        <f>AVERAGE(K47:K49)</f>
        <v>42.886029999999998</v>
      </c>
      <c r="M47">
        <f>STDEV(K47:K49)</f>
        <v>14.837509146642514</v>
      </c>
    </row>
    <row r="48" spans="1:13" x14ac:dyDescent="0.3">
      <c r="A48">
        <v>222</v>
      </c>
      <c r="B48" s="1">
        <v>42221</v>
      </c>
      <c r="C48" t="s">
        <v>17</v>
      </c>
      <c r="D48" s="1">
        <v>42354</v>
      </c>
      <c r="E48">
        <v>1.7999999999999999E-2</v>
      </c>
      <c r="F48">
        <f>E48</f>
        <v>1.7999999999999999E-2</v>
      </c>
      <c r="G48">
        <f>(F48+0.0007)/0.0005</f>
        <v>37.399999999999991</v>
      </c>
      <c r="H48">
        <v>10</v>
      </c>
      <c r="I48" s="2">
        <f>(34.5*G48)/H48</f>
        <v>129.02999999999997</v>
      </c>
      <c r="J48">
        <v>323</v>
      </c>
      <c r="K48">
        <f>I48*(J48/1000)</f>
        <v>41.676689999999994</v>
      </c>
    </row>
    <row r="49" spans="1:13" x14ac:dyDescent="0.3">
      <c r="A49">
        <v>222</v>
      </c>
      <c r="B49" s="1">
        <v>42221</v>
      </c>
      <c r="C49" t="s">
        <v>16</v>
      </c>
      <c r="D49" s="1">
        <v>42354</v>
      </c>
      <c r="E49">
        <v>1.47E-2</v>
      </c>
      <c r="F49">
        <f>E49</f>
        <v>1.47E-2</v>
      </c>
      <c r="G49">
        <f>(F49+0.0007)/0.0005</f>
        <v>30.799999999999997</v>
      </c>
      <c r="H49">
        <v>10</v>
      </c>
      <c r="I49" s="2">
        <f>(34.5*G49)/H49</f>
        <v>106.25999999999999</v>
      </c>
      <c r="J49">
        <v>270</v>
      </c>
      <c r="K49">
        <f>I49*(J49/1000)</f>
        <v>28.690200000000001</v>
      </c>
    </row>
    <row r="50" spans="1:13" x14ac:dyDescent="0.3">
      <c r="A50">
        <v>222</v>
      </c>
      <c r="B50" s="1">
        <v>42221</v>
      </c>
      <c r="C50" t="s">
        <v>14</v>
      </c>
      <c r="D50" s="1">
        <v>42354</v>
      </c>
      <c r="E50">
        <v>1.43E-2</v>
      </c>
      <c r="F50">
        <f>E50</f>
        <v>1.43E-2</v>
      </c>
      <c r="G50">
        <f>(F50+0.0007)/0.0005</f>
        <v>30</v>
      </c>
      <c r="H50">
        <v>15</v>
      </c>
      <c r="I50" s="2">
        <f>(34.5*G50)/H50</f>
        <v>69</v>
      </c>
      <c r="J50">
        <v>250</v>
      </c>
      <c r="K50">
        <f>I50*(J50/1000)</f>
        <v>17.25</v>
      </c>
      <c r="L50">
        <f>AVERAGE(K50:K52)</f>
        <v>27.861279999999997</v>
      </c>
      <c r="M50">
        <f>STDEV(K50:K52)</f>
        <v>11.365378840109125</v>
      </c>
    </row>
    <row r="51" spans="1:13" x14ac:dyDescent="0.3">
      <c r="A51">
        <v>222</v>
      </c>
      <c r="B51" s="1">
        <v>42221</v>
      </c>
      <c r="C51" t="s">
        <v>13</v>
      </c>
      <c r="D51" s="1">
        <v>42354</v>
      </c>
      <c r="E51">
        <v>1.49E-2</v>
      </c>
      <c r="F51">
        <f>E51</f>
        <v>1.49E-2</v>
      </c>
      <c r="G51">
        <f>(F51+0.0007)/0.0005</f>
        <v>31.2</v>
      </c>
      <c r="H51">
        <v>10</v>
      </c>
      <c r="I51" s="2">
        <f>(34.5*G51)/H51</f>
        <v>107.63999999999999</v>
      </c>
      <c r="J51">
        <v>246</v>
      </c>
      <c r="K51">
        <f>I51*(J51/1000)</f>
        <v>26.479439999999997</v>
      </c>
    </row>
    <row r="52" spans="1:13" x14ac:dyDescent="0.3">
      <c r="A52">
        <v>222</v>
      </c>
      <c r="B52" s="1">
        <v>42221</v>
      </c>
      <c r="C52" t="s">
        <v>6</v>
      </c>
      <c r="D52" s="1">
        <v>42354</v>
      </c>
      <c r="E52">
        <v>1.83E-2</v>
      </c>
      <c r="F52">
        <f>E52</f>
        <v>1.83E-2</v>
      </c>
      <c r="G52">
        <f>(F52+0.0007)/0.0005</f>
        <v>38</v>
      </c>
      <c r="H52">
        <v>10</v>
      </c>
      <c r="I52" s="2">
        <f>(34.5*G52)/H52</f>
        <v>131.1</v>
      </c>
      <c r="J52">
        <v>304</v>
      </c>
      <c r="K52">
        <f>I52*(J52/1000)</f>
        <v>39.854399999999998</v>
      </c>
    </row>
    <row r="53" spans="1:13" x14ac:dyDescent="0.3">
      <c r="A53">
        <v>222</v>
      </c>
      <c r="B53" s="1">
        <v>42221</v>
      </c>
      <c r="C53" t="s">
        <v>21</v>
      </c>
      <c r="D53" s="1">
        <v>42354</v>
      </c>
      <c r="E53">
        <v>2.2700000000000001E-2</v>
      </c>
      <c r="F53">
        <f>E53</f>
        <v>2.2700000000000001E-2</v>
      </c>
      <c r="G53">
        <f>(F53+0.0007)/0.0005</f>
        <v>46.8</v>
      </c>
      <c r="H53">
        <v>10</v>
      </c>
      <c r="I53" s="2">
        <f>(34.5*G53)/H53</f>
        <v>161.45999999999998</v>
      </c>
      <c r="J53">
        <v>240</v>
      </c>
      <c r="K53">
        <f>I53*(J53/1000)</f>
        <v>38.750399999999992</v>
      </c>
      <c r="L53">
        <f>AVERAGE(K53:K55)</f>
        <v>34.323359999999994</v>
      </c>
      <c r="M53">
        <f>STDEV(K53:K55)</f>
        <v>4.3107347843262316</v>
      </c>
    </row>
    <row r="54" spans="1:13" x14ac:dyDescent="0.3">
      <c r="A54">
        <v>222</v>
      </c>
      <c r="B54" s="1">
        <v>42221</v>
      </c>
      <c r="C54" t="s">
        <v>19</v>
      </c>
      <c r="D54" s="1">
        <v>42354</v>
      </c>
      <c r="E54">
        <v>2.0899999999999998E-2</v>
      </c>
      <c r="F54">
        <f>E54</f>
        <v>2.0899999999999998E-2</v>
      </c>
      <c r="G54">
        <f>(F54+0.0007)/0.0005</f>
        <v>43.199999999999996</v>
      </c>
      <c r="H54">
        <v>15</v>
      </c>
      <c r="I54" s="2">
        <f>(34.5*G54)/H54</f>
        <v>99.359999999999985</v>
      </c>
      <c r="J54">
        <v>343</v>
      </c>
      <c r="K54">
        <f>I54*(J54/1000)</f>
        <v>34.080479999999994</v>
      </c>
    </row>
    <row r="55" spans="1:13" x14ac:dyDescent="0.3">
      <c r="A55">
        <v>222</v>
      </c>
      <c r="B55" s="1">
        <v>42221</v>
      </c>
      <c r="C55" t="s">
        <v>20</v>
      </c>
      <c r="D55" s="1">
        <v>42354</v>
      </c>
      <c r="E55">
        <v>2.4500000000000001E-2</v>
      </c>
      <c r="F55">
        <f>E55</f>
        <v>2.4500000000000001E-2</v>
      </c>
      <c r="G55">
        <f>(F55+0.0007)/0.0005</f>
        <v>50.4</v>
      </c>
      <c r="H55">
        <v>15</v>
      </c>
      <c r="I55" s="2">
        <f>(34.5*G55)/H55</f>
        <v>115.92</v>
      </c>
      <c r="J55">
        <v>260</v>
      </c>
      <c r="K55">
        <f>I55*(J55/1000)</f>
        <v>30.139200000000002</v>
      </c>
    </row>
    <row r="56" spans="1:13" x14ac:dyDescent="0.3">
      <c r="A56">
        <v>222</v>
      </c>
      <c r="B56" s="1">
        <v>42305</v>
      </c>
      <c r="C56" t="s">
        <v>9</v>
      </c>
      <c r="D56" s="1">
        <v>42351</v>
      </c>
      <c r="E56">
        <v>0.1772</v>
      </c>
      <c r="F56">
        <f>E56-0.00025</f>
        <v>0.17695</v>
      </c>
      <c r="G56">
        <f>(F56-0.0003)/0.0032</f>
        <v>55.203125</v>
      </c>
      <c r="H56">
        <v>25</v>
      </c>
      <c r="I56" s="2">
        <f>(34.5*G56)/H56</f>
        <v>76.180312499999999</v>
      </c>
      <c r="J56" s="2">
        <v>260</v>
      </c>
      <c r="K56">
        <f>I56*(J56/1000)</f>
        <v>19.80688125</v>
      </c>
      <c r="L56">
        <f>AVERAGE(K56:K58)</f>
        <v>12.129589062500001</v>
      </c>
      <c r="M56">
        <f>STDEV(K56:K58)</f>
        <v>6.6517746376126876</v>
      </c>
    </row>
    <row r="57" spans="1:13" x14ac:dyDescent="0.3">
      <c r="A57">
        <v>222</v>
      </c>
      <c r="B57" s="1">
        <v>42305</v>
      </c>
      <c r="C57" t="s">
        <v>11</v>
      </c>
      <c r="D57" s="1">
        <v>42351</v>
      </c>
      <c r="E57">
        <v>8.2600000000000007E-2</v>
      </c>
      <c r="F57">
        <f>E57-0.00025</f>
        <v>8.2350000000000007E-2</v>
      </c>
      <c r="G57">
        <f>(F57-0.0003)/0.0032</f>
        <v>25.640625000000004</v>
      </c>
      <c r="H57">
        <v>25</v>
      </c>
      <c r="I57" s="2">
        <f>(34.5*G57)/H57</f>
        <v>35.384062500000006</v>
      </c>
      <c r="J57" s="2">
        <v>240</v>
      </c>
      <c r="K57">
        <f>I57*(J57/1000)</f>
        <v>8.4921750000000014</v>
      </c>
    </row>
    <row r="58" spans="1:13" x14ac:dyDescent="0.3">
      <c r="A58">
        <v>222</v>
      </c>
      <c r="B58" s="1">
        <v>42305</v>
      </c>
      <c r="C58" t="s">
        <v>12</v>
      </c>
      <c r="D58" s="1">
        <v>42351</v>
      </c>
      <c r="E58">
        <v>8.7800000000000003E-2</v>
      </c>
      <c r="F58">
        <f>E58-0.00025</f>
        <v>8.7550000000000003E-2</v>
      </c>
      <c r="G58">
        <f>(F58-0.0003)/0.0032</f>
        <v>27.265625</v>
      </c>
      <c r="H58">
        <v>25</v>
      </c>
      <c r="I58" s="2">
        <f>(34.5*G58)/H58</f>
        <v>37.626562499999999</v>
      </c>
      <c r="J58" s="2">
        <v>215</v>
      </c>
      <c r="K58">
        <f>I58*(J58/1000)</f>
        <v>8.0897109374999996</v>
      </c>
    </row>
    <row r="59" spans="1:13" x14ac:dyDescent="0.3">
      <c r="A59">
        <v>222</v>
      </c>
      <c r="B59" s="1">
        <v>42305</v>
      </c>
      <c r="C59" t="s">
        <v>7</v>
      </c>
      <c r="D59" s="1">
        <v>42351</v>
      </c>
      <c r="E59">
        <v>0.16109999999999999</v>
      </c>
      <c r="F59">
        <f>E59-0.00025</f>
        <v>0.16084999999999999</v>
      </c>
      <c r="G59">
        <f>(F59-0.0003)/0.0032</f>
        <v>50.171875</v>
      </c>
      <c r="H59">
        <v>15</v>
      </c>
      <c r="I59" s="2">
        <f>(34.5*G59)/H59</f>
        <v>115.3953125</v>
      </c>
      <c r="J59" s="2">
        <v>275</v>
      </c>
      <c r="K59">
        <f>I59*(J59/1000)</f>
        <v>31.733710937500003</v>
      </c>
      <c r="L59">
        <f>AVERAGE(K59:K61)</f>
        <v>24.643230208333335</v>
      </c>
      <c r="M59">
        <f>STDEV(K59:K61)</f>
        <v>11.263605493700297</v>
      </c>
    </row>
    <row r="60" spans="1:13" x14ac:dyDescent="0.3">
      <c r="A60">
        <v>222</v>
      </c>
      <c r="B60" s="1">
        <v>42305</v>
      </c>
      <c r="C60" t="s">
        <v>4</v>
      </c>
      <c r="D60" s="1">
        <v>42351</v>
      </c>
      <c r="E60">
        <v>0.18940000000000001</v>
      </c>
      <c r="F60">
        <f>E60-0.00025</f>
        <v>0.18915000000000001</v>
      </c>
      <c r="G60">
        <f>(F60-0.0003)/0.0032</f>
        <v>59.015625</v>
      </c>
      <c r="H60">
        <v>15</v>
      </c>
      <c r="I60" s="2">
        <f>(34.5*G60)/H60</f>
        <v>135.73593750000001</v>
      </c>
      <c r="J60" s="2">
        <v>225</v>
      </c>
      <c r="K60">
        <f>I60*(J60/1000)</f>
        <v>30.540585937500001</v>
      </c>
    </row>
    <row r="61" spans="1:13" x14ac:dyDescent="0.3">
      <c r="A61">
        <v>222</v>
      </c>
      <c r="B61" s="1">
        <v>42305</v>
      </c>
      <c r="C61" t="s">
        <v>8</v>
      </c>
      <c r="D61" s="1">
        <v>42351</v>
      </c>
      <c r="E61">
        <v>0.1234</v>
      </c>
      <c r="F61">
        <f>E61-0.00025</f>
        <v>0.12315</v>
      </c>
      <c r="G61">
        <f>(F61-0.0003)/0.0032</f>
        <v>38.390625</v>
      </c>
      <c r="H61">
        <v>25</v>
      </c>
      <c r="I61" s="2">
        <f>(34.5*G61)/H61</f>
        <v>52.979062499999998</v>
      </c>
      <c r="J61" s="2">
        <v>220</v>
      </c>
      <c r="K61">
        <f>I61*(J61/1000)</f>
        <v>11.65539375</v>
      </c>
    </row>
    <row r="62" spans="1:13" x14ac:dyDescent="0.3">
      <c r="A62">
        <v>222</v>
      </c>
      <c r="B62" s="1">
        <v>42305</v>
      </c>
      <c r="C62" t="s">
        <v>10</v>
      </c>
      <c r="D62" s="1">
        <v>42351</v>
      </c>
      <c r="E62">
        <v>0.1205</v>
      </c>
      <c r="F62">
        <f>E62-0.00025</f>
        <v>0.12025</v>
      </c>
      <c r="G62">
        <f>(F62-0.0003)/0.0032</f>
        <v>37.484375</v>
      </c>
      <c r="H62">
        <v>25</v>
      </c>
      <c r="I62" s="2">
        <f>(34.5*G62)/H62</f>
        <v>51.728437499999998</v>
      </c>
      <c r="J62" s="2">
        <v>265</v>
      </c>
      <c r="K62">
        <f>I62*(J62/1000)</f>
        <v>13.7080359375</v>
      </c>
      <c r="L62">
        <f>AVERAGE(K62:K64)</f>
        <v>16.230273437499999</v>
      </c>
      <c r="M62">
        <f>STDEV(K62:K64)</f>
        <v>5.35228693360681</v>
      </c>
    </row>
    <row r="63" spans="1:13" x14ac:dyDescent="0.3">
      <c r="A63">
        <v>222</v>
      </c>
      <c r="B63" s="1">
        <v>42305</v>
      </c>
      <c r="C63" t="s">
        <v>5</v>
      </c>
      <c r="D63" s="1">
        <v>42351</v>
      </c>
      <c r="E63">
        <v>0.2419</v>
      </c>
      <c r="F63">
        <f>E63-0.00025</f>
        <v>0.24165</v>
      </c>
      <c r="G63">
        <f>(F63-0.0003)/0.0032</f>
        <v>75.421875</v>
      </c>
      <c r="H63">
        <v>25</v>
      </c>
      <c r="I63" s="2">
        <f>(34.5*G63)/H63</f>
        <v>104.0821875</v>
      </c>
      <c r="J63" s="2">
        <v>215</v>
      </c>
      <c r="K63">
        <f>I63*(J63/1000)</f>
        <v>22.377670312500001</v>
      </c>
    </row>
    <row r="64" spans="1:13" x14ac:dyDescent="0.3">
      <c r="A64">
        <v>222</v>
      </c>
      <c r="B64" s="1">
        <v>42305</v>
      </c>
      <c r="C64" t="s">
        <v>18</v>
      </c>
      <c r="D64" s="1">
        <v>42351</v>
      </c>
      <c r="E64">
        <v>0.13650000000000001</v>
      </c>
      <c r="F64">
        <f>E64-0.00025</f>
        <v>0.13625000000000001</v>
      </c>
      <c r="G64">
        <f>(F64-0.0003)/0.0032</f>
        <v>42.484375</v>
      </c>
      <c r="H64">
        <v>25</v>
      </c>
      <c r="I64" s="2">
        <f>(34.5*G64)/H64</f>
        <v>58.628437499999997</v>
      </c>
      <c r="J64" s="2">
        <v>215</v>
      </c>
      <c r="K64">
        <f>I64*(J64/1000)</f>
        <v>12.605114062499998</v>
      </c>
    </row>
    <row r="65" spans="1:13" x14ac:dyDescent="0.3">
      <c r="A65">
        <v>222</v>
      </c>
      <c r="B65" s="1">
        <v>42305</v>
      </c>
      <c r="C65" t="s">
        <v>15</v>
      </c>
      <c r="D65" s="1">
        <v>42351</v>
      </c>
      <c r="E65">
        <v>9.4E-2</v>
      </c>
      <c r="F65">
        <f>E65-0.00025</f>
        <v>9.375E-2</v>
      </c>
      <c r="G65">
        <f>(F65-0.0003)/0.0032</f>
        <v>29.203125</v>
      </c>
      <c r="H65">
        <v>25</v>
      </c>
      <c r="I65" s="2">
        <f>(34.5*G65)/H65</f>
        <v>40.300312499999997</v>
      </c>
      <c r="J65" s="2">
        <v>220</v>
      </c>
      <c r="K65">
        <f>I65*(J65/1000)</f>
        <v>8.8660687500000002</v>
      </c>
      <c r="L65">
        <f>AVERAGE(K65:K67)</f>
        <v>14.79115625</v>
      </c>
      <c r="M65">
        <f>STDEV(K65:K67)</f>
        <v>7.8601545074917611</v>
      </c>
    </row>
    <row r="66" spans="1:13" x14ac:dyDescent="0.3">
      <c r="A66">
        <v>222</v>
      </c>
      <c r="B66" s="1">
        <v>42305</v>
      </c>
      <c r="C66" t="s">
        <v>17</v>
      </c>
      <c r="D66" s="1">
        <v>42351</v>
      </c>
      <c r="E66">
        <v>0.1139</v>
      </c>
      <c r="F66">
        <f>E66-0.00025</f>
        <v>0.11365</v>
      </c>
      <c r="G66">
        <f>(F66-0.0003)/0.0032</f>
        <v>35.421875</v>
      </c>
      <c r="H66">
        <v>25</v>
      </c>
      <c r="I66" s="2">
        <f>(34.5*G66)/H66</f>
        <v>48.882187500000001</v>
      </c>
      <c r="J66" s="2">
        <v>485</v>
      </c>
      <c r="K66">
        <f>I66*(J66/1000)</f>
        <v>23.707860937500001</v>
      </c>
    </row>
    <row r="67" spans="1:13" x14ac:dyDescent="0.3">
      <c r="A67">
        <v>222</v>
      </c>
      <c r="B67" s="1">
        <v>42305</v>
      </c>
      <c r="C67" t="s">
        <v>16</v>
      </c>
      <c r="D67" s="1">
        <v>42351</v>
      </c>
      <c r="E67">
        <v>0.1038</v>
      </c>
      <c r="F67">
        <f>E67-0.00025</f>
        <v>0.10355</v>
      </c>
      <c r="G67">
        <f>(F67-0.0003)/0.0032</f>
        <v>32.265625</v>
      </c>
      <c r="H67">
        <v>25</v>
      </c>
      <c r="I67" s="2">
        <f>(34.5*G67)/H67</f>
        <v>44.526562499999997</v>
      </c>
      <c r="J67" s="2">
        <v>265</v>
      </c>
      <c r="K67">
        <f>I67*(J67/1000)</f>
        <v>11.799539062499999</v>
      </c>
    </row>
    <row r="68" spans="1:13" x14ac:dyDescent="0.3">
      <c r="A68">
        <v>222</v>
      </c>
      <c r="B68" s="1">
        <v>42305</v>
      </c>
      <c r="C68" t="s">
        <v>14</v>
      </c>
      <c r="D68" s="1">
        <v>42351</v>
      </c>
      <c r="E68">
        <v>6.1600000000000002E-2</v>
      </c>
      <c r="F68">
        <f>E68-0.00025</f>
        <v>6.1350000000000002E-2</v>
      </c>
      <c r="G68">
        <f>(F68-0.0003)/0.0032</f>
        <v>19.078125</v>
      </c>
      <c r="H68">
        <v>25</v>
      </c>
      <c r="I68" s="2">
        <f>(34.5*G68)/H68</f>
        <v>26.3278125</v>
      </c>
      <c r="J68" s="2">
        <v>410</v>
      </c>
      <c r="K68">
        <f>I68*(J68/1000)</f>
        <v>10.794403124999999</v>
      </c>
      <c r="L68">
        <f>AVERAGE(K68:K70)</f>
        <v>9.5607406249999993</v>
      </c>
      <c r="M68">
        <f>STDEV(K68:K70)</f>
        <v>1.1823191554955366</v>
      </c>
    </row>
    <row r="69" spans="1:13" x14ac:dyDescent="0.3">
      <c r="A69">
        <v>222</v>
      </c>
      <c r="B69" s="1">
        <v>42305</v>
      </c>
      <c r="C69" t="s">
        <v>13</v>
      </c>
      <c r="D69" s="1">
        <v>42351</v>
      </c>
      <c r="E69">
        <v>9.3799999999999994E-2</v>
      </c>
      <c r="F69">
        <f>E69-0.00025</f>
        <v>9.3549999999999994E-2</v>
      </c>
      <c r="G69">
        <f>(F69-0.0003)/0.0032</f>
        <v>29.140625</v>
      </c>
      <c r="H69">
        <v>25</v>
      </c>
      <c r="I69" s="2">
        <f>(34.5*G69)/H69</f>
        <v>40.214062499999997</v>
      </c>
      <c r="J69" s="2">
        <v>235</v>
      </c>
      <c r="K69">
        <f>I69*(J69/1000)</f>
        <v>9.4503046874999992</v>
      </c>
    </row>
    <row r="70" spans="1:13" x14ac:dyDescent="0.3">
      <c r="A70">
        <v>222</v>
      </c>
      <c r="B70" s="1">
        <v>42305</v>
      </c>
      <c r="C70" t="s">
        <v>6</v>
      </c>
      <c r="D70" s="1">
        <v>42351</v>
      </c>
      <c r="E70">
        <v>6.9199999999999998E-2</v>
      </c>
      <c r="F70">
        <f>E70-0.00025</f>
        <v>6.8949999999999997E-2</v>
      </c>
      <c r="G70">
        <f>(F70-0.0003)/0.0032</f>
        <v>21.453125</v>
      </c>
      <c r="H70">
        <v>25</v>
      </c>
      <c r="I70" s="2">
        <f>(34.5*G70)/H70</f>
        <v>29.6053125</v>
      </c>
      <c r="J70" s="2">
        <v>285</v>
      </c>
      <c r="K70">
        <f>I70*(J70/1000)</f>
        <v>8.4375140625</v>
      </c>
    </row>
    <row r="71" spans="1:13" x14ac:dyDescent="0.3">
      <c r="A71">
        <v>222</v>
      </c>
      <c r="B71" s="1">
        <v>42305</v>
      </c>
      <c r="C71" t="s">
        <v>21</v>
      </c>
      <c r="D71" s="1">
        <v>42351</v>
      </c>
      <c r="E71">
        <v>0.1227</v>
      </c>
      <c r="F71">
        <f>E71-0.00025</f>
        <v>0.12245</v>
      </c>
      <c r="G71">
        <f>(F71-0.0003)/0.0032</f>
        <v>38.171875</v>
      </c>
      <c r="H71">
        <v>25</v>
      </c>
      <c r="I71" s="2">
        <f>(34.5*G71)/H71</f>
        <v>52.677187500000002</v>
      </c>
      <c r="J71" s="2">
        <v>275</v>
      </c>
      <c r="K71">
        <f>I71*(J71/1000)</f>
        <v>14.486226562500002</v>
      </c>
      <c r="L71">
        <f>AVERAGE(K71:K73)</f>
        <v>16.857298958333335</v>
      </c>
      <c r="M71">
        <f>STDEV(K71:K73)</f>
        <v>7.394366473789816</v>
      </c>
    </row>
    <row r="72" spans="1:13" x14ac:dyDescent="0.3">
      <c r="A72">
        <v>222</v>
      </c>
      <c r="B72" s="1">
        <v>42305</v>
      </c>
      <c r="C72" t="s">
        <v>19</v>
      </c>
      <c r="D72" s="1">
        <v>42351</v>
      </c>
      <c r="E72">
        <v>9.4500000000000001E-2</v>
      </c>
      <c r="F72">
        <f>E72-0.00025</f>
        <v>9.425E-2</v>
      </c>
      <c r="G72">
        <f>(F72-0.0003)/0.0032</f>
        <v>29.359375</v>
      </c>
      <c r="H72">
        <v>25</v>
      </c>
      <c r="I72" s="2">
        <f>(34.5*G72)/H72</f>
        <v>40.5159375</v>
      </c>
      <c r="J72" s="2">
        <v>270</v>
      </c>
      <c r="K72">
        <f>I72*(J72/1000)</f>
        <v>10.939303125</v>
      </c>
    </row>
    <row r="73" spans="1:13" x14ac:dyDescent="0.3">
      <c r="A73">
        <v>222</v>
      </c>
      <c r="B73" s="1">
        <v>42305</v>
      </c>
      <c r="C73" t="s">
        <v>20</v>
      </c>
      <c r="D73" s="1">
        <v>42351</v>
      </c>
      <c r="E73">
        <v>0.1082</v>
      </c>
      <c r="F73">
        <f>E73-0.00025</f>
        <v>0.10795</v>
      </c>
      <c r="G73">
        <f>(F73-0.0003)/0.0032</f>
        <v>33.640625</v>
      </c>
      <c r="H73">
        <v>15</v>
      </c>
      <c r="I73" s="2">
        <f>(34.5*G73)/H73</f>
        <v>77.373437499999994</v>
      </c>
      <c r="J73" s="2">
        <v>325</v>
      </c>
      <c r="K73">
        <f>I73*(J73/1000)</f>
        <v>25.146367187499997</v>
      </c>
    </row>
  </sheetData>
  <sortState ref="A2:K73">
    <sortCondition ref="B2:B73"/>
    <sortCondition ref="C2:C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12.13.15</vt:lpstr>
      <vt:lpstr>12.16.15</vt:lpstr>
      <vt:lpstr>221</vt:lpstr>
      <vt:lpstr>222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2015-12-15T16:18:07Z</dcterms:created>
  <dcterms:modified xsi:type="dcterms:W3CDTF">2015-12-17T14:50:44Z</dcterms:modified>
</cp:coreProperties>
</file>