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8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12" i="1" l="1"/>
  <c r="M211" i="1"/>
  <c r="M210" i="1"/>
  <c r="G202" i="1" s="1"/>
  <c r="F202" i="1"/>
  <c r="F201" i="1"/>
  <c r="G200" i="1"/>
  <c r="G199" i="1"/>
  <c r="G198" i="1"/>
  <c r="F197" i="1"/>
  <c r="F196" i="1"/>
  <c r="F195" i="1"/>
  <c r="G194" i="1"/>
  <c r="G193" i="1"/>
  <c r="G192" i="1"/>
  <c r="F191" i="1"/>
  <c r="F190" i="1"/>
  <c r="F189" i="1"/>
  <c r="G188" i="1"/>
  <c r="G187" i="1"/>
  <c r="G186" i="1"/>
  <c r="F185" i="1"/>
  <c r="M95" i="1"/>
  <c r="M94" i="1"/>
  <c r="M93" i="1"/>
  <c r="G92" i="1"/>
  <c r="G90" i="1"/>
  <c r="F89" i="1"/>
  <c r="F87" i="1"/>
  <c r="G85" i="1"/>
  <c r="F82" i="1"/>
  <c r="G80" i="1"/>
  <c r="G78" i="1"/>
  <c r="F77" i="1"/>
  <c r="F75" i="1"/>
  <c r="G73" i="1"/>
  <c r="F70" i="1"/>
  <c r="G68" i="1"/>
  <c r="G66" i="1"/>
  <c r="F65" i="1"/>
  <c r="F63" i="1"/>
  <c r="G61" i="1"/>
  <c r="F58" i="1"/>
  <c r="G56" i="1"/>
  <c r="G54" i="1"/>
  <c r="F53" i="1"/>
  <c r="F51" i="1"/>
  <c r="G49" i="1"/>
  <c r="F46" i="1"/>
  <c r="G44" i="1"/>
  <c r="G42" i="1"/>
  <c r="F41" i="1"/>
  <c r="F39" i="1"/>
  <c r="G37" i="1"/>
  <c r="F34" i="1"/>
  <c r="G32" i="1"/>
  <c r="G30" i="1"/>
  <c r="M29" i="1"/>
  <c r="G29" i="1"/>
  <c r="M28" i="1"/>
  <c r="F28" i="1"/>
  <c r="M27" i="1"/>
  <c r="F67" i="1" s="1"/>
  <c r="G27" i="1"/>
  <c r="F26" i="1"/>
  <c r="F25" i="1"/>
  <c r="F24" i="1"/>
  <c r="G23" i="1"/>
  <c r="G22" i="1"/>
  <c r="G21" i="1"/>
  <c r="F20" i="1"/>
  <c r="F19" i="1"/>
  <c r="F18" i="1"/>
  <c r="G17" i="1"/>
  <c r="G16" i="1"/>
  <c r="G15" i="1"/>
  <c r="F14" i="1"/>
  <c r="F13" i="1"/>
  <c r="F12" i="1"/>
  <c r="G11" i="1"/>
  <c r="G10" i="1"/>
  <c r="G9" i="1"/>
  <c r="F8" i="1"/>
  <c r="F7" i="1"/>
  <c r="F6" i="1"/>
  <c r="G5" i="1"/>
  <c r="G4" i="1"/>
  <c r="F4" i="1"/>
  <c r="G3" i="1"/>
  <c r="F3" i="1"/>
  <c r="G2" i="1"/>
  <c r="H2" i="1" s="1"/>
  <c r="F2" i="1"/>
  <c r="F184" i="1" l="1"/>
  <c r="F183" i="1"/>
  <c r="G182" i="1"/>
  <c r="G181" i="1"/>
  <c r="G180" i="1"/>
  <c r="F179" i="1"/>
  <c r="F178" i="1"/>
  <c r="F177" i="1"/>
  <c r="G176" i="1"/>
  <c r="G175" i="1"/>
  <c r="G174" i="1"/>
  <c r="F173" i="1"/>
  <c r="F172" i="1"/>
  <c r="F171" i="1"/>
  <c r="G170" i="1"/>
  <c r="G169" i="1"/>
  <c r="G168" i="1"/>
  <c r="F167" i="1"/>
  <c r="F166" i="1"/>
  <c r="F165" i="1"/>
  <c r="G184" i="1"/>
  <c r="G183" i="1"/>
  <c r="F182" i="1"/>
  <c r="F181" i="1"/>
  <c r="F180" i="1"/>
  <c r="G179" i="1"/>
  <c r="H179" i="1" s="1"/>
  <c r="G178" i="1"/>
  <c r="G177" i="1"/>
  <c r="F176" i="1"/>
  <c r="F175" i="1"/>
  <c r="F174" i="1"/>
  <c r="G173" i="1"/>
  <c r="H173" i="1" s="1"/>
  <c r="G172" i="1"/>
  <c r="G171" i="1"/>
  <c r="F170" i="1"/>
  <c r="F169" i="1"/>
  <c r="F168" i="1"/>
  <c r="G167" i="1"/>
  <c r="H167" i="1" s="1"/>
  <c r="G166" i="1"/>
  <c r="G165" i="1"/>
  <c r="F164" i="1"/>
  <c r="F163" i="1"/>
  <c r="F162" i="1"/>
  <c r="G161" i="1"/>
  <c r="G160" i="1"/>
  <c r="G159" i="1"/>
  <c r="F158" i="1"/>
  <c r="F157" i="1"/>
  <c r="F156" i="1"/>
  <c r="G155" i="1"/>
  <c r="G154" i="1"/>
  <c r="G153" i="1"/>
  <c r="F152" i="1"/>
  <c r="F151" i="1"/>
  <c r="F150" i="1"/>
  <c r="G149" i="1"/>
  <c r="G148" i="1"/>
  <c r="G147" i="1"/>
  <c r="F146" i="1"/>
  <c r="F145" i="1"/>
  <c r="F144" i="1"/>
  <c r="G143" i="1"/>
  <c r="G142" i="1"/>
  <c r="G141" i="1"/>
  <c r="F140" i="1"/>
  <c r="F139" i="1"/>
  <c r="F138" i="1"/>
  <c r="G137" i="1"/>
  <c r="G136" i="1"/>
  <c r="G135" i="1"/>
  <c r="F134" i="1"/>
  <c r="F133" i="1"/>
  <c r="F132" i="1"/>
  <c r="G131" i="1"/>
  <c r="G130" i="1"/>
  <c r="G164" i="1"/>
  <c r="H164" i="1" s="1"/>
  <c r="G162" i="1"/>
  <c r="F161" i="1"/>
  <c r="F159" i="1"/>
  <c r="G157" i="1"/>
  <c r="F154" i="1"/>
  <c r="G152" i="1"/>
  <c r="H152" i="1" s="1"/>
  <c r="G150" i="1"/>
  <c r="F149" i="1"/>
  <c r="F147" i="1"/>
  <c r="G145" i="1"/>
  <c r="F142" i="1"/>
  <c r="G140" i="1"/>
  <c r="H140" i="1" s="1"/>
  <c r="G138" i="1"/>
  <c r="F137" i="1"/>
  <c r="F135" i="1"/>
  <c r="G133" i="1"/>
  <c r="F130" i="1"/>
  <c r="F129" i="1"/>
  <c r="G128" i="1"/>
  <c r="G127" i="1"/>
  <c r="G126" i="1"/>
  <c r="F125" i="1"/>
  <c r="F124" i="1"/>
  <c r="F123" i="1"/>
  <c r="G122" i="1"/>
  <c r="G121" i="1"/>
  <c r="G120" i="1"/>
  <c r="F119" i="1"/>
  <c r="F118" i="1"/>
  <c r="F117" i="1"/>
  <c r="G116" i="1"/>
  <c r="G115" i="1"/>
  <c r="G114" i="1"/>
  <c r="F113" i="1"/>
  <c r="F112" i="1"/>
  <c r="F111" i="1"/>
  <c r="G110" i="1"/>
  <c r="G109" i="1"/>
  <c r="G108" i="1"/>
  <c r="F107" i="1"/>
  <c r="F106" i="1"/>
  <c r="F105" i="1"/>
  <c r="G104" i="1"/>
  <c r="G103" i="1"/>
  <c r="G102" i="1"/>
  <c r="F101" i="1"/>
  <c r="F100" i="1"/>
  <c r="F99" i="1"/>
  <c r="G98" i="1"/>
  <c r="G97" i="1"/>
  <c r="G96" i="1"/>
  <c r="G95" i="1"/>
  <c r="H95" i="1" s="1"/>
  <c r="F94" i="1"/>
  <c r="G93" i="1"/>
  <c r="H92" i="1" s="1"/>
  <c r="F92" i="1"/>
  <c r="F91" i="1"/>
  <c r="F90" i="1"/>
  <c r="G89" i="1"/>
  <c r="G88" i="1"/>
  <c r="G87" i="1"/>
  <c r="F86" i="1"/>
  <c r="F85" i="1"/>
  <c r="F84" i="1"/>
  <c r="G83" i="1"/>
  <c r="G82" i="1"/>
  <c r="G81" i="1"/>
  <c r="H80" i="1" s="1"/>
  <c r="F80" i="1"/>
  <c r="F79" i="1"/>
  <c r="F78" i="1"/>
  <c r="G77" i="1"/>
  <c r="G76" i="1"/>
  <c r="G75" i="1"/>
  <c r="F74" i="1"/>
  <c r="F73" i="1"/>
  <c r="F72" i="1"/>
  <c r="G71" i="1"/>
  <c r="G70" i="1"/>
  <c r="G69" i="1"/>
  <c r="H68" i="1" s="1"/>
  <c r="F68" i="1"/>
  <c r="F96" i="1"/>
  <c r="F98" i="1"/>
  <c r="G99" i="1"/>
  <c r="G101" i="1"/>
  <c r="H101" i="1" s="1"/>
  <c r="F103" i="1"/>
  <c r="G106" i="1"/>
  <c r="F108" i="1"/>
  <c r="F110" i="1"/>
  <c r="G111" i="1"/>
  <c r="G113" i="1"/>
  <c r="H113" i="1" s="1"/>
  <c r="F115" i="1"/>
  <c r="G118" i="1"/>
  <c r="F120" i="1"/>
  <c r="F122" i="1"/>
  <c r="G123" i="1"/>
  <c r="G125" i="1"/>
  <c r="H125" i="1" s="1"/>
  <c r="F127" i="1"/>
  <c r="F131" i="1"/>
  <c r="G134" i="1"/>
  <c r="H134" i="1" s="1"/>
  <c r="F141" i="1"/>
  <c r="G144" i="1"/>
  <c r="F148" i="1"/>
  <c r="G151" i="1"/>
  <c r="F155" i="1"/>
  <c r="G158" i="1"/>
  <c r="H158" i="1" s="1"/>
  <c r="F27" i="1"/>
  <c r="G26" i="1"/>
  <c r="G25" i="1"/>
  <c r="G24" i="1"/>
  <c r="H23" i="1" s="1"/>
  <c r="F23" i="1"/>
  <c r="F22" i="1"/>
  <c r="F21" i="1"/>
  <c r="G20" i="1"/>
  <c r="H20" i="1" s="1"/>
  <c r="G19" i="1"/>
  <c r="G18" i="1"/>
  <c r="H17" i="1" s="1"/>
  <c r="F17" i="1"/>
  <c r="F16" i="1"/>
  <c r="F15" i="1"/>
  <c r="G14" i="1"/>
  <c r="H14" i="1" s="1"/>
  <c r="G13" i="1"/>
  <c r="G12" i="1"/>
  <c r="H11" i="1" s="1"/>
  <c r="F11" i="1"/>
  <c r="F10" i="1"/>
  <c r="F9" i="1"/>
  <c r="G8" i="1"/>
  <c r="H8" i="1" s="1"/>
  <c r="G7" i="1"/>
  <c r="G6" i="1"/>
  <c r="H5" i="1" s="1"/>
  <c r="F5" i="1"/>
  <c r="G31" i="1"/>
  <c r="H29" i="1" s="1"/>
  <c r="F33" i="1"/>
  <c r="F35" i="1"/>
  <c r="G36" i="1"/>
  <c r="G38" i="1"/>
  <c r="F40" i="1"/>
  <c r="G43" i="1"/>
  <c r="F45" i="1"/>
  <c r="F47" i="1"/>
  <c r="G48" i="1"/>
  <c r="G50" i="1"/>
  <c r="F52" i="1"/>
  <c r="G55" i="1"/>
  <c r="F57" i="1"/>
  <c r="F59" i="1"/>
  <c r="G60" i="1"/>
  <c r="G62" i="1"/>
  <c r="F64" i="1"/>
  <c r="G67" i="1"/>
  <c r="F69" i="1"/>
  <c r="F71" i="1"/>
  <c r="G72" i="1"/>
  <c r="G74" i="1"/>
  <c r="H74" i="1" s="1"/>
  <c r="F76" i="1"/>
  <c r="G79" i="1"/>
  <c r="F81" i="1"/>
  <c r="F83" i="1"/>
  <c r="G84" i="1"/>
  <c r="G86" i="1"/>
  <c r="H86" i="1" s="1"/>
  <c r="F88" i="1"/>
  <c r="G91" i="1"/>
  <c r="F93" i="1"/>
  <c r="G94" i="1"/>
  <c r="F95" i="1"/>
  <c r="F97" i="1"/>
  <c r="G100" i="1"/>
  <c r="F102" i="1"/>
  <c r="F104" i="1"/>
  <c r="G105" i="1"/>
  <c r="G107" i="1"/>
  <c r="H107" i="1" s="1"/>
  <c r="F109" i="1"/>
  <c r="G112" i="1"/>
  <c r="F114" i="1"/>
  <c r="F116" i="1"/>
  <c r="G117" i="1"/>
  <c r="G119" i="1"/>
  <c r="H119" i="1" s="1"/>
  <c r="F121" i="1"/>
  <c r="G124" i="1"/>
  <c r="F126" i="1"/>
  <c r="F128" i="1"/>
  <c r="G129" i="1"/>
  <c r="G132" i="1"/>
  <c r="F136" i="1"/>
  <c r="G139" i="1"/>
  <c r="F143" i="1"/>
  <c r="G146" i="1"/>
  <c r="H146" i="1" s="1"/>
  <c r="F153" i="1"/>
  <c r="G156" i="1"/>
  <c r="F160" i="1"/>
  <c r="G163" i="1"/>
  <c r="G28" i="1"/>
  <c r="F29" i="1"/>
  <c r="F30" i="1"/>
  <c r="F31" i="1"/>
  <c r="F32" i="1"/>
  <c r="G33" i="1"/>
  <c r="H32" i="1" s="1"/>
  <c r="G34" i="1"/>
  <c r="G35" i="1"/>
  <c r="H35" i="1" s="1"/>
  <c r="F36" i="1"/>
  <c r="F37" i="1"/>
  <c r="F38" i="1"/>
  <c r="G39" i="1"/>
  <c r="G40" i="1"/>
  <c r="G41" i="1"/>
  <c r="H41" i="1" s="1"/>
  <c r="F42" i="1"/>
  <c r="F43" i="1"/>
  <c r="F44" i="1"/>
  <c r="G45" i="1"/>
  <c r="H44" i="1" s="1"/>
  <c r="G46" i="1"/>
  <c r="G47" i="1"/>
  <c r="H47" i="1" s="1"/>
  <c r="F48" i="1"/>
  <c r="F49" i="1"/>
  <c r="F50" i="1"/>
  <c r="G51" i="1"/>
  <c r="G52" i="1"/>
  <c r="G53" i="1"/>
  <c r="H53" i="1" s="1"/>
  <c r="F54" i="1"/>
  <c r="F55" i="1"/>
  <c r="F56" i="1"/>
  <c r="G57" i="1"/>
  <c r="H56" i="1" s="1"/>
  <c r="G58" i="1"/>
  <c r="G59" i="1"/>
  <c r="H59" i="1" s="1"/>
  <c r="F60" i="1"/>
  <c r="F61" i="1"/>
  <c r="F62" i="1"/>
  <c r="G63" i="1"/>
  <c r="G64" i="1"/>
  <c r="G65" i="1"/>
  <c r="H65" i="1" s="1"/>
  <c r="F66" i="1"/>
  <c r="G185" i="1"/>
  <c r="H185" i="1" s="1"/>
  <c r="F186" i="1"/>
  <c r="F187" i="1"/>
  <c r="F188" i="1"/>
  <c r="G189" i="1"/>
  <c r="H188" i="1" s="1"/>
  <c r="G190" i="1"/>
  <c r="G191" i="1"/>
  <c r="H191" i="1" s="1"/>
  <c r="F192" i="1"/>
  <c r="F193" i="1"/>
  <c r="F194" i="1"/>
  <c r="G195" i="1"/>
  <c r="H194" i="1" s="1"/>
  <c r="G196" i="1"/>
  <c r="G197" i="1"/>
  <c r="H197" i="1" s="1"/>
  <c r="F198" i="1"/>
  <c r="F199" i="1"/>
  <c r="F200" i="1"/>
  <c r="G201" i="1"/>
  <c r="H200" i="1" s="1"/>
  <c r="H98" i="1" l="1"/>
  <c r="H104" i="1"/>
  <c r="H110" i="1"/>
  <c r="H116" i="1"/>
  <c r="H122" i="1"/>
  <c r="H128" i="1"/>
  <c r="H170" i="1"/>
  <c r="H176" i="1"/>
  <c r="H182" i="1"/>
  <c r="H62" i="1"/>
  <c r="H50" i="1"/>
  <c r="H38" i="1"/>
  <c r="H26" i="1"/>
  <c r="H71" i="1"/>
  <c r="H77" i="1"/>
  <c r="H83" i="1"/>
  <c r="H89" i="1"/>
  <c r="H131" i="1"/>
  <c r="H137" i="1"/>
  <c r="H143" i="1"/>
  <c r="H149" i="1"/>
  <c r="H155" i="1"/>
  <c r="H161" i="1"/>
</calcChain>
</file>

<file path=xl/sharedStrings.xml><?xml version="1.0" encoding="utf-8"?>
<sst xmlns="http://schemas.openxmlformats.org/spreadsheetml/2006/main" count="625" uniqueCount="47">
  <si>
    <t>Lake</t>
  </si>
  <si>
    <t>Sample Date</t>
  </si>
  <si>
    <t>Sample</t>
  </si>
  <si>
    <t>Analysis</t>
  </si>
  <si>
    <t>Abs</t>
  </si>
  <si>
    <t>ugN/L uncorrected</t>
  </si>
  <si>
    <t>Blank corrected ugN/L</t>
  </si>
  <si>
    <t>Avg Blank corrected ugN/L</t>
  </si>
  <si>
    <t>Date Analyzed</t>
  </si>
  <si>
    <t>Initials</t>
  </si>
  <si>
    <t>Notes</t>
  </si>
  <si>
    <t>Standards</t>
  </si>
  <si>
    <t>Time Zero Rep A</t>
  </si>
  <si>
    <t>TDN</t>
  </si>
  <si>
    <t>NN</t>
  </si>
  <si>
    <t>Time Zero Rep B</t>
  </si>
  <si>
    <t>Time Zero Rep C</t>
  </si>
  <si>
    <t>0P0Ag Rep A</t>
  </si>
  <si>
    <t>0P10Ag Rep A</t>
  </si>
  <si>
    <t>0P10Ag Rep B</t>
  </si>
  <si>
    <t>0P10Ag Rep C</t>
  </si>
  <si>
    <t>0P80Ag Rep A</t>
  </si>
  <si>
    <t>0P80Ag Rep B</t>
  </si>
  <si>
    <t>slope</t>
  </si>
  <si>
    <t>intercept</t>
  </si>
  <si>
    <t>0P80Ag Rep C</t>
  </si>
  <si>
    <t>rsq</t>
  </si>
  <si>
    <t>20P0Ag Rep A</t>
  </si>
  <si>
    <t>20P0Ag Rep B</t>
  </si>
  <si>
    <t>20P0Ag Rep C</t>
  </si>
  <si>
    <t>20P10Ag Rep A</t>
  </si>
  <si>
    <t>20P10Ag Rep B</t>
  </si>
  <si>
    <t>20P10Ag Rep C</t>
  </si>
  <si>
    <t>20P80Ag Rep A</t>
  </si>
  <si>
    <t>20P80Ag Rep B</t>
  </si>
  <si>
    <t>20P80Ag Rep C</t>
  </si>
  <si>
    <t>Time Zero Rep 1</t>
  </si>
  <si>
    <t>Time Zero Rep 2</t>
  </si>
  <si>
    <t>Time Zero Rep 3</t>
  </si>
  <si>
    <t>0P0Ag Rep B</t>
  </si>
  <si>
    <t>0P0Ag Rep C</t>
  </si>
  <si>
    <t>L224 Timezero Rep1</t>
  </si>
  <si>
    <t>L224 Timezero Rep3</t>
  </si>
  <si>
    <t>L224 0P0Ag RepA</t>
  </si>
  <si>
    <t>L114 20P0Ag RepB</t>
  </si>
  <si>
    <t>L224 20P10Ag RepB</t>
  </si>
  <si>
    <t>L114 0P10Ag RepC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</si>
</sst>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5" fontId="1" fillId="0" borderId="1" xfId="0" applyNumberFormat="1" applyFont="1" applyBorder="1"/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abSelected="1" topLeftCell="A148" workbookViewId="0">
      <selection activeCell="P5" sqref="P5"/>
    </sheetView>
  </sheetViews>
  <sheetFormatPr defaultRowHeight="15" x14ac:dyDescent="0.25"/>
  <cols>
    <col min="9" max="9" width="14.28515625" bestFit="1" customWidth="1"/>
  </cols>
  <sheetData>
    <row r="1" spans="1:1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/>
      <c r="O1" s="1"/>
    </row>
    <row r="2" spans="1:15" x14ac:dyDescent="0.25">
      <c r="A2">
        <v>222</v>
      </c>
      <c r="C2" t="s">
        <v>12</v>
      </c>
      <c r="D2" t="s">
        <v>13</v>
      </c>
      <c r="E2">
        <v>6.8581215999999996E-4</v>
      </c>
      <c r="F2">
        <f>E2*$M$27+$M$28</f>
        <v>381.73748621158126</v>
      </c>
      <c r="G2">
        <f>(E2-AVERAGE($M$3:$M$4))*$M$27+$M$28</f>
        <v>356.71974967789481</v>
      </c>
      <c r="H2">
        <f>AVERAGE(G2:G4)</f>
        <v>356.52924000665774</v>
      </c>
      <c r="I2" s="3">
        <v>41262</v>
      </c>
      <c r="J2" t="s">
        <v>14</v>
      </c>
      <c r="L2">
        <v>0</v>
      </c>
      <c r="M2" s="4">
        <v>-7.4362539999999999E-7</v>
      </c>
    </row>
    <row r="3" spans="1:15" x14ac:dyDescent="0.25">
      <c r="A3">
        <v>222</v>
      </c>
      <c r="C3" t="s">
        <v>12</v>
      </c>
      <c r="D3" t="s">
        <v>13</v>
      </c>
      <c r="E3">
        <v>7.0055530000000005E-4</v>
      </c>
      <c r="F3">
        <f t="shared" ref="F3:F66" si="0">E3*$M$27+$M$28</f>
        <v>391.14249141652039</v>
      </c>
      <c r="G3">
        <f t="shared" ref="G3:G66" si="1">(E3-AVERAGE($M$3:$M$4))*$M$27+$M$28</f>
        <v>366.12475488283394</v>
      </c>
      <c r="I3" s="3">
        <v>41262</v>
      </c>
      <c r="J3" t="s">
        <v>14</v>
      </c>
      <c r="L3">
        <v>0</v>
      </c>
      <c r="M3" s="5">
        <v>3.933303E-5</v>
      </c>
    </row>
    <row r="4" spans="1:15" x14ac:dyDescent="0.25">
      <c r="A4">
        <v>222</v>
      </c>
      <c r="C4" t="s">
        <v>12</v>
      </c>
      <c r="D4" t="s">
        <v>13</v>
      </c>
      <c r="E4">
        <v>6.7017309999999996E-4</v>
      </c>
      <c r="F4">
        <f t="shared" si="0"/>
        <v>371.76095199293087</v>
      </c>
      <c r="G4">
        <f t="shared" si="1"/>
        <v>346.74321545924437</v>
      </c>
      <c r="I4" s="3">
        <v>41262</v>
      </c>
      <c r="J4" t="s">
        <v>14</v>
      </c>
      <c r="L4">
        <v>0</v>
      </c>
      <c r="M4" s="5">
        <v>3.9101799999999999E-5</v>
      </c>
    </row>
    <row r="5" spans="1:15" x14ac:dyDescent="0.25">
      <c r="A5">
        <v>222</v>
      </c>
      <c r="C5" t="s">
        <v>15</v>
      </c>
      <c r="D5" t="s">
        <v>13</v>
      </c>
      <c r="E5">
        <v>6.9184689999999996E-4</v>
      </c>
      <c r="F5">
        <f t="shared" si="0"/>
        <v>385.58719265881393</v>
      </c>
      <c r="G5">
        <f t="shared" si="1"/>
        <v>360.56945612512749</v>
      </c>
      <c r="H5">
        <f>AVERAGE(G5:G7)</f>
        <v>373.30016836635917</v>
      </c>
      <c r="I5" s="3">
        <v>41262</v>
      </c>
      <c r="J5" t="s">
        <v>14</v>
      </c>
      <c r="L5">
        <v>100</v>
      </c>
      <c r="M5" s="5">
        <v>2.1969740000000001E-4</v>
      </c>
    </row>
    <row r="6" spans="1:15" x14ac:dyDescent="0.25">
      <c r="A6">
        <v>222</v>
      </c>
      <c r="C6" t="s">
        <v>15</v>
      </c>
      <c r="D6" t="s">
        <v>13</v>
      </c>
      <c r="E6">
        <v>7.6244210000000004E-4</v>
      </c>
      <c r="F6">
        <f t="shared" si="0"/>
        <v>430.62157634123935</v>
      </c>
      <c r="G6" s="6">
        <f t="shared" si="1"/>
        <v>405.60383980755284</v>
      </c>
      <c r="I6" s="3">
        <v>41262</v>
      </c>
      <c r="J6" t="s">
        <v>14</v>
      </c>
      <c r="L6">
        <v>100</v>
      </c>
      <c r="M6" s="5">
        <v>2.5883649999999998E-4</v>
      </c>
    </row>
    <row r="7" spans="1:15" x14ac:dyDescent="0.25">
      <c r="A7">
        <v>222</v>
      </c>
      <c r="C7" t="s">
        <v>15</v>
      </c>
      <c r="D7" t="s">
        <v>13</v>
      </c>
      <c r="E7">
        <v>6.8112109999999995E-4</v>
      </c>
      <c r="F7">
        <f t="shared" si="0"/>
        <v>378.74494570008363</v>
      </c>
      <c r="G7">
        <f t="shared" si="1"/>
        <v>353.72720916639719</v>
      </c>
      <c r="I7" s="3">
        <v>41262</v>
      </c>
      <c r="J7" t="s">
        <v>14</v>
      </c>
      <c r="L7">
        <v>100</v>
      </c>
      <c r="M7" s="5">
        <v>2.8086499999999999E-4</v>
      </c>
    </row>
    <row r="8" spans="1:15" x14ac:dyDescent="0.25">
      <c r="A8">
        <v>222</v>
      </c>
      <c r="C8" t="s">
        <v>16</v>
      </c>
      <c r="D8" t="s">
        <v>13</v>
      </c>
      <c r="E8">
        <v>6.4223060000000002E-4</v>
      </c>
      <c r="F8">
        <f t="shared" si="0"/>
        <v>353.93575614326733</v>
      </c>
      <c r="G8">
        <f t="shared" si="1"/>
        <v>328.91801960958088</v>
      </c>
      <c r="H8">
        <f>AVERAGE(G8:G10)</f>
        <v>338.46995575995192</v>
      </c>
      <c r="I8" s="3">
        <v>41262</v>
      </c>
      <c r="J8" t="s">
        <v>14</v>
      </c>
      <c r="L8">
        <v>200</v>
      </c>
      <c r="M8" s="5">
        <v>4.0974080000000002E-4</v>
      </c>
    </row>
    <row r="9" spans="1:15" x14ac:dyDescent="0.25">
      <c r="A9">
        <v>222</v>
      </c>
      <c r="C9" t="s">
        <v>16</v>
      </c>
      <c r="D9" t="s">
        <v>13</v>
      </c>
      <c r="E9">
        <v>6.632885E-4</v>
      </c>
      <c r="F9">
        <f t="shared" si="0"/>
        <v>367.36909931881104</v>
      </c>
      <c r="G9">
        <f t="shared" si="1"/>
        <v>342.35136278512459</v>
      </c>
      <c r="I9" s="3">
        <v>41262</v>
      </c>
      <c r="J9" t="s">
        <v>14</v>
      </c>
      <c r="L9">
        <v>200</v>
      </c>
      <c r="M9" s="5">
        <v>4.2521570000000002E-4</v>
      </c>
    </row>
    <row r="10" spans="1:15" x14ac:dyDescent="0.25">
      <c r="A10">
        <v>222</v>
      </c>
      <c r="C10" t="s">
        <v>16</v>
      </c>
      <c r="D10" t="s">
        <v>13</v>
      </c>
      <c r="E10">
        <v>6.6609310000000001E-4</v>
      </c>
      <c r="F10">
        <f t="shared" si="0"/>
        <v>369.15822141883666</v>
      </c>
      <c r="G10">
        <f t="shared" si="1"/>
        <v>344.14048488515022</v>
      </c>
      <c r="I10" s="3">
        <v>41262</v>
      </c>
      <c r="J10" t="s">
        <v>14</v>
      </c>
      <c r="L10">
        <v>200</v>
      </c>
      <c r="M10" s="5">
        <v>4.2998100000000002E-4</v>
      </c>
    </row>
    <row r="11" spans="1:15" x14ac:dyDescent="0.25">
      <c r="A11">
        <v>222</v>
      </c>
      <c r="C11" t="s">
        <v>17</v>
      </c>
      <c r="D11" t="s">
        <v>13</v>
      </c>
      <c r="E11">
        <v>6.6286790000000002E-4</v>
      </c>
      <c r="F11">
        <f t="shared" si="0"/>
        <v>367.10078841698163</v>
      </c>
      <c r="G11">
        <f t="shared" si="1"/>
        <v>342.08305188329518</v>
      </c>
      <c r="H11">
        <f>AVERAGE(G11:G13)</f>
        <v>395.56276467518927</v>
      </c>
      <c r="I11" s="3">
        <v>41262</v>
      </c>
      <c r="J11" t="s">
        <v>14</v>
      </c>
      <c r="L11">
        <v>300</v>
      </c>
      <c r="M11" s="5">
        <v>5.4938719999999999E-4</v>
      </c>
    </row>
    <row r="12" spans="1:15" x14ac:dyDescent="0.25">
      <c r="A12">
        <v>222</v>
      </c>
      <c r="C12" t="s">
        <v>17</v>
      </c>
      <c r="D12" t="s">
        <v>13</v>
      </c>
      <c r="E12">
        <v>6.6410999999999998E-4</v>
      </c>
      <c r="F12">
        <f t="shared" si="0"/>
        <v>367.89315401651157</v>
      </c>
      <c r="G12">
        <f t="shared" si="1"/>
        <v>342.87541748282513</v>
      </c>
      <c r="I12" s="3">
        <v>41262</v>
      </c>
      <c r="J12" t="s">
        <v>14</v>
      </c>
      <c r="L12">
        <v>300</v>
      </c>
      <c r="M12" s="5">
        <v>5.5675379999999995E-4</v>
      </c>
    </row>
    <row r="13" spans="1:15" x14ac:dyDescent="0.25">
      <c r="A13">
        <v>222</v>
      </c>
      <c r="C13" t="s">
        <v>17</v>
      </c>
      <c r="D13" t="s">
        <v>13</v>
      </c>
      <c r="E13">
        <v>9.1312770000000004E-4</v>
      </c>
      <c r="F13">
        <f t="shared" si="0"/>
        <v>526.74756119313395</v>
      </c>
      <c r="G13" s="6">
        <f t="shared" si="1"/>
        <v>501.72982465944744</v>
      </c>
      <c r="I13" s="3">
        <v>41262</v>
      </c>
      <c r="J13" t="s">
        <v>14</v>
      </c>
      <c r="L13">
        <v>300</v>
      </c>
      <c r="M13" s="5">
        <v>5.4752819999999999E-4</v>
      </c>
    </row>
    <row r="14" spans="1:15" x14ac:dyDescent="0.25">
      <c r="A14">
        <v>222</v>
      </c>
      <c r="C14" t="s">
        <v>18</v>
      </c>
      <c r="D14" t="s">
        <v>13</v>
      </c>
      <c r="E14">
        <v>5.3918960000000002E-4</v>
      </c>
      <c r="F14">
        <f t="shared" si="0"/>
        <v>288.20341274002192</v>
      </c>
      <c r="G14">
        <f t="shared" si="1"/>
        <v>263.18567620633547</v>
      </c>
      <c r="H14">
        <f>AVERAGE(G14:G16)</f>
        <v>274.7715272211845</v>
      </c>
      <c r="I14" s="3">
        <v>41262</v>
      </c>
      <c r="J14" t="s">
        <v>14</v>
      </c>
      <c r="L14">
        <v>400</v>
      </c>
      <c r="M14" s="5">
        <v>7.2856009999999998E-4</v>
      </c>
    </row>
    <row r="15" spans="1:15" x14ac:dyDescent="0.25">
      <c r="A15">
        <v>222</v>
      </c>
      <c r="C15" t="s">
        <v>18</v>
      </c>
      <c r="D15" t="s">
        <v>13</v>
      </c>
      <c r="E15">
        <v>5.4961989999999998E-4</v>
      </c>
      <c r="F15">
        <f t="shared" si="0"/>
        <v>294.85715310937849</v>
      </c>
      <c r="G15">
        <f t="shared" si="1"/>
        <v>269.83941657569204</v>
      </c>
      <c r="I15" s="3">
        <v>41262</v>
      </c>
      <c r="J15" t="s">
        <v>14</v>
      </c>
      <c r="L15">
        <v>400</v>
      </c>
      <c r="M15" s="5">
        <v>7.7353817999999998E-4</v>
      </c>
    </row>
    <row r="16" spans="1:15" x14ac:dyDescent="0.25">
      <c r="A16">
        <v>222</v>
      </c>
      <c r="C16" t="s">
        <v>18</v>
      </c>
      <c r="D16" t="s">
        <v>13</v>
      </c>
      <c r="E16">
        <v>5.8324470000000004E-4</v>
      </c>
      <c r="F16">
        <f t="shared" si="0"/>
        <v>316.30722541521254</v>
      </c>
      <c r="G16" s="6">
        <f t="shared" si="1"/>
        <v>291.2894888815261</v>
      </c>
      <c r="I16" s="3">
        <v>41262</v>
      </c>
      <c r="J16" t="s">
        <v>14</v>
      </c>
      <c r="L16">
        <v>400</v>
      </c>
      <c r="M16" s="5">
        <v>7.6150730000000002E-4</v>
      </c>
    </row>
    <row r="17" spans="1:13" x14ac:dyDescent="0.25">
      <c r="A17">
        <v>222</v>
      </c>
      <c r="C17" t="s">
        <v>19</v>
      </c>
      <c r="D17" t="s">
        <v>13</v>
      </c>
      <c r="E17">
        <v>5.7362389999999997E-4</v>
      </c>
      <c r="F17">
        <f t="shared" si="0"/>
        <v>310.16988465363272</v>
      </c>
      <c r="G17">
        <f t="shared" si="1"/>
        <v>285.15214811994628</v>
      </c>
      <c r="H17">
        <f>AVERAGE(G17:G19)</f>
        <v>269.24682755903473</v>
      </c>
      <c r="I17" s="3">
        <v>41262</v>
      </c>
      <c r="J17" t="s">
        <v>14</v>
      </c>
      <c r="L17">
        <v>500</v>
      </c>
      <c r="M17" s="5">
        <v>8.5928540000000002E-4</v>
      </c>
    </row>
    <row r="18" spans="1:13" x14ac:dyDescent="0.25">
      <c r="A18">
        <v>222</v>
      </c>
      <c r="C18" t="s">
        <v>19</v>
      </c>
      <c r="D18" t="s">
        <v>13</v>
      </c>
      <c r="E18">
        <v>5.5141260000000003E-4</v>
      </c>
      <c r="F18">
        <f t="shared" si="0"/>
        <v>296.00075975157915</v>
      </c>
      <c r="G18">
        <f t="shared" si="1"/>
        <v>270.98302321789271</v>
      </c>
      <c r="I18" s="3">
        <v>41262</v>
      </c>
      <c r="J18" t="s">
        <v>14</v>
      </c>
      <c r="L18">
        <v>500</v>
      </c>
      <c r="M18" s="5">
        <v>8.8700040000000001E-4</v>
      </c>
    </row>
    <row r="19" spans="1:13" x14ac:dyDescent="0.25">
      <c r="A19">
        <v>222</v>
      </c>
      <c r="C19" t="s">
        <v>19</v>
      </c>
      <c r="D19" t="s">
        <v>13</v>
      </c>
      <c r="E19">
        <v>5.2103640000000003E-4</v>
      </c>
      <c r="F19">
        <f t="shared" si="0"/>
        <v>276.62304787295159</v>
      </c>
      <c r="G19">
        <f t="shared" si="1"/>
        <v>251.60531133926514</v>
      </c>
      <c r="I19" s="3">
        <v>41262</v>
      </c>
      <c r="J19" t="s">
        <v>14</v>
      </c>
      <c r="L19">
        <v>500</v>
      </c>
      <c r="M19" s="5">
        <v>8.7485579999999996E-4</v>
      </c>
    </row>
    <row r="20" spans="1:13" x14ac:dyDescent="0.25">
      <c r="A20">
        <v>222</v>
      </c>
      <c r="C20" t="s">
        <v>20</v>
      </c>
      <c r="D20" t="s">
        <v>13</v>
      </c>
      <c r="E20">
        <v>5.9033700000000002E-4</v>
      </c>
      <c r="F20">
        <f t="shared" si="0"/>
        <v>320.83157493743028</v>
      </c>
      <c r="G20" s="7">
        <f t="shared" si="1"/>
        <v>295.81383840374383</v>
      </c>
      <c r="H20">
        <f>AVERAGE(G20:G22)</f>
        <v>307.593044231585</v>
      </c>
      <c r="I20" s="3">
        <v>41262</v>
      </c>
      <c r="J20" t="s">
        <v>14</v>
      </c>
      <c r="L20">
        <v>1000</v>
      </c>
      <c r="M20" s="5">
        <v>1.591313E-3</v>
      </c>
    </row>
    <row r="21" spans="1:13" x14ac:dyDescent="0.25">
      <c r="A21">
        <v>222</v>
      </c>
      <c r="C21" t="s">
        <v>20</v>
      </c>
      <c r="D21" t="s">
        <v>13</v>
      </c>
      <c r="E21">
        <v>6.2330760000000002E-4</v>
      </c>
      <c r="F21">
        <f t="shared" si="0"/>
        <v>341.86431725758479</v>
      </c>
      <c r="G21">
        <f t="shared" si="1"/>
        <v>316.84658072389834</v>
      </c>
      <c r="I21" s="3">
        <v>41262</v>
      </c>
      <c r="J21" t="s">
        <v>14</v>
      </c>
      <c r="L21">
        <v>1000</v>
      </c>
      <c r="M21" s="5">
        <v>1.6126809999999999E-3</v>
      </c>
    </row>
    <row r="22" spans="1:13" x14ac:dyDescent="0.25">
      <c r="A22">
        <v>222</v>
      </c>
      <c r="C22" t="s">
        <v>20</v>
      </c>
      <c r="D22" t="s">
        <v>13</v>
      </c>
      <c r="E22">
        <v>6.127611E-4</v>
      </c>
      <c r="F22">
        <f t="shared" si="0"/>
        <v>335.13645010079938</v>
      </c>
      <c r="G22">
        <f t="shared" si="1"/>
        <v>310.11871356711288</v>
      </c>
      <c r="I22" s="3">
        <v>41262</v>
      </c>
      <c r="J22" t="s">
        <v>14</v>
      </c>
      <c r="L22">
        <v>1000</v>
      </c>
      <c r="M22" s="5">
        <v>1.6336269999999999E-3</v>
      </c>
    </row>
    <row r="23" spans="1:13" x14ac:dyDescent="0.25">
      <c r="A23">
        <v>222</v>
      </c>
      <c r="C23" t="s">
        <v>21</v>
      </c>
      <c r="D23" t="s">
        <v>13</v>
      </c>
      <c r="E23">
        <v>4.456428E-4</v>
      </c>
      <c r="F23">
        <f t="shared" si="0"/>
        <v>228.52764889966016</v>
      </c>
      <c r="G23" s="6">
        <f t="shared" si="1"/>
        <v>203.50991236597372</v>
      </c>
      <c r="H23">
        <f>AVERAGE(G23:G25)</f>
        <v>230.14569143516496</v>
      </c>
      <c r="I23" s="3">
        <v>41262</v>
      </c>
      <c r="J23" t="s">
        <v>14</v>
      </c>
      <c r="L23">
        <v>2000</v>
      </c>
      <c r="M23" s="5">
        <v>3.2310139999999999E-3</v>
      </c>
    </row>
    <row r="24" spans="1:13" x14ac:dyDescent="0.25">
      <c r="A24">
        <v>222</v>
      </c>
      <c r="C24" t="s">
        <v>21</v>
      </c>
      <c r="D24" t="s">
        <v>13</v>
      </c>
      <c r="E24">
        <v>5.0756429999999995E-4</v>
      </c>
      <c r="F24">
        <f t="shared" si="0"/>
        <v>268.02886979274211</v>
      </c>
      <c r="G24">
        <f t="shared" si="1"/>
        <v>243.01113325905561</v>
      </c>
      <c r="I24" s="3">
        <v>41262</v>
      </c>
      <c r="J24" t="s">
        <v>14</v>
      </c>
      <c r="L24">
        <v>2000</v>
      </c>
      <c r="M24" s="5">
        <v>3.2210250000000002E-3</v>
      </c>
    </row>
    <row r="25" spans="1:13" x14ac:dyDescent="0.25">
      <c r="A25">
        <v>222</v>
      </c>
      <c r="C25" t="s">
        <v>21</v>
      </c>
      <c r="D25" t="s">
        <v>13</v>
      </c>
      <c r="E25">
        <v>5.089828E-4</v>
      </c>
      <c r="F25">
        <f t="shared" si="0"/>
        <v>268.93376521415212</v>
      </c>
      <c r="G25">
        <f t="shared" si="1"/>
        <v>243.91602868046562</v>
      </c>
      <c r="I25" s="3">
        <v>41262</v>
      </c>
      <c r="J25" t="s">
        <v>14</v>
      </c>
      <c r="L25">
        <v>2000</v>
      </c>
      <c r="M25" s="5">
        <v>3.2418899999999999E-3</v>
      </c>
    </row>
    <row r="26" spans="1:13" x14ac:dyDescent="0.25">
      <c r="A26">
        <v>222</v>
      </c>
      <c r="C26" t="s">
        <v>22</v>
      </c>
      <c r="D26" t="s">
        <v>13</v>
      </c>
      <c r="E26">
        <v>5.4911010000000004E-4</v>
      </c>
      <c r="F26">
        <f t="shared" si="0"/>
        <v>294.53193937244879</v>
      </c>
      <c r="G26">
        <f t="shared" si="1"/>
        <v>269.51420283876234</v>
      </c>
      <c r="H26">
        <f>AVERAGE(G26:G28)</f>
        <v>286.46654832400253</v>
      </c>
      <c r="I26" s="3">
        <v>41262</v>
      </c>
      <c r="J26" t="s">
        <v>14</v>
      </c>
    </row>
    <row r="27" spans="1:13" x14ac:dyDescent="0.25">
      <c r="A27">
        <v>222</v>
      </c>
      <c r="C27" t="s">
        <v>22</v>
      </c>
      <c r="D27" t="s">
        <v>13</v>
      </c>
      <c r="E27">
        <v>5.5791269999999995E-4</v>
      </c>
      <c r="F27">
        <f t="shared" si="0"/>
        <v>300.14733058605697</v>
      </c>
      <c r="G27">
        <f t="shared" si="1"/>
        <v>275.12959405237052</v>
      </c>
      <c r="I27" s="3">
        <v>41262</v>
      </c>
      <c r="J27" t="s">
        <v>14</v>
      </c>
      <c r="L27" t="s">
        <v>23</v>
      </c>
      <c r="M27">
        <f>SLOPE(L3:L25, M3:M25)</f>
        <v>637924.16031720757</v>
      </c>
    </row>
    <row r="28" spans="1:13" x14ac:dyDescent="0.25">
      <c r="A28">
        <v>222</v>
      </c>
      <c r="C28" t="s">
        <v>22</v>
      </c>
      <c r="D28" t="s">
        <v>13</v>
      </c>
      <c r="E28">
        <v>6.200302E-4</v>
      </c>
      <c r="F28">
        <f t="shared" si="0"/>
        <v>339.77358461456117</v>
      </c>
      <c r="G28" s="6">
        <f t="shared" si="1"/>
        <v>314.75584808087473</v>
      </c>
      <c r="I28" s="3">
        <v>41262</v>
      </c>
      <c r="J28" t="s">
        <v>14</v>
      </c>
      <c r="L28" t="s">
        <v>24</v>
      </c>
      <c r="M28">
        <f>INTERCEPT(L3:L25, M3:M25)</f>
        <v>-55.758660091749107</v>
      </c>
    </row>
    <row r="29" spans="1:13" x14ac:dyDescent="0.25">
      <c r="A29">
        <v>222</v>
      </c>
      <c r="C29" t="s">
        <v>25</v>
      </c>
      <c r="D29" t="s">
        <v>13</v>
      </c>
      <c r="E29">
        <v>5.0816570000000001E-4</v>
      </c>
      <c r="F29">
        <f t="shared" si="0"/>
        <v>268.4125173827569</v>
      </c>
      <c r="G29">
        <f t="shared" si="1"/>
        <v>243.39478084907046</v>
      </c>
      <c r="H29">
        <f>AVERAGE(G29:G31)</f>
        <v>249.49350593481236</v>
      </c>
      <c r="I29" s="3">
        <v>41262</v>
      </c>
      <c r="J29" t="s">
        <v>14</v>
      </c>
      <c r="L29" t="s">
        <v>26</v>
      </c>
      <c r="M29">
        <f>RSQ(L3:L25, M3:M25)</f>
        <v>0.99899497685414318</v>
      </c>
    </row>
    <row r="30" spans="1:13" x14ac:dyDescent="0.25">
      <c r="A30">
        <v>222</v>
      </c>
      <c r="C30" t="s">
        <v>25</v>
      </c>
      <c r="D30" t="s">
        <v>13</v>
      </c>
      <c r="E30">
        <v>5.097837E-4</v>
      </c>
      <c r="F30">
        <f t="shared" si="0"/>
        <v>269.44467867415017</v>
      </c>
      <c r="G30">
        <f t="shared" si="1"/>
        <v>244.42694214046367</v>
      </c>
      <c r="I30" s="3">
        <v>41262</v>
      </c>
      <c r="J30" t="s">
        <v>14</v>
      </c>
    </row>
    <row r="31" spans="1:13" x14ac:dyDescent="0.25">
      <c r="A31">
        <v>222</v>
      </c>
      <c r="C31" t="s">
        <v>25</v>
      </c>
      <c r="D31" t="s">
        <v>13</v>
      </c>
      <c r="E31">
        <v>5.3522849999999996E-4</v>
      </c>
      <c r="F31">
        <f t="shared" si="0"/>
        <v>285.67653134858938</v>
      </c>
      <c r="G31" s="6">
        <f t="shared" si="1"/>
        <v>260.65879481490293</v>
      </c>
      <c r="I31" s="3">
        <v>41262</v>
      </c>
      <c r="J31" t="s">
        <v>14</v>
      </c>
    </row>
    <row r="32" spans="1:13" x14ac:dyDescent="0.25">
      <c r="A32">
        <v>222</v>
      </c>
      <c r="C32" t="s">
        <v>27</v>
      </c>
      <c r="D32" t="s">
        <v>13</v>
      </c>
      <c r="E32">
        <v>5.024246E-4</v>
      </c>
      <c r="F32">
        <f t="shared" si="0"/>
        <v>264.7501309859598</v>
      </c>
      <c r="G32">
        <f t="shared" si="1"/>
        <v>239.7323944522733</v>
      </c>
      <c r="H32">
        <f>AVERAGE(G32:G34)</f>
        <v>294.72532714485584</v>
      </c>
      <c r="I32" s="3">
        <v>41262</v>
      </c>
      <c r="J32" t="s">
        <v>14</v>
      </c>
    </row>
    <row r="33" spans="1:10" x14ac:dyDescent="0.25">
      <c r="A33">
        <v>222</v>
      </c>
      <c r="C33" t="s">
        <v>27</v>
      </c>
      <c r="D33" t="s">
        <v>13</v>
      </c>
      <c r="E33">
        <v>5.1954080000000003E-4</v>
      </c>
      <c r="F33">
        <f t="shared" si="0"/>
        <v>275.66896849878117</v>
      </c>
      <c r="G33">
        <f t="shared" si="1"/>
        <v>250.65123196509472</v>
      </c>
      <c r="I33" s="3">
        <v>41262</v>
      </c>
      <c r="J33" t="s">
        <v>14</v>
      </c>
    </row>
    <row r="34" spans="1:10" x14ac:dyDescent="0.25">
      <c r="A34">
        <v>222</v>
      </c>
      <c r="C34" t="s">
        <v>27</v>
      </c>
      <c r="D34" t="s">
        <v>13</v>
      </c>
      <c r="E34">
        <v>7.4392659999999999E-4</v>
      </c>
      <c r="F34">
        <f t="shared" si="0"/>
        <v>418.81009155088606</v>
      </c>
      <c r="G34" s="6">
        <f t="shared" si="1"/>
        <v>393.79235501719955</v>
      </c>
      <c r="I34" s="3">
        <v>41262</v>
      </c>
      <c r="J34" t="s">
        <v>14</v>
      </c>
    </row>
    <row r="35" spans="1:10" x14ac:dyDescent="0.25">
      <c r="A35">
        <v>222</v>
      </c>
      <c r="C35" t="s">
        <v>28</v>
      </c>
      <c r="D35" t="s">
        <v>13</v>
      </c>
      <c r="E35">
        <v>4.8865439999999996E-4</v>
      </c>
      <c r="F35">
        <f t="shared" si="0"/>
        <v>255.96578771355973</v>
      </c>
      <c r="G35">
        <f t="shared" si="1"/>
        <v>230.94805117987329</v>
      </c>
      <c r="H35">
        <f>AVERAGE(G35:G37)</f>
        <v>248.77737227244029</v>
      </c>
      <c r="I35" s="3">
        <v>41262</v>
      </c>
      <c r="J35" t="s">
        <v>14</v>
      </c>
    </row>
    <row r="36" spans="1:10" x14ac:dyDescent="0.25">
      <c r="A36">
        <v>222</v>
      </c>
      <c r="C36" t="s">
        <v>28</v>
      </c>
      <c r="D36" t="s">
        <v>13</v>
      </c>
      <c r="E36">
        <v>5.6451050000000001E-4</v>
      </c>
      <c r="F36">
        <f t="shared" si="0"/>
        <v>304.35622661099791</v>
      </c>
      <c r="G36" s="6">
        <f t="shared" si="1"/>
        <v>279.33849007731146</v>
      </c>
      <c r="I36" s="3">
        <v>41262</v>
      </c>
      <c r="J36" t="s">
        <v>14</v>
      </c>
    </row>
    <row r="37" spans="1:10" x14ac:dyDescent="0.25">
      <c r="A37">
        <v>222</v>
      </c>
      <c r="C37" t="s">
        <v>28</v>
      </c>
      <c r="D37" t="s">
        <v>13</v>
      </c>
      <c r="E37">
        <v>4.9664520000000005E-4</v>
      </c>
      <c r="F37">
        <f t="shared" si="0"/>
        <v>261.06331209382256</v>
      </c>
      <c r="G37">
        <f t="shared" si="1"/>
        <v>236.04557556013611</v>
      </c>
      <c r="I37" s="3">
        <v>41262</v>
      </c>
      <c r="J37" t="s">
        <v>14</v>
      </c>
    </row>
    <row r="38" spans="1:10" x14ac:dyDescent="0.25">
      <c r="A38">
        <v>222</v>
      </c>
      <c r="C38" t="s">
        <v>29</v>
      </c>
      <c r="D38" t="s">
        <v>13</v>
      </c>
      <c r="E38">
        <v>5.0925220000000004E-4</v>
      </c>
      <c r="F38">
        <f t="shared" si="0"/>
        <v>269.10562198294156</v>
      </c>
      <c r="G38">
        <f t="shared" si="1"/>
        <v>244.08788544925511</v>
      </c>
      <c r="H38">
        <f>AVERAGE(G38:G40)</f>
        <v>238.07121867466867</v>
      </c>
      <c r="I38" s="3">
        <v>41262</v>
      </c>
      <c r="J38" t="s">
        <v>14</v>
      </c>
    </row>
    <row r="39" spans="1:10" x14ac:dyDescent="0.25">
      <c r="A39">
        <v>222</v>
      </c>
      <c r="C39" t="s">
        <v>29</v>
      </c>
      <c r="D39" t="s">
        <v>13</v>
      </c>
      <c r="E39">
        <v>4.9438879999999996E-4</v>
      </c>
      <c r="F39">
        <f t="shared" si="0"/>
        <v>259.62390001848274</v>
      </c>
      <c r="G39">
        <f t="shared" si="1"/>
        <v>234.6061634847963</v>
      </c>
      <c r="I39" s="3">
        <v>41262</v>
      </c>
      <c r="J39" t="s">
        <v>14</v>
      </c>
    </row>
    <row r="40" spans="1:10" x14ac:dyDescent="0.25">
      <c r="A40">
        <v>222</v>
      </c>
      <c r="C40" t="s">
        <v>29</v>
      </c>
      <c r="D40" t="s">
        <v>13</v>
      </c>
      <c r="E40">
        <v>4.9582070000000003E-4</v>
      </c>
      <c r="F40">
        <f t="shared" si="0"/>
        <v>260.53734362364099</v>
      </c>
      <c r="G40">
        <f t="shared" si="1"/>
        <v>235.51960708995455</v>
      </c>
      <c r="I40" s="3">
        <v>41262</v>
      </c>
      <c r="J40" t="s">
        <v>14</v>
      </c>
    </row>
    <row r="41" spans="1:10" x14ac:dyDescent="0.25">
      <c r="A41">
        <v>222</v>
      </c>
      <c r="C41" t="s">
        <v>30</v>
      </c>
      <c r="D41" t="s">
        <v>13</v>
      </c>
      <c r="E41">
        <v>5.0397419999999998E-4</v>
      </c>
      <c r="F41">
        <f t="shared" si="0"/>
        <v>265.73865826478732</v>
      </c>
      <c r="G41">
        <f t="shared" si="1"/>
        <v>240.72092173110087</v>
      </c>
      <c r="H41">
        <f>AVERAGE(G41:G43)</f>
        <v>323.17459701699698</v>
      </c>
      <c r="I41" s="3">
        <v>41262</v>
      </c>
      <c r="J41" t="s">
        <v>14</v>
      </c>
    </row>
    <row r="42" spans="1:10" x14ac:dyDescent="0.25">
      <c r="A42">
        <v>222</v>
      </c>
      <c r="C42" t="s">
        <v>30</v>
      </c>
      <c r="D42" t="s">
        <v>13</v>
      </c>
      <c r="E42">
        <v>9.5423739999999995E-4</v>
      </c>
      <c r="F42">
        <f t="shared" si="0"/>
        <v>552.97243204652614</v>
      </c>
      <c r="G42" s="6">
        <f t="shared" si="1"/>
        <v>527.95469551283975</v>
      </c>
      <c r="I42" s="3">
        <v>41262</v>
      </c>
      <c r="J42" t="s">
        <v>14</v>
      </c>
    </row>
    <row r="43" spans="1:10" x14ac:dyDescent="0.25">
      <c r="A43">
        <v>222</v>
      </c>
      <c r="C43" t="s">
        <v>30</v>
      </c>
      <c r="D43" t="s">
        <v>13</v>
      </c>
      <c r="E43">
        <v>4.4147030000000001E-4</v>
      </c>
      <c r="F43">
        <f t="shared" si="0"/>
        <v>225.8659103407366</v>
      </c>
      <c r="G43">
        <f t="shared" si="1"/>
        <v>200.84817380705016</v>
      </c>
      <c r="I43" s="3">
        <v>41262</v>
      </c>
      <c r="J43" t="s">
        <v>14</v>
      </c>
    </row>
    <row r="44" spans="1:10" x14ac:dyDescent="0.25">
      <c r="A44">
        <v>222</v>
      </c>
      <c r="C44" t="s">
        <v>31</v>
      </c>
      <c r="D44" t="s">
        <v>13</v>
      </c>
      <c r="E44">
        <v>5.0466509999999999E-4</v>
      </c>
      <c r="F44">
        <f t="shared" si="0"/>
        <v>266.17940006715048</v>
      </c>
      <c r="G44">
        <f t="shared" si="1"/>
        <v>241.16166353346404</v>
      </c>
      <c r="H44">
        <f>AVERAGE(G44:G46)</f>
        <v>235.11322813569373</v>
      </c>
      <c r="I44" s="3">
        <v>41262</v>
      </c>
      <c r="J44" t="s">
        <v>14</v>
      </c>
    </row>
    <row r="45" spans="1:10" x14ac:dyDescent="0.25">
      <c r="A45">
        <v>222</v>
      </c>
      <c r="C45" t="s">
        <v>31</v>
      </c>
      <c r="D45" t="s">
        <v>13</v>
      </c>
      <c r="E45">
        <v>4.863747E-4</v>
      </c>
      <c r="F45">
        <f t="shared" si="0"/>
        <v>254.5115120052846</v>
      </c>
      <c r="G45">
        <f t="shared" si="1"/>
        <v>229.49377547159816</v>
      </c>
      <c r="I45" s="3">
        <v>41262</v>
      </c>
      <c r="J45" t="s">
        <v>14</v>
      </c>
    </row>
    <row r="46" spans="1:10" x14ac:dyDescent="0.25">
      <c r="A46">
        <v>222</v>
      </c>
      <c r="C46" t="s">
        <v>31</v>
      </c>
      <c r="D46" t="s">
        <v>13</v>
      </c>
      <c r="E46">
        <v>4.9451119999999996E-4</v>
      </c>
      <c r="F46">
        <f t="shared" si="0"/>
        <v>259.70198193570553</v>
      </c>
      <c r="G46">
        <f t="shared" si="1"/>
        <v>234.68424540201909</v>
      </c>
      <c r="I46" s="3">
        <v>41262</v>
      </c>
      <c r="J46" t="s">
        <v>14</v>
      </c>
    </row>
    <row r="47" spans="1:10" x14ac:dyDescent="0.25">
      <c r="A47">
        <v>222</v>
      </c>
      <c r="C47" t="s">
        <v>32</v>
      </c>
      <c r="D47" t="s">
        <v>13</v>
      </c>
      <c r="E47">
        <v>4.9460919999999998E-4</v>
      </c>
      <c r="F47">
        <f t="shared" si="0"/>
        <v>259.76449850341669</v>
      </c>
      <c r="G47">
        <f t="shared" si="1"/>
        <v>234.74676196973019</v>
      </c>
      <c r="H47">
        <f>AVERAGE(G47:G49)</f>
        <v>215.3886343628244</v>
      </c>
      <c r="I47" s="3">
        <v>41262</v>
      </c>
      <c r="J47" t="s">
        <v>14</v>
      </c>
    </row>
    <row r="48" spans="1:10" x14ac:dyDescent="0.25">
      <c r="A48">
        <v>222</v>
      </c>
      <c r="C48" t="s">
        <v>32</v>
      </c>
      <c r="D48" t="s">
        <v>13</v>
      </c>
      <c r="E48">
        <v>4.4166849999999999E-4</v>
      </c>
      <c r="F48">
        <f t="shared" si="0"/>
        <v>225.99234690931149</v>
      </c>
      <c r="G48">
        <f t="shared" si="1"/>
        <v>200.97461037562505</v>
      </c>
      <c r="I48" s="3">
        <v>41262</v>
      </c>
      <c r="J48" t="s">
        <v>14</v>
      </c>
    </row>
    <row r="49" spans="1:10" x14ac:dyDescent="0.25">
      <c r="A49">
        <v>222</v>
      </c>
      <c r="C49" t="s">
        <v>32</v>
      </c>
      <c r="D49" t="s">
        <v>13</v>
      </c>
      <c r="E49">
        <v>4.565134E-4</v>
      </c>
      <c r="F49">
        <f t="shared" si="0"/>
        <v>235.46226727680443</v>
      </c>
      <c r="G49">
        <f t="shared" si="1"/>
        <v>210.44453074311792</v>
      </c>
      <c r="I49" s="3">
        <v>41262</v>
      </c>
      <c r="J49" t="s">
        <v>14</v>
      </c>
    </row>
    <row r="50" spans="1:10" x14ac:dyDescent="0.25">
      <c r="A50">
        <v>222</v>
      </c>
      <c r="C50" t="s">
        <v>33</v>
      </c>
      <c r="D50" t="s">
        <v>13</v>
      </c>
      <c r="E50">
        <v>5.1266780000000002E-4</v>
      </c>
      <c r="F50">
        <f t="shared" si="0"/>
        <v>271.28451574492101</v>
      </c>
      <c r="G50" s="6">
        <f t="shared" si="1"/>
        <v>246.26677921123456</v>
      </c>
      <c r="H50">
        <f>AVERAGE(G50:G52)</f>
        <v>268.07753383731193</v>
      </c>
      <c r="I50" s="3">
        <v>41262</v>
      </c>
      <c r="J50" t="s">
        <v>14</v>
      </c>
    </row>
    <row r="51" spans="1:10" x14ac:dyDescent="0.25">
      <c r="A51">
        <v>222</v>
      </c>
      <c r="C51" t="s">
        <v>33</v>
      </c>
      <c r="D51" t="s">
        <v>13</v>
      </c>
      <c r="E51">
        <v>5.5248530000000001E-4</v>
      </c>
      <c r="F51">
        <f t="shared" si="0"/>
        <v>296.68506099835145</v>
      </c>
      <c r="G51">
        <f t="shared" si="1"/>
        <v>271.66732446466494</v>
      </c>
      <c r="I51" s="3">
        <v>41262</v>
      </c>
      <c r="J51" t="s">
        <v>14</v>
      </c>
    </row>
    <row r="52" spans="1:10" x14ac:dyDescent="0.25">
      <c r="A52">
        <v>222</v>
      </c>
      <c r="C52" t="s">
        <v>33</v>
      </c>
      <c r="D52" t="s">
        <v>13</v>
      </c>
      <c r="E52">
        <v>5.7542089999999997E-4</v>
      </c>
      <c r="F52">
        <f t="shared" si="0"/>
        <v>311.31623436972274</v>
      </c>
      <c r="G52">
        <f t="shared" si="1"/>
        <v>286.29849783603629</v>
      </c>
      <c r="I52" s="3">
        <v>41262</v>
      </c>
      <c r="J52" t="s">
        <v>14</v>
      </c>
    </row>
    <row r="53" spans="1:10" x14ac:dyDescent="0.25">
      <c r="A53">
        <v>222</v>
      </c>
      <c r="C53" t="s">
        <v>34</v>
      </c>
      <c r="D53" t="s">
        <v>13</v>
      </c>
      <c r="E53">
        <v>5.0153019999999999E-4</v>
      </c>
      <c r="F53">
        <f t="shared" si="0"/>
        <v>264.17957161697205</v>
      </c>
      <c r="G53">
        <f t="shared" si="1"/>
        <v>239.16183508328561</v>
      </c>
      <c r="H53">
        <f>AVERAGE(G53:G55)</f>
        <v>236.93218382228358</v>
      </c>
      <c r="I53" s="3">
        <v>41262</v>
      </c>
      <c r="J53" t="s">
        <v>14</v>
      </c>
    </row>
    <row r="54" spans="1:10" x14ac:dyDescent="0.25">
      <c r="A54">
        <v>222</v>
      </c>
      <c r="C54" t="s">
        <v>34</v>
      </c>
      <c r="D54" t="s">
        <v>13</v>
      </c>
      <c r="E54">
        <v>5.0382889999999998E-4</v>
      </c>
      <c r="F54">
        <f t="shared" si="0"/>
        <v>265.64596788429321</v>
      </c>
      <c r="G54">
        <f t="shared" si="1"/>
        <v>240.62823135060677</v>
      </c>
      <c r="I54" s="3">
        <v>41262</v>
      </c>
      <c r="J54" t="s">
        <v>14</v>
      </c>
    </row>
    <row r="55" spans="1:10" x14ac:dyDescent="0.25">
      <c r="A55">
        <v>222</v>
      </c>
      <c r="C55" t="s">
        <v>34</v>
      </c>
      <c r="D55" t="s">
        <v>13</v>
      </c>
      <c r="E55">
        <v>4.8874599999999997E-4</v>
      </c>
      <c r="F55">
        <f t="shared" si="0"/>
        <v>256.02422156664483</v>
      </c>
      <c r="G55">
        <f t="shared" si="1"/>
        <v>231.00648503295832</v>
      </c>
      <c r="I55" s="3">
        <v>41262</v>
      </c>
      <c r="J55" t="s">
        <v>14</v>
      </c>
    </row>
    <row r="56" spans="1:10" x14ac:dyDescent="0.25">
      <c r="A56">
        <v>222</v>
      </c>
      <c r="C56" t="s">
        <v>35</v>
      </c>
      <c r="D56" t="s">
        <v>13</v>
      </c>
      <c r="E56">
        <v>5.1697359999999999E-4</v>
      </c>
      <c r="F56">
        <f t="shared" si="0"/>
        <v>274.03128959441483</v>
      </c>
      <c r="G56">
        <f t="shared" si="1"/>
        <v>249.01355306072838</v>
      </c>
      <c r="H56">
        <f>AVERAGE(G56:G58)</f>
        <v>373.64664624196615</v>
      </c>
      <c r="I56" s="3">
        <v>41262</v>
      </c>
      <c r="J56" t="s">
        <v>14</v>
      </c>
    </row>
    <row r="57" spans="1:10" x14ac:dyDescent="0.25">
      <c r="A57">
        <v>222</v>
      </c>
      <c r="C57" t="s">
        <v>35</v>
      </c>
      <c r="D57" t="s">
        <v>13</v>
      </c>
      <c r="E57">
        <v>1.049222E-3</v>
      </c>
      <c r="F57">
        <f t="shared" si="0"/>
        <v>613.56540324459206</v>
      </c>
      <c r="G57" s="6">
        <f t="shared" si="1"/>
        <v>588.54766671090556</v>
      </c>
      <c r="I57" s="3">
        <v>41262</v>
      </c>
      <c r="J57" t="s">
        <v>14</v>
      </c>
    </row>
    <row r="58" spans="1:10" x14ac:dyDescent="0.25">
      <c r="A58">
        <v>222</v>
      </c>
      <c r="C58" t="s">
        <v>35</v>
      </c>
      <c r="D58" t="s">
        <v>13</v>
      </c>
      <c r="E58">
        <v>5.708439E-4</v>
      </c>
      <c r="F58">
        <f t="shared" si="0"/>
        <v>308.3964554879509</v>
      </c>
      <c r="G58">
        <f t="shared" si="1"/>
        <v>283.37871895426446</v>
      </c>
      <c r="I58" s="3">
        <v>41262</v>
      </c>
      <c r="J58" t="s">
        <v>14</v>
      </c>
    </row>
    <row r="59" spans="1:10" x14ac:dyDescent="0.25">
      <c r="A59">
        <v>224</v>
      </c>
      <c r="C59" t="s">
        <v>36</v>
      </c>
      <c r="D59" t="s">
        <v>13</v>
      </c>
      <c r="E59">
        <v>3.112384E-4</v>
      </c>
      <c r="F59">
        <f t="shared" si="0"/>
        <v>142.78783488672207</v>
      </c>
      <c r="G59" s="6">
        <f t="shared" si="1"/>
        <v>117.77009835303562</v>
      </c>
      <c r="H59">
        <f>AVERAGE(G59:G61)</f>
        <v>119.81234875987514</v>
      </c>
      <c r="I59" s="3">
        <v>41262</v>
      </c>
      <c r="J59" t="s">
        <v>14</v>
      </c>
    </row>
    <row r="60" spans="1:10" x14ac:dyDescent="0.25">
      <c r="A60">
        <v>224</v>
      </c>
      <c r="C60" t="s">
        <v>36</v>
      </c>
      <c r="D60" t="s">
        <v>13</v>
      </c>
      <c r="E60">
        <v>2.5555769999999997E-4</v>
      </c>
      <c r="F60">
        <f t="shared" si="0"/>
        <v>107.2677710933477</v>
      </c>
      <c r="G60" s="6">
        <f t="shared" si="1"/>
        <v>82.250034559661259</v>
      </c>
      <c r="I60" s="3">
        <v>41262</v>
      </c>
      <c r="J60" t="s">
        <v>14</v>
      </c>
    </row>
    <row r="61" spans="1:10" x14ac:dyDescent="0.25">
      <c r="A61">
        <v>224</v>
      </c>
      <c r="C61" t="s">
        <v>36</v>
      </c>
      <c r="D61" t="s">
        <v>13</v>
      </c>
      <c r="E61">
        <v>3.7652330000000002E-4</v>
      </c>
      <c r="F61">
        <f t="shared" si="0"/>
        <v>184.43464990061494</v>
      </c>
      <c r="G61" s="6">
        <f t="shared" si="1"/>
        <v>159.4169133669285</v>
      </c>
      <c r="I61" s="3">
        <v>41262</v>
      </c>
      <c r="J61" t="s">
        <v>14</v>
      </c>
    </row>
    <row r="62" spans="1:10" x14ac:dyDescent="0.25">
      <c r="A62">
        <v>224</v>
      </c>
      <c r="C62" t="s">
        <v>37</v>
      </c>
      <c r="D62" t="s">
        <v>13</v>
      </c>
      <c r="E62">
        <v>3.8614980000000002E-4</v>
      </c>
      <c r="F62">
        <f t="shared" si="0"/>
        <v>190.57562682990854</v>
      </c>
      <c r="G62">
        <f t="shared" si="1"/>
        <v>165.5578902962221</v>
      </c>
      <c r="H62">
        <f>AVERAGE(G62:G64)</f>
        <v>148.99499751085554</v>
      </c>
      <c r="I62" s="3">
        <v>41262</v>
      </c>
      <c r="J62" t="s">
        <v>14</v>
      </c>
    </row>
    <row r="63" spans="1:10" x14ac:dyDescent="0.25">
      <c r="A63">
        <v>224</v>
      </c>
      <c r="C63" t="s">
        <v>37</v>
      </c>
      <c r="D63" t="s">
        <v>13</v>
      </c>
      <c r="E63">
        <v>3.5753089999999998E-4</v>
      </c>
      <c r="F63">
        <f t="shared" si="0"/>
        <v>172.3189390782064</v>
      </c>
      <c r="G63">
        <f t="shared" si="1"/>
        <v>147.30120254451992</v>
      </c>
      <c r="I63" s="3">
        <v>41262</v>
      </c>
      <c r="J63" t="s">
        <v>14</v>
      </c>
    </row>
    <row r="64" spans="1:10" x14ac:dyDescent="0.25">
      <c r="A64">
        <v>224</v>
      </c>
      <c r="C64" t="s">
        <v>37</v>
      </c>
      <c r="D64" t="s">
        <v>13</v>
      </c>
      <c r="E64">
        <v>3.3687749999999997E-4</v>
      </c>
      <c r="F64">
        <f t="shared" si="0"/>
        <v>159.14363622551096</v>
      </c>
      <c r="G64">
        <f t="shared" si="1"/>
        <v>134.12589969182451</v>
      </c>
      <c r="I64" s="3">
        <v>41262</v>
      </c>
      <c r="J64" t="s">
        <v>14</v>
      </c>
    </row>
    <row r="65" spans="1:13" x14ac:dyDescent="0.25">
      <c r="A65">
        <v>224</v>
      </c>
      <c r="C65" t="s">
        <v>38</v>
      </c>
      <c r="D65" t="s">
        <v>13</v>
      </c>
      <c r="E65">
        <v>2.8599339999999998E-4</v>
      </c>
      <c r="F65">
        <f t="shared" si="0"/>
        <v>126.68343945951415</v>
      </c>
      <c r="G65" s="6">
        <f t="shared" si="1"/>
        <v>101.6657029258277</v>
      </c>
      <c r="H65">
        <f>AVERAGE(G65:G67)</f>
        <v>88.475834138138381</v>
      </c>
      <c r="I65" s="3">
        <v>41262</v>
      </c>
      <c r="J65" t="s">
        <v>14</v>
      </c>
    </row>
    <row r="66" spans="1:13" x14ac:dyDescent="0.25">
      <c r="A66">
        <v>224</v>
      </c>
      <c r="C66" t="s">
        <v>38</v>
      </c>
      <c r="D66" t="s">
        <v>13</v>
      </c>
      <c r="E66">
        <v>2.812267E-4</v>
      </c>
      <c r="F66">
        <f t="shared" si="0"/>
        <v>123.64264636453012</v>
      </c>
      <c r="G66" s="6">
        <f t="shared" si="1"/>
        <v>98.624909830843677</v>
      </c>
      <c r="I66" s="3">
        <v>41262</v>
      </c>
      <c r="J66" t="s">
        <v>14</v>
      </c>
    </row>
    <row r="67" spans="1:13" x14ac:dyDescent="0.25">
      <c r="A67">
        <v>224</v>
      </c>
      <c r="C67" t="s">
        <v>38</v>
      </c>
      <c r="D67" t="s">
        <v>13</v>
      </c>
      <c r="E67">
        <v>2.287314E-4</v>
      </c>
      <c r="F67">
        <f>E67*$M$27+$M$28</f>
        <v>90.154626191430225</v>
      </c>
      <c r="G67" s="6">
        <f>(E67-AVERAGE($M$3:$M$4))*$M$27+$M$28</f>
        <v>65.136889657743765</v>
      </c>
      <c r="I67" s="3">
        <v>41262</v>
      </c>
      <c r="J67" t="s">
        <v>14</v>
      </c>
    </row>
    <row r="68" spans="1:13" x14ac:dyDescent="0.25">
      <c r="A68">
        <v>224</v>
      </c>
      <c r="C68" t="s">
        <v>17</v>
      </c>
      <c r="D68" t="s">
        <v>13</v>
      </c>
      <c r="E68">
        <v>3.7706989999999999E-4</v>
      </c>
      <c r="F68">
        <f>E68*$M$93+$M$94</f>
        <v>211.01907493121269</v>
      </c>
      <c r="G68" s="6">
        <f>(E68-AVERAGE($M$68:$M$70))*$M$93+$M$94</f>
        <v>197.73183844358644</v>
      </c>
      <c r="H68">
        <f>AVERAGE(G68:G70)</f>
        <v>221.80728069283967</v>
      </c>
      <c r="I68" s="3">
        <v>41263</v>
      </c>
      <c r="J68" t="s">
        <v>14</v>
      </c>
      <c r="L68">
        <v>0</v>
      </c>
      <c r="M68">
        <v>7.7393549999999994E-6</v>
      </c>
    </row>
    <row r="69" spans="1:13" x14ac:dyDescent="0.25">
      <c r="A69">
        <v>224</v>
      </c>
      <c r="C69" t="s">
        <v>17</v>
      </c>
      <c r="D69" t="s">
        <v>13</v>
      </c>
      <c r="E69">
        <v>4.573914E-4</v>
      </c>
      <c r="F69">
        <f t="shared" ref="F69:F132" si="2">E69*$M$93+$M$94</f>
        <v>262.50322679841918</v>
      </c>
      <c r="G69" s="6">
        <f t="shared" ref="G69:G132" si="3">(E69-AVERAGE($M$68:$M$70))*$M$93+$M$94</f>
        <v>249.2159903107929</v>
      </c>
      <c r="I69" s="3">
        <v>41263</v>
      </c>
      <c r="J69" t="s">
        <v>14</v>
      </c>
      <c r="L69">
        <v>0</v>
      </c>
      <c r="M69">
        <v>4.4073080000000002E-5</v>
      </c>
    </row>
    <row r="70" spans="1:13" x14ac:dyDescent="0.25">
      <c r="A70">
        <v>224</v>
      </c>
      <c r="C70" t="s">
        <v>17</v>
      </c>
      <c r="D70" t="s">
        <v>13</v>
      </c>
      <c r="E70">
        <v>4.0943019999999998E-4</v>
      </c>
      <c r="F70">
        <f t="shared" si="2"/>
        <v>231.76124981176599</v>
      </c>
      <c r="G70" s="6">
        <f t="shared" si="3"/>
        <v>218.47401332413975</v>
      </c>
      <c r="I70" s="3">
        <v>41263</v>
      </c>
      <c r="J70" t="s">
        <v>14</v>
      </c>
      <c r="L70">
        <v>0</v>
      </c>
      <c r="M70">
        <v>1.037665E-5</v>
      </c>
    </row>
    <row r="71" spans="1:13" x14ac:dyDescent="0.25">
      <c r="A71">
        <v>224</v>
      </c>
      <c r="C71" t="s">
        <v>39</v>
      </c>
      <c r="D71" t="s">
        <v>13</v>
      </c>
      <c r="E71">
        <v>4.4914139999999999E-4</v>
      </c>
      <c r="F71">
        <f t="shared" si="2"/>
        <v>257.21517499529728</v>
      </c>
      <c r="G71">
        <f t="shared" si="3"/>
        <v>243.927938507671</v>
      </c>
      <c r="H71">
        <f>AVERAGE(G71:G73)</f>
        <v>251.33249298399392</v>
      </c>
      <c r="I71" s="3">
        <v>41263</v>
      </c>
      <c r="J71" t="s">
        <v>14</v>
      </c>
      <c r="L71">
        <v>100</v>
      </c>
      <c r="M71">
        <v>1.892339E-4</v>
      </c>
    </row>
    <row r="72" spans="1:13" x14ac:dyDescent="0.25">
      <c r="A72">
        <v>224</v>
      </c>
      <c r="C72" t="s">
        <v>39</v>
      </c>
      <c r="D72" t="s">
        <v>13</v>
      </c>
      <c r="E72">
        <v>4.6252510000000001E-4</v>
      </c>
      <c r="F72">
        <f t="shared" si="2"/>
        <v>265.79380516710847</v>
      </c>
      <c r="G72">
        <f t="shared" si="3"/>
        <v>252.50656867948226</v>
      </c>
      <c r="I72" s="3">
        <v>41263</v>
      </c>
      <c r="J72" t="s">
        <v>14</v>
      </c>
      <c r="L72">
        <v>100</v>
      </c>
      <c r="M72">
        <v>2.147335E-4</v>
      </c>
    </row>
    <row r="73" spans="1:13" x14ac:dyDescent="0.25">
      <c r="A73">
        <v>224</v>
      </c>
      <c r="C73" t="s">
        <v>39</v>
      </c>
      <c r="D73" t="s">
        <v>13</v>
      </c>
      <c r="E73">
        <v>4.7041370000000001E-4</v>
      </c>
      <c r="F73">
        <f t="shared" si="2"/>
        <v>270.85020825245482</v>
      </c>
      <c r="G73">
        <f t="shared" si="3"/>
        <v>257.56297176482855</v>
      </c>
      <c r="I73" s="3">
        <v>41263</v>
      </c>
      <c r="J73" t="s">
        <v>14</v>
      </c>
      <c r="L73">
        <v>100</v>
      </c>
      <c r="M73">
        <v>2.093764E-4</v>
      </c>
    </row>
    <row r="74" spans="1:13" x14ac:dyDescent="0.25">
      <c r="A74">
        <v>224</v>
      </c>
      <c r="C74" t="s">
        <v>40</v>
      </c>
      <c r="D74" t="s">
        <v>13</v>
      </c>
      <c r="E74">
        <v>4.4163010000000002E-4</v>
      </c>
      <c r="F74">
        <f t="shared" si="2"/>
        <v>252.40061214574706</v>
      </c>
      <c r="G74">
        <f t="shared" si="3"/>
        <v>239.11337565812084</v>
      </c>
      <c r="H74">
        <f>AVERAGE(G74:G76)</f>
        <v>258.42816113741691</v>
      </c>
      <c r="I74" s="3">
        <v>41263</v>
      </c>
      <c r="J74" t="s">
        <v>14</v>
      </c>
      <c r="L74">
        <v>200</v>
      </c>
      <c r="M74">
        <v>3.450932E-4</v>
      </c>
    </row>
    <row r="75" spans="1:13" x14ac:dyDescent="0.25">
      <c r="A75">
        <v>224</v>
      </c>
      <c r="C75" t="s">
        <v>40</v>
      </c>
      <c r="D75" t="s">
        <v>13</v>
      </c>
      <c r="E75">
        <v>4.7069450000000002E-4</v>
      </c>
      <c r="F75">
        <f t="shared" si="2"/>
        <v>271.03019430655377</v>
      </c>
      <c r="G75">
        <f t="shared" si="3"/>
        <v>257.74295781892755</v>
      </c>
      <c r="I75" s="3">
        <v>41263</v>
      </c>
      <c r="J75" t="s">
        <v>14</v>
      </c>
      <c r="L75">
        <v>200</v>
      </c>
      <c r="M75">
        <v>3.2276830000000002E-4</v>
      </c>
    </row>
    <row r="76" spans="1:13" x14ac:dyDescent="0.25">
      <c r="A76">
        <v>224</v>
      </c>
      <c r="C76" t="s">
        <v>40</v>
      </c>
      <c r="D76" t="s">
        <v>13</v>
      </c>
      <c r="E76">
        <v>5.0296589999999995E-4</v>
      </c>
      <c r="F76">
        <f t="shared" si="2"/>
        <v>291.71538642282854</v>
      </c>
      <c r="G76">
        <f t="shared" si="3"/>
        <v>278.42814993520233</v>
      </c>
      <c r="I76" s="3">
        <v>41263</v>
      </c>
      <c r="J76" t="s">
        <v>14</v>
      </c>
      <c r="L76">
        <v>200</v>
      </c>
      <c r="M76">
        <v>4.1645849999999998E-4</v>
      </c>
    </row>
    <row r="77" spans="1:13" x14ac:dyDescent="0.25">
      <c r="A77">
        <v>224</v>
      </c>
      <c r="C77" t="s">
        <v>18</v>
      </c>
      <c r="D77" t="s">
        <v>13</v>
      </c>
      <c r="E77">
        <v>4.4440920000000001E-4</v>
      </c>
      <c r="F77">
        <f t="shared" si="2"/>
        <v>254.18194848102661</v>
      </c>
      <c r="G77">
        <f t="shared" si="3"/>
        <v>240.89471199340034</v>
      </c>
      <c r="H77">
        <f>AVERAGE(G77:G79)</f>
        <v>217.15954252401181</v>
      </c>
      <c r="I77" s="3">
        <v>41263</v>
      </c>
      <c r="J77" t="s">
        <v>14</v>
      </c>
      <c r="L77">
        <v>300</v>
      </c>
      <c r="M77">
        <v>4.9765979999999996E-4</v>
      </c>
    </row>
    <row r="78" spans="1:13" x14ac:dyDescent="0.25">
      <c r="A78">
        <v>224</v>
      </c>
      <c r="C78" t="s">
        <v>18</v>
      </c>
      <c r="D78" t="s">
        <v>13</v>
      </c>
      <c r="E78">
        <v>4.0657440000000002E-4</v>
      </c>
      <c r="F78">
        <f t="shared" si="2"/>
        <v>229.93075061911685</v>
      </c>
      <c r="G78">
        <f t="shared" si="3"/>
        <v>216.6435141314906</v>
      </c>
      <c r="I78" s="3">
        <v>41263</v>
      </c>
      <c r="J78" t="s">
        <v>14</v>
      </c>
      <c r="L78">
        <v>300</v>
      </c>
      <c r="M78">
        <v>5.1739669999999996E-4</v>
      </c>
    </row>
    <row r="79" spans="1:13" x14ac:dyDescent="0.25">
      <c r="A79">
        <v>224</v>
      </c>
      <c r="C79" t="s">
        <v>18</v>
      </c>
      <c r="D79" t="s">
        <v>13</v>
      </c>
      <c r="E79">
        <v>3.7115480000000001E-4</v>
      </c>
      <c r="F79">
        <f t="shared" si="2"/>
        <v>207.22763793477074</v>
      </c>
      <c r="G79">
        <f t="shared" si="3"/>
        <v>193.94040144714452</v>
      </c>
      <c r="I79" s="3">
        <v>41263</v>
      </c>
      <c r="J79" t="s">
        <v>14</v>
      </c>
      <c r="L79">
        <v>300</v>
      </c>
      <c r="M79">
        <v>5.218706E-4</v>
      </c>
    </row>
    <row r="80" spans="1:13" x14ac:dyDescent="0.25">
      <c r="A80">
        <v>224</v>
      </c>
      <c r="C80" t="s">
        <v>19</v>
      </c>
      <c r="D80" t="s">
        <v>13</v>
      </c>
      <c r="E80">
        <v>4.7223769999999999E-4</v>
      </c>
      <c r="F80">
        <f t="shared" si="2"/>
        <v>272.01934843292685</v>
      </c>
      <c r="G80">
        <f t="shared" si="3"/>
        <v>258.73211194530057</v>
      </c>
      <c r="H80">
        <f>AVERAGE(G80:G82)</f>
        <v>249.22515626725166</v>
      </c>
      <c r="I80" s="3">
        <v>41263</v>
      </c>
      <c r="J80" t="s">
        <v>14</v>
      </c>
      <c r="L80">
        <v>400</v>
      </c>
      <c r="M80">
        <v>6.278697E-4</v>
      </c>
    </row>
    <row r="81" spans="1:13" x14ac:dyDescent="0.25">
      <c r="A81">
        <v>224</v>
      </c>
      <c r="C81" t="s">
        <v>19</v>
      </c>
      <c r="D81" t="s">
        <v>13</v>
      </c>
      <c r="E81">
        <v>4.6382660000000002E-4</v>
      </c>
      <c r="F81">
        <f t="shared" si="2"/>
        <v>266.62803540004944</v>
      </c>
      <c r="G81">
        <f t="shared" si="3"/>
        <v>253.34079891242322</v>
      </c>
      <c r="I81" s="3">
        <v>41263</v>
      </c>
      <c r="J81" t="s">
        <v>14</v>
      </c>
      <c r="L81">
        <v>400</v>
      </c>
      <c r="M81">
        <v>7.1860849999999998E-4</v>
      </c>
    </row>
    <row r="82" spans="1:13" x14ac:dyDescent="0.25">
      <c r="A82">
        <v>224</v>
      </c>
      <c r="C82" t="s">
        <v>19</v>
      </c>
      <c r="D82" t="s">
        <v>13</v>
      </c>
      <c r="E82">
        <v>4.3615279999999998E-4</v>
      </c>
      <c r="F82">
        <f t="shared" si="2"/>
        <v>248.88979443165744</v>
      </c>
      <c r="G82">
        <f t="shared" si="3"/>
        <v>235.60255794403116</v>
      </c>
      <c r="I82" s="3">
        <v>41263</v>
      </c>
      <c r="J82" t="s">
        <v>14</v>
      </c>
      <c r="L82">
        <v>500</v>
      </c>
      <c r="M82">
        <v>8.4868439999999997E-4</v>
      </c>
    </row>
    <row r="83" spans="1:13" x14ac:dyDescent="0.25">
      <c r="A83">
        <v>224</v>
      </c>
      <c r="C83" t="s">
        <v>20</v>
      </c>
      <c r="D83" t="s">
        <v>13</v>
      </c>
      <c r="E83">
        <v>3.4166140000000002E-4</v>
      </c>
      <c r="F83">
        <f t="shared" si="2"/>
        <v>188.3230770802017</v>
      </c>
      <c r="G83" s="6">
        <f t="shared" si="3"/>
        <v>175.03584059257545</v>
      </c>
      <c r="H83">
        <f>AVERAGE(G83:G85)</f>
        <v>202.31564994172774</v>
      </c>
      <c r="I83" s="3">
        <v>41263</v>
      </c>
      <c r="J83" t="s">
        <v>14</v>
      </c>
      <c r="L83">
        <v>500</v>
      </c>
      <c r="M83">
        <v>8.4008810000000005E-4</v>
      </c>
    </row>
    <row r="84" spans="1:13" x14ac:dyDescent="0.25">
      <c r="A84">
        <v>224</v>
      </c>
      <c r="C84" t="s">
        <v>20</v>
      </c>
      <c r="D84" t="s">
        <v>13</v>
      </c>
      <c r="E84">
        <v>4.0057329999999998E-4</v>
      </c>
      <c r="F84">
        <f t="shared" si="2"/>
        <v>226.08418968872718</v>
      </c>
      <c r="G84">
        <f t="shared" si="3"/>
        <v>212.79695320110096</v>
      </c>
      <c r="I84" s="3">
        <v>41263</v>
      </c>
      <c r="J84" t="s">
        <v>14</v>
      </c>
      <c r="L84">
        <v>500</v>
      </c>
      <c r="M84">
        <v>8.7852139999999997E-4</v>
      </c>
    </row>
    <row r="85" spans="1:13" x14ac:dyDescent="0.25">
      <c r="A85">
        <v>224</v>
      </c>
      <c r="C85" t="s">
        <v>20</v>
      </c>
      <c r="D85" t="s">
        <v>13</v>
      </c>
      <c r="E85">
        <v>4.1042889999999999E-4</v>
      </c>
      <c r="F85">
        <f t="shared" si="2"/>
        <v>232.40139251913297</v>
      </c>
      <c r="G85">
        <f t="shared" si="3"/>
        <v>219.11415603150678</v>
      </c>
      <c r="I85" s="3">
        <v>41263</v>
      </c>
      <c r="J85" t="s">
        <v>14</v>
      </c>
      <c r="L85">
        <v>1000</v>
      </c>
      <c r="M85">
        <v>1.5472109999999999E-3</v>
      </c>
    </row>
    <row r="86" spans="1:13" x14ac:dyDescent="0.25">
      <c r="A86">
        <v>224</v>
      </c>
      <c r="C86" t="s">
        <v>21</v>
      </c>
      <c r="D86" t="s">
        <v>13</v>
      </c>
      <c r="E86">
        <v>3.8715800000000002E-4</v>
      </c>
      <c r="F86">
        <f t="shared" si="2"/>
        <v>217.48530467607011</v>
      </c>
      <c r="G86">
        <f t="shared" si="3"/>
        <v>204.19806818844387</v>
      </c>
      <c r="H86">
        <f>AVERAGE(G86:G88)</f>
        <v>199.44132137194114</v>
      </c>
      <c r="I86" s="3">
        <v>41263</v>
      </c>
      <c r="J86" t="s">
        <v>14</v>
      </c>
      <c r="L86">
        <v>1000</v>
      </c>
      <c r="M86">
        <v>1.699746E-3</v>
      </c>
    </row>
    <row r="87" spans="1:13" x14ac:dyDescent="0.25">
      <c r="A87">
        <v>224</v>
      </c>
      <c r="C87" t="s">
        <v>21</v>
      </c>
      <c r="D87" t="s">
        <v>13</v>
      </c>
      <c r="E87">
        <v>3.7367729999999999E-4</v>
      </c>
      <c r="F87">
        <f t="shared" si="2"/>
        <v>208.84449983457375</v>
      </c>
      <c r="G87">
        <f t="shared" si="3"/>
        <v>195.55726334694754</v>
      </c>
      <c r="I87" s="3">
        <v>41263</v>
      </c>
      <c r="J87" t="s">
        <v>14</v>
      </c>
      <c r="L87">
        <v>1000</v>
      </c>
      <c r="M87">
        <v>1.63613E-3</v>
      </c>
    </row>
    <row r="88" spans="1:13" x14ac:dyDescent="0.25">
      <c r="A88">
        <v>224</v>
      </c>
      <c r="C88" t="s">
        <v>21</v>
      </c>
      <c r="D88" t="s">
        <v>13</v>
      </c>
      <c r="E88">
        <v>3.783754E-4</v>
      </c>
      <c r="F88">
        <f t="shared" si="2"/>
        <v>211.85586906805821</v>
      </c>
      <c r="G88">
        <f t="shared" si="3"/>
        <v>198.56863258043197</v>
      </c>
      <c r="I88" s="3">
        <v>41263</v>
      </c>
      <c r="J88" t="s">
        <v>14</v>
      </c>
      <c r="L88">
        <v>2000</v>
      </c>
      <c r="M88">
        <v>3.1534129999999999E-3</v>
      </c>
    </row>
    <row r="89" spans="1:13" x14ac:dyDescent="0.25">
      <c r="A89">
        <v>224</v>
      </c>
      <c r="C89" t="s">
        <v>22</v>
      </c>
      <c r="D89" t="s">
        <v>13</v>
      </c>
      <c r="E89">
        <v>5.2371169999999997E-4</v>
      </c>
      <c r="F89">
        <f t="shared" si="2"/>
        <v>305.01294582855047</v>
      </c>
      <c r="G89" s="6">
        <f t="shared" si="3"/>
        <v>291.72570934092425</v>
      </c>
      <c r="H89">
        <f>AVERAGE(G89:G91)</f>
        <v>225.31628230833027</v>
      </c>
      <c r="I89" s="3">
        <v>41263</v>
      </c>
      <c r="J89" t="s">
        <v>14</v>
      </c>
      <c r="L89">
        <v>2000</v>
      </c>
      <c r="M89">
        <v>3.1605119999999999E-3</v>
      </c>
    </row>
    <row r="90" spans="1:13" x14ac:dyDescent="0.25">
      <c r="A90">
        <v>224</v>
      </c>
      <c r="C90" t="s">
        <v>22</v>
      </c>
      <c r="D90" t="s">
        <v>13</v>
      </c>
      <c r="E90">
        <v>3.9657890000000001E-4</v>
      </c>
      <c r="F90">
        <f t="shared" si="2"/>
        <v>223.52387524964962</v>
      </c>
      <c r="G90">
        <f t="shared" si="3"/>
        <v>210.23663876202335</v>
      </c>
      <c r="I90" s="3">
        <v>41263</v>
      </c>
      <c r="J90" t="s">
        <v>14</v>
      </c>
      <c r="L90">
        <v>2000</v>
      </c>
      <c r="M90">
        <v>3.1306760000000002E-3</v>
      </c>
    </row>
    <row r="91" spans="1:13" x14ac:dyDescent="0.25">
      <c r="A91">
        <v>224</v>
      </c>
      <c r="C91" t="s">
        <v>22</v>
      </c>
      <c r="D91" t="s">
        <v>13</v>
      </c>
      <c r="E91">
        <v>3.4002430000000002E-4</v>
      </c>
      <c r="F91">
        <f t="shared" si="2"/>
        <v>187.27373530966946</v>
      </c>
      <c r="G91">
        <f t="shared" si="3"/>
        <v>173.98649882204322</v>
      </c>
      <c r="I91" s="3">
        <v>41263</v>
      </c>
      <c r="J91" t="s">
        <v>14</v>
      </c>
      <c r="L91" s="6">
        <v>400</v>
      </c>
      <c r="M91" s="6">
        <v>9.4763460000000003E-4</v>
      </c>
    </row>
    <row r="92" spans="1:13" x14ac:dyDescent="0.25">
      <c r="A92">
        <v>224</v>
      </c>
      <c r="C92" t="s">
        <v>25</v>
      </c>
      <c r="D92" t="s">
        <v>13</v>
      </c>
      <c r="E92">
        <v>3.228638E-4</v>
      </c>
      <c r="F92">
        <f t="shared" si="2"/>
        <v>176.27426707118789</v>
      </c>
      <c r="G92">
        <f t="shared" si="3"/>
        <v>162.98703058356168</v>
      </c>
      <c r="H92">
        <f>AVERAGE(G92:G94)</f>
        <v>176.88973540835357</v>
      </c>
      <c r="I92" s="3">
        <v>41263</v>
      </c>
      <c r="J92" t="s">
        <v>14</v>
      </c>
    </row>
    <row r="93" spans="1:13" x14ac:dyDescent="0.25">
      <c r="A93">
        <v>224</v>
      </c>
      <c r="C93" t="s">
        <v>25</v>
      </c>
      <c r="D93" t="s">
        <v>13</v>
      </c>
      <c r="E93">
        <v>3.443659E-4</v>
      </c>
      <c r="F93">
        <f t="shared" si="2"/>
        <v>190.05659660766145</v>
      </c>
      <c r="G93">
        <f t="shared" si="3"/>
        <v>176.76936012003523</v>
      </c>
      <c r="I93" s="3">
        <v>41263</v>
      </c>
      <c r="J93" t="s">
        <v>14</v>
      </c>
      <c r="L93" t="s">
        <v>23</v>
      </c>
      <c r="M93">
        <f>SLOPE(L68:L90, M68:M90)</f>
        <v>640975.97613598441</v>
      </c>
    </row>
    <row r="94" spans="1:13" x14ac:dyDescent="0.25">
      <c r="A94">
        <v>224</v>
      </c>
      <c r="C94" t="s">
        <v>25</v>
      </c>
      <c r="D94" t="s">
        <v>13</v>
      </c>
      <c r="E94">
        <v>3.6643139999999999E-4</v>
      </c>
      <c r="F94">
        <f t="shared" si="2"/>
        <v>204.20005200909</v>
      </c>
      <c r="G94">
        <f t="shared" si="3"/>
        <v>190.91281552146378</v>
      </c>
      <c r="I94" s="3">
        <v>41263</v>
      </c>
      <c r="J94" t="s">
        <v>14</v>
      </c>
      <c r="L94" t="s">
        <v>24</v>
      </c>
      <c r="M94">
        <f>INTERCEPT(L68:L90, M68:M90)</f>
        <v>-30.673672292785341</v>
      </c>
    </row>
    <row r="95" spans="1:13" x14ac:dyDescent="0.25">
      <c r="A95">
        <v>224</v>
      </c>
      <c r="C95" t="s">
        <v>27</v>
      </c>
      <c r="D95" t="s">
        <v>13</v>
      </c>
      <c r="E95">
        <v>6.0265280000000002E-4</v>
      </c>
      <c r="F95">
        <f t="shared" si="2"/>
        <v>355.61229445829883</v>
      </c>
      <c r="G95" s="6">
        <f t="shared" si="3"/>
        <v>342.32505797067262</v>
      </c>
      <c r="H95">
        <f>AVERAGE(G95:G97)</f>
        <v>232.37562848977223</v>
      </c>
      <c r="I95" s="3">
        <v>41263</v>
      </c>
      <c r="J95" t="s">
        <v>14</v>
      </c>
      <c r="L95" t="s">
        <v>26</v>
      </c>
      <c r="M95">
        <f>RSQ(L68:L90, M68:M90)</f>
        <v>0.99861668286353811</v>
      </c>
    </row>
    <row r="96" spans="1:13" x14ac:dyDescent="0.25">
      <c r="A96">
        <v>224</v>
      </c>
      <c r="C96" t="s">
        <v>27</v>
      </c>
      <c r="D96" t="s">
        <v>13</v>
      </c>
      <c r="E96">
        <v>3.527294E-4</v>
      </c>
      <c r="F96">
        <f t="shared" si="2"/>
        <v>195.41739918407475</v>
      </c>
      <c r="G96">
        <f t="shared" si="3"/>
        <v>182.13016269644854</v>
      </c>
      <c r="I96" s="3">
        <v>41263</v>
      </c>
      <c r="J96" t="s">
        <v>14</v>
      </c>
    </row>
    <row r="97" spans="1:10" x14ac:dyDescent="0.25">
      <c r="A97">
        <v>224</v>
      </c>
      <c r="C97" t="s">
        <v>27</v>
      </c>
      <c r="D97" t="s">
        <v>13</v>
      </c>
      <c r="E97">
        <v>3.3797299999999998E-4</v>
      </c>
      <c r="F97">
        <f t="shared" si="2"/>
        <v>185.95890128982171</v>
      </c>
      <c r="G97">
        <f t="shared" si="3"/>
        <v>172.67166480219549</v>
      </c>
      <c r="I97" s="3">
        <v>41263</v>
      </c>
      <c r="J97" t="s">
        <v>14</v>
      </c>
    </row>
    <row r="98" spans="1:10" x14ac:dyDescent="0.25">
      <c r="A98">
        <v>224</v>
      </c>
      <c r="C98" t="s">
        <v>28</v>
      </c>
      <c r="D98" t="s">
        <v>13</v>
      </c>
      <c r="E98">
        <v>3.3172250000000001E-4</v>
      </c>
      <c r="F98">
        <f t="shared" si="2"/>
        <v>181.95248095098376</v>
      </c>
      <c r="G98" s="6">
        <f t="shared" si="3"/>
        <v>168.66524446335751</v>
      </c>
      <c r="H98">
        <f>AVERAGE(G98:G100)</f>
        <v>196.07194568991883</v>
      </c>
      <c r="I98" s="3">
        <v>41263</v>
      </c>
      <c r="J98" t="s">
        <v>14</v>
      </c>
    </row>
    <row r="99" spans="1:10" x14ac:dyDescent="0.25">
      <c r="A99">
        <v>224</v>
      </c>
      <c r="C99" t="s">
        <v>28</v>
      </c>
      <c r="D99" t="s">
        <v>13</v>
      </c>
      <c r="E99">
        <v>4.0235899999999997E-4</v>
      </c>
      <c r="F99">
        <f t="shared" si="2"/>
        <v>227.22878048931318</v>
      </c>
      <c r="G99">
        <f t="shared" si="3"/>
        <v>213.94154400168694</v>
      </c>
      <c r="I99" s="3">
        <v>41263</v>
      </c>
      <c r="J99" t="s">
        <v>14</v>
      </c>
    </row>
    <row r="100" spans="1:10" x14ac:dyDescent="0.25">
      <c r="A100">
        <v>224</v>
      </c>
      <c r="C100" t="s">
        <v>28</v>
      </c>
      <c r="D100" t="s">
        <v>13</v>
      </c>
      <c r="E100">
        <v>3.8935929999999998E-4</v>
      </c>
      <c r="F100">
        <f t="shared" si="2"/>
        <v>218.89628509233825</v>
      </c>
      <c r="G100">
        <f t="shared" si="3"/>
        <v>205.609048604712</v>
      </c>
      <c r="I100" s="3">
        <v>41263</v>
      </c>
      <c r="J100" t="s">
        <v>14</v>
      </c>
    </row>
    <row r="101" spans="1:10" x14ac:dyDescent="0.25">
      <c r="A101">
        <v>224</v>
      </c>
      <c r="C101" t="s">
        <v>29</v>
      </c>
      <c r="D101" t="s">
        <v>13</v>
      </c>
      <c r="E101">
        <v>3.388439E-4</v>
      </c>
      <c r="F101">
        <f t="shared" si="2"/>
        <v>186.51712726743855</v>
      </c>
      <c r="G101">
        <f t="shared" si="3"/>
        <v>173.22989077981234</v>
      </c>
      <c r="H101">
        <f>AVERAGE(G101:G103)</f>
        <v>180.87897759103109</v>
      </c>
      <c r="I101" s="3">
        <v>41263</v>
      </c>
      <c r="J101" t="s">
        <v>14</v>
      </c>
    </row>
    <row r="102" spans="1:10" x14ac:dyDescent="0.25">
      <c r="A102">
        <v>224</v>
      </c>
      <c r="C102" t="s">
        <v>29</v>
      </c>
      <c r="D102" t="s">
        <v>13</v>
      </c>
      <c r="E102">
        <v>3.5766260000000001E-4</v>
      </c>
      <c r="F102">
        <f t="shared" si="2"/>
        <v>198.57946186954879</v>
      </c>
      <c r="G102">
        <f t="shared" si="3"/>
        <v>185.29222538192258</v>
      </c>
      <c r="I102" s="3">
        <v>41263</v>
      </c>
      <c r="J102" t="s">
        <v>14</v>
      </c>
    </row>
    <row r="103" spans="1:10" x14ac:dyDescent="0.25">
      <c r="A103">
        <v>224</v>
      </c>
      <c r="C103" t="s">
        <v>29</v>
      </c>
      <c r="D103" t="s">
        <v>13</v>
      </c>
      <c r="E103">
        <v>3.5582570000000001E-4</v>
      </c>
      <c r="F103">
        <f t="shared" si="2"/>
        <v>197.40205309898462</v>
      </c>
      <c r="G103">
        <f t="shared" si="3"/>
        <v>184.11481661135835</v>
      </c>
      <c r="I103" s="3">
        <v>41263</v>
      </c>
      <c r="J103" t="s">
        <v>14</v>
      </c>
    </row>
    <row r="104" spans="1:10" x14ac:dyDescent="0.25">
      <c r="A104">
        <v>224</v>
      </c>
      <c r="C104" t="s">
        <v>30</v>
      </c>
      <c r="D104" t="s">
        <v>13</v>
      </c>
      <c r="E104">
        <v>3.544744E-4</v>
      </c>
      <c r="F104">
        <f t="shared" si="2"/>
        <v>196.53590226243205</v>
      </c>
      <c r="G104">
        <f t="shared" si="3"/>
        <v>183.2486657748058</v>
      </c>
      <c r="H104">
        <f>AVERAGE(G104:G106)</f>
        <v>198.22835980056729</v>
      </c>
      <c r="I104" s="3">
        <v>41263</v>
      </c>
      <c r="J104" t="s">
        <v>14</v>
      </c>
    </row>
    <row r="105" spans="1:10" x14ac:dyDescent="0.25">
      <c r="A105">
        <v>224</v>
      </c>
      <c r="C105" t="s">
        <v>30</v>
      </c>
      <c r="D105" t="s">
        <v>13</v>
      </c>
      <c r="E105">
        <v>3.8604779999999999E-4</v>
      </c>
      <c r="F105">
        <f t="shared" si="2"/>
        <v>216.77369314736393</v>
      </c>
      <c r="G105">
        <f t="shared" si="3"/>
        <v>203.48645665973771</v>
      </c>
      <c r="I105" s="3">
        <v>41263</v>
      </c>
      <c r="J105" t="s">
        <v>14</v>
      </c>
    </row>
    <row r="106" spans="1:10" x14ac:dyDescent="0.25">
      <c r="A106">
        <v>224</v>
      </c>
      <c r="C106" t="s">
        <v>30</v>
      </c>
      <c r="D106" t="s">
        <v>13</v>
      </c>
      <c r="E106">
        <v>3.930114E-4</v>
      </c>
      <c r="F106">
        <f t="shared" si="2"/>
        <v>221.23719345478449</v>
      </c>
      <c r="G106">
        <f t="shared" si="3"/>
        <v>207.94995696715827</v>
      </c>
      <c r="I106" s="3">
        <v>41263</v>
      </c>
      <c r="J106" t="s">
        <v>14</v>
      </c>
    </row>
    <row r="107" spans="1:10" x14ac:dyDescent="0.25">
      <c r="A107">
        <v>224</v>
      </c>
      <c r="C107" t="s">
        <v>31</v>
      </c>
      <c r="D107" t="s">
        <v>13</v>
      </c>
      <c r="E107">
        <v>3.7680480000000001E-4</v>
      </c>
      <c r="F107">
        <f t="shared" si="2"/>
        <v>210.84915219993906</v>
      </c>
      <c r="G107" s="6">
        <f t="shared" si="3"/>
        <v>197.56191571231278</v>
      </c>
      <c r="H107">
        <f>AVERAGE(G107:G109)</f>
        <v>212.2257581429003</v>
      </c>
      <c r="I107" s="3">
        <v>41263</v>
      </c>
      <c r="J107" t="s">
        <v>14</v>
      </c>
    </row>
    <row r="108" spans="1:10" x14ac:dyDescent="0.25">
      <c r="A108">
        <v>224</v>
      </c>
      <c r="C108" t="s">
        <v>31</v>
      </c>
      <c r="D108" t="s">
        <v>13</v>
      </c>
      <c r="E108">
        <v>3.9440729999999999E-4</v>
      </c>
      <c r="F108">
        <f t="shared" si="2"/>
        <v>222.1319318198727</v>
      </c>
      <c r="G108" s="6">
        <f t="shared" si="3"/>
        <v>208.84469533224643</v>
      </c>
      <c r="I108" s="3">
        <v>41263</v>
      </c>
      <c r="J108" t="s">
        <v>14</v>
      </c>
    </row>
    <row r="109" spans="1:10" x14ac:dyDescent="0.25">
      <c r="A109">
        <v>224</v>
      </c>
      <c r="C109" t="s">
        <v>31</v>
      </c>
      <c r="D109" t="s">
        <v>13</v>
      </c>
      <c r="E109">
        <v>4.2783440000000001E-4</v>
      </c>
      <c r="F109">
        <f t="shared" si="2"/>
        <v>243.55789987176786</v>
      </c>
      <c r="G109" s="6">
        <f t="shared" si="3"/>
        <v>230.27066338414164</v>
      </c>
      <c r="I109" s="3">
        <v>41263</v>
      </c>
      <c r="J109" t="s">
        <v>14</v>
      </c>
    </row>
    <row r="110" spans="1:10" x14ac:dyDescent="0.25">
      <c r="A110">
        <v>224</v>
      </c>
      <c r="C110" t="s">
        <v>32</v>
      </c>
      <c r="D110" t="s">
        <v>13</v>
      </c>
      <c r="E110">
        <v>3.8213039999999998E-4</v>
      </c>
      <c r="F110">
        <f t="shared" si="2"/>
        <v>214.26273385844883</v>
      </c>
      <c r="G110">
        <f t="shared" si="3"/>
        <v>200.97549737082261</v>
      </c>
      <c r="H110">
        <f>AVERAGE(G110:G112)</f>
        <v>200.15325338863536</v>
      </c>
      <c r="I110" s="3">
        <v>41263</v>
      </c>
      <c r="J110" t="s">
        <v>14</v>
      </c>
    </row>
    <row r="111" spans="1:10" x14ac:dyDescent="0.25">
      <c r="A111">
        <v>224</v>
      </c>
      <c r="C111" t="s">
        <v>32</v>
      </c>
      <c r="D111" t="s">
        <v>13</v>
      </c>
      <c r="E111">
        <v>3.7814290000000002E-4</v>
      </c>
      <c r="F111">
        <f t="shared" si="2"/>
        <v>211.7068421536066</v>
      </c>
      <c r="G111">
        <f t="shared" si="3"/>
        <v>198.41960566598038</v>
      </c>
      <c r="I111" s="3">
        <v>41263</v>
      </c>
      <c r="J111" t="s">
        <v>14</v>
      </c>
    </row>
    <row r="112" spans="1:10" x14ac:dyDescent="0.25">
      <c r="A112">
        <v>224</v>
      </c>
      <c r="C112" t="s">
        <v>32</v>
      </c>
      <c r="D112" t="s">
        <v>13</v>
      </c>
      <c r="E112">
        <v>3.8226949999999998E-4</v>
      </c>
      <c r="F112">
        <f t="shared" si="2"/>
        <v>214.35189361672934</v>
      </c>
      <c r="G112">
        <f t="shared" si="3"/>
        <v>201.0646571291031</v>
      </c>
      <c r="I112" s="3">
        <v>41263</v>
      </c>
      <c r="J112" t="s">
        <v>14</v>
      </c>
    </row>
    <row r="113" spans="1:10" x14ac:dyDescent="0.25">
      <c r="A113">
        <v>224</v>
      </c>
      <c r="C113" t="s">
        <v>33</v>
      </c>
      <c r="D113" t="s">
        <v>13</v>
      </c>
      <c r="E113">
        <v>3.6793330000000002E-4</v>
      </c>
      <c r="F113">
        <f t="shared" si="2"/>
        <v>205.16273382764868</v>
      </c>
      <c r="G113">
        <f t="shared" si="3"/>
        <v>191.87549734002241</v>
      </c>
      <c r="H113">
        <f>AVERAGE(G113:G115)</f>
        <v>211.1597723628544</v>
      </c>
      <c r="I113" s="3">
        <v>41263</v>
      </c>
      <c r="J113" t="s">
        <v>14</v>
      </c>
    </row>
    <row r="114" spans="1:10" x14ac:dyDescent="0.25">
      <c r="A114">
        <v>224</v>
      </c>
      <c r="C114" t="s">
        <v>33</v>
      </c>
      <c r="D114" t="s">
        <v>13</v>
      </c>
      <c r="E114">
        <v>4.0457349999999998E-4</v>
      </c>
      <c r="F114">
        <f t="shared" si="2"/>
        <v>228.64822178846634</v>
      </c>
      <c r="G114">
        <f t="shared" si="3"/>
        <v>215.3609853008401</v>
      </c>
      <c r="I114" s="3">
        <v>41263</v>
      </c>
      <c r="J114" t="s">
        <v>14</v>
      </c>
    </row>
    <row r="115" spans="1:10" x14ac:dyDescent="0.25">
      <c r="A115">
        <v>224</v>
      </c>
      <c r="C115" t="s">
        <v>33</v>
      </c>
      <c r="D115" t="s">
        <v>13</v>
      </c>
      <c r="E115">
        <v>4.2155049999999998E-4</v>
      </c>
      <c r="F115">
        <f t="shared" si="2"/>
        <v>239.53007093532693</v>
      </c>
      <c r="G115">
        <f t="shared" si="3"/>
        <v>226.24283444770072</v>
      </c>
      <c r="I115" s="3">
        <v>41263</v>
      </c>
      <c r="J115" t="s">
        <v>14</v>
      </c>
    </row>
    <row r="116" spans="1:10" x14ac:dyDescent="0.25">
      <c r="A116">
        <v>224</v>
      </c>
      <c r="C116" t="s">
        <v>34</v>
      </c>
      <c r="D116" t="s">
        <v>13</v>
      </c>
      <c r="E116">
        <v>4.3370769999999999E-4</v>
      </c>
      <c r="F116">
        <f t="shared" si="2"/>
        <v>247.32254407240737</v>
      </c>
      <c r="G116">
        <f t="shared" si="3"/>
        <v>234.03530758478115</v>
      </c>
      <c r="H116">
        <f>AVERAGE(G116:G118)</f>
        <v>182.89115074118308</v>
      </c>
      <c r="I116" s="3">
        <v>41263</v>
      </c>
      <c r="J116" t="s">
        <v>14</v>
      </c>
    </row>
    <row r="117" spans="1:10" x14ac:dyDescent="0.25">
      <c r="A117">
        <v>224</v>
      </c>
      <c r="C117" t="s">
        <v>34</v>
      </c>
      <c r="D117" t="s">
        <v>13</v>
      </c>
      <c r="E117">
        <v>4.0446790000000002E-4</v>
      </c>
      <c r="F117">
        <f t="shared" si="2"/>
        <v>228.58053472538643</v>
      </c>
      <c r="G117">
        <f t="shared" si="3"/>
        <v>215.29329823776018</v>
      </c>
      <c r="I117" s="3">
        <v>41263</v>
      </c>
      <c r="J117" t="s">
        <v>14</v>
      </c>
    </row>
    <row r="118" spans="1:10" x14ac:dyDescent="0.25">
      <c r="A118">
        <v>224</v>
      </c>
      <c r="C118" t="s">
        <v>34</v>
      </c>
      <c r="D118" t="s">
        <v>13</v>
      </c>
      <c r="E118">
        <v>2.2357430000000001E-4</v>
      </c>
      <c r="F118">
        <f t="shared" si="2"/>
        <v>112.63208288863407</v>
      </c>
      <c r="G118" s="6">
        <f t="shared" si="3"/>
        <v>99.344846401007857</v>
      </c>
      <c r="I118" s="3">
        <v>41263</v>
      </c>
      <c r="J118" t="s">
        <v>14</v>
      </c>
    </row>
    <row r="119" spans="1:10" x14ac:dyDescent="0.25">
      <c r="A119">
        <v>224</v>
      </c>
      <c r="C119" t="s">
        <v>35</v>
      </c>
      <c r="D119" t="s">
        <v>13</v>
      </c>
      <c r="E119">
        <v>3.4163619999999999E-4</v>
      </c>
      <c r="F119">
        <f t="shared" si="2"/>
        <v>188.30692448560305</v>
      </c>
      <c r="G119">
        <f t="shared" si="3"/>
        <v>175.0196879979768</v>
      </c>
      <c r="H119">
        <f>AVERAGE(G119:G121)</f>
        <v>224.38379045824766</v>
      </c>
      <c r="I119" s="3">
        <v>41263</v>
      </c>
      <c r="J119" t="s">
        <v>14</v>
      </c>
    </row>
    <row r="120" spans="1:10" x14ac:dyDescent="0.25">
      <c r="A120">
        <v>224</v>
      </c>
      <c r="C120" t="s">
        <v>35</v>
      </c>
      <c r="D120" t="s">
        <v>13</v>
      </c>
      <c r="E120">
        <v>3.8026420000000002E-4</v>
      </c>
      <c r="F120">
        <f t="shared" si="2"/>
        <v>213.06654449178387</v>
      </c>
      <c r="G120">
        <f t="shared" si="3"/>
        <v>199.77930800415766</v>
      </c>
      <c r="I120" s="3">
        <v>41263</v>
      </c>
      <c r="J120" t="s">
        <v>14</v>
      </c>
    </row>
    <row r="121" spans="1:10" x14ac:dyDescent="0.25">
      <c r="A121">
        <v>224</v>
      </c>
      <c r="C121" t="s">
        <v>35</v>
      </c>
      <c r="D121" t="s">
        <v>13</v>
      </c>
      <c r="E121">
        <v>5.3405010000000003E-4</v>
      </c>
      <c r="F121">
        <f t="shared" si="2"/>
        <v>311.63961186023477</v>
      </c>
      <c r="G121" s="6">
        <f t="shared" si="3"/>
        <v>298.35237537260855</v>
      </c>
      <c r="I121" s="3">
        <v>41263</v>
      </c>
      <c r="J121" t="s">
        <v>14</v>
      </c>
    </row>
    <row r="122" spans="1:10" x14ac:dyDescent="0.25">
      <c r="A122">
        <v>114</v>
      </c>
      <c r="B122" s="3">
        <v>41114</v>
      </c>
      <c r="C122" t="s">
        <v>12</v>
      </c>
      <c r="D122" t="s">
        <v>13</v>
      </c>
      <c r="E122">
        <v>6.841986E-4</v>
      </c>
      <c r="F122">
        <f t="shared" si="2"/>
        <v>407.88119321308858</v>
      </c>
      <c r="G122">
        <f t="shared" si="3"/>
        <v>394.59395672546236</v>
      </c>
      <c r="H122">
        <f>AVERAGE(G122:G124)</f>
        <v>475.13290861493687</v>
      </c>
      <c r="I122" s="3">
        <v>41263</v>
      </c>
      <c r="J122" t="s">
        <v>14</v>
      </c>
    </row>
    <row r="123" spans="1:10" x14ac:dyDescent="0.25">
      <c r="A123">
        <v>114</v>
      </c>
      <c r="B123" s="3">
        <v>41114</v>
      </c>
      <c r="C123" t="s">
        <v>12</v>
      </c>
      <c r="D123" t="s">
        <v>13</v>
      </c>
      <c r="E123">
        <v>7.1422269999999995E-4</v>
      </c>
      <c r="F123">
        <f t="shared" si="2"/>
        <v>427.12592001819297</v>
      </c>
      <c r="G123">
        <f t="shared" si="3"/>
        <v>413.83868353056675</v>
      </c>
      <c r="I123" s="3">
        <v>41263</v>
      </c>
      <c r="J123" t="s">
        <v>14</v>
      </c>
    </row>
    <row r="124" spans="1:10" x14ac:dyDescent="0.25">
      <c r="A124">
        <v>114</v>
      </c>
      <c r="B124" s="3">
        <v>41114</v>
      </c>
      <c r="C124" t="s">
        <v>12</v>
      </c>
      <c r="D124" t="s">
        <v>13</v>
      </c>
      <c r="E124">
        <v>1.031126E-3</v>
      </c>
      <c r="F124">
        <f t="shared" si="2"/>
        <v>630.2533220764077</v>
      </c>
      <c r="G124" s="6">
        <f t="shared" si="3"/>
        <v>616.96608558878154</v>
      </c>
      <c r="I124" s="3">
        <v>41263</v>
      </c>
      <c r="J124" t="s">
        <v>14</v>
      </c>
    </row>
    <row r="125" spans="1:10" x14ac:dyDescent="0.25">
      <c r="A125">
        <v>114</v>
      </c>
      <c r="B125" s="3">
        <v>41114</v>
      </c>
      <c r="C125" t="s">
        <v>15</v>
      </c>
      <c r="D125" t="s">
        <v>13</v>
      </c>
      <c r="E125">
        <v>7.2816329999999998E-4</v>
      </c>
      <c r="F125">
        <f t="shared" si="2"/>
        <v>436.0615097111143</v>
      </c>
      <c r="G125">
        <f t="shared" si="3"/>
        <v>422.77427322348808</v>
      </c>
      <c r="H125">
        <f>AVERAGE(G125:G127)</f>
        <v>429.96254103959683</v>
      </c>
      <c r="I125" s="3">
        <v>41263</v>
      </c>
      <c r="J125" t="s">
        <v>14</v>
      </c>
    </row>
    <row r="126" spans="1:10" x14ac:dyDescent="0.25">
      <c r="A126">
        <v>114</v>
      </c>
      <c r="B126" s="3">
        <v>41114</v>
      </c>
      <c r="C126" t="s">
        <v>15</v>
      </c>
      <c r="D126" t="s">
        <v>13</v>
      </c>
      <c r="E126">
        <v>7.4493240000000004E-4</v>
      </c>
      <c r="F126">
        <f t="shared" si="2"/>
        <v>446.81009995253629</v>
      </c>
      <c r="G126">
        <f t="shared" si="3"/>
        <v>433.52286346491007</v>
      </c>
      <c r="I126" s="3">
        <v>41263</v>
      </c>
      <c r="J126" t="s">
        <v>14</v>
      </c>
    </row>
    <row r="127" spans="1:10" x14ac:dyDescent="0.25">
      <c r="A127">
        <v>114</v>
      </c>
      <c r="B127" s="3">
        <v>41114</v>
      </c>
      <c r="C127" t="s">
        <v>15</v>
      </c>
      <c r="D127" t="s">
        <v>13</v>
      </c>
      <c r="E127">
        <v>7.4503790000000002E-4</v>
      </c>
      <c r="F127">
        <f t="shared" si="2"/>
        <v>446.87772291801861</v>
      </c>
      <c r="G127">
        <f t="shared" si="3"/>
        <v>433.59048643039239</v>
      </c>
      <c r="I127" s="3">
        <v>41263</v>
      </c>
      <c r="J127" t="s">
        <v>14</v>
      </c>
    </row>
    <row r="128" spans="1:10" x14ac:dyDescent="0.25">
      <c r="A128">
        <v>114</v>
      </c>
      <c r="B128" s="3">
        <v>41114</v>
      </c>
      <c r="C128" t="s">
        <v>16</v>
      </c>
      <c r="D128" t="s">
        <v>13</v>
      </c>
      <c r="E128">
        <v>1.165616E-3</v>
      </c>
      <c r="F128">
        <f t="shared" si="2"/>
        <v>716.45818110693619</v>
      </c>
      <c r="G128">
        <f t="shared" si="3"/>
        <v>703.17094461931003</v>
      </c>
      <c r="H128">
        <f>AVERAGE(G128:G130)</f>
        <v>688.06485013105464</v>
      </c>
      <c r="I128" s="3">
        <v>41263</v>
      </c>
      <c r="J128" t="s">
        <v>14</v>
      </c>
    </row>
    <row r="129" spans="1:10" x14ac:dyDescent="0.25">
      <c r="A129">
        <v>114</v>
      </c>
      <c r="B129" s="3">
        <v>41114</v>
      </c>
      <c r="C129" t="s">
        <v>16</v>
      </c>
      <c r="D129" t="s">
        <v>13</v>
      </c>
      <c r="E129">
        <v>1.081624E-3</v>
      </c>
      <c r="F129">
        <f t="shared" si="2"/>
        <v>662.62132691932266</v>
      </c>
      <c r="G129">
        <f t="shared" si="3"/>
        <v>649.3340904316965</v>
      </c>
      <c r="I129" s="3">
        <v>41263</v>
      </c>
      <c r="J129" t="s">
        <v>14</v>
      </c>
    </row>
    <row r="130" spans="1:10" x14ac:dyDescent="0.25">
      <c r="A130">
        <v>114</v>
      </c>
      <c r="B130" s="3">
        <v>41114</v>
      </c>
      <c r="C130" t="s">
        <v>16</v>
      </c>
      <c r="D130" t="s">
        <v>13</v>
      </c>
      <c r="E130">
        <v>1.178906E-3</v>
      </c>
      <c r="F130">
        <f t="shared" si="2"/>
        <v>724.97675182978344</v>
      </c>
      <c r="G130">
        <f t="shared" si="3"/>
        <v>711.68951534215728</v>
      </c>
      <c r="I130" s="3">
        <v>41263</v>
      </c>
      <c r="J130" t="s">
        <v>14</v>
      </c>
    </row>
    <row r="131" spans="1:10" x14ac:dyDescent="0.25">
      <c r="A131">
        <v>114</v>
      </c>
      <c r="B131" s="3">
        <v>41117</v>
      </c>
      <c r="C131" t="s">
        <v>17</v>
      </c>
      <c r="D131" t="s">
        <v>13</v>
      </c>
      <c r="E131">
        <v>6.8809920000000003E-4</v>
      </c>
      <c r="F131">
        <f t="shared" si="2"/>
        <v>410.38138410560464</v>
      </c>
      <c r="G131">
        <f t="shared" si="3"/>
        <v>397.09414761797842</v>
      </c>
      <c r="H131">
        <f>AVERAGE(G131:G133)</f>
        <v>403.41498264558231</v>
      </c>
      <c r="I131" s="3">
        <v>41263</v>
      </c>
      <c r="J131" t="s">
        <v>14</v>
      </c>
    </row>
    <row r="132" spans="1:10" x14ac:dyDescent="0.25">
      <c r="A132">
        <v>114</v>
      </c>
      <c r="B132" s="3">
        <v>41117</v>
      </c>
      <c r="C132" t="s">
        <v>17</v>
      </c>
      <c r="D132" t="s">
        <v>13</v>
      </c>
      <c r="E132">
        <v>7.3915190000000005E-4</v>
      </c>
      <c r="F132">
        <f t="shared" si="2"/>
        <v>443.10493832248221</v>
      </c>
      <c r="G132" s="6">
        <f t="shared" si="3"/>
        <v>429.817701834856</v>
      </c>
      <c r="I132" s="3">
        <v>41263</v>
      </c>
      <c r="J132" t="s">
        <v>14</v>
      </c>
    </row>
    <row r="133" spans="1:10" x14ac:dyDescent="0.25">
      <c r="A133">
        <v>114</v>
      </c>
      <c r="B133" s="3">
        <v>41117</v>
      </c>
      <c r="C133" t="s">
        <v>17</v>
      </c>
      <c r="D133" t="s">
        <v>13</v>
      </c>
      <c r="E133">
        <v>6.6663029999999997E-4</v>
      </c>
      <c r="F133">
        <f t="shared" ref="F133:F184" si="4">E133*$M$93+$M$94</f>
        <v>396.6203349715388</v>
      </c>
      <c r="G133">
        <f t="shared" ref="G133:G184" si="5">(E133-AVERAGE($M$68:$M$70))*$M$93+$M$94</f>
        <v>383.33309848391258</v>
      </c>
      <c r="I133" s="3">
        <v>41263</v>
      </c>
      <c r="J133" t="s">
        <v>14</v>
      </c>
    </row>
    <row r="134" spans="1:10" x14ac:dyDescent="0.25">
      <c r="A134">
        <v>114</v>
      </c>
      <c r="B134" s="3">
        <v>41117</v>
      </c>
      <c r="C134" t="s">
        <v>39</v>
      </c>
      <c r="D134" t="s">
        <v>13</v>
      </c>
      <c r="E134">
        <v>6.1884850000000003E-4</v>
      </c>
      <c r="F134">
        <f t="shared" si="4"/>
        <v>365.9933490750044</v>
      </c>
      <c r="G134">
        <f t="shared" si="5"/>
        <v>352.70611258737819</v>
      </c>
      <c r="H134">
        <f>AVERAGE(G134:G136)</f>
        <v>366.3310397899786</v>
      </c>
      <c r="I134" s="3">
        <v>41263</v>
      </c>
      <c r="J134" t="s">
        <v>14</v>
      </c>
    </row>
    <row r="135" spans="1:10" x14ac:dyDescent="0.25">
      <c r="A135">
        <v>114</v>
      </c>
      <c r="B135" s="3">
        <v>41117</v>
      </c>
      <c r="C135" t="s">
        <v>39</v>
      </c>
      <c r="D135" t="s">
        <v>13</v>
      </c>
      <c r="E135">
        <v>6.577261E-4</v>
      </c>
      <c r="F135">
        <f t="shared" si="4"/>
        <v>390.91295668482877</v>
      </c>
      <c r="G135">
        <f t="shared" si="5"/>
        <v>377.62572019720255</v>
      </c>
      <c r="I135" s="3">
        <v>41263</v>
      </c>
      <c r="J135" t="s">
        <v>14</v>
      </c>
    </row>
    <row r="136" spans="1:10" x14ac:dyDescent="0.25">
      <c r="A136">
        <v>114</v>
      </c>
      <c r="B136" s="3">
        <v>41117</v>
      </c>
      <c r="C136" t="s">
        <v>39</v>
      </c>
      <c r="D136" t="s">
        <v>13</v>
      </c>
      <c r="E136">
        <v>6.4374050000000002E-4</v>
      </c>
      <c r="F136">
        <f t="shared" si="4"/>
        <v>381.94852307298135</v>
      </c>
      <c r="G136">
        <f t="shared" si="5"/>
        <v>368.66128658535513</v>
      </c>
      <c r="I136" s="3">
        <v>41263</v>
      </c>
      <c r="J136" t="s">
        <v>14</v>
      </c>
    </row>
    <row r="137" spans="1:10" x14ac:dyDescent="0.25">
      <c r="A137">
        <v>114</v>
      </c>
      <c r="B137" s="3">
        <v>41117</v>
      </c>
      <c r="C137" t="s">
        <v>40</v>
      </c>
      <c r="D137" t="s">
        <v>13</v>
      </c>
      <c r="E137">
        <v>6.1283940000000003E-4</v>
      </c>
      <c r="F137">
        <f t="shared" si="4"/>
        <v>362.14166033680567</v>
      </c>
      <c r="G137">
        <f t="shared" si="5"/>
        <v>348.85442384917945</v>
      </c>
      <c r="H137">
        <f>AVERAGE(G137:G139)</f>
        <v>372.98020407842523</v>
      </c>
      <c r="I137" s="3">
        <v>41263</v>
      </c>
      <c r="J137" t="s">
        <v>14</v>
      </c>
    </row>
    <row r="138" spans="1:10" x14ac:dyDescent="0.25">
      <c r="A138">
        <v>114</v>
      </c>
      <c r="B138" s="3">
        <v>41117</v>
      </c>
      <c r="C138" t="s">
        <v>40</v>
      </c>
      <c r="D138" t="s">
        <v>13</v>
      </c>
      <c r="E138">
        <v>7.0540760000000001E-4</v>
      </c>
      <c r="F138">
        <f t="shared" si="4"/>
        <v>421.47565269095668</v>
      </c>
      <c r="G138" s="6">
        <f t="shared" si="5"/>
        <v>408.18841620333046</v>
      </c>
      <c r="I138" s="3">
        <v>41263</v>
      </c>
      <c r="J138" t="s">
        <v>14</v>
      </c>
    </row>
    <row r="139" spans="1:10" x14ac:dyDescent="0.25">
      <c r="A139">
        <v>114</v>
      </c>
      <c r="B139" s="3">
        <v>41117</v>
      </c>
      <c r="C139" t="s">
        <v>40</v>
      </c>
      <c r="D139" t="s">
        <v>13</v>
      </c>
      <c r="E139">
        <v>6.3318860000000001E-4</v>
      </c>
      <c r="F139">
        <f t="shared" si="4"/>
        <v>375.18500867039205</v>
      </c>
      <c r="G139">
        <f t="shared" si="5"/>
        <v>361.89777218276583</v>
      </c>
      <c r="I139" s="3">
        <v>41263</v>
      </c>
      <c r="J139" t="s">
        <v>14</v>
      </c>
    </row>
    <row r="140" spans="1:10" x14ac:dyDescent="0.25">
      <c r="A140">
        <v>114</v>
      </c>
      <c r="B140" s="3">
        <v>41117</v>
      </c>
      <c r="C140" t="s">
        <v>18</v>
      </c>
      <c r="D140" t="s">
        <v>13</v>
      </c>
      <c r="E140">
        <v>5.7813500000000002E-4</v>
      </c>
      <c r="F140">
        <f t="shared" si="4"/>
        <v>339.89697367059205</v>
      </c>
      <c r="G140">
        <f t="shared" si="5"/>
        <v>326.60973718296583</v>
      </c>
      <c r="H140">
        <f>AVERAGE(G140:G142)</f>
        <v>343.86921182891598</v>
      </c>
      <c r="I140" s="3">
        <v>41263</v>
      </c>
      <c r="J140" t="s">
        <v>14</v>
      </c>
    </row>
    <row r="141" spans="1:10" x14ac:dyDescent="0.25">
      <c r="A141">
        <v>114</v>
      </c>
      <c r="B141" s="3">
        <v>41117</v>
      </c>
      <c r="C141" t="s">
        <v>18</v>
      </c>
      <c r="D141" t="s">
        <v>13</v>
      </c>
      <c r="E141">
        <v>6.0663630000000002E-4</v>
      </c>
      <c r="F141">
        <f t="shared" si="4"/>
        <v>358.16562225923656</v>
      </c>
      <c r="G141">
        <f t="shared" si="5"/>
        <v>344.87838577161034</v>
      </c>
      <c r="I141" s="3">
        <v>41263</v>
      </c>
      <c r="J141" t="s">
        <v>14</v>
      </c>
    </row>
    <row r="142" spans="1:10" x14ac:dyDescent="0.25">
      <c r="A142">
        <v>114</v>
      </c>
      <c r="B142" s="3">
        <v>41117</v>
      </c>
      <c r="C142" t="s">
        <v>18</v>
      </c>
      <c r="D142" t="s">
        <v>13</v>
      </c>
      <c r="E142">
        <v>6.3041430000000003E-4</v>
      </c>
      <c r="F142">
        <f t="shared" si="4"/>
        <v>373.40674901979799</v>
      </c>
      <c r="G142">
        <f t="shared" si="5"/>
        <v>360.11951253217177</v>
      </c>
      <c r="I142" s="3">
        <v>41263</v>
      </c>
      <c r="J142" t="s">
        <v>14</v>
      </c>
    </row>
    <row r="143" spans="1:10" x14ac:dyDescent="0.25">
      <c r="A143">
        <v>114</v>
      </c>
      <c r="B143" s="3">
        <v>41117</v>
      </c>
      <c r="C143" t="s">
        <v>19</v>
      </c>
      <c r="D143" t="s">
        <v>13</v>
      </c>
      <c r="E143">
        <v>7.9605259999999999E-4</v>
      </c>
      <c r="F143">
        <f t="shared" si="4"/>
        <v>479.57692004780301</v>
      </c>
      <c r="G143">
        <f t="shared" si="5"/>
        <v>466.2896835601768</v>
      </c>
      <c r="H143">
        <f>AVERAGE(G143:G145)</f>
        <v>414.85298528107023</v>
      </c>
      <c r="I143" s="3">
        <v>41263</v>
      </c>
      <c r="J143" t="s">
        <v>14</v>
      </c>
    </row>
    <row r="144" spans="1:10" x14ac:dyDescent="0.25">
      <c r="A144">
        <v>114</v>
      </c>
      <c r="B144" s="3">
        <v>41117</v>
      </c>
      <c r="C144" t="s">
        <v>19</v>
      </c>
      <c r="D144" t="s">
        <v>13</v>
      </c>
      <c r="E144">
        <v>7.2984920000000004E-4</v>
      </c>
      <c r="F144">
        <f t="shared" si="4"/>
        <v>437.14213110928199</v>
      </c>
      <c r="G144">
        <f t="shared" si="5"/>
        <v>423.85489462165577</v>
      </c>
      <c r="I144" s="3">
        <v>41263</v>
      </c>
      <c r="J144" t="s">
        <v>14</v>
      </c>
    </row>
    <row r="145" spans="1:10" x14ac:dyDescent="0.25">
      <c r="A145">
        <v>114</v>
      </c>
      <c r="B145" s="3">
        <v>41117</v>
      </c>
      <c r="C145" t="s">
        <v>19</v>
      </c>
      <c r="D145" t="s">
        <v>13</v>
      </c>
      <c r="E145">
        <v>6.2151359999999996E-4</v>
      </c>
      <c r="F145">
        <f t="shared" si="4"/>
        <v>367.7016141490044</v>
      </c>
      <c r="G145" s="6">
        <f t="shared" si="5"/>
        <v>354.41437766137818</v>
      </c>
      <c r="I145" s="3">
        <v>41263</v>
      </c>
      <c r="J145" t="s">
        <v>14</v>
      </c>
    </row>
    <row r="146" spans="1:10" x14ac:dyDescent="0.25">
      <c r="A146">
        <v>114</v>
      </c>
      <c r="B146" s="3">
        <v>41117</v>
      </c>
      <c r="C146" t="s">
        <v>20</v>
      </c>
      <c r="D146" t="s">
        <v>13</v>
      </c>
      <c r="E146">
        <v>6.3941020000000005E-4</v>
      </c>
      <c r="F146">
        <f t="shared" si="4"/>
        <v>379.17290480351971</v>
      </c>
      <c r="G146" s="6">
        <f t="shared" si="5"/>
        <v>365.8856683158935</v>
      </c>
      <c r="H146">
        <f>AVERAGE(G146:G148)</f>
        <v>364.88076754637331</v>
      </c>
      <c r="I146" s="3">
        <v>41263</v>
      </c>
      <c r="J146" t="s">
        <v>14</v>
      </c>
    </row>
    <row r="147" spans="1:10" x14ac:dyDescent="0.25">
      <c r="A147">
        <v>114</v>
      </c>
      <c r="B147" s="3">
        <v>41117</v>
      </c>
      <c r="C147" t="s">
        <v>20</v>
      </c>
      <c r="D147" t="s">
        <v>13</v>
      </c>
      <c r="E147">
        <v>5.6904440000000002E-4</v>
      </c>
      <c r="F147">
        <f t="shared" si="4"/>
        <v>334.07011746193024</v>
      </c>
      <c r="G147" s="6">
        <f t="shared" si="5"/>
        <v>320.78288097430402</v>
      </c>
      <c r="I147" s="3">
        <v>41263</v>
      </c>
      <c r="J147" t="s">
        <v>14</v>
      </c>
    </row>
    <row r="148" spans="1:10" x14ac:dyDescent="0.25">
      <c r="A148">
        <v>114</v>
      </c>
      <c r="B148" s="3">
        <v>41117</v>
      </c>
      <c r="C148" t="s">
        <v>20</v>
      </c>
      <c r="D148" t="s">
        <v>13</v>
      </c>
      <c r="E148">
        <v>7.0507269999999997E-4</v>
      </c>
      <c r="F148">
        <f t="shared" si="4"/>
        <v>421.26098983654873</v>
      </c>
      <c r="G148" s="6">
        <f t="shared" si="5"/>
        <v>407.97375334892251</v>
      </c>
      <c r="I148" s="3">
        <v>41263</v>
      </c>
      <c r="J148" t="s">
        <v>14</v>
      </c>
    </row>
    <row r="149" spans="1:10" x14ac:dyDescent="0.25">
      <c r="A149">
        <v>114</v>
      </c>
      <c r="B149" s="3">
        <v>41117</v>
      </c>
      <c r="C149" t="s">
        <v>21</v>
      </c>
      <c r="D149" t="s">
        <v>13</v>
      </c>
      <c r="E149">
        <v>7.1194689999999996E-4</v>
      </c>
      <c r="F149">
        <f t="shared" si="4"/>
        <v>425.66718689170273</v>
      </c>
      <c r="G149" s="6">
        <f t="shared" si="5"/>
        <v>412.37995040407651</v>
      </c>
      <c r="H149">
        <f>AVERAGE(G149:G151)</f>
        <v>376.84881458239397</v>
      </c>
      <c r="I149" s="3">
        <v>41263</v>
      </c>
      <c r="J149" t="s">
        <v>14</v>
      </c>
    </row>
    <row r="150" spans="1:10" x14ac:dyDescent="0.25">
      <c r="A150">
        <v>114</v>
      </c>
      <c r="B150" s="3">
        <v>41117</v>
      </c>
      <c r="C150" t="s">
        <v>21</v>
      </c>
      <c r="D150" t="s">
        <v>13</v>
      </c>
      <c r="E150">
        <v>6.156108E-4</v>
      </c>
      <c r="F150">
        <f t="shared" si="4"/>
        <v>363.91806115706891</v>
      </c>
      <c r="G150">
        <f t="shared" si="5"/>
        <v>350.63082466944269</v>
      </c>
      <c r="I150" s="3">
        <v>41263</v>
      </c>
      <c r="J150" t="s">
        <v>14</v>
      </c>
    </row>
    <row r="151" spans="1:10" x14ac:dyDescent="0.25">
      <c r="A151">
        <v>114</v>
      </c>
      <c r="B151" s="3">
        <v>41117</v>
      </c>
      <c r="C151" t="s">
        <v>21</v>
      </c>
      <c r="D151" t="s">
        <v>13</v>
      </c>
      <c r="E151">
        <v>6.4198439999999999E-4</v>
      </c>
      <c r="F151">
        <f t="shared" si="4"/>
        <v>380.82290516128893</v>
      </c>
      <c r="G151">
        <f t="shared" si="5"/>
        <v>367.53566867366271</v>
      </c>
      <c r="I151" s="3">
        <v>41263</v>
      </c>
      <c r="J151" t="s">
        <v>14</v>
      </c>
    </row>
    <row r="152" spans="1:10" x14ac:dyDescent="0.25">
      <c r="A152">
        <v>114</v>
      </c>
      <c r="B152" s="3">
        <v>41117</v>
      </c>
      <c r="C152" t="s">
        <v>22</v>
      </c>
      <c r="D152" t="s">
        <v>13</v>
      </c>
      <c r="E152">
        <v>6.2531390000000004E-4</v>
      </c>
      <c r="F152">
        <f t="shared" si="4"/>
        <v>370.13751515111403</v>
      </c>
      <c r="G152">
        <f t="shared" si="5"/>
        <v>356.85027866348781</v>
      </c>
      <c r="H152">
        <f>AVERAGE(G152:G154)</f>
        <v>352.91799787922287</v>
      </c>
      <c r="I152" s="3">
        <v>41263</v>
      </c>
      <c r="J152" t="s">
        <v>14</v>
      </c>
    </row>
    <row r="153" spans="1:10" x14ac:dyDescent="0.25">
      <c r="A153">
        <v>114</v>
      </c>
      <c r="B153" s="3">
        <v>41117</v>
      </c>
      <c r="C153" t="s">
        <v>22</v>
      </c>
      <c r="D153" t="s">
        <v>13</v>
      </c>
      <c r="E153">
        <v>6.3467709999999997E-4</v>
      </c>
      <c r="F153">
        <f t="shared" si="4"/>
        <v>376.13910141087041</v>
      </c>
      <c r="G153">
        <f t="shared" si="5"/>
        <v>362.85186492324419</v>
      </c>
      <c r="I153" s="3">
        <v>41263</v>
      </c>
      <c r="J153" t="s">
        <v>14</v>
      </c>
    </row>
    <row r="154" spans="1:10" x14ac:dyDescent="0.25">
      <c r="A154">
        <v>114</v>
      </c>
      <c r="B154" s="3">
        <v>41117</v>
      </c>
      <c r="C154" t="s">
        <v>22</v>
      </c>
      <c r="D154" t="s">
        <v>13</v>
      </c>
      <c r="E154">
        <v>5.9754619999999997E-4</v>
      </c>
      <c r="F154">
        <f t="shared" si="4"/>
        <v>352.33908653856281</v>
      </c>
      <c r="G154">
        <f t="shared" si="5"/>
        <v>339.05185005093659</v>
      </c>
      <c r="I154" s="3">
        <v>41263</v>
      </c>
      <c r="J154" t="s">
        <v>14</v>
      </c>
    </row>
    <row r="155" spans="1:10" x14ac:dyDescent="0.25">
      <c r="A155">
        <v>114</v>
      </c>
      <c r="B155" s="3">
        <v>41117</v>
      </c>
      <c r="C155" t="s">
        <v>25</v>
      </c>
      <c r="D155" t="s">
        <v>13</v>
      </c>
      <c r="E155">
        <v>7.2615189999999995E-4</v>
      </c>
      <c r="F155">
        <f t="shared" si="4"/>
        <v>434.77225063271436</v>
      </c>
      <c r="G155">
        <f t="shared" si="5"/>
        <v>421.48501414508814</v>
      </c>
      <c r="H155">
        <f>AVERAGE(G155:G157)</f>
        <v>443.49228330974103</v>
      </c>
      <c r="I155" s="3">
        <v>41263</v>
      </c>
      <c r="J155" t="s">
        <v>14</v>
      </c>
    </row>
    <row r="156" spans="1:10" x14ac:dyDescent="0.25">
      <c r="A156">
        <v>114</v>
      </c>
      <c r="B156" s="3">
        <v>41117</v>
      </c>
      <c r="C156" t="s">
        <v>25</v>
      </c>
      <c r="D156" t="s">
        <v>13</v>
      </c>
      <c r="E156">
        <v>8.3870180000000002E-4</v>
      </c>
      <c r="F156">
        <f t="shared" si="4"/>
        <v>506.91403264922189</v>
      </c>
      <c r="G156" s="6">
        <f t="shared" si="5"/>
        <v>493.62679616159562</v>
      </c>
      <c r="I156" s="3">
        <v>41263</v>
      </c>
      <c r="J156" t="s">
        <v>14</v>
      </c>
    </row>
    <row r="157" spans="1:10" x14ac:dyDescent="0.25">
      <c r="A157">
        <v>114</v>
      </c>
      <c r="B157" s="3">
        <v>41117</v>
      </c>
      <c r="C157" t="s">
        <v>25</v>
      </c>
      <c r="D157" t="s">
        <v>13</v>
      </c>
      <c r="E157">
        <v>7.1660400000000003E-4</v>
      </c>
      <c r="F157">
        <f t="shared" si="4"/>
        <v>428.65227611016564</v>
      </c>
      <c r="G157">
        <f t="shared" si="5"/>
        <v>415.36503962253943</v>
      </c>
      <c r="I157" s="3">
        <v>41263</v>
      </c>
      <c r="J157" t="s">
        <v>14</v>
      </c>
    </row>
    <row r="158" spans="1:10" x14ac:dyDescent="0.25">
      <c r="A158">
        <v>114</v>
      </c>
      <c r="B158" s="3">
        <v>41117</v>
      </c>
      <c r="C158" t="s">
        <v>27</v>
      </c>
      <c r="D158" t="s">
        <v>13</v>
      </c>
      <c r="E158">
        <v>5.7135659999999996E-4</v>
      </c>
      <c r="F158">
        <f t="shared" si="4"/>
        <v>335.5521821139518</v>
      </c>
      <c r="G158">
        <f t="shared" si="5"/>
        <v>322.26494562632558</v>
      </c>
      <c r="H158">
        <f>AVERAGE(G158:G160)</f>
        <v>341.51988531531651</v>
      </c>
      <c r="I158" s="3">
        <v>41263</v>
      </c>
      <c r="J158" t="s">
        <v>14</v>
      </c>
    </row>
    <row r="159" spans="1:10" x14ac:dyDescent="0.25">
      <c r="A159">
        <v>114</v>
      </c>
      <c r="B159" s="3">
        <v>41117</v>
      </c>
      <c r="C159" t="s">
        <v>27</v>
      </c>
      <c r="D159" t="s">
        <v>13</v>
      </c>
      <c r="E159">
        <v>5.554933E-4</v>
      </c>
      <c r="F159">
        <f t="shared" si="4"/>
        <v>325.38418791171387</v>
      </c>
      <c r="G159">
        <f t="shared" si="5"/>
        <v>312.09695142408765</v>
      </c>
      <c r="I159" s="3">
        <v>41263</v>
      </c>
      <c r="J159" t="s">
        <v>14</v>
      </c>
    </row>
    <row r="160" spans="1:10" x14ac:dyDescent="0.25">
      <c r="A160">
        <v>114</v>
      </c>
      <c r="B160" s="3">
        <v>41117</v>
      </c>
      <c r="C160" t="s">
        <v>27</v>
      </c>
      <c r="D160" t="s">
        <v>13</v>
      </c>
      <c r="E160">
        <v>6.7734000000000002E-4</v>
      </c>
      <c r="F160">
        <f t="shared" si="4"/>
        <v>403.48499538316236</v>
      </c>
      <c r="G160" s="6">
        <f t="shared" si="5"/>
        <v>390.19775889553614</v>
      </c>
      <c r="I160" s="3">
        <v>41263</v>
      </c>
      <c r="J160" t="s">
        <v>14</v>
      </c>
    </row>
    <row r="161" spans="1:10" x14ac:dyDescent="0.25">
      <c r="A161">
        <v>114</v>
      </c>
      <c r="B161" s="3">
        <v>41117</v>
      </c>
      <c r="C161" t="s">
        <v>28</v>
      </c>
      <c r="D161" t="s">
        <v>13</v>
      </c>
      <c r="E161">
        <v>5.9940530000000001E-4</v>
      </c>
      <c r="F161">
        <f t="shared" si="4"/>
        <v>353.53072497579723</v>
      </c>
      <c r="G161" s="6">
        <f t="shared" si="5"/>
        <v>340.24348848817101</v>
      </c>
      <c r="H161">
        <f>AVERAGE(G161:G163)</f>
        <v>358.32386106675852</v>
      </c>
      <c r="I161" s="3">
        <v>41263</v>
      </c>
      <c r="J161" t="s">
        <v>14</v>
      </c>
    </row>
    <row r="162" spans="1:10" x14ac:dyDescent="0.25">
      <c r="A162">
        <v>114</v>
      </c>
      <c r="B162" s="3">
        <v>41117</v>
      </c>
      <c r="C162" t="s">
        <v>28</v>
      </c>
      <c r="D162" t="s">
        <v>13</v>
      </c>
      <c r="E162">
        <v>5.1822360000000004E-4</v>
      </c>
      <c r="F162">
        <f t="shared" si="4"/>
        <v>301.49520557391861</v>
      </c>
      <c r="G162" s="6">
        <f t="shared" si="5"/>
        <v>288.20796908629239</v>
      </c>
      <c r="I162" s="3">
        <v>41263</v>
      </c>
      <c r="J162" t="s">
        <v>14</v>
      </c>
    </row>
    <row r="163" spans="1:10" x14ac:dyDescent="0.25">
      <c r="A163">
        <v>114</v>
      </c>
      <c r="B163" s="3">
        <v>41117</v>
      </c>
      <c r="C163" t="s">
        <v>28</v>
      </c>
      <c r="D163" t="s">
        <v>13</v>
      </c>
      <c r="E163">
        <v>7.6520970000000001E-4</v>
      </c>
      <c r="F163">
        <f t="shared" si="4"/>
        <v>459.80736211343844</v>
      </c>
      <c r="G163" s="6">
        <f t="shared" si="5"/>
        <v>446.52012562581223</v>
      </c>
      <c r="I163" s="3">
        <v>41263</v>
      </c>
      <c r="J163" t="s">
        <v>14</v>
      </c>
    </row>
    <row r="164" spans="1:10" x14ac:dyDescent="0.25">
      <c r="A164">
        <v>114</v>
      </c>
      <c r="B164" s="3">
        <v>41117</v>
      </c>
      <c r="C164" t="s">
        <v>29</v>
      </c>
      <c r="D164" t="s">
        <v>13</v>
      </c>
      <c r="E164">
        <v>6.8749589999999997E-4</v>
      </c>
      <c r="F164">
        <f t="shared" si="4"/>
        <v>409.99468329920177</v>
      </c>
      <c r="G164" s="6">
        <f t="shared" si="5"/>
        <v>396.70744681157555</v>
      </c>
      <c r="H164">
        <f>AVERAGE(G164:G166)</f>
        <v>368.61368343619409</v>
      </c>
      <c r="I164" s="3">
        <v>41263</v>
      </c>
      <c r="J164" t="s">
        <v>14</v>
      </c>
    </row>
    <row r="165" spans="1:10" x14ac:dyDescent="0.25">
      <c r="A165">
        <v>114</v>
      </c>
      <c r="B165" s="3">
        <v>41117</v>
      </c>
      <c r="C165" t="s">
        <v>29</v>
      </c>
      <c r="D165" t="s">
        <v>13</v>
      </c>
      <c r="E165">
        <v>6.1906400000000001E-4</v>
      </c>
      <c r="F165">
        <f t="shared" si="4"/>
        <v>366.13147939786171</v>
      </c>
      <c r="G165">
        <f t="shared" si="5"/>
        <v>352.84424291023549</v>
      </c>
      <c r="I165" s="3">
        <v>41263</v>
      </c>
      <c r="J165" t="s">
        <v>14</v>
      </c>
    </row>
    <row r="166" spans="1:10" x14ac:dyDescent="0.25">
      <c r="A166">
        <v>114</v>
      </c>
      <c r="B166" s="3">
        <v>41117</v>
      </c>
      <c r="C166" t="s">
        <v>29</v>
      </c>
      <c r="D166" t="s">
        <v>13</v>
      </c>
      <c r="E166">
        <v>6.244388E-4</v>
      </c>
      <c r="F166">
        <f t="shared" si="4"/>
        <v>369.5765970743974</v>
      </c>
      <c r="G166">
        <f t="shared" si="5"/>
        <v>356.28936058677118</v>
      </c>
      <c r="I166" s="3">
        <v>41263</v>
      </c>
      <c r="J166" t="s">
        <v>14</v>
      </c>
    </row>
    <row r="167" spans="1:10" x14ac:dyDescent="0.25">
      <c r="A167">
        <v>114</v>
      </c>
      <c r="B167" s="3">
        <v>41117</v>
      </c>
      <c r="C167" t="s">
        <v>30</v>
      </c>
      <c r="D167" t="s">
        <v>13</v>
      </c>
      <c r="E167">
        <v>6.1252799999999999E-4</v>
      </c>
      <c r="F167">
        <f t="shared" si="4"/>
        <v>361.9420604178369</v>
      </c>
      <c r="G167">
        <f t="shared" si="5"/>
        <v>348.65482393021068</v>
      </c>
      <c r="H167">
        <f>AVERAGE(G167:G169)</f>
        <v>348.28549357276114</v>
      </c>
      <c r="I167" s="3">
        <v>41263</v>
      </c>
      <c r="J167" t="s">
        <v>14</v>
      </c>
    </row>
    <row r="168" spans="1:10" x14ac:dyDescent="0.25">
      <c r="A168">
        <v>114</v>
      </c>
      <c r="B168" s="3">
        <v>41117</v>
      </c>
      <c r="C168" t="s">
        <v>30</v>
      </c>
      <c r="D168" t="s">
        <v>13</v>
      </c>
      <c r="E168">
        <v>6.2565349999999995E-4</v>
      </c>
      <c r="F168">
        <f t="shared" si="4"/>
        <v>370.35519059260974</v>
      </c>
      <c r="G168">
        <f t="shared" si="5"/>
        <v>357.06795410498353</v>
      </c>
      <c r="I168" s="3">
        <v>41263</v>
      </c>
      <c r="J168" t="s">
        <v>14</v>
      </c>
    </row>
    <row r="169" spans="1:10" x14ac:dyDescent="0.25">
      <c r="A169">
        <v>114</v>
      </c>
      <c r="B169" s="3">
        <v>41117</v>
      </c>
      <c r="C169" t="s">
        <v>30</v>
      </c>
      <c r="D169" t="s">
        <v>13</v>
      </c>
      <c r="E169">
        <v>5.9767390000000004E-4</v>
      </c>
      <c r="F169">
        <f t="shared" si="4"/>
        <v>352.42093917071543</v>
      </c>
      <c r="G169">
        <f t="shared" si="5"/>
        <v>339.13370268308921</v>
      </c>
      <c r="I169" s="3">
        <v>41263</v>
      </c>
      <c r="J169" t="s">
        <v>14</v>
      </c>
    </row>
    <row r="170" spans="1:10" x14ac:dyDescent="0.25">
      <c r="A170">
        <v>114</v>
      </c>
      <c r="B170" s="3">
        <v>41117</v>
      </c>
      <c r="C170" t="s">
        <v>31</v>
      </c>
      <c r="D170" t="s">
        <v>13</v>
      </c>
      <c r="E170">
        <v>5.4701520000000005E-4</v>
      </c>
      <c r="F170">
        <f t="shared" si="4"/>
        <v>319.94992948843543</v>
      </c>
      <c r="G170" s="6">
        <f t="shared" si="5"/>
        <v>306.66269300080921</v>
      </c>
      <c r="H170">
        <f>AVERAGE(G170:G172)</f>
        <v>355.0709293537343</v>
      </c>
      <c r="I170" s="3">
        <v>41263</v>
      </c>
      <c r="J170" t="s">
        <v>14</v>
      </c>
    </row>
    <row r="171" spans="1:10" x14ac:dyDescent="0.25">
      <c r="A171">
        <v>114</v>
      </c>
      <c r="B171" s="3">
        <v>41117</v>
      </c>
      <c r="C171" t="s">
        <v>31</v>
      </c>
      <c r="D171" t="s">
        <v>13</v>
      </c>
      <c r="E171">
        <v>6.4081390000000004E-4</v>
      </c>
      <c r="F171">
        <f t="shared" si="4"/>
        <v>380.07264278122176</v>
      </c>
      <c r="G171">
        <f t="shared" si="5"/>
        <v>366.78540629359554</v>
      </c>
      <c r="I171" s="3">
        <v>41263</v>
      </c>
      <c r="J171" t="s">
        <v>14</v>
      </c>
    </row>
    <row r="172" spans="1:10" x14ac:dyDescent="0.25">
      <c r="A172">
        <v>114</v>
      </c>
      <c r="B172" s="3">
        <v>41117</v>
      </c>
      <c r="C172" t="s">
        <v>31</v>
      </c>
      <c r="D172" t="s">
        <v>13</v>
      </c>
      <c r="E172">
        <v>6.797846E-4</v>
      </c>
      <c r="F172">
        <f t="shared" si="4"/>
        <v>405.05192525442436</v>
      </c>
      <c r="G172">
        <f t="shared" si="5"/>
        <v>391.76468876679814</v>
      </c>
      <c r="I172" s="3">
        <v>41263</v>
      </c>
      <c r="J172" t="s">
        <v>14</v>
      </c>
    </row>
    <row r="173" spans="1:10" x14ac:dyDescent="0.25">
      <c r="A173">
        <v>114</v>
      </c>
      <c r="B173" s="3">
        <v>41117</v>
      </c>
      <c r="C173" t="s">
        <v>32</v>
      </c>
      <c r="D173" t="s">
        <v>13</v>
      </c>
      <c r="E173">
        <v>6.9920889999999997E-4</v>
      </c>
      <c r="F173">
        <f t="shared" si="4"/>
        <v>417.50243490768253</v>
      </c>
      <c r="G173" s="6">
        <f t="shared" si="5"/>
        <v>404.21519842005631</v>
      </c>
      <c r="H173">
        <f>AVERAGE(G173:G175)</f>
        <v>372.30192330047817</v>
      </c>
      <c r="I173" s="3">
        <v>41263</v>
      </c>
      <c r="J173" t="s">
        <v>14</v>
      </c>
    </row>
    <row r="174" spans="1:10" x14ac:dyDescent="0.25">
      <c r="A174">
        <v>114</v>
      </c>
      <c r="B174" s="3">
        <v>41117</v>
      </c>
      <c r="C174" t="s">
        <v>32</v>
      </c>
      <c r="D174" t="s">
        <v>13</v>
      </c>
      <c r="E174">
        <v>6.1946220000000005E-4</v>
      </c>
      <c r="F174">
        <f t="shared" si="4"/>
        <v>366.3867160315591</v>
      </c>
      <c r="G174">
        <f t="shared" si="5"/>
        <v>353.09947954393289</v>
      </c>
      <c r="I174" s="3">
        <v>41263</v>
      </c>
      <c r="J174" t="s">
        <v>14</v>
      </c>
    </row>
    <row r="175" spans="1:10" x14ac:dyDescent="0.25">
      <c r="A175">
        <v>114</v>
      </c>
      <c r="B175" s="3">
        <v>41117</v>
      </c>
      <c r="C175" t="s">
        <v>32</v>
      </c>
      <c r="D175" t="s">
        <v>13</v>
      </c>
      <c r="E175">
        <v>6.2958990000000004E-4</v>
      </c>
      <c r="F175">
        <f t="shared" si="4"/>
        <v>372.87832842507152</v>
      </c>
      <c r="G175">
        <f t="shared" si="5"/>
        <v>359.5910919374453</v>
      </c>
      <c r="I175" s="3">
        <v>41263</v>
      </c>
      <c r="J175" t="s">
        <v>14</v>
      </c>
    </row>
    <row r="176" spans="1:10" x14ac:dyDescent="0.25">
      <c r="A176">
        <v>114</v>
      </c>
      <c r="B176" s="3">
        <v>41117</v>
      </c>
      <c r="C176" t="s">
        <v>33</v>
      </c>
      <c r="D176" t="s">
        <v>13</v>
      </c>
      <c r="E176">
        <v>6.053718E-4</v>
      </c>
      <c r="F176">
        <f t="shared" si="4"/>
        <v>357.35510813741257</v>
      </c>
      <c r="G176">
        <f t="shared" si="5"/>
        <v>344.06787164978635</v>
      </c>
      <c r="H176">
        <f>AVERAGE(G176:G178)</f>
        <v>337.23023905848987</v>
      </c>
      <c r="I176" s="3">
        <v>41263</v>
      </c>
      <c r="J176" t="s">
        <v>14</v>
      </c>
    </row>
    <row r="177" spans="1:13" x14ac:dyDescent="0.25">
      <c r="A177">
        <v>114</v>
      </c>
      <c r="B177" s="3">
        <v>41117</v>
      </c>
      <c r="C177" t="s">
        <v>33</v>
      </c>
      <c r="D177" t="s">
        <v>13</v>
      </c>
      <c r="E177">
        <v>5.1736540000000002E-4</v>
      </c>
      <c r="F177">
        <f t="shared" si="4"/>
        <v>300.94511999119868</v>
      </c>
      <c r="G177" s="6">
        <f t="shared" si="5"/>
        <v>287.65788350357246</v>
      </c>
      <c r="I177" s="3">
        <v>41263</v>
      </c>
      <c r="J177" t="s">
        <v>14</v>
      </c>
    </row>
    <row r="178" spans="1:13" x14ac:dyDescent="0.25">
      <c r="A178">
        <v>114</v>
      </c>
      <c r="B178" s="3">
        <v>41117</v>
      </c>
      <c r="C178" t="s">
        <v>33</v>
      </c>
      <c r="D178" t="s">
        <v>13</v>
      </c>
      <c r="E178">
        <v>6.6137559999999995E-4</v>
      </c>
      <c r="F178">
        <f t="shared" si="4"/>
        <v>393.25219850973701</v>
      </c>
      <c r="G178">
        <f t="shared" si="5"/>
        <v>379.9649620221108</v>
      </c>
      <c r="I178" s="3">
        <v>41263</v>
      </c>
      <c r="J178" t="s">
        <v>14</v>
      </c>
    </row>
    <row r="179" spans="1:13" x14ac:dyDescent="0.25">
      <c r="A179">
        <v>114</v>
      </c>
      <c r="B179" s="3">
        <v>41117</v>
      </c>
      <c r="C179" t="s">
        <v>34</v>
      </c>
      <c r="D179" t="s">
        <v>13</v>
      </c>
      <c r="E179">
        <v>6.409454E-4</v>
      </c>
      <c r="F179">
        <f t="shared" si="4"/>
        <v>380.15693112208362</v>
      </c>
      <c r="G179">
        <f t="shared" si="5"/>
        <v>366.8696946344574</v>
      </c>
      <c r="H179">
        <f>AVERAGE(G179:G181)</f>
        <v>378.09632475888156</v>
      </c>
      <c r="I179" s="3">
        <v>41263</v>
      </c>
      <c r="J179" t="s">
        <v>14</v>
      </c>
    </row>
    <row r="180" spans="1:13" x14ac:dyDescent="0.25">
      <c r="A180">
        <v>114</v>
      </c>
      <c r="B180" s="3">
        <v>41117</v>
      </c>
      <c r="C180" t="s">
        <v>34</v>
      </c>
      <c r="D180" t="s">
        <v>13</v>
      </c>
      <c r="E180">
        <v>6.8479480000000002E-4</v>
      </c>
      <c r="F180">
        <f t="shared" si="4"/>
        <v>408.26334309006091</v>
      </c>
      <c r="G180" s="6">
        <f t="shared" si="5"/>
        <v>394.9761066024347</v>
      </c>
      <c r="I180" s="3">
        <v>41263</v>
      </c>
      <c r="J180" t="s">
        <v>14</v>
      </c>
    </row>
    <row r="181" spans="1:13" x14ac:dyDescent="0.25">
      <c r="A181">
        <v>114</v>
      </c>
      <c r="B181" s="3">
        <v>41117</v>
      </c>
      <c r="C181" t="s">
        <v>34</v>
      </c>
      <c r="D181" t="s">
        <v>13</v>
      </c>
      <c r="E181">
        <v>6.4964069999999996E-4</v>
      </c>
      <c r="F181">
        <f t="shared" si="4"/>
        <v>385.73040952737887</v>
      </c>
      <c r="G181">
        <f t="shared" si="5"/>
        <v>372.44317303975265</v>
      </c>
      <c r="I181" s="3">
        <v>41263</v>
      </c>
      <c r="J181" t="s">
        <v>14</v>
      </c>
    </row>
    <row r="182" spans="1:13" x14ac:dyDescent="0.25">
      <c r="A182">
        <v>114</v>
      </c>
      <c r="B182" s="3">
        <v>41117</v>
      </c>
      <c r="C182" t="s">
        <v>35</v>
      </c>
      <c r="D182" t="s">
        <v>13</v>
      </c>
      <c r="E182">
        <v>6.581375E-4</v>
      </c>
      <c r="F182">
        <f t="shared" si="4"/>
        <v>391.17665420141111</v>
      </c>
      <c r="G182">
        <f t="shared" si="5"/>
        <v>377.88941771378489</v>
      </c>
      <c r="H182">
        <f>AVERAGE(G182:G184)</f>
        <v>377.08527061999058</v>
      </c>
      <c r="I182" s="3">
        <v>41263</v>
      </c>
      <c r="J182" t="s">
        <v>14</v>
      </c>
    </row>
    <row r="183" spans="1:13" x14ac:dyDescent="0.25">
      <c r="A183">
        <v>114</v>
      </c>
      <c r="B183" s="3">
        <v>41117</v>
      </c>
      <c r="C183" t="s">
        <v>35</v>
      </c>
      <c r="D183" t="s">
        <v>13</v>
      </c>
      <c r="E183">
        <v>6.6561110000000001E-4</v>
      </c>
      <c r="F183">
        <f t="shared" si="4"/>
        <v>395.96705225666102</v>
      </c>
      <c r="G183">
        <f t="shared" si="5"/>
        <v>382.6798157690348</v>
      </c>
      <c r="I183" s="3">
        <v>41263</v>
      </c>
      <c r="J183" t="s">
        <v>14</v>
      </c>
    </row>
    <row r="184" spans="1:13" x14ac:dyDescent="0.25">
      <c r="A184">
        <v>114</v>
      </c>
      <c r="B184" s="3">
        <v>41117</v>
      </c>
      <c r="C184" t="s">
        <v>35</v>
      </c>
      <c r="D184" t="s">
        <v>13</v>
      </c>
      <c r="E184">
        <v>6.4690020000000002E-4</v>
      </c>
      <c r="F184">
        <f t="shared" si="4"/>
        <v>383.97381486477821</v>
      </c>
      <c r="G184">
        <f t="shared" si="5"/>
        <v>370.68657837715199</v>
      </c>
      <c r="I184" s="3">
        <v>41263</v>
      </c>
      <c r="J184" t="s">
        <v>14</v>
      </c>
    </row>
    <row r="185" spans="1:13" x14ac:dyDescent="0.25">
      <c r="A185">
        <v>224</v>
      </c>
      <c r="B185" s="3"/>
      <c r="C185" t="s">
        <v>41</v>
      </c>
      <c r="D185" t="s">
        <v>13</v>
      </c>
      <c r="E185">
        <v>3.7966680000000002E-4</v>
      </c>
      <c r="F185">
        <f>E185*$M$210+$M$211</f>
        <v>186.23138535455621</v>
      </c>
      <c r="G185" s="6">
        <f>(E185-AVERAGE($M$185:$M$186))*$M$210+$M$211</f>
        <v>159.72919629858859</v>
      </c>
      <c r="H185">
        <f>AVERAGE(G185:G187)</f>
        <v>171.68121650701519</v>
      </c>
      <c r="I185" s="3">
        <v>41296</v>
      </c>
      <c r="J185" t="s">
        <v>14</v>
      </c>
      <c r="L185">
        <v>0</v>
      </c>
      <c r="M185">
        <v>4.9844859999999998E-5</v>
      </c>
    </row>
    <row r="186" spans="1:13" x14ac:dyDescent="0.25">
      <c r="A186">
        <v>224</v>
      </c>
      <c r="B186" s="3"/>
      <c r="C186" t="s">
        <v>41</v>
      </c>
      <c r="D186" t="s">
        <v>13</v>
      </c>
      <c r="E186">
        <v>4.0607339999999999E-4</v>
      </c>
      <c r="F186">
        <f t="shared" ref="F186:F202" si="6">E186*$M$210+$M$211</f>
        <v>204.16342220410024</v>
      </c>
      <c r="G186">
        <f t="shared" ref="G186:G202" si="7">(E186-AVERAGE($M$185:$M$186))*$M$210+$M$211</f>
        <v>177.66123314813265</v>
      </c>
      <c r="I186" s="3">
        <v>41296</v>
      </c>
      <c r="J186" t="s">
        <v>14</v>
      </c>
      <c r="L186">
        <v>0</v>
      </c>
      <c r="M186">
        <v>2.820904E-5</v>
      </c>
    </row>
    <row r="187" spans="1:13" x14ac:dyDescent="0.25">
      <c r="A187">
        <v>224</v>
      </c>
      <c r="B187" s="3"/>
      <c r="C187" t="s">
        <v>41</v>
      </c>
      <c r="D187" t="s">
        <v>13</v>
      </c>
      <c r="E187">
        <v>4.0606159999999997E-4</v>
      </c>
      <c r="F187">
        <f t="shared" si="6"/>
        <v>204.15540913029201</v>
      </c>
      <c r="G187">
        <f t="shared" si="7"/>
        <v>177.65322007432439</v>
      </c>
      <c r="I187" s="3">
        <v>41296</v>
      </c>
      <c r="J187" t="s">
        <v>14</v>
      </c>
      <c r="L187">
        <v>100</v>
      </c>
      <c r="M187">
        <v>2.3409209999999999E-4</v>
      </c>
    </row>
    <row r="188" spans="1:13" x14ac:dyDescent="0.25">
      <c r="A188">
        <v>224</v>
      </c>
      <c r="B188" s="3"/>
      <c r="C188" t="s">
        <v>42</v>
      </c>
      <c r="D188" t="s">
        <v>13</v>
      </c>
      <c r="E188">
        <v>3.487791E-4</v>
      </c>
      <c r="F188" s="7">
        <f t="shared" si="6"/>
        <v>165.25634977263113</v>
      </c>
      <c r="G188" s="6">
        <f t="shared" si="7"/>
        <v>138.75416071666351</v>
      </c>
      <c r="H188">
        <f>AVERAGE(G188:G190)</f>
        <v>157.029378956057</v>
      </c>
      <c r="I188" s="3">
        <v>41296</v>
      </c>
      <c r="J188" t="s">
        <v>14</v>
      </c>
      <c r="L188">
        <v>100</v>
      </c>
      <c r="M188">
        <v>2.7103979999999999E-4</v>
      </c>
    </row>
    <row r="189" spans="1:13" x14ac:dyDescent="0.25">
      <c r="A189">
        <v>224</v>
      </c>
      <c r="B189" s="3"/>
      <c r="C189" t="s">
        <v>42</v>
      </c>
      <c r="D189" t="s">
        <v>13</v>
      </c>
      <c r="E189">
        <v>3.9128090000000002E-4</v>
      </c>
      <c r="F189">
        <f t="shared" si="6"/>
        <v>194.11821929661198</v>
      </c>
      <c r="G189">
        <f t="shared" si="7"/>
        <v>167.61603024064436</v>
      </c>
      <c r="I189" s="3">
        <v>41296</v>
      </c>
      <c r="J189" t="s">
        <v>14</v>
      </c>
      <c r="L189">
        <v>100</v>
      </c>
      <c r="M189">
        <v>2.7583700000000002E-4</v>
      </c>
    </row>
    <row r="190" spans="1:13" x14ac:dyDescent="0.25">
      <c r="A190">
        <v>224</v>
      </c>
      <c r="B190" s="3"/>
      <c r="C190" t="s">
        <v>42</v>
      </c>
      <c r="D190" t="s">
        <v>13</v>
      </c>
      <c r="E190">
        <v>3.8701319999999998E-4</v>
      </c>
      <c r="F190">
        <f t="shared" si="6"/>
        <v>191.22013496683076</v>
      </c>
      <c r="G190">
        <f t="shared" si="7"/>
        <v>164.71794591086316</v>
      </c>
      <c r="I190" s="3">
        <v>41296</v>
      </c>
      <c r="J190" t="s">
        <v>14</v>
      </c>
      <c r="L190">
        <v>200</v>
      </c>
      <c r="M190">
        <v>3.7899569999999999E-4</v>
      </c>
    </row>
    <row r="191" spans="1:13" x14ac:dyDescent="0.25">
      <c r="A191">
        <v>224</v>
      </c>
      <c r="B191" s="3"/>
      <c r="C191" t="s">
        <v>43</v>
      </c>
      <c r="D191" t="s">
        <v>13</v>
      </c>
      <c r="E191">
        <v>4.0965700000000001E-4</v>
      </c>
      <c r="F191">
        <f t="shared" si="6"/>
        <v>206.5969519752191</v>
      </c>
      <c r="G191">
        <f t="shared" si="7"/>
        <v>180.09476291925148</v>
      </c>
      <c r="H191">
        <f>AVERAGE(G191:G193)</f>
        <v>187.48861173568685</v>
      </c>
      <c r="I191" s="3">
        <v>41296</v>
      </c>
      <c r="J191" t="s">
        <v>14</v>
      </c>
      <c r="L191">
        <v>200</v>
      </c>
      <c r="M191">
        <v>4.0950010000000001E-4</v>
      </c>
    </row>
    <row r="192" spans="1:13" x14ac:dyDescent="0.25">
      <c r="A192">
        <v>224</v>
      </c>
      <c r="B192" s="3"/>
      <c r="C192" t="s">
        <v>43</v>
      </c>
      <c r="D192" t="s">
        <v>13</v>
      </c>
      <c r="E192">
        <v>4.135597E-4</v>
      </c>
      <c r="F192">
        <f t="shared" si="6"/>
        <v>209.24717427618612</v>
      </c>
      <c r="G192">
        <f t="shared" si="7"/>
        <v>182.7449852202185</v>
      </c>
      <c r="I192" s="3">
        <v>41296</v>
      </c>
      <c r="J192" t="s">
        <v>14</v>
      </c>
      <c r="L192">
        <v>300</v>
      </c>
      <c r="M192">
        <v>5.360489E-4</v>
      </c>
    </row>
    <row r="193" spans="1:13" x14ac:dyDescent="0.25">
      <c r="A193">
        <v>224</v>
      </c>
      <c r="B193" s="3"/>
      <c r="C193" t="s">
        <v>43</v>
      </c>
      <c r="D193" t="s">
        <v>13</v>
      </c>
      <c r="E193">
        <v>4.3841870000000001E-4</v>
      </c>
      <c r="F193">
        <f t="shared" si="6"/>
        <v>226.12827612355818</v>
      </c>
      <c r="G193" s="6">
        <f t="shared" si="7"/>
        <v>199.62608706759062</v>
      </c>
      <c r="I193" s="3">
        <v>41296</v>
      </c>
      <c r="J193" t="s">
        <v>14</v>
      </c>
      <c r="L193">
        <v>300</v>
      </c>
      <c r="M193">
        <v>5.6829519999999998E-4</v>
      </c>
    </row>
    <row r="194" spans="1:13" x14ac:dyDescent="0.25">
      <c r="A194">
        <v>114</v>
      </c>
      <c r="B194" s="3"/>
      <c r="C194" t="s">
        <v>44</v>
      </c>
      <c r="D194" t="s">
        <v>13</v>
      </c>
      <c r="E194">
        <v>6.2194409999999996E-4</v>
      </c>
      <c r="F194">
        <f t="shared" si="6"/>
        <v>350.75561306308526</v>
      </c>
      <c r="G194">
        <f t="shared" si="7"/>
        <v>324.25342400711759</v>
      </c>
      <c r="H194">
        <f>AVERAGE(G194:G196)</f>
        <v>323.49575845200656</v>
      </c>
      <c r="I194" s="3">
        <v>41296</v>
      </c>
      <c r="J194" t="s">
        <v>14</v>
      </c>
      <c r="L194">
        <v>400</v>
      </c>
      <c r="M194">
        <v>7.2085089999999997E-4</v>
      </c>
    </row>
    <row r="195" spans="1:13" x14ac:dyDescent="0.25">
      <c r="A195">
        <v>114</v>
      </c>
      <c r="B195" s="3"/>
      <c r="C195" t="s">
        <v>44</v>
      </c>
      <c r="D195" t="s">
        <v>13</v>
      </c>
      <c r="E195">
        <v>6.1959799999999996E-4</v>
      </c>
      <c r="F195">
        <f t="shared" si="6"/>
        <v>349.1624374307541</v>
      </c>
      <c r="G195">
        <f t="shared" si="7"/>
        <v>322.66024837478653</v>
      </c>
      <c r="I195" s="3">
        <v>41296</v>
      </c>
      <c r="J195" t="s">
        <v>14</v>
      </c>
      <c r="L195">
        <v>400</v>
      </c>
      <c r="M195">
        <v>7.6829320000000004E-4</v>
      </c>
    </row>
    <row r="196" spans="1:13" x14ac:dyDescent="0.25">
      <c r="A196">
        <v>114</v>
      </c>
      <c r="B196" s="3"/>
      <c r="C196" t="s">
        <v>44</v>
      </c>
      <c r="D196" t="s">
        <v>13</v>
      </c>
      <c r="E196">
        <v>6.2094299999999999E-4</v>
      </c>
      <c r="F196">
        <f t="shared" si="6"/>
        <v>350.07579203008299</v>
      </c>
      <c r="G196">
        <f t="shared" si="7"/>
        <v>323.57360297411543</v>
      </c>
      <c r="I196" s="3">
        <v>41296</v>
      </c>
      <c r="J196" t="s">
        <v>14</v>
      </c>
      <c r="L196">
        <v>500</v>
      </c>
      <c r="M196">
        <v>8.3916009999999996E-4</v>
      </c>
    </row>
    <row r="197" spans="1:13" x14ac:dyDescent="0.25">
      <c r="A197">
        <v>224</v>
      </c>
      <c r="C197" t="s">
        <v>45</v>
      </c>
      <c r="D197" t="s">
        <v>13</v>
      </c>
      <c r="E197">
        <v>3.1440569999999999E-4</v>
      </c>
      <c r="F197">
        <f t="shared" si="6"/>
        <v>141.91426576923354</v>
      </c>
      <c r="G197">
        <f t="shared" si="7"/>
        <v>115.41207671326595</v>
      </c>
      <c r="H197">
        <f>AVERAGE(G197:G199)</f>
        <v>116.78294613692276</v>
      </c>
      <c r="I197" s="3">
        <v>41296</v>
      </c>
      <c r="J197" t="s">
        <v>14</v>
      </c>
      <c r="L197">
        <v>500</v>
      </c>
      <c r="M197">
        <v>8.6555460000000003E-4</v>
      </c>
    </row>
    <row r="198" spans="1:13" x14ac:dyDescent="0.25">
      <c r="A198">
        <v>224</v>
      </c>
      <c r="C198" t="s">
        <v>45</v>
      </c>
      <c r="D198" t="s">
        <v>13</v>
      </c>
      <c r="E198">
        <v>3.3044919999999998E-4</v>
      </c>
      <c r="F198">
        <f t="shared" si="6"/>
        <v>152.80899031520539</v>
      </c>
      <c r="G198">
        <f t="shared" si="7"/>
        <v>126.3068012592378</v>
      </c>
      <c r="I198" s="3">
        <v>41296</v>
      </c>
      <c r="J198" t="s">
        <v>14</v>
      </c>
      <c r="L198">
        <v>500</v>
      </c>
      <c r="M198">
        <v>8.8991560000000001E-4</v>
      </c>
    </row>
    <row r="199" spans="1:13" x14ac:dyDescent="0.25">
      <c r="A199">
        <v>224</v>
      </c>
      <c r="C199" t="s">
        <v>45</v>
      </c>
      <c r="D199" t="s">
        <v>13</v>
      </c>
      <c r="E199">
        <v>3.0441840000000001E-4</v>
      </c>
      <c r="F199">
        <f t="shared" si="6"/>
        <v>135.13214949423218</v>
      </c>
      <c r="G199">
        <f t="shared" si="7"/>
        <v>108.62996043826456</v>
      </c>
      <c r="I199" s="3">
        <v>41296</v>
      </c>
      <c r="J199" t="s">
        <v>14</v>
      </c>
      <c r="L199">
        <v>1000</v>
      </c>
      <c r="M199">
        <v>1.5505219999999999E-3</v>
      </c>
    </row>
    <row r="200" spans="1:13" x14ac:dyDescent="0.25">
      <c r="A200">
        <v>114</v>
      </c>
      <c r="C200" t="s">
        <v>46</v>
      </c>
      <c r="D200" t="s">
        <v>13</v>
      </c>
      <c r="E200">
        <v>5.7262070000000005E-4</v>
      </c>
      <c r="F200">
        <f t="shared" si="6"/>
        <v>317.261371989081</v>
      </c>
      <c r="G200">
        <f t="shared" si="7"/>
        <v>290.75918293311338</v>
      </c>
      <c r="H200">
        <f>AVERAGE(G200:G202)</f>
        <v>297.47232792027944</v>
      </c>
      <c r="I200" s="3">
        <v>41296</v>
      </c>
      <c r="J200" t="s">
        <v>14</v>
      </c>
      <c r="L200">
        <v>1000</v>
      </c>
      <c r="M200">
        <v>1.5727110000000001E-3</v>
      </c>
    </row>
    <row r="201" spans="1:13" x14ac:dyDescent="0.25">
      <c r="A201">
        <v>114</v>
      </c>
      <c r="C201" t="s">
        <v>46</v>
      </c>
      <c r="D201" t="s">
        <v>13</v>
      </c>
      <c r="E201">
        <v>6.0007590000000003E-4</v>
      </c>
      <c r="F201">
        <f t="shared" si="6"/>
        <v>335.90548588907581</v>
      </c>
      <c r="G201" s="6">
        <f t="shared" si="7"/>
        <v>309.40329683310819</v>
      </c>
      <c r="I201" s="3">
        <v>41296</v>
      </c>
      <c r="J201" t="s">
        <v>14</v>
      </c>
      <c r="L201">
        <v>1000</v>
      </c>
      <c r="M201">
        <v>1.587251E-3</v>
      </c>
    </row>
    <row r="202" spans="1:13" x14ac:dyDescent="0.25">
      <c r="A202">
        <v>114</v>
      </c>
      <c r="C202" t="s">
        <v>46</v>
      </c>
      <c r="D202" t="s">
        <v>13</v>
      </c>
      <c r="E202">
        <v>5.7482270000000003E-4</v>
      </c>
      <c r="F202">
        <f t="shared" si="6"/>
        <v>318.75669305058443</v>
      </c>
      <c r="G202">
        <f t="shared" si="7"/>
        <v>292.25450399461675</v>
      </c>
      <c r="I202" s="3">
        <v>41296</v>
      </c>
      <c r="J202" t="s">
        <v>14</v>
      </c>
      <c r="L202">
        <v>2000</v>
      </c>
      <c r="M202">
        <v>3.063667E-3</v>
      </c>
    </row>
    <row r="203" spans="1:13" x14ac:dyDescent="0.25">
      <c r="L203">
        <v>2000</v>
      </c>
      <c r="M203">
        <v>3.0285099999999999E-3</v>
      </c>
    </row>
    <row r="204" spans="1:13" x14ac:dyDescent="0.25">
      <c r="L204">
        <v>2000</v>
      </c>
      <c r="M204">
        <v>3.0248530000000001E-3</v>
      </c>
    </row>
    <row r="205" spans="1:13" x14ac:dyDescent="0.25">
      <c r="L205" s="6">
        <v>300</v>
      </c>
      <c r="M205" s="6">
        <v>7.1487649999999999E-4</v>
      </c>
    </row>
    <row r="206" spans="1:13" x14ac:dyDescent="0.25">
      <c r="L206" s="6">
        <v>400</v>
      </c>
      <c r="M206" s="6">
        <v>8.2720500000000002E-4</v>
      </c>
    </row>
    <row r="207" spans="1:13" x14ac:dyDescent="0.25">
      <c r="L207" s="6">
        <v>200</v>
      </c>
      <c r="M207" s="6">
        <v>4.3723340000000001E-4</v>
      </c>
    </row>
    <row r="208" spans="1:13" x14ac:dyDescent="0.25">
      <c r="L208" s="6">
        <v>0</v>
      </c>
      <c r="M208" s="6">
        <v>1.6858889999999999E-4</v>
      </c>
    </row>
    <row r="210" spans="12:13" x14ac:dyDescent="0.25">
      <c r="L210" t="s">
        <v>23</v>
      </c>
      <c r="M210">
        <f>SLOPE(L185:L204,M185:M204)</f>
        <v>679074.05154560122</v>
      </c>
    </row>
    <row r="211" spans="12:13" x14ac:dyDescent="0.25">
      <c r="L211" t="s">
        <v>24</v>
      </c>
      <c r="M211">
        <f>INTERCEPT(L185:L204,M185:M204)</f>
        <v>-71.590486758797283</v>
      </c>
    </row>
    <row r="212" spans="12:13" x14ac:dyDescent="0.25">
      <c r="L212" t="s">
        <v>26</v>
      </c>
      <c r="M212">
        <f>RSQ(L185:L204,M185:M204)</f>
        <v>0.9987622214978088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2013-08-01T18:02:33Z</dcterms:created>
  <dcterms:modified xsi:type="dcterms:W3CDTF">2013-08-01T18:04:01Z</dcterms:modified>
</cp:coreProperties>
</file>