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LakeErie_animal-excretion/tables_figures/final-tables_figures/"/>
    </mc:Choice>
  </mc:AlternateContent>
  <xr:revisionPtr revIDLastSave="19" documentId="13_ncr:1_{046A001F-BE88-4028-A1F8-A9829B7EE410}" xr6:coauthVersionLast="47" xr6:coauthVersionMax="47" xr10:uidLastSave="{64951508-FA84-440C-A8BD-089B4B1E085B}"/>
  <bookViews>
    <workbookView xWindow="28680" yWindow="-120" windowWidth="29040" windowHeight="15720" xr2:uid="{7E10462F-BD6C-49F1-8394-5EAC03425A95}"/>
  </bookViews>
  <sheets>
    <sheet name="Table S1" sheetId="1" r:id="rId1"/>
    <sheet name="Table S2" sheetId="2" r:id="rId2"/>
    <sheet name="Sheet2" sheetId="5" r:id="rId3"/>
    <sheet name="Table S7" sheetId="4" r:id="rId4"/>
    <sheet name="Table S8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D3" i="4"/>
  <c r="D4" i="4"/>
  <c r="D5" i="4"/>
  <c r="K29" i="1"/>
  <c r="K10" i="1"/>
  <c r="K20" i="1"/>
  <c r="C3" i="5" l="1"/>
  <c r="C4" i="5"/>
  <c r="C5" i="5"/>
  <c r="C2" i="5"/>
  <c r="B5" i="5"/>
  <c r="B3" i="5"/>
  <c r="B4" i="5"/>
  <c r="B2" i="5"/>
  <c r="D11" i="4"/>
  <c r="D12" i="4"/>
  <c r="D10" i="4"/>
  <c r="D8" i="4"/>
  <c r="D9" i="4"/>
  <c r="D7" i="4"/>
  <c r="D2" i="4"/>
  <c r="J3" i="2"/>
  <c r="J4" i="2"/>
  <c r="J5" i="2"/>
  <c r="J6" i="2"/>
  <c r="J7" i="2"/>
  <c r="J8" i="2"/>
  <c r="J9" i="2"/>
  <c r="J2" i="2"/>
  <c r="K27" i="1"/>
  <c r="K28" i="1"/>
  <c r="K8" i="1"/>
  <c r="K9" i="1"/>
  <c r="K21" i="1"/>
  <c r="K22" i="1"/>
  <c r="K23" i="1"/>
  <c r="K2" i="1"/>
  <c r="K3" i="1"/>
  <c r="K4" i="1"/>
  <c r="K5" i="1" l="1"/>
  <c r="K6" i="1"/>
  <c r="K7" i="1"/>
  <c r="K11" i="1"/>
  <c r="K12" i="1"/>
  <c r="K13" i="1"/>
  <c r="K14" i="1"/>
  <c r="K15" i="1"/>
  <c r="K16" i="1"/>
  <c r="K17" i="1"/>
  <c r="K18" i="1"/>
  <c r="K19" i="1"/>
  <c r="K24" i="1"/>
  <c r="K25" i="1"/>
  <c r="K26" i="1"/>
</calcChain>
</file>

<file path=xl/sharedStrings.xml><?xml version="1.0" encoding="utf-8"?>
<sst xmlns="http://schemas.openxmlformats.org/spreadsheetml/2006/main" count="158" uniqueCount="112">
  <si>
    <t>n</t>
  </si>
  <si>
    <t>mean (± SD)</t>
  </si>
  <si>
    <t>min</t>
  </si>
  <si>
    <t>max</t>
  </si>
  <si>
    <t>CV</t>
  </si>
  <si>
    <t>Individual dry mass (g)</t>
  </si>
  <si>
    <t>standard deviation (SD), minimum (min), maximum (max), sample size (n), coefficient of variation (CV)</t>
  </si>
  <si>
    <t>Mass-specific N excretion (µg N/g/h)</t>
  </si>
  <si>
    <t>Mass-specific N:P excretion (molar)</t>
  </si>
  <si>
    <t>Taxa</t>
  </si>
  <si>
    <t>Fish</t>
  </si>
  <si>
    <t>δ15N (‰)</t>
  </si>
  <si>
    <t>δ13C (‰)</t>
  </si>
  <si>
    <t>Tissue C (%)</t>
  </si>
  <si>
    <t>Tissue N (%)</t>
  </si>
  <si>
    <t>Tissue P (%)</t>
  </si>
  <si>
    <t>Mass-specific P excretion (µg P/g/h)</t>
  </si>
  <si>
    <t>0.021 ± 0.02</t>
  </si>
  <si>
    <t>108.86 ± 91.95</t>
  </si>
  <si>
    <t>19.28 ± 26.28</t>
  </si>
  <si>
    <t>3.33 ± 1.78</t>
  </si>
  <si>
    <t>8.15 ± 1.32</t>
  </si>
  <si>
    <t>-24.8 ± 0.98</t>
  </si>
  <si>
    <t>45.8 ± 1.38</t>
  </si>
  <si>
    <t>1.28 ± 0.13</t>
  </si>
  <si>
    <t>9.23 ± 1.63</t>
  </si>
  <si>
    <t>-19.13 ± 2.62</t>
  </si>
  <si>
    <t>10.86 ± 0.3</t>
  </si>
  <si>
    <t>1.6257874554676504</t>
  </si>
  <si>
    <t>2.623947813781177</t>
  </si>
  <si>
    <t>17.94 ± 12.82</t>
  </si>
  <si>
    <t>45.96 ± 3.01</t>
  </si>
  <si>
    <t>12.92 ± 1.09</t>
  </si>
  <si>
    <t>3.16 ± 2.31</t>
  </si>
  <si>
    <t>5.06. ± 8.37</t>
  </si>
  <si>
    <t>12.17 ± 6.53</t>
  </si>
  <si>
    <t>3.22 ± 4.20</t>
  </si>
  <si>
    <t>5.10 ± 4.77</t>
  </si>
  <si>
    <t>150.84 ± 208.78</t>
  </si>
  <si>
    <t>374.87 ± 284.71</t>
  </si>
  <si>
    <t>Population N:P excretion (molar)</t>
  </si>
  <si>
    <t>Biomass (g)</t>
  </si>
  <si>
    <t>Lakewide</t>
  </si>
  <si>
    <t>Western basin</t>
  </si>
  <si>
    <t>Dreissenids</t>
  </si>
  <si>
    <t>1.57 ± 2.86</t>
  </si>
  <si>
    <t>0.38 ± 0.66</t>
  </si>
  <si>
    <t>0.28 ± 2.86</t>
  </si>
  <si>
    <t>TDN</t>
  </si>
  <si>
    <t>TDP</t>
  </si>
  <si>
    <t>Source</t>
  </si>
  <si>
    <t>response</t>
  </si>
  <si>
    <t>N load (tonnes/yr)</t>
  </si>
  <si>
    <t>P load (tonnes/yr)</t>
  </si>
  <si>
    <t>Total TP</t>
  </si>
  <si>
    <t>Total SRP</t>
  </si>
  <si>
    <t>Tributary TP</t>
  </si>
  <si>
    <t>Tributary SRP</t>
  </si>
  <si>
    <t>Fish SRP</t>
  </si>
  <si>
    <t>Dreissenids SRP</t>
  </si>
  <si>
    <t>-</t>
  </si>
  <si>
    <t>Model</t>
  </si>
  <si>
    <t>df</t>
  </si>
  <si>
    <t>AIC</t>
  </si>
  <si>
    <t>∆AIC</t>
  </si>
  <si>
    <t>Mass-specifc N excr  ~  (1|Species)</t>
  </si>
  <si>
    <t>Mass-specifc P excr  ~  (1|Species)</t>
  </si>
  <si>
    <t>Mass-specifc N:P excr  ~  (1|Species)</t>
  </si>
  <si>
    <r>
      <t>Population N excretion (µg N/m</t>
    </r>
    <r>
      <rPr>
        <vertAlign val="superscript"/>
        <sz val="12"/>
        <color theme="1"/>
        <rFont val="Times New Roman"/>
        <family val="1"/>
      </rPr>
      <t>2/h</t>
    </r>
    <r>
      <rPr>
        <sz val="12"/>
        <color theme="1"/>
        <rFont val="Times New Roman"/>
        <family val="1"/>
      </rPr>
      <t>)</t>
    </r>
  </si>
  <si>
    <t>Population P excretion (µg P/m2/h)</t>
  </si>
  <si>
    <t>Population N excretion (µg N/m2/h)</t>
  </si>
  <si>
    <t>30486.244290020866</t>
  </si>
  <si>
    <t>1807.116109548215</t>
  </si>
  <si>
    <t>625.1164834324188</t>
  </si>
  <si>
    <t>139.43545523175277</t>
  </si>
  <si>
    <t>Turnover time (min)</t>
  </si>
  <si>
    <t>Fish TDN</t>
  </si>
  <si>
    <t>Fish TDP</t>
  </si>
  <si>
    <t>Dreissenid TDN</t>
  </si>
  <si>
    <t>Dreissenid TDP</t>
  </si>
  <si>
    <t>Turnover time (h)</t>
  </si>
  <si>
    <t>0.08 ± 0.13</t>
  </si>
  <si>
    <t>Chemical form</t>
  </si>
  <si>
    <t>Region</t>
  </si>
  <si>
    <t>TP</t>
  </si>
  <si>
    <t>SRP</t>
  </si>
  <si>
    <t>TKN</t>
  </si>
  <si>
    <t>Total</t>
  </si>
  <si>
    <t xml:space="preserve">Tributary </t>
  </si>
  <si>
    <t>949.67 ± 409.93</t>
  </si>
  <si>
    <t>168.2 ± 72.61</t>
  </si>
  <si>
    <t>29.08 ± 12.55</t>
  </si>
  <si>
    <t>8.72 ± 3.77</t>
  </si>
  <si>
    <t>Tissue C:N (molar)</t>
  </si>
  <si>
    <t>4.92 ± 0.11</t>
  </si>
  <si>
    <t>3.57 ± 0.28</t>
  </si>
  <si>
    <t>Mass-specifc N excr  ~ C:N  + (1|Species)</t>
  </si>
  <si>
    <t>Mass-specifc N excr  ~ N * Season + (1|Species)</t>
  </si>
  <si>
    <r>
      <t>Mass-specifc N excr  ~ δ</t>
    </r>
    <r>
      <rPr>
        <vertAlign val="superscript"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N * Season + (1|Species)</t>
    </r>
  </si>
  <si>
    <r>
      <t>Mass-specifc N excr  ~ δ</t>
    </r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C  + (1|Species)</t>
    </r>
  </si>
  <si>
    <r>
      <t>Mass-specifc P excr  ~ δ</t>
    </r>
    <r>
      <rPr>
        <vertAlign val="superscript"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N  + (1|Species)</t>
    </r>
  </si>
  <si>
    <r>
      <t>Mass-specifc P excr  ~ δ</t>
    </r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C  + (1|Species)</t>
    </r>
  </si>
  <si>
    <r>
      <t>Mass-specifc N:P excr  ~ δ</t>
    </r>
    <r>
      <rPr>
        <vertAlign val="superscript"/>
        <sz val="12"/>
        <color theme="1"/>
        <rFont val="Times New Roman"/>
        <family val="1"/>
      </rPr>
      <t>15</t>
    </r>
    <r>
      <rPr>
        <sz val="12"/>
        <color theme="1"/>
        <rFont val="Times New Roman"/>
        <family val="1"/>
      </rPr>
      <t>N  + (1|Species)</t>
    </r>
  </si>
  <si>
    <r>
      <t>Mass-specifc N:P excr  ~ δ</t>
    </r>
    <r>
      <rPr>
        <vertAlign val="superscript"/>
        <sz val="12"/>
        <color theme="1"/>
        <rFont val="Times New Roman"/>
        <family val="1"/>
      </rPr>
      <t>13</t>
    </r>
    <r>
      <rPr>
        <sz val="12"/>
        <color theme="1"/>
        <rFont val="Times New Roman"/>
        <family val="1"/>
      </rPr>
      <t>C  + (1|Species)</t>
    </r>
  </si>
  <si>
    <t>Sampling</t>
  </si>
  <si>
    <t>First</t>
  </si>
  <si>
    <t>Second</t>
  </si>
  <si>
    <t>12.64 ± 0.68</t>
  </si>
  <si>
    <t>-23.68 ± 0.29</t>
  </si>
  <si>
    <t>46.64 ± 1.83</t>
  </si>
  <si>
    <t>13.21 ± 1.07</t>
  </si>
  <si>
    <t>3.87 ± 0.63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</si>
</sst>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2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/>
    <xf numFmtId="0" fontId="2" fillId="0" borderId="0" xfId="0" applyFont="1"/>
    <xf numFmtId="2" fontId="0" fillId="0" borderId="0" xfId="0" applyNumberFormat="1"/>
    <xf numFmtId="49" fontId="2" fillId="0" borderId="0" xfId="0" quotePrefix="1" applyNumberFormat="1" applyFont="1" applyAlignment="1">
      <alignment horizontal="center" vertical="center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/>
    <xf numFmtId="0" fontId="1" fillId="0" borderId="1" xfId="0" applyFont="1" applyBorder="1"/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11" fontId="2" fillId="0" borderId="0" xfId="0" applyNumberFormat="1" applyFont="1"/>
    <xf numFmtId="2" fontId="2" fillId="0" borderId="0" xfId="0" quotePrefix="1" applyNumberFormat="1" applyFont="1"/>
    <xf numFmtId="2" fontId="2" fillId="0" borderId="2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2" fontId="2" fillId="0" borderId="0" xfId="0" quotePrefix="1" applyNumberFormat="1" applyFont="1" applyAlignment="1">
      <alignment horizontal="center"/>
    </xf>
    <xf numFmtId="2" fontId="2" fillId="0" borderId="2" xfId="0" quotePrefix="1" applyNumberFormat="1" applyFont="1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FD5C-95BC-47EC-BF66-7189EEA6C490}">
  <dimension ref="A1:K35"/>
  <sheetViews>
    <sheetView tabSelected="1" workbookViewId="0">
      <selection activeCell="H2" sqref="H2:H22"/>
    </sheetView>
  </sheetViews>
  <sheetFormatPr defaultRowHeight="15.5" x14ac:dyDescent="0.35"/>
  <cols>
    <col min="1" max="2" width="8.7265625" style="9"/>
    <col min="3" max="3" width="16.6328125" style="9" customWidth="1"/>
    <col min="4" max="4" width="8.7265625" style="9"/>
    <col min="5" max="5" width="16.7265625" style="9" customWidth="1"/>
    <col min="6" max="6" width="9.90625" style="9" bestFit="1" customWidth="1"/>
    <col min="7" max="7" width="11.26953125" style="9" bestFit="1" customWidth="1"/>
    <col min="8" max="8" width="8.7265625" style="9"/>
    <col min="9" max="9" width="12.36328125" bestFit="1" customWidth="1"/>
    <col min="10" max="10" width="12.453125" bestFit="1" customWidth="1"/>
    <col min="11" max="11" width="10.36328125" bestFit="1" customWidth="1"/>
  </cols>
  <sheetData>
    <row r="1" spans="1:11" x14ac:dyDescent="0.35">
      <c r="A1" s="17" t="s">
        <v>9</v>
      </c>
      <c r="B1" s="17" t="s">
        <v>104</v>
      </c>
      <c r="C1" s="1" t="s">
        <v>51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1" ht="20" customHeight="1" x14ac:dyDescent="0.35">
      <c r="A2" s="9" t="s">
        <v>10</v>
      </c>
      <c r="B2" s="9" t="s">
        <v>105</v>
      </c>
      <c r="C2" s="5" t="s">
        <v>7</v>
      </c>
      <c r="D2" s="13">
        <v>31</v>
      </c>
      <c r="E2" s="4" t="s">
        <v>30</v>
      </c>
      <c r="F2" s="19">
        <v>5.3666863354037204</v>
      </c>
      <c r="G2" s="19">
        <v>66.967875000000006</v>
      </c>
      <c r="H2" s="6">
        <v>0.71456057920008187</v>
      </c>
      <c r="I2" s="10">
        <v>17.9449837115917</v>
      </c>
      <c r="J2" s="10">
        <v>12.822777954691</v>
      </c>
      <c r="K2">
        <f>J2/I2</f>
        <v>0.71456057920008187</v>
      </c>
    </row>
    <row r="3" spans="1:11" ht="20" customHeight="1" x14ac:dyDescent="0.35">
      <c r="C3" s="5" t="s">
        <v>16</v>
      </c>
      <c r="D3" s="13">
        <v>31</v>
      </c>
      <c r="E3" s="4" t="s">
        <v>33</v>
      </c>
      <c r="F3" s="19">
        <v>0.23005902777777701</v>
      </c>
      <c r="G3" s="19">
        <v>8.6622173075000006</v>
      </c>
      <c r="H3" s="6">
        <v>0.73220274080990966</v>
      </c>
      <c r="I3" s="10">
        <v>3.15843739863096</v>
      </c>
      <c r="J3" s="10">
        <v>2.3126165199541102</v>
      </c>
      <c r="K3">
        <f t="shared" ref="K3:K27" si="0">J3/I3</f>
        <v>0.73220274080990966</v>
      </c>
    </row>
    <row r="4" spans="1:11" ht="20" customHeight="1" x14ac:dyDescent="0.35">
      <c r="C4" s="5" t="s">
        <v>8</v>
      </c>
      <c r="D4" s="13">
        <v>31</v>
      </c>
      <c r="E4" s="4" t="s">
        <v>34</v>
      </c>
      <c r="F4" s="19">
        <v>0.70305961972039699</v>
      </c>
      <c r="G4" s="19">
        <v>44.871254504088903</v>
      </c>
      <c r="H4" s="6">
        <v>1.6531409859487542</v>
      </c>
      <c r="I4" s="10">
        <v>5.0647999507477701</v>
      </c>
      <c r="J4" s="10">
        <v>8.3728283842123705</v>
      </c>
      <c r="K4">
        <f t="shared" si="0"/>
        <v>1.6531409859487542</v>
      </c>
    </row>
    <row r="5" spans="1:11" ht="20" customHeight="1" x14ac:dyDescent="0.35">
      <c r="C5" s="5" t="s">
        <v>5</v>
      </c>
      <c r="D5" s="13">
        <v>31</v>
      </c>
      <c r="E5" s="6" t="s">
        <v>39</v>
      </c>
      <c r="F5" s="6">
        <v>40</v>
      </c>
      <c r="G5" s="4">
        <v>1070</v>
      </c>
      <c r="H5" s="6">
        <v>0.75948268036884348</v>
      </c>
      <c r="I5" s="10">
        <v>374.87096774193498</v>
      </c>
      <c r="J5" s="10">
        <v>284.70800737310702</v>
      </c>
      <c r="K5">
        <f t="shared" si="0"/>
        <v>0.75948268036884348</v>
      </c>
    </row>
    <row r="6" spans="1:11" ht="20" customHeight="1" x14ac:dyDescent="0.35">
      <c r="C6" s="5" t="s">
        <v>11</v>
      </c>
      <c r="D6" s="13">
        <v>12</v>
      </c>
      <c r="E6" s="6" t="s">
        <v>107</v>
      </c>
      <c r="F6" s="6">
        <v>11.34382714</v>
      </c>
      <c r="G6" s="4">
        <v>13.28049429</v>
      </c>
      <c r="H6" s="6">
        <v>5.3438688420760674E-2</v>
      </c>
      <c r="I6" s="10">
        <v>12.6371983766666</v>
      </c>
      <c r="J6" s="10">
        <v>0.67531530656202898</v>
      </c>
      <c r="K6">
        <f t="shared" si="0"/>
        <v>5.3438688420760674E-2</v>
      </c>
    </row>
    <row r="7" spans="1:11" ht="20" customHeight="1" x14ac:dyDescent="0.35">
      <c r="C7" s="5" t="s">
        <v>12</v>
      </c>
      <c r="D7" s="13">
        <v>12</v>
      </c>
      <c r="E7" s="11" t="s">
        <v>108</v>
      </c>
      <c r="F7" s="6">
        <v>-24.14537322</v>
      </c>
      <c r="G7" s="4">
        <v>-22.95776897</v>
      </c>
      <c r="H7" s="6">
        <v>-1.2453656847565353E-2</v>
      </c>
      <c r="I7" s="10">
        <v>-23.6774790806666</v>
      </c>
      <c r="J7" s="10">
        <v>0.29487119948602902</v>
      </c>
      <c r="K7">
        <f t="shared" si="0"/>
        <v>-1.2453656847565353E-2</v>
      </c>
    </row>
    <row r="8" spans="1:11" ht="20" customHeight="1" x14ac:dyDescent="0.35">
      <c r="C8" s="5" t="s">
        <v>13</v>
      </c>
      <c r="D8" s="13">
        <v>12</v>
      </c>
      <c r="E8" s="6" t="s">
        <v>109</v>
      </c>
      <c r="F8" s="6">
        <v>44.849519899999997</v>
      </c>
      <c r="G8" s="4">
        <v>51.79411588</v>
      </c>
      <c r="H8" s="6">
        <v>3.7694815751541856E-2</v>
      </c>
      <c r="I8" s="10">
        <v>48.6443014926666</v>
      </c>
      <c r="J8" s="10">
        <v>1.83363798212852</v>
      </c>
      <c r="K8">
        <f t="shared" si="0"/>
        <v>3.7694815751541856E-2</v>
      </c>
    </row>
    <row r="9" spans="1:11" ht="20" customHeight="1" x14ac:dyDescent="0.35">
      <c r="C9" s="5" t="s">
        <v>14</v>
      </c>
      <c r="D9" s="13">
        <v>12</v>
      </c>
      <c r="E9" s="6" t="s">
        <v>110</v>
      </c>
      <c r="F9" s="6">
        <v>11.13641949</v>
      </c>
      <c r="G9" s="4">
        <v>13.73628115</v>
      </c>
      <c r="H9" s="6">
        <v>8.1201058351613065E-2</v>
      </c>
      <c r="I9" s="10">
        <v>13.20763882</v>
      </c>
      <c r="J9" s="10">
        <v>1.0724742505098499</v>
      </c>
      <c r="K9">
        <f t="shared" si="0"/>
        <v>8.1201058351613065E-2</v>
      </c>
    </row>
    <row r="10" spans="1:11" ht="20" customHeight="1" x14ac:dyDescent="0.35">
      <c r="C10" s="9" t="s">
        <v>93</v>
      </c>
      <c r="D10" s="13">
        <v>12</v>
      </c>
      <c r="E10" s="6" t="s">
        <v>111</v>
      </c>
      <c r="F10" s="6">
        <v>3.2911418160000001</v>
      </c>
      <c r="G10" s="4">
        <v>5.0821599529999997</v>
      </c>
      <c r="H10" s="6">
        <v>0.16359198384849752</v>
      </c>
      <c r="I10" s="10">
        <v>3.8683595882000001</v>
      </c>
      <c r="J10" s="10">
        <v>0.63283261927299495</v>
      </c>
      <c r="K10">
        <f t="shared" si="0"/>
        <v>0.16359198384849752</v>
      </c>
    </row>
    <row r="11" spans="1:11" ht="20" customHeight="1" x14ac:dyDescent="0.35">
      <c r="A11" s="9" t="s">
        <v>44</v>
      </c>
      <c r="C11" s="5" t="s">
        <v>7</v>
      </c>
      <c r="D11" s="3">
        <v>6</v>
      </c>
      <c r="E11" s="4" t="s">
        <v>18</v>
      </c>
      <c r="F11" s="4">
        <v>17.156048004157999</v>
      </c>
      <c r="G11" s="4">
        <v>257.08077270788903</v>
      </c>
      <c r="H11" s="6">
        <v>0.8446738818699121</v>
      </c>
      <c r="I11" s="10">
        <v>108.857118772098</v>
      </c>
      <c r="J11" s="10">
        <v>91.948765082402105</v>
      </c>
      <c r="K11">
        <f t="shared" si="0"/>
        <v>0.8446738818699121</v>
      </c>
    </row>
    <row r="12" spans="1:11" ht="20" customHeight="1" x14ac:dyDescent="0.35">
      <c r="C12" s="5" t="s">
        <v>16</v>
      </c>
      <c r="D12" s="3">
        <v>6</v>
      </c>
      <c r="E12" s="4" t="s">
        <v>19</v>
      </c>
      <c r="F12" s="4">
        <v>3.2927501871101801</v>
      </c>
      <c r="G12" s="4">
        <v>72.097783155650305</v>
      </c>
      <c r="H12" s="6">
        <v>1.3628137102538971</v>
      </c>
      <c r="I12" s="10">
        <v>19.280703668212499</v>
      </c>
      <c r="J12" s="10">
        <v>26.276007302382599</v>
      </c>
      <c r="K12">
        <f t="shared" si="0"/>
        <v>1.3628137102538971</v>
      </c>
    </row>
    <row r="13" spans="1:11" ht="20" customHeight="1" x14ac:dyDescent="0.35">
      <c r="C13" s="5" t="s">
        <v>8</v>
      </c>
      <c r="D13" s="3">
        <v>6</v>
      </c>
      <c r="E13" s="4" t="s">
        <v>20</v>
      </c>
      <c r="F13" s="4">
        <v>1.6103268234405399</v>
      </c>
      <c r="G13" s="4">
        <v>6.1507843836814198</v>
      </c>
      <c r="H13" s="6">
        <v>0.53331537144886365</v>
      </c>
      <c r="I13" s="10">
        <v>3.3337677352144102</v>
      </c>
      <c r="J13" s="10">
        <v>1.77794957803011</v>
      </c>
      <c r="K13">
        <f t="shared" si="0"/>
        <v>0.53331537144886365</v>
      </c>
    </row>
    <row r="14" spans="1:11" ht="20" customHeight="1" x14ac:dyDescent="0.35">
      <c r="C14" s="5" t="s">
        <v>5</v>
      </c>
      <c r="D14" s="3">
        <v>6</v>
      </c>
      <c r="E14" s="6" t="s">
        <v>17</v>
      </c>
      <c r="F14" s="29">
        <v>4.6899999999999997E-3</v>
      </c>
      <c r="G14" s="19">
        <v>5.04E-2</v>
      </c>
      <c r="H14" s="6">
        <v>0.93566649507428845</v>
      </c>
      <c r="I14" s="10">
        <v>2.0995079285714199E-2</v>
      </c>
      <c r="J14" s="10">
        <v>1.9644392249071E-2</v>
      </c>
      <c r="K14">
        <f t="shared" si="0"/>
        <v>0.93566649507428845</v>
      </c>
    </row>
    <row r="15" spans="1:11" ht="20" customHeight="1" x14ac:dyDescent="0.35">
      <c r="C15" s="5" t="s">
        <v>11</v>
      </c>
      <c r="D15" s="3">
        <v>6</v>
      </c>
      <c r="E15" s="6" t="s">
        <v>21</v>
      </c>
      <c r="F15" s="19">
        <v>6.6874224030000002</v>
      </c>
      <c r="G15" s="19">
        <v>9.5257914939999999</v>
      </c>
      <c r="H15" s="6">
        <v>0.16145851006903911</v>
      </c>
      <c r="I15" s="10">
        <v>8.1493068864999998</v>
      </c>
      <c r="J15" s="10">
        <v>1.3157749479896499</v>
      </c>
      <c r="K15">
        <f t="shared" si="0"/>
        <v>0.16145851006903911</v>
      </c>
    </row>
    <row r="16" spans="1:11" ht="20" customHeight="1" x14ac:dyDescent="0.35">
      <c r="C16" s="5" t="s">
        <v>12</v>
      </c>
      <c r="D16" s="3">
        <v>6</v>
      </c>
      <c r="E16" s="11" t="s">
        <v>22</v>
      </c>
      <c r="F16" s="19">
        <v>-25.891241690000001</v>
      </c>
      <c r="G16" s="19">
        <v>-23.65066719</v>
      </c>
      <c r="H16" s="6">
        <v>-3.9498419781143553E-2</v>
      </c>
      <c r="I16" s="10">
        <v>-24.796957509999999</v>
      </c>
      <c r="J16" s="10">
        <v>0.97944063702516004</v>
      </c>
      <c r="K16">
        <f t="shared" si="0"/>
        <v>-3.9498419781143553E-2</v>
      </c>
    </row>
    <row r="17" spans="1:11" ht="20" customHeight="1" x14ac:dyDescent="0.35">
      <c r="C17" s="5" t="s">
        <v>13</v>
      </c>
      <c r="D17" s="3">
        <v>6</v>
      </c>
      <c r="E17" s="6" t="s">
        <v>23</v>
      </c>
      <c r="F17" s="19">
        <v>43.39079031</v>
      </c>
      <c r="G17" s="19">
        <v>47.416577259999997</v>
      </c>
      <c r="H17" s="6">
        <v>3.0201909095104857E-2</v>
      </c>
      <c r="I17" s="10">
        <v>45.801451104999998</v>
      </c>
      <c r="J17" s="10">
        <v>1.3832912626970999</v>
      </c>
      <c r="K17">
        <f t="shared" si="0"/>
        <v>3.0201909095104857E-2</v>
      </c>
    </row>
    <row r="18" spans="1:11" ht="20" customHeight="1" x14ac:dyDescent="0.35">
      <c r="C18" s="5" t="s">
        <v>14</v>
      </c>
      <c r="D18" s="3">
        <v>6</v>
      </c>
      <c r="E18" s="11" t="s">
        <v>27</v>
      </c>
      <c r="F18" s="19">
        <v>10.2791689</v>
      </c>
      <c r="G18" s="19">
        <v>11.155228490000001</v>
      </c>
      <c r="H18" s="6">
        <v>2.7766480787994045E-2</v>
      </c>
      <c r="I18" s="10">
        <v>10.8646716866666</v>
      </c>
      <c r="J18" s="10">
        <v>0.30167369765569102</v>
      </c>
      <c r="K18">
        <f t="shared" si="0"/>
        <v>2.7766480787994045E-2</v>
      </c>
    </row>
    <row r="19" spans="1:11" ht="20" customHeight="1" x14ac:dyDescent="0.35">
      <c r="C19" s="5" t="s">
        <v>15</v>
      </c>
      <c r="D19" s="3">
        <v>6</v>
      </c>
      <c r="E19" s="6" t="s">
        <v>24</v>
      </c>
      <c r="F19" s="19">
        <v>1.098260748</v>
      </c>
      <c r="G19" s="19">
        <v>1.4162833269999999</v>
      </c>
      <c r="H19" s="6">
        <v>9.8735667071949806E-2</v>
      </c>
      <c r="I19" s="10">
        <v>1.2784571734999901</v>
      </c>
      <c r="J19" s="10">
        <v>0.12622932184844099</v>
      </c>
      <c r="K19">
        <f t="shared" si="0"/>
        <v>9.8735667071949806E-2</v>
      </c>
    </row>
    <row r="20" spans="1:11" ht="20" customHeight="1" x14ac:dyDescent="0.35">
      <c r="C20" s="9" t="s">
        <v>93</v>
      </c>
      <c r="D20" s="3">
        <v>6</v>
      </c>
      <c r="E20" s="6" t="s">
        <v>94</v>
      </c>
      <c r="F20" s="19">
        <v>4.7499695390000003</v>
      </c>
      <c r="G20" s="19">
        <v>5.0604236770000002</v>
      </c>
      <c r="H20" s="19">
        <v>2.2332734953806142E-2</v>
      </c>
      <c r="I20" s="10">
        <v>4.9192410378333298</v>
      </c>
      <c r="J20" s="10">
        <v>0.109860106271818</v>
      </c>
      <c r="K20">
        <f t="shared" si="0"/>
        <v>2.2332734953806142E-2</v>
      </c>
    </row>
    <row r="21" spans="1:11" ht="20" customHeight="1" x14ac:dyDescent="0.35">
      <c r="A21" s="9" t="s">
        <v>10</v>
      </c>
      <c r="B21" s="9" t="s">
        <v>106</v>
      </c>
      <c r="C21" s="5" t="s">
        <v>7</v>
      </c>
      <c r="D21" s="13">
        <v>102</v>
      </c>
      <c r="E21" s="4" t="s">
        <v>35</v>
      </c>
      <c r="F21" s="19">
        <v>3.3479632499999998</v>
      </c>
      <c r="G21" s="19">
        <v>40.737754649999999</v>
      </c>
      <c r="H21" s="6">
        <v>0.53641309855540953</v>
      </c>
      <c r="I21" s="10">
        <v>12.1661420900188</v>
      </c>
      <c r="J21" s="10">
        <v>6.5260779759723704</v>
      </c>
      <c r="K21">
        <f t="shared" si="0"/>
        <v>0.53641309855540953</v>
      </c>
    </row>
    <row r="22" spans="1:11" ht="20" customHeight="1" x14ac:dyDescent="0.35">
      <c r="C22" s="5" t="s">
        <v>16</v>
      </c>
      <c r="D22" s="13">
        <v>102</v>
      </c>
      <c r="E22" s="4" t="s">
        <v>36</v>
      </c>
      <c r="F22" s="19">
        <v>0.20891138715728699</v>
      </c>
      <c r="G22" s="19">
        <v>18.627624300000001</v>
      </c>
      <c r="H22" s="6">
        <v>1.3026258318854445</v>
      </c>
      <c r="I22" s="10">
        <v>3.2210867729442998</v>
      </c>
      <c r="J22" s="10">
        <v>4.1958708371817703</v>
      </c>
      <c r="K22">
        <f t="shared" si="0"/>
        <v>1.3026258318854445</v>
      </c>
    </row>
    <row r="23" spans="1:11" ht="20" customHeight="1" x14ac:dyDescent="0.35">
      <c r="C23" s="5" t="s">
        <v>8</v>
      </c>
      <c r="D23" s="13">
        <v>102</v>
      </c>
      <c r="E23" s="4" t="s">
        <v>37</v>
      </c>
      <c r="F23" s="19">
        <v>0.43780606729883498</v>
      </c>
      <c r="G23" s="19">
        <v>18.593047258004599</v>
      </c>
      <c r="H23" s="6">
        <v>0.93479773691793699</v>
      </c>
      <c r="I23" s="10">
        <v>5.1023960287145496</v>
      </c>
      <c r="J23" s="10">
        <v>4.7697082605014298</v>
      </c>
      <c r="K23">
        <f t="shared" si="0"/>
        <v>0.93479773691793699</v>
      </c>
    </row>
    <row r="24" spans="1:11" ht="20" customHeight="1" x14ac:dyDescent="0.35">
      <c r="C24" s="5" t="s">
        <v>5</v>
      </c>
      <c r="D24" s="13">
        <v>102</v>
      </c>
      <c r="E24" s="6" t="s">
        <v>38</v>
      </c>
      <c r="F24" s="19">
        <v>1</v>
      </c>
      <c r="G24" s="19">
        <v>887</v>
      </c>
      <c r="H24" s="6">
        <v>1.3841147434379779</v>
      </c>
      <c r="I24" s="10">
        <v>150.843137254901</v>
      </c>
      <c r="J24" s="10">
        <v>208.78421022094699</v>
      </c>
      <c r="K24">
        <f t="shared" si="0"/>
        <v>1.3841147434379779</v>
      </c>
    </row>
    <row r="25" spans="1:11" ht="20" customHeight="1" x14ac:dyDescent="0.35">
      <c r="C25" s="5" t="s">
        <v>11</v>
      </c>
      <c r="D25" s="13">
        <v>55</v>
      </c>
      <c r="E25" s="6" t="s">
        <v>25</v>
      </c>
      <c r="F25" s="19">
        <v>5.0072538150000003</v>
      </c>
      <c r="G25" s="19">
        <v>13.59</v>
      </c>
      <c r="H25" s="6">
        <v>0.17621448508944335</v>
      </c>
      <c r="I25" s="10">
        <v>9.2261850927999998</v>
      </c>
      <c r="J25" s="10" t="s">
        <v>28</v>
      </c>
      <c r="K25">
        <f t="shared" si="0"/>
        <v>0.17621448508944335</v>
      </c>
    </row>
    <row r="26" spans="1:11" ht="20" customHeight="1" x14ac:dyDescent="0.35">
      <c r="C26" s="5" t="s">
        <v>12</v>
      </c>
      <c r="D26" s="13">
        <v>55</v>
      </c>
      <c r="E26" s="11" t="s">
        <v>26</v>
      </c>
      <c r="F26" s="19">
        <v>-26.521341150000001</v>
      </c>
      <c r="G26" s="19">
        <v>-13.5</v>
      </c>
      <c r="H26" s="6">
        <v>-0.13713131337330131</v>
      </c>
      <c r="I26" s="10">
        <v>-19.134563428545398</v>
      </c>
      <c r="J26" s="10" t="s">
        <v>29</v>
      </c>
      <c r="K26">
        <f t="shared" si="0"/>
        <v>-0.13713131337330131</v>
      </c>
    </row>
    <row r="27" spans="1:11" ht="20" customHeight="1" x14ac:dyDescent="0.35">
      <c r="C27" s="5" t="s">
        <v>13</v>
      </c>
      <c r="D27" s="13">
        <v>55</v>
      </c>
      <c r="E27" s="6" t="s">
        <v>31</v>
      </c>
      <c r="F27" s="19">
        <v>38.528017779999999</v>
      </c>
      <c r="G27" s="19">
        <v>52.43</v>
      </c>
      <c r="H27" s="6">
        <v>6.5573100201909276E-2</v>
      </c>
      <c r="I27" s="10">
        <v>45.962858123090903</v>
      </c>
      <c r="J27" s="10">
        <v>3.0139271012715798</v>
      </c>
      <c r="K27">
        <f t="shared" si="0"/>
        <v>6.5573100201909276E-2</v>
      </c>
    </row>
    <row r="28" spans="1:11" ht="20" customHeight="1" x14ac:dyDescent="0.35">
      <c r="C28" s="5" t="s">
        <v>14</v>
      </c>
      <c r="D28" s="13">
        <v>55</v>
      </c>
      <c r="E28" s="6" t="s">
        <v>32</v>
      </c>
      <c r="F28" s="19">
        <v>10.66434507</v>
      </c>
      <c r="G28" s="19">
        <v>16.329999999999998</v>
      </c>
      <c r="H28" s="6">
        <v>8.440206336813974E-2</v>
      </c>
      <c r="I28" s="10">
        <v>12.919240196000001</v>
      </c>
      <c r="J28" s="10">
        <v>1.09041052969101</v>
      </c>
      <c r="K28">
        <f>J28/I28</f>
        <v>8.440206336813974E-2</v>
      </c>
    </row>
    <row r="29" spans="1:11" ht="20" customHeight="1" x14ac:dyDescent="0.35">
      <c r="A29" s="14"/>
      <c r="B29" s="14"/>
      <c r="C29" s="14" t="s">
        <v>93</v>
      </c>
      <c r="D29" s="15">
        <v>55</v>
      </c>
      <c r="E29" s="18" t="s">
        <v>95</v>
      </c>
      <c r="F29" s="20">
        <v>3.21</v>
      </c>
      <c r="G29" s="20">
        <v>4.6851086640000004</v>
      </c>
      <c r="H29" s="20">
        <v>7.9429008703033405E-2</v>
      </c>
      <c r="I29" s="10">
        <v>3.5726964022908998</v>
      </c>
      <c r="J29" s="10">
        <v>0.28377573363086001</v>
      </c>
      <c r="K29">
        <f>J29/I29</f>
        <v>7.9429008703033405E-2</v>
      </c>
    </row>
    <row r="30" spans="1:11" x14ac:dyDescent="0.35">
      <c r="A30" s="8" t="s">
        <v>6</v>
      </c>
    </row>
    <row r="31" spans="1:11" x14ac:dyDescent="0.35">
      <c r="C31" s="5"/>
    </row>
    <row r="32" spans="1:11" x14ac:dyDescent="0.35">
      <c r="C32" s="5"/>
    </row>
    <row r="33" spans="3:3" x14ac:dyDescent="0.35">
      <c r="C33" s="5"/>
    </row>
    <row r="34" spans="3:3" x14ac:dyDescent="0.35">
      <c r="C34" s="5"/>
    </row>
    <row r="35" spans="3:3" x14ac:dyDescent="0.35">
      <c r="C35" s="5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D3C6F-D001-4806-B08E-514F56FFD6B0}">
  <dimension ref="A1:J12"/>
  <sheetViews>
    <sheetView workbookViewId="0">
      <selection sqref="A1:G9"/>
    </sheetView>
  </sheetViews>
  <sheetFormatPr defaultRowHeight="14.5" x14ac:dyDescent="0.35"/>
  <cols>
    <col min="1" max="1" width="9.81640625" bestFit="1" customWidth="1"/>
    <col min="4" max="4" width="12.36328125" bestFit="1" customWidth="1"/>
    <col min="5" max="5" width="12.453125" bestFit="1" customWidth="1"/>
    <col min="6" max="6" width="10.36328125" bestFit="1" customWidth="1"/>
    <col min="8" max="9" width="18.54296875" bestFit="1" customWidth="1"/>
  </cols>
  <sheetData>
    <row r="1" spans="1:10" ht="20" customHeight="1" x14ac:dyDescent="0.35">
      <c r="A1" s="1" t="s">
        <v>9</v>
      </c>
      <c r="B1" s="1" t="s">
        <v>51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10" ht="20" customHeight="1" x14ac:dyDescent="0.35">
      <c r="A2" s="9" t="s">
        <v>10</v>
      </c>
      <c r="B2" s="5" t="s">
        <v>68</v>
      </c>
      <c r="C2" s="9">
        <v>30</v>
      </c>
      <c r="D2" s="4" t="s">
        <v>45</v>
      </c>
      <c r="E2" s="21">
        <v>3.7046465985678898E-4</v>
      </c>
      <c r="F2" s="12">
        <v>12.7504356569208</v>
      </c>
      <c r="G2" s="22">
        <v>1.8170220224454101</v>
      </c>
      <c r="H2" s="10">
        <v>1.5724927001907001</v>
      </c>
      <c r="I2" s="10">
        <v>2.85725386638115</v>
      </c>
      <c r="J2" s="10">
        <f>I2/H2</f>
        <v>1.8170220224454101</v>
      </c>
    </row>
    <row r="3" spans="1:10" ht="20" customHeight="1" x14ac:dyDescent="0.35">
      <c r="A3" s="9"/>
      <c r="B3" s="5" t="s">
        <v>69</v>
      </c>
      <c r="C3" s="9">
        <v>30</v>
      </c>
      <c r="D3" s="4" t="s">
        <v>46</v>
      </c>
      <c r="E3" s="21">
        <v>5.6736503682944603E-5</v>
      </c>
      <c r="F3" s="12">
        <v>2.82540222026664</v>
      </c>
      <c r="G3" s="22">
        <v>1.7396606448036007</v>
      </c>
      <c r="H3" s="10">
        <v>0.37753767361708301</v>
      </c>
      <c r="I3" s="10">
        <v>0.65678743272234597</v>
      </c>
      <c r="J3" s="10">
        <f t="shared" ref="J3:J9" si="0">I3/H3</f>
        <v>1.7396606448036007</v>
      </c>
    </row>
    <row r="4" spans="1:10" ht="20" customHeight="1" x14ac:dyDescent="0.35">
      <c r="A4" s="9"/>
      <c r="B4" s="5" t="s">
        <v>40</v>
      </c>
      <c r="C4" s="9">
        <v>30</v>
      </c>
      <c r="D4" s="4" t="s">
        <v>47</v>
      </c>
      <c r="E4" s="21">
        <v>1.20147863494511E-4</v>
      </c>
      <c r="F4" s="12">
        <v>1.32506092565571</v>
      </c>
      <c r="G4" s="12">
        <v>1.4001791999784388</v>
      </c>
      <c r="H4" s="10">
        <v>0.27858229244398403</v>
      </c>
      <c r="I4" s="10">
        <v>0.39006513136237703</v>
      </c>
      <c r="J4" s="10">
        <f t="shared" si="0"/>
        <v>1.4001791999784388</v>
      </c>
    </row>
    <row r="5" spans="1:10" ht="20" customHeight="1" x14ac:dyDescent="0.35">
      <c r="A5" s="9"/>
      <c r="B5" s="5" t="s">
        <v>41</v>
      </c>
      <c r="C5" s="9">
        <v>30</v>
      </c>
      <c r="D5" s="4" t="s">
        <v>81</v>
      </c>
      <c r="E5" s="21">
        <v>2.15481499999999E-5</v>
      </c>
      <c r="F5" s="12">
        <v>0.60090285449999903</v>
      </c>
      <c r="G5" s="12">
        <v>1.6288872123251554</v>
      </c>
      <c r="H5" s="10">
        <v>8.207906056E-2</v>
      </c>
      <c r="I5" s="10">
        <v>0.13369753214584601</v>
      </c>
      <c r="J5" s="10">
        <f t="shared" si="0"/>
        <v>1.6288872123251554</v>
      </c>
    </row>
    <row r="6" spans="1:10" ht="20" customHeight="1" x14ac:dyDescent="0.35">
      <c r="A6" s="9" t="s">
        <v>44</v>
      </c>
      <c r="B6" s="5" t="s">
        <v>70</v>
      </c>
      <c r="C6" s="9">
        <v>8</v>
      </c>
      <c r="D6" s="4" t="s">
        <v>89</v>
      </c>
      <c r="E6" s="12">
        <v>491.368939022787</v>
      </c>
      <c r="F6" s="12">
        <v>1776.4877022440301</v>
      </c>
      <c r="G6" s="12">
        <v>0.43166192963429245</v>
      </c>
      <c r="H6" s="28">
        <v>949.66496846584698</v>
      </c>
      <c r="I6" s="10">
        <v>409.93421279405698</v>
      </c>
      <c r="J6" s="10">
        <f t="shared" si="0"/>
        <v>0.43166192963429245</v>
      </c>
    </row>
    <row r="7" spans="1:10" ht="20" customHeight="1" x14ac:dyDescent="0.35">
      <c r="A7" s="9"/>
      <c r="B7" s="5" t="s">
        <v>69</v>
      </c>
      <c r="C7" s="9">
        <v>8</v>
      </c>
      <c r="D7" s="4" t="s">
        <v>90</v>
      </c>
      <c r="E7" s="12">
        <v>87.030954079326605</v>
      </c>
      <c r="F7" s="12">
        <v>314.65037237390101</v>
      </c>
      <c r="G7" s="12">
        <v>0.43166192963429351</v>
      </c>
      <c r="H7" s="28">
        <v>168.20405544084099</v>
      </c>
      <c r="I7" s="10">
        <v>72.607287143907101</v>
      </c>
      <c r="J7" s="10">
        <f t="shared" si="0"/>
        <v>0.43166192963429345</v>
      </c>
    </row>
    <row r="8" spans="1:10" ht="20" customHeight="1" x14ac:dyDescent="0.35">
      <c r="A8" s="9"/>
      <c r="B8" s="5" t="s">
        <v>40</v>
      </c>
      <c r="C8" s="9">
        <v>8</v>
      </c>
      <c r="D8" s="4" t="s">
        <v>91</v>
      </c>
      <c r="E8" s="12">
        <v>15.0482571418248</v>
      </c>
      <c r="F8" s="12">
        <v>54.405237347365102</v>
      </c>
      <c r="G8" s="12">
        <v>0.4316619296342904</v>
      </c>
      <c r="H8" s="28">
        <v>29.083650815368799</v>
      </c>
      <c r="I8" s="10">
        <v>12.554304831772001</v>
      </c>
      <c r="J8" s="10">
        <f t="shared" si="0"/>
        <v>0.43166192963429045</v>
      </c>
    </row>
    <row r="9" spans="1:10" ht="20" customHeight="1" x14ac:dyDescent="0.35">
      <c r="A9" s="14"/>
      <c r="B9" s="7" t="s">
        <v>41</v>
      </c>
      <c r="C9" s="14">
        <v>8</v>
      </c>
      <c r="D9" s="23" t="s">
        <v>92</v>
      </c>
      <c r="E9" s="16">
        <v>4.5138888899999996</v>
      </c>
      <c r="F9" s="16">
        <v>16.319444444999998</v>
      </c>
      <c r="G9" s="16">
        <v>0.43166192963429162</v>
      </c>
      <c r="H9" s="28">
        <v>8.7239583334374995</v>
      </c>
      <c r="I9" s="10">
        <v>3.7658006882607902</v>
      </c>
      <c r="J9" s="10">
        <f t="shared" si="0"/>
        <v>0.43166192963429167</v>
      </c>
    </row>
    <row r="10" spans="1:10" ht="15.5" x14ac:dyDescent="0.35">
      <c r="A10" s="9"/>
      <c r="B10" s="9"/>
      <c r="C10" s="9"/>
      <c r="D10" s="9"/>
      <c r="E10" s="9"/>
      <c r="F10" s="9"/>
      <c r="G10" s="9"/>
    </row>
    <row r="11" spans="1:10" ht="15.5" x14ac:dyDescent="0.35">
      <c r="A11" s="9"/>
      <c r="B11" s="9"/>
      <c r="C11" s="9"/>
      <c r="D11" s="9"/>
      <c r="E11" s="9"/>
      <c r="F11" s="9"/>
      <c r="G11" s="9"/>
    </row>
    <row r="12" spans="1:10" ht="15.5" x14ac:dyDescent="0.35">
      <c r="A12" s="9"/>
      <c r="B12" s="9"/>
      <c r="C12" s="9"/>
      <c r="D12" s="9"/>
      <c r="E12" s="9"/>
      <c r="F12" s="9"/>
      <c r="G12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43F4-F732-4600-AB61-2BDEB71283F0}">
  <dimension ref="A1:I5"/>
  <sheetViews>
    <sheetView workbookViewId="0">
      <selection activeCell="F12" sqref="F12"/>
    </sheetView>
  </sheetViews>
  <sheetFormatPr defaultRowHeight="14.5" x14ac:dyDescent="0.35"/>
  <cols>
    <col min="1" max="1" width="9.7265625" customWidth="1"/>
    <col min="2" max="2" width="8.81640625" bestFit="1" customWidth="1"/>
    <col min="3" max="3" width="9.08984375" bestFit="1" customWidth="1"/>
  </cols>
  <sheetData>
    <row r="1" spans="1:9" ht="15.5" x14ac:dyDescent="0.35">
      <c r="A1" s="17" t="s">
        <v>50</v>
      </c>
      <c r="B1" s="17" t="s">
        <v>80</v>
      </c>
      <c r="C1" s="17" t="s">
        <v>75</v>
      </c>
    </row>
    <row r="2" spans="1:9" ht="15.5" x14ac:dyDescent="0.35">
      <c r="A2" s="9" t="s">
        <v>76</v>
      </c>
      <c r="B2" s="12">
        <f>H2/E2</f>
        <v>0.66110752499385972</v>
      </c>
      <c r="C2" s="12">
        <f>B2*60</f>
        <v>39.666451499631584</v>
      </c>
      <c r="E2" t="s">
        <v>73</v>
      </c>
      <c r="H2">
        <v>413.26921119487099</v>
      </c>
      <c r="I2">
        <v>13.429482113076901</v>
      </c>
    </row>
    <row r="3" spans="1:9" ht="15.5" x14ac:dyDescent="0.35">
      <c r="A3" s="9" t="s">
        <v>77</v>
      </c>
      <c r="B3" s="12">
        <f>I2/E3</f>
        <v>9.6313251825054916E-2</v>
      </c>
      <c r="C3" s="12">
        <f t="shared" ref="C3:C5" si="0">B3*60</f>
        <v>5.778795109503295</v>
      </c>
      <c r="E3" t="s">
        <v>74</v>
      </c>
      <c r="F3" s="10"/>
    </row>
    <row r="4" spans="1:9" ht="15.5" x14ac:dyDescent="0.35">
      <c r="A4" s="9" t="s">
        <v>78</v>
      </c>
      <c r="B4" s="12">
        <f>H2/E4</f>
        <v>1.3555924018169343E-2</v>
      </c>
      <c r="C4" s="12">
        <f t="shared" si="0"/>
        <v>0.81335544109016056</v>
      </c>
      <c r="E4" t="s">
        <v>71</v>
      </c>
    </row>
    <row r="5" spans="1:9" ht="15.5" x14ac:dyDescent="0.35">
      <c r="A5" s="14" t="s">
        <v>79</v>
      </c>
      <c r="B5" s="16">
        <f>I2/E5</f>
        <v>7.4314439687189508E-3</v>
      </c>
      <c r="C5" s="16">
        <f t="shared" si="0"/>
        <v>0.44588663812313706</v>
      </c>
      <c r="E5" t="s">
        <v>72</v>
      </c>
      <c r="F5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4BE3-3D12-4D5E-AD85-8268CE3AECB4}">
  <dimension ref="A1:D12"/>
  <sheetViews>
    <sheetView workbookViewId="0">
      <selection activeCell="C2" sqref="C2:D12"/>
    </sheetView>
  </sheetViews>
  <sheetFormatPr defaultRowHeight="14.5" x14ac:dyDescent="0.35"/>
  <cols>
    <col min="1" max="1" width="23.6328125" customWidth="1"/>
  </cols>
  <sheetData>
    <row r="1" spans="1:4" ht="20" customHeight="1" x14ac:dyDescent="0.35">
      <c r="A1" s="24" t="s">
        <v>61</v>
      </c>
      <c r="B1" s="25" t="s">
        <v>62</v>
      </c>
      <c r="C1" s="25" t="s">
        <v>63</v>
      </c>
      <c r="D1" s="25" t="s">
        <v>64</v>
      </c>
    </row>
    <row r="2" spans="1:4" ht="20" customHeight="1" x14ac:dyDescent="0.35">
      <c r="A2" s="9" t="s">
        <v>98</v>
      </c>
      <c r="B2" s="9">
        <v>4</v>
      </c>
      <c r="C2" s="9">
        <v>37</v>
      </c>
      <c r="D2" s="9">
        <f>C2-MIN($C$2:$C$6)</f>
        <v>7</v>
      </c>
    </row>
    <row r="3" spans="1:4" ht="20" customHeight="1" x14ac:dyDescent="0.35">
      <c r="A3" s="9" t="s">
        <v>99</v>
      </c>
      <c r="B3" s="9">
        <v>4</v>
      </c>
      <c r="C3" s="9">
        <v>38</v>
      </c>
      <c r="D3" s="9">
        <f t="shared" ref="D3:D5" si="0">C3-MIN($C$2:$C$6)</f>
        <v>8</v>
      </c>
    </row>
    <row r="4" spans="1:4" ht="20" customHeight="1" x14ac:dyDescent="0.35">
      <c r="A4" s="9" t="s">
        <v>97</v>
      </c>
      <c r="B4" s="9">
        <v>4</v>
      </c>
      <c r="C4" s="9">
        <v>37</v>
      </c>
      <c r="D4" s="9">
        <f t="shared" si="0"/>
        <v>7</v>
      </c>
    </row>
    <row r="5" spans="1:4" ht="20" customHeight="1" x14ac:dyDescent="0.35">
      <c r="A5" s="9" t="s">
        <v>96</v>
      </c>
      <c r="B5" s="9">
        <v>4</v>
      </c>
      <c r="C5" s="9">
        <v>35</v>
      </c>
      <c r="D5" s="9">
        <f t="shared" si="0"/>
        <v>5</v>
      </c>
    </row>
    <row r="6" spans="1:4" ht="20" customHeight="1" x14ac:dyDescent="0.35">
      <c r="A6" s="9" t="s">
        <v>65</v>
      </c>
      <c r="B6" s="9">
        <v>3</v>
      </c>
      <c r="C6" s="9">
        <v>30</v>
      </c>
      <c r="D6" s="9">
        <f>C6-MIN($C$2:$C$6)</f>
        <v>0</v>
      </c>
    </row>
    <row r="7" spans="1:4" ht="20" customHeight="1" x14ac:dyDescent="0.35">
      <c r="A7" s="9" t="s">
        <v>100</v>
      </c>
      <c r="B7" s="9">
        <v>4</v>
      </c>
      <c r="C7" s="9">
        <v>82</v>
      </c>
      <c r="D7" s="9">
        <f>C7-MIN($C$7:$C$9)</f>
        <v>7</v>
      </c>
    </row>
    <row r="8" spans="1:4" ht="20" customHeight="1" x14ac:dyDescent="0.35">
      <c r="A8" s="9" t="s">
        <v>101</v>
      </c>
      <c r="B8" s="9">
        <v>4</v>
      </c>
      <c r="C8" s="9">
        <v>82</v>
      </c>
      <c r="D8" s="9">
        <f t="shared" ref="D8:D9" si="1">C8-MIN($C$7:$C$9)</f>
        <v>7</v>
      </c>
    </row>
    <row r="9" spans="1:4" ht="20" customHeight="1" x14ac:dyDescent="0.35">
      <c r="A9" s="9" t="s">
        <v>66</v>
      </c>
      <c r="B9" s="9">
        <v>3</v>
      </c>
      <c r="C9" s="9">
        <v>75</v>
      </c>
      <c r="D9" s="9">
        <f t="shared" si="1"/>
        <v>0</v>
      </c>
    </row>
    <row r="10" spans="1:4" ht="20" customHeight="1" x14ac:dyDescent="0.35">
      <c r="A10" s="9" t="s">
        <v>102</v>
      </c>
      <c r="B10" s="9">
        <v>4</v>
      </c>
      <c r="C10" s="9">
        <v>66</v>
      </c>
      <c r="D10" s="9">
        <f>C10-MIN($C$10:$C$12)</f>
        <v>7</v>
      </c>
    </row>
    <row r="11" spans="1:4" ht="20" customHeight="1" x14ac:dyDescent="0.35">
      <c r="A11" s="9" t="s">
        <v>103</v>
      </c>
      <c r="B11" s="9">
        <v>4</v>
      </c>
      <c r="C11" s="9">
        <v>82</v>
      </c>
      <c r="D11" s="9">
        <f t="shared" ref="D11:D12" si="2">C11-MIN($C$10:$C$12)</f>
        <v>23</v>
      </c>
    </row>
    <row r="12" spans="1:4" ht="20" customHeight="1" x14ac:dyDescent="0.35">
      <c r="A12" s="14" t="s">
        <v>67</v>
      </c>
      <c r="B12" s="14">
        <v>3</v>
      </c>
      <c r="C12" s="14">
        <v>59</v>
      </c>
      <c r="D12" s="14">
        <f t="shared" si="2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70EB-667B-40AE-9B29-064778A65493}">
  <dimension ref="A1:Q15"/>
  <sheetViews>
    <sheetView workbookViewId="0">
      <selection activeCell="O14" sqref="O14"/>
    </sheetView>
  </sheetViews>
  <sheetFormatPr defaultRowHeight="14.5" x14ac:dyDescent="0.35"/>
  <cols>
    <col min="4" max="4" width="11.453125" customWidth="1"/>
    <col min="5" max="5" width="11.08984375" customWidth="1"/>
    <col min="6" max="6" width="11.1796875" customWidth="1"/>
  </cols>
  <sheetData>
    <row r="1" spans="1:17" ht="20" customHeight="1" x14ac:dyDescent="0.35">
      <c r="A1" s="17" t="s">
        <v>50</v>
      </c>
      <c r="B1" s="17" t="s">
        <v>82</v>
      </c>
      <c r="C1" s="17" t="s">
        <v>83</v>
      </c>
      <c r="D1" s="17" t="s">
        <v>52</v>
      </c>
      <c r="E1" s="17" t="s">
        <v>53</v>
      </c>
    </row>
    <row r="2" spans="1:17" ht="20" customHeight="1" x14ac:dyDescent="0.35">
      <c r="A2" s="9" t="s">
        <v>87</v>
      </c>
      <c r="B2" s="9" t="s">
        <v>84</v>
      </c>
      <c r="C2" s="9" t="s">
        <v>42</v>
      </c>
      <c r="D2" s="13" t="s">
        <v>60</v>
      </c>
      <c r="E2" s="13">
        <v>13544</v>
      </c>
    </row>
    <row r="3" spans="1:17" ht="20" customHeight="1" x14ac:dyDescent="0.35">
      <c r="A3" s="9"/>
      <c r="B3" s="9" t="s">
        <v>85</v>
      </c>
      <c r="C3" s="9"/>
      <c r="D3" s="13" t="s">
        <v>60</v>
      </c>
      <c r="E3" s="13">
        <v>4470</v>
      </c>
      <c r="P3" t="s">
        <v>48</v>
      </c>
      <c r="Q3">
        <v>413.26921119487099</v>
      </c>
    </row>
    <row r="4" spans="1:17" ht="20" customHeight="1" x14ac:dyDescent="0.35">
      <c r="A4" s="9" t="s">
        <v>88</v>
      </c>
      <c r="B4" s="9" t="s">
        <v>84</v>
      </c>
      <c r="C4" s="9"/>
      <c r="D4" s="13" t="s">
        <v>60</v>
      </c>
      <c r="E4" s="13">
        <v>12591</v>
      </c>
      <c r="P4" t="s">
        <v>49</v>
      </c>
      <c r="Q4">
        <v>13.429482113076901</v>
      </c>
    </row>
    <row r="5" spans="1:17" ht="20" customHeight="1" x14ac:dyDescent="0.35">
      <c r="A5" s="9"/>
      <c r="B5" s="9" t="s">
        <v>85</v>
      </c>
      <c r="C5" s="9"/>
      <c r="D5" s="13" t="s">
        <v>60</v>
      </c>
      <c r="E5" s="13">
        <v>3381</v>
      </c>
    </row>
    <row r="6" spans="1:17" ht="20" customHeight="1" x14ac:dyDescent="0.35">
      <c r="A6" s="9"/>
      <c r="B6" s="9" t="s">
        <v>86</v>
      </c>
      <c r="C6" s="9"/>
      <c r="D6" s="13">
        <v>41900</v>
      </c>
      <c r="E6" s="13" t="s">
        <v>60</v>
      </c>
    </row>
    <row r="7" spans="1:17" ht="20" customHeight="1" x14ac:dyDescent="0.35">
      <c r="A7" s="9" t="s">
        <v>54</v>
      </c>
      <c r="B7" s="9"/>
      <c r="C7" s="9" t="s">
        <v>43</v>
      </c>
      <c r="D7" s="13" t="s">
        <v>60</v>
      </c>
      <c r="E7" s="13">
        <v>3440</v>
      </c>
    </row>
    <row r="8" spans="1:17" ht="20" customHeight="1" x14ac:dyDescent="0.35">
      <c r="A8" s="9" t="s">
        <v>55</v>
      </c>
      <c r="B8" s="9"/>
      <c r="C8" s="9"/>
      <c r="D8" s="13" t="s">
        <v>60</v>
      </c>
      <c r="E8" s="13">
        <v>860</v>
      </c>
    </row>
    <row r="9" spans="1:17" ht="20" customHeight="1" x14ac:dyDescent="0.35">
      <c r="A9" s="9" t="s">
        <v>56</v>
      </c>
      <c r="B9" s="9"/>
      <c r="C9" s="9"/>
      <c r="D9" s="13" t="s">
        <v>60</v>
      </c>
      <c r="E9" s="13">
        <v>3099</v>
      </c>
    </row>
    <row r="10" spans="1:17" ht="20" customHeight="1" x14ac:dyDescent="0.35">
      <c r="A10" s="9" t="s">
        <v>57</v>
      </c>
      <c r="B10" s="9"/>
      <c r="C10" s="9"/>
      <c r="D10" s="13" t="s">
        <v>60</v>
      </c>
      <c r="E10" s="13">
        <v>713</v>
      </c>
    </row>
    <row r="11" spans="1:17" ht="20" customHeight="1" x14ac:dyDescent="0.35">
      <c r="A11" s="9" t="s">
        <v>58</v>
      </c>
      <c r="B11" s="9"/>
      <c r="C11" s="9" t="s">
        <v>42</v>
      </c>
      <c r="D11" s="19">
        <v>1147.6570311615701</v>
      </c>
      <c r="E11" s="19">
        <v>238.24310028683499</v>
      </c>
    </row>
    <row r="12" spans="1:17" ht="20" customHeight="1" x14ac:dyDescent="0.35">
      <c r="A12" s="9"/>
      <c r="B12" s="9"/>
      <c r="C12" s="9" t="s">
        <v>43</v>
      </c>
      <c r="D12" s="26">
        <v>12439.757279077599</v>
      </c>
      <c r="E12" s="26">
        <v>2951.7960619758001</v>
      </c>
    </row>
    <row r="13" spans="1:17" ht="20" customHeight="1" x14ac:dyDescent="0.35">
      <c r="A13" s="9" t="s">
        <v>59</v>
      </c>
      <c r="B13" s="9"/>
      <c r="C13" s="9" t="s">
        <v>42</v>
      </c>
      <c r="D13" s="13">
        <v>191142.316905477</v>
      </c>
      <c r="E13" s="13">
        <v>33855.005646673999</v>
      </c>
    </row>
    <row r="14" spans="1:17" ht="20" customHeight="1" x14ac:dyDescent="0.35">
      <c r="A14" s="14"/>
      <c r="B14" s="14"/>
      <c r="C14" s="14" t="s">
        <v>43</v>
      </c>
      <c r="D14" s="27">
        <v>187862.429873307</v>
      </c>
      <c r="E14" s="27">
        <v>33274.074140808298</v>
      </c>
    </row>
    <row r="15" spans="1:17" ht="15.5" x14ac:dyDescent="0.35">
      <c r="D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S1</vt:lpstr>
      <vt:lpstr>Table S2</vt:lpstr>
      <vt:lpstr>Sheet2</vt:lpstr>
      <vt:lpstr>Table S7</vt:lpstr>
      <vt:lpstr>Table 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Klemet-N'guessan</dc:creator>
  <cp:lastModifiedBy>Sandra Klemet-N'guessan</cp:lastModifiedBy>
  <dcterms:created xsi:type="dcterms:W3CDTF">2024-02-02T19:44:57Z</dcterms:created>
  <dcterms:modified xsi:type="dcterms:W3CDTF">2024-04-05T15:42:19Z</dcterms:modified>
</cp:coreProperties>
</file>