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sklem\Documents\Etudes\Trent\Xenopoulos lab\Projects\Lake Erie &amp; animal excretion\Data\"/>
    </mc:Choice>
  </mc:AlternateContent>
  <xr:revisionPtr revIDLastSave="0" documentId="13_ncr:1_{E33154C9-CBB0-46CE-B411-08FE83ECF0D7}" xr6:coauthVersionLast="47" xr6:coauthVersionMax="47" xr10:uidLastSave="{00000000-0000-0000-0000-000000000000}"/>
  <bookViews>
    <workbookView xWindow="-110" yWindow="490" windowWidth="19420" windowHeight="10420" activeTab="1" xr2:uid="{FCD5901F-55C5-46A6-83E9-A175C073FB2F}"/>
  </bookViews>
  <sheets>
    <sheet name="Fishing and Environmental data" sheetId="3" r:id="rId1"/>
    <sheet name="Fish and mussel sampling" sheetId="1" r:id="rId2"/>
    <sheet name="Column headings" sheetId="4" r:id="rId3"/>
    <sheet name="MASTERSHEET" sheetId="2" r:id="rId4"/>
  </sheets>
  <definedNames>
    <definedName name="_xlnm._FilterDatabase" localSheetId="1" hidden="1">'Fish and mussel sampling'!$A$1:$L$47</definedName>
    <definedName name="_xlnm._FilterDatabase" localSheetId="3" hidden="1">MASTERSHEET!$A$1:$O$47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4" i="2" l="1"/>
  <c r="O34" i="2" s="1"/>
  <c r="N35" i="2"/>
  <c r="O35" i="2" s="1"/>
  <c r="N36" i="2"/>
  <c r="O36" i="2" s="1"/>
  <c r="N37" i="2"/>
  <c r="O37" i="2" s="1"/>
  <c r="N38" i="2"/>
  <c r="O38" i="2" s="1"/>
  <c r="N39" i="2"/>
  <c r="O39" i="2" s="1"/>
  <c r="N40" i="2"/>
  <c r="O40" i="2" s="1"/>
  <c r="N41" i="2"/>
  <c r="O41" i="2" s="1"/>
  <c r="N42" i="2"/>
  <c r="O42" i="2" s="1"/>
  <c r="N43" i="2"/>
  <c r="N44" i="2"/>
  <c r="O44" i="2" s="1"/>
  <c r="N45" i="2"/>
  <c r="O45" i="2" s="1"/>
  <c r="N46" i="2"/>
  <c r="O46" i="2" s="1"/>
  <c r="N47" i="2"/>
  <c r="N33" i="2"/>
  <c r="O33" i="2" s="1"/>
  <c r="N27" i="2"/>
  <c r="O27" i="2" s="1"/>
  <c r="N28" i="2"/>
  <c r="O28" i="2" s="1"/>
  <c r="N29" i="2"/>
  <c r="O29" i="2" s="1"/>
  <c r="N30" i="2"/>
  <c r="N31" i="2"/>
  <c r="O31" i="2" s="1"/>
  <c r="N32" i="2"/>
  <c r="N26" i="2"/>
  <c r="O26" i="2" s="1"/>
  <c r="N3" i="2"/>
  <c r="O3" i="2" s="1"/>
  <c r="N4" i="2"/>
  <c r="O4" i="2" s="1"/>
  <c r="N5" i="2"/>
  <c r="O5" i="2" s="1"/>
  <c r="N6" i="2"/>
  <c r="O6" i="2" s="1"/>
  <c r="N7" i="2"/>
  <c r="O7" i="2" s="1"/>
  <c r="N8" i="2"/>
  <c r="O8" i="2" s="1"/>
  <c r="N9" i="2"/>
  <c r="O9" i="2" s="1"/>
  <c r="N10" i="2"/>
  <c r="O10" i="2" s="1"/>
  <c r="N11" i="2"/>
  <c r="O11" i="2" s="1"/>
  <c r="N12" i="2"/>
  <c r="O12" i="2" s="1"/>
  <c r="N13" i="2"/>
  <c r="O13" i="2" s="1"/>
  <c r="N14" i="2"/>
  <c r="O14" i="2" s="1"/>
  <c r="N15" i="2"/>
  <c r="O15" i="2" s="1"/>
  <c r="N16" i="2"/>
  <c r="O16" i="2" s="1"/>
  <c r="N17" i="2"/>
  <c r="O17" i="2" s="1"/>
  <c r="N18" i="2"/>
  <c r="O18" i="2" s="1"/>
  <c r="N19" i="2"/>
  <c r="O19" i="2" s="1"/>
  <c r="N20" i="2"/>
  <c r="O20" i="2" s="1"/>
  <c r="N21" i="2"/>
  <c r="O21" i="2" s="1"/>
  <c r="N22" i="2"/>
  <c r="O22" i="2" s="1"/>
  <c r="N23" i="2"/>
  <c r="O23" i="2" s="1"/>
  <c r="N24" i="2"/>
  <c r="N25" i="2"/>
  <c r="N2" i="2"/>
  <c r="O2" i="2" s="1"/>
</calcChain>
</file>

<file path=xl/sharedStrings.xml><?xml version="1.0" encoding="utf-8"?>
<sst xmlns="http://schemas.openxmlformats.org/spreadsheetml/2006/main" count="493" uniqueCount="95">
  <si>
    <t>Sampling run</t>
  </si>
  <si>
    <t>Day 1</t>
  </si>
  <si>
    <t>Day 2</t>
  </si>
  <si>
    <t>Day 3</t>
  </si>
  <si>
    <t>Day 4</t>
  </si>
  <si>
    <t>Date</t>
  </si>
  <si>
    <t>Start time</t>
  </si>
  <si>
    <t>End time</t>
  </si>
  <si>
    <t>Temperature</t>
  </si>
  <si>
    <t>pH</t>
  </si>
  <si>
    <t>DO%</t>
  </si>
  <si>
    <t>DOmg/L</t>
  </si>
  <si>
    <t>Conductivity uS/cm</t>
  </si>
  <si>
    <t>42.026562, -82.600949</t>
  </si>
  <si>
    <t>42.008264, -82.572246</t>
  </si>
  <si>
    <t>42.008511, -82.574360</t>
  </si>
  <si>
    <t>ID</t>
  </si>
  <si>
    <t>Species code</t>
  </si>
  <si>
    <t>Incub. Start time (24h)</t>
  </si>
  <si>
    <t>Incub. End time (24h)</t>
  </si>
  <si>
    <t>Time elapsed (min)</t>
  </si>
  <si>
    <t>Vol. pre-filtered water (L)</t>
  </si>
  <si>
    <t>Weight (g)</t>
  </si>
  <si>
    <t>Incub. Temperature</t>
  </si>
  <si>
    <t>WP</t>
  </si>
  <si>
    <t>GF</t>
  </si>
  <si>
    <t>LB</t>
  </si>
  <si>
    <t>YB</t>
  </si>
  <si>
    <t>WE</t>
  </si>
  <si>
    <t>QM</t>
  </si>
  <si>
    <t>YP</t>
  </si>
  <si>
    <t>Incub. Container</t>
  </si>
  <si>
    <t># indiv.</t>
  </si>
  <si>
    <t>4L WP</t>
  </si>
  <si>
    <t>0.5L WP</t>
  </si>
  <si>
    <t>NA</t>
  </si>
  <si>
    <t>CTL1</t>
  </si>
  <si>
    <t>CTL3</t>
  </si>
  <si>
    <t>CTL2</t>
  </si>
  <si>
    <t>CTL4</t>
  </si>
  <si>
    <t>Notes</t>
  </si>
  <si>
    <t xml:space="preserve">used 2 gill net sets (1 big + 1 small) close to Jill Crossman's buoys about 5km from the shore. Caught many white perch in the big net, had to release about 6 of them because they wer enot recovering from the net (the net was deployed for 45min and the fish had stayed entangled in it for some time before being released and tested). Fish waited for about 1h between the time they were released and when they were tested </t>
  </si>
  <si>
    <t>Weather</t>
  </si>
  <si>
    <t>GPS coordinates</t>
  </si>
  <si>
    <t>Crew</t>
  </si>
  <si>
    <t>Claire, Emma, Aaron, Todd, Sandra</t>
  </si>
  <si>
    <t>Aaron, Todd, Lydia, Abigail, Emma, Claire, Sandra, Riley</t>
  </si>
  <si>
    <t>Todd, Chris, Don, Sandra, Emma, Claire, Lydia, Cailin</t>
  </si>
  <si>
    <t>overcast, rocky waters (1 to 1&amp;1/2 m waves, turbid in some areas)</t>
  </si>
  <si>
    <t>overcast then sunny</t>
  </si>
  <si>
    <t xml:space="preserve">tried e-fisher in shallower waters close to shoreline around the beach area &amp; sturgeon creek but did not catch any species of interest. Used long gill net set twice and caught 1 fish each time </t>
  </si>
  <si>
    <t>sunny, calm waters</t>
  </si>
  <si>
    <t>used e-fisher in marina only because waves too high outside. Caught many fish but several too big to be tested. Lots of macrophytes around (porbably what the fish like)</t>
  </si>
  <si>
    <t>Sampling day</t>
  </si>
  <si>
    <t>± 5g for the weight due to the wind</t>
  </si>
  <si>
    <t>± 5g for the weight due to the wind. Fish upside down after incubation</t>
  </si>
  <si>
    <t>WP = White perch</t>
  </si>
  <si>
    <t>YB = Yellow bullhead</t>
  </si>
  <si>
    <t>LB = Largemouth bass</t>
  </si>
  <si>
    <t>GF = Goldfish</t>
  </si>
  <si>
    <t>YP = Yellow perch</t>
  </si>
  <si>
    <t>QM = Quagga mussel</t>
  </si>
  <si>
    <t>WE = Walleye</t>
  </si>
  <si>
    <t>± 5g for the weight due to the wind. Fish removed from the bag after 20min then out back for another 10min (took it out sooner than was supposed to)</t>
  </si>
  <si>
    <t>± 5g for the weight due to the wind. Fish double bagged because spikes pierce holes in the first bag to make sure no water is leaking outside the bags</t>
  </si>
  <si>
    <t>± 5g for the weight due to the wind. Fish was upside down during the incubation due to bag floating in the water and not leaving enough water for the fish to stand</t>
  </si>
  <si>
    <t xml:space="preserve">± 5g for the weight due to the wind. 1 mussel looking dead as shell broken up </t>
  </si>
  <si>
    <t>GS</t>
  </si>
  <si>
    <t>CTL5</t>
  </si>
  <si>
    <t>CTL6</t>
  </si>
  <si>
    <t>1L WP</t>
  </si>
  <si>
    <t>42.0267802,-82.6712699</t>
  </si>
  <si>
    <t>Todd, Chris, Riley, Sandra, Emma, Claire, Lydia, Cailin</t>
  </si>
  <si>
    <t>08/12/2021</t>
  </si>
  <si>
    <t>08/13/2021</t>
  </si>
  <si>
    <t>08/14/2022</t>
  </si>
  <si>
    <t>08/15/2021</t>
  </si>
  <si>
    <t>GS = gizzard shad</t>
  </si>
  <si>
    <t>± 5g for the weight due to the wind. Fish upside down in the bag</t>
  </si>
  <si>
    <t>SRP (ug/L)</t>
  </si>
  <si>
    <t>P excretion (ug)</t>
  </si>
  <si>
    <t>P excretion rate (ug/h/ind)</t>
  </si>
  <si>
    <t>used both e-fisher and 2 gill net sets to catch fish. 1 yellow perch caught with gill net sets died</t>
  </si>
  <si>
    <t>Chlorophyll (ug/L)</t>
  </si>
  <si>
    <t>Chlorophyll</t>
  </si>
  <si>
    <t>daily average from Raeon 01 for Day 1-3, and from Raeon 6 for Day 4</t>
  </si>
  <si>
    <t>from YSI probe except for Day 4 where is daily average</t>
  </si>
  <si>
    <t>SD1</t>
  </si>
  <si>
    <t>SD1 = Summer day 1</t>
  </si>
  <si>
    <t xml:space="preserve">SD2 = Summer day 2 </t>
  </si>
  <si>
    <t>SD3 = Summer day 3</t>
  </si>
  <si>
    <t>SD4 = Summer day 4</t>
  </si>
  <si>
    <t>SD2</t>
  </si>
  <si>
    <t>SD3</t>
  </si>
  <si>
    <t>SD4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</si>
</sst>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 fontId="0" fillId="0" borderId="0" xfId="0" applyNumberFormat="1"/>
    <xf numFmtId="0" fontId="2"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8862-2595-4F8C-BCE3-C83A0E339B61}">
  <dimension ref="A1:N5"/>
  <sheetViews>
    <sheetView workbookViewId="0">
      <selection activeCell="E19" sqref="E19"/>
    </sheetView>
  </sheetViews>
  <sheetFormatPr defaultRowHeight="14.5" x14ac:dyDescent="0.35"/>
  <sheetData>
    <row r="1" spans="1:14" x14ac:dyDescent="0.35">
      <c r="A1" t="s">
        <v>0</v>
      </c>
      <c r="B1" t="s">
        <v>43</v>
      </c>
      <c r="C1" t="s">
        <v>44</v>
      </c>
      <c r="D1" t="s">
        <v>5</v>
      </c>
      <c r="E1" t="s">
        <v>6</v>
      </c>
      <c r="F1" t="s">
        <v>7</v>
      </c>
      <c r="G1" t="s">
        <v>8</v>
      </c>
      <c r="H1" t="s">
        <v>10</v>
      </c>
      <c r="I1" t="s">
        <v>11</v>
      </c>
      <c r="J1" t="s">
        <v>9</v>
      </c>
      <c r="K1" t="s">
        <v>12</v>
      </c>
      <c r="L1" t="s">
        <v>83</v>
      </c>
      <c r="M1" t="s">
        <v>42</v>
      </c>
      <c r="N1" t="s">
        <v>40</v>
      </c>
    </row>
    <row r="2" spans="1:14" x14ac:dyDescent="0.35">
      <c r="A2" t="s">
        <v>1</v>
      </c>
      <c r="B2" t="s">
        <v>14</v>
      </c>
      <c r="C2" t="s">
        <v>45</v>
      </c>
      <c r="D2" t="s">
        <v>73</v>
      </c>
      <c r="E2" s="1">
        <v>17.399999999999999</v>
      </c>
      <c r="F2" s="1">
        <v>19</v>
      </c>
      <c r="G2">
        <v>26.7</v>
      </c>
      <c r="L2">
        <v>9.1999999999999993</v>
      </c>
      <c r="M2" t="s">
        <v>48</v>
      </c>
      <c r="N2" t="s">
        <v>41</v>
      </c>
    </row>
    <row r="3" spans="1:14" x14ac:dyDescent="0.35">
      <c r="A3" t="s">
        <v>2</v>
      </c>
      <c r="B3" t="s">
        <v>13</v>
      </c>
      <c r="C3" t="s">
        <v>46</v>
      </c>
      <c r="D3" t="s">
        <v>74</v>
      </c>
      <c r="E3" s="1">
        <v>9.3000000000000007</v>
      </c>
      <c r="F3" s="1">
        <v>10.3</v>
      </c>
      <c r="G3">
        <v>25.7</v>
      </c>
      <c r="H3">
        <v>88.4</v>
      </c>
      <c r="I3">
        <v>7.21</v>
      </c>
      <c r="J3">
        <v>8.66</v>
      </c>
      <c r="K3">
        <v>225.4</v>
      </c>
      <c r="L3">
        <v>9.8000000000000007</v>
      </c>
      <c r="M3" t="s">
        <v>49</v>
      </c>
      <c r="N3" t="s">
        <v>52</v>
      </c>
    </row>
    <row r="4" spans="1:14" x14ac:dyDescent="0.35">
      <c r="A4" t="s">
        <v>3</v>
      </c>
      <c r="B4" t="s">
        <v>15</v>
      </c>
      <c r="C4" t="s">
        <v>47</v>
      </c>
      <c r="D4" t="s">
        <v>75</v>
      </c>
      <c r="E4" s="1">
        <v>11.28</v>
      </c>
      <c r="F4" s="1">
        <v>12.45</v>
      </c>
      <c r="G4">
        <v>25</v>
      </c>
      <c r="H4">
        <v>88.4</v>
      </c>
      <c r="I4">
        <v>7.3</v>
      </c>
      <c r="J4">
        <v>8.65</v>
      </c>
      <c r="K4">
        <v>228.3</v>
      </c>
      <c r="L4">
        <v>8.8000000000000007</v>
      </c>
      <c r="M4" t="s">
        <v>51</v>
      </c>
      <c r="N4" t="s">
        <v>50</v>
      </c>
    </row>
    <row r="5" spans="1:14" x14ac:dyDescent="0.35">
      <c r="A5" t="s">
        <v>4</v>
      </c>
      <c r="B5" t="s">
        <v>71</v>
      </c>
      <c r="C5" t="s">
        <v>72</v>
      </c>
      <c r="D5" t="s">
        <v>76</v>
      </c>
      <c r="E5" s="1">
        <v>9.1999999999999993</v>
      </c>
      <c r="F5" s="1">
        <v>10.3</v>
      </c>
      <c r="G5">
        <v>24.7</v>
      </c>
      <c r="H5">
        <v>95.5</v>
      </c>
      <c r="L5">
        <v>2.5</v>
      </c>
      <c r="M5" t="s">
        <v>51</v>
      </c>
      <c r="N5" t="s">
        <v>82</v>
      </c>
    </row>
  </sheetData>
  <phoneticPr fontId="1"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D37BC-78DE-4393-BD94-8F05FF676FE1}">
  <dimension ref="A1:L47"/>
  <sheetViews>
    <sheetView tabSelected="1" workbookViewId="0">
      <selection activeCell="D6" sqref="D6"/>
    </sheetView>
  </sheetViews>
  <sheetFormatPr defaultRowHeight="14.5" x14ac:dyDescent="0.35"/>
  <sheetData>
    <row r="1" spans="1:12" x14ac:dyDescent="0.35">
      <c r="A1" t="s">
        <v>16</v>
      </c>
      <c r="B1" t="s">
        <v>53</v>
      </c>
      <c r="C1" t="s">
        <v>17</v>
      </c>
      <c r="D1" t="s">
        <v>31</v>
      </c>
      <c r="E1" t="s">
        <v>21</v>
      </c>
      <c r="F1" t="s">
        <v>32</v>
      </c>
      <c r="G1" t="s">
        <v>18</v>
      </c>
      <c r="H1" t="s">
        <v>19</v>
      </c>
      <c r="I1" t="s">
        <v>20</v>
      </c>
      <c r="J1" t="s">
        <v>23</v>
      </c>
      <c r="K1" t="s">
        <v>22</v>
      </c>
      <c r="L1" t="s">
        <v>40</v>
      </c>
    </row>
    <row r="2" spans="1:12" x14ac:dyDescent="0.35">
      <c r="A2">
        <v>100</v>
      </c>
      <c r="B2" t="s">
        <v>87</v>
      </c>
      <c r="C2" t="s">
        <v>24</v>
      </c>
      <c r="D2" t="s">
        <v>33</v>
      </c>
      <c r="E2">
        <v>3</v>
      </c>
      <c r="F2">
        <v>1</v>
      </c>
      <c r="G2" s="1">
        <v>20.100000000000001</v>
      </c>
      <c r="H2" s="1">
        <v>20.399999999999999</v>
      </c>
      <c r="I2">
        <v>30</v>
      </c>
      <c r="J2">
        <v>26.7</v>
      </c>
      <c r="K2">
        <v>190</v>
      </c>
      <c r="L2" s="2" t="s">
        <v>54</v>
      </c>
    </row>
    <row r="3" spans="1:12" x14ac:dyDescent="0.35">
      <c r="A3">
        <v>101</v>
      </c>
      <c r="B3" t="s">
        <v>87</v>
      </c>
      <c r="C3" t="s">
        <v>24</v>
      </c>
      <c r="D3" t="s">
        <v>33</v>
      </c>
      <c r="E3">
        <v>3</v>
      </c>
      <c r="F3">
        <v>1</v>
      </c>
      <c r="G3" s="1">
        <v>20.149999999999999</v>
      </c>
      <c r="H3" s="1">
        <v>20.45</v>
      </c>
      <c r="I3">
        <v>30</v>
      </c>
      <c r="J3">
        <v>26.7</v>
      </c>
      <c r="K3">
        <v>150</v>
      </c>
      <c r="L3" s="2" t="s">
        <v>54</v>
      </c>
    </row>
    <row r="4" spans="1:12" x14ac:dyDescent="0.35">
      <c r="A4">
        <v>102</v>
      </c>
      <c r="B4" t="s">
        <v>87</v>
      </c>
      <c r="C4" t="s">
        <v>24</v>
      </c>
      <c r="D4" t="s">
        <v>33</v>
      </c>
      <c r="E4">
        <v>3</v>
      </c>
      <c r="F4">
        <v>1</v>
      </c>
      <c r="G4" s="1">
        <v>20.170000000000002</v>
      </c>
      <c r="H4" s="1">
        <v>20.48</v>
      </c>
      <c r="I4">
        <v>31</v>
      </c>
      <c r="J4">
        <v>26.7</v>
      </c>
      <c r="K4">
        <v>166</v>
      </c>
      <c r="L4" s="2" t="s">
        <v>55</v>
      </c>
    </row>
    <row r="5" spans="1:12" x14ac:dyDescent="0.35">
      <c r="A5">
        <v>103</v>
      </c>
      <c r="B5" t="s">
        <v>87</v>
      </c>
      <c r="C5" t="s">
        <v>24</v>
      </c>
      <c r="D5" t="s">
        <v>33</v>
      </c>
      <c r="E5">
        <v>3</v>
      </c>
      <c r="F5">
        <v>1</v>
      </c>
      <c r="G5" s="1">
        <v>20.18</v>
      </c>
      <c r="H5" s="1">
        <v>20.49</v>
      </c>
      <c r="I5">
        <v>31</v>
      </c>
      <c r="J5">
        <v>26.7</v>
      </c>
      <c r="K5">
        <v>104</v>
      </c>
      <c r="L5" s="2" t="s">
        <v>54</v>
      </c>
    </row>
    <row r="6" spans="1:12" x14ac:dyDescent="0.35">
      <c r="A6">
        <v>104</v>
      </c>
      <c r="B6" t="s">
        <v>87</v>
      </c>
      <c r="C6" t="s">
        <v>24</v>
      </c>
      <c r="D6" t="s">
        <v>33</v>
      </c>
      <c r="E6">
        <v>2</v>
      </c>
      <c r="F6">
        <v>1</v>
      </c>
      <c r="G6" s="1">
        <v>20.2</v>
      </c>
      <c r="H6" s="1">
        <v>20.51</v>
      </c>
      <c r="I6">
        <v>31</v>
      </c>
      <c r="J6">
        <v>26.7</v>
      </c>
      <c r="K6">
        <v>90</v>
      </c>
      <c r="L6" s="2" t="s">
        <v>54</v>
      </c>
    </row>
    <row r="7" spans="1:12" x14ac:dyDescent="0.35">
      <c r="A7">
        <v>105</v>
      </c>
      <c r="B7" t="s">
        <v>87</v>
      </c>
      <c r="C7" t="s">
        <v>24</v>
      </c>
      <c r="D7" t="s">
        <v>33</v>
      </c>
      <c r="E7">
        <v>2</v>
      </c>
      <c r="F7">
        <v>1</v>
      </c>
      <c r="G7" s="1">
        <v>20.22</v>
      </c>
      <c r="H7" s="1">
        <v>20.52</v>
      </c>
      <c r="I7">
        <v>30</v>
      </c>
      <c r="J7">
        <v>26.7</v>
      </c>
      <c r="K7">
        <v>57</v>
      </c>
      <c r="L7" s="2" t="s">
        <v>54</v>
      </c>
    </row>
    <row r="8" spans="1:12" x14ac:dyDescent="0.35">
      <c r="A8">
        <v>107</v>
      </c>
      <c r="B8" t="s">
        <v>92</v>
      </c>
      <c r="C8" t="s">
        <v>27</v>
      </c>
      <c r="D8" t="s">
        <v>33</v>
      </c>
      <c r="E8">
        <v>5</v>
      </c>
      <c r="F8">
        <v>1</v>
      </c>
      <c r="G8" s="1">
        <v>10.199999999999999</v>
      </c>
      <c r="H8" s="1">
        <v>10.42</v>
      </c>
      <c r="I8">
        <v>22</v>
      </c>
      <c r="J8">
        <v>26</v>
      </c>
      <c r="K8">
        <v>636</v>
      </c>
      <c r="L8" s="2" t="s">
        <v>54</v>
      </c>
    </row>
    <row r="9" spans="1:12" x14ac:dyDescent="0.35">
      <c r="A9">
        <v>108</v>
      </c>
      <c r="B9" t="s">
        <v>92</v>
      </c>
      <c r="C9" t="s">
        <v>25</v>
      </c>
      <c r="D9" t="s">
        <v>33</v>
      </c>
      <c r="E9">
        <v>5</v>
      </c>
      <c r="F9">
        <v>1</v>
      </c>
      <c r="G9" s="1">
        <v>10.220000000000001</v>
      </c>
      <c r="H9" s="1">
        <v>10.43</v>
      </c>
      <c r="I9">
        <v>21</v>
      </c>
      <c r="J9">
        <v>26</v>
      </c>
      <c r="K9">
        <v>605</v>
      </c>
      <c r="L9" s="2" t="s">
        <v>54</v>
      </c>
    </row>
    <row r="10" spans="1:12" x14ac:dyDescent="0.35">
      <c r="A10">
        <v>109</v>
      </c>
      <c r="B10" t="s">
        <v>92</v>
      </c>
      <c r="C10" t="s">
        <v>25</v>
      </c>
      <c r="D10" t="s">
        <v>33</v>
      </c>
      <c r="E10">
        <v>5</v>
      </c>
      <c r="F10">
        <v>1</v>
      </c>
      <c r="G10" s="1">
        <v>10.23</v>
      </c>
      <c r="H10" s="1">
        <v>10.44</v>
      </c>
      <c r="I10">
        <v>21</v>
      </c>
      <c r="J10">
        <v>26</v>
      </c>
      <c r="K10">
        <v>927</v>
      </c>
      <c r="L10" s="2" t="s">
        <v>54</v>
      </c>
    </row>
    <row r="11" spans="1:12" x14ac:dyDescent="0.35">
      <c r="A11">
        <v>110</v>
      </c>
      <c r="B11" t="s">
        <v>92</v>
      </c>
      <c r="C11" t="s">
        <v>25</v>
      </c>
      <c r="D11" t="s">
        <v>33</v>
      </c>
      <c r="E11">
        <v>5</v>
      </c>
      <c r="F11">
        <v>1</v>
      </c>
      <c r="G11" s="1">
        <v>10.26</v>
      </c>
      <c r="H11" s="1">
        <v>10.46</v>
      </c>
      <c r="I11">
        <v>20</v>
      </c>
      <c r="J11">
        <v>26</v>
      </c>
      <c r="K11">
        <v>633</v>
      </c>
      <c r="L11" s="2" t="s">
        <v>54</v>
      </c>
    </row>
    <row r="12" spans="1:12" x14ac:dyDescent="0.35">
      <c r="A12">
        <v>111</v>
      </c>
      <c r="B12" t="s">
        <v>92</v>
      </c>
      <c r="C12" t="s">
        <v>27</v>
      </c>
      <c r="D12" t="s">
        <v>33</v>
      </c>
      <c r="E12">
        <v>4</v>
      </c>
      <c r="F12">
        <v>1</v>
      </c>
      <c r="G12" s="1">
        <v>10.28</v>
      </c>
      <c r="H12" s="1">
        <v>10.58</v>
      </c>
      <c r="I12">
        <v>30</v>
      </c>
      <c r="J12">
        <v>26</v>
      </c>
      <c r="K12">
        <v>341</v>
      </c>
      <c r="L12" s="2" t="s">
        <v>54</v>
      </c>
    </row>
    <row r="13" spans="1:12" x14ac:dyDescent="0.35">
      <c r="A13">
        <v>112</v>
      </c>
      <c r="B13" t="s">
        <v>92</v>
      </c>
      <c r="C13" t="s">
        <v>27</v>
      </c>
      <c r="D13" t="s">
        <v>33</v>
      </c>
      <c r="E13">
        <v>5</v>
      </c>
      <c r="F13">
        <v>1</v>
      </c>
      <c r="G13" s="1">
        <v>10.3</v>
      </c>
      <c r="H13" s="1">
        <v>11</v>
      </c>
      <c r="I13">
        <v>30</v>
      </c>
      <c r="J13">
        <v>26</v>
      </c>
      <c r="K13">
        <v>582</v>
      </c>
      <c r="L13" s="2" t="s">
        <v>54</v>
      </c>
    </row>
    <row r="14" spans="1:12" x14ac:dyDescent="0.35">
      <c r="A14">
        <v>113</v>
      </c>
      <c r="B14" t="s">
        <v>92</v>
      </c>
      <c r="C14" t="s">
        <v>27</v>
      </c>
      <c r="D14" t="s">
        <v>33</v>
      </c>
      <c r="E14">
        <v>5</v>
      </c>
      <c r="F14">
        <v>1</v>
      </c>
      <c r="G14" s="1">
        <v>10.33</v>
      </c>
      <c r="H14" s="1">
        <v>11.03</v>
      </c>
      <c r="I14">
        <v>30</v>
      </c>
      <c r="J14">
        <v>26</v>
      </c>
      <c r="K14">
        <v>444</v>
      </c>
      <c r="L14" s="2" t="s">
        <v>63</v>
      </c>
    </row>
    <row r="15" spans="1:12" x14ac:dyDescent="0.35">
      <c r="A15">
        <v>114</v>
      </c>
      <c r="B15" t="s">
        <v>92</v>
      </c>
      <c r="C15" t="s">
        <v>27</v>
      </c>
      <c r="D15" t="s">
        <v>33</v>
      </c>
      <c r="E15">
        <v>5</v>
      </c>
      <c r="F15">
        <v>1</v>
      </c>
      <c r="G15" s="1">
        <v>10.36</v>
      </c>
      <c r="H15" s="1">
        <v>11.06</v>
      </c>
      <c r="I15">
        <v>30</v>
      </c>
      <c r="J15">
        <v>26</v>
      </c>
      <c r="K15">
        <v>483</v>
      </c>
      <c r="L15" s="2" t="s">
        <v>54</v>
      </c>
    </row>
    <row r="16" spans="1:12" x14ac:dyDescent="0.35">
      <c r="A16">
        <v>115</v>
      </c>
      <c r="B16" t="s">
        <v>92</v>
      </c>
      <c r="C16" t="s">
        <v>27</v>
      </c>
      <c r="D16" t="s">
        <v>33</v>
      </c>
      <c r="E16">
        <v>5</v>
      </c>
      <c r="F16">
        <v>1</v>
      </c>
      <c r="G16" s="1">
        <v>10.38</v>
      </c>
      <c r="H16" s="1">
        <v>11.08</v>
      </c>
      <c r="I16">
        <v>30</v>
      </c>
      <c r="J16">
        <v>26</v>
      </c>
      <c r="K16">
        <v>504</v>
      </c>
      <c r="L16" s="2" t="s">
        <v>54</v>
      </c>
    </row>
    <row r="17" spans="1:12" x14ac:dyDescent="0.35">
      <c r="A17">
        <v>116</v>
      </c>
      <c r="B17" t="s">
        <v>92</v>
      </c>
      <c r="C17" t="s">
        <v>26</v>
      </c>
      <c r="D17" t="s">
        <v>33</v>
      </c>
      <c r="E17">
        <v>5</v>
      </c>
      <c r="F17">
        <v>1</v>
      </c>
      <c r="G17" s="1">
        <v>11.19</v>
      </c>
      <c r="H17" s="1">
        <v>11.49</v>
      </c>
      <c r="I17">
        <v>30</v>
      </c>
      <c r="J17">
        <v>26</v>
      </c>
      <c r="K17">
        <v>557</v>
      </c>
      <c r="L17" s="2" t="s">
        <v>54</v>
      </c>
    </row>
    <row r="18" spans="1:12" x14ac:dyDescent="0.35">
      <c r="A18">
        <v>117</v>
      </c>
      <c r="B18" t="s">
        <v>92</v>
      </c>
      <c r="C18" t="s">
        <v>26</v>
      </c>
      <c r="D18" t="s">
        <v>33</v>
      </c>
      <c r="E18">
        <v>5</v>
      </c>
      <c r="F18">
        <v>1</v>
      </c>
      <c r="G18" s="1">
        <v>11.21</v>
      </c>
      <c r="H18" s="1">
        <v>11.51</v>
      </c>
      <c r="I18">
        <v>30</v>
      </c>
      <c r="J18">
        <v>26</v>
      </c>
      <c r="K18">
        <v>392</v>
      </c>
      <c r="L18" s="2" t="s">
        <v>54</v>
      </c>
    </row>
    <row r="19" spans="1:12" x14ac:dyDescent="0.35">
      <c r="A19">
        <v>118</v>
      </c>
      <c r="B19" t="s">
        <v>92</v>
      </c>
      <c r="C19" t="s">
        <v>27</v>
      </c>
      <c r="D19" t="s">
        <v>33</v>
      </c>
      <c r="E19">
        <v>5</v>
      </c>
      <c r="F19">
        <v>1</v>
      </c>
      <c r="G19" s="1">
        <v>11.24</v>
      </c>
      <c r="H19" s="1">
        <v>11.54</v>
      </c>
      <c r="I19">
        <v>30</v>
      </c>
      <c r="J19">
        <v>26</v>
      </c>
      <c r="K19">
        <v>673</v>
      </c>
      <c r="L19" s="2" t="s">
        <v>64</v>
      </c>
    </row>
    <row r="20" spans="1:12" x14ac:dyDescent="0.35">
      <c r="A20">
        <v>119</v>
      </c>
      <c r="B20" t="s">
        <v>92</v>
      </c>
      <c r="C20" t="s">
        <v>27</v>
      </c>
      <c r="D20" t="s">
        <v>33</v>
      </c>
      <c r="E20">
        <v>5</v>
      </c>
      <c r="F20">
        <v>1</v>
      </c>
      <c r="G20" s="1">
        <v>11.26</v>
      </c>
      <c r="H20" s="1">
        <v>11.56</v>
      </c>
      <c r="I20">
        <v>30</v>
      </c>
      <c r="J20">
        <v>26</v>
      </c>
      <c r="K20">
        <v>408</v>
      </c>
      <c r="L20" s="2" t="s">
        <v>64</v>
      </c>
    </row>
    <row r="21" spans="1:12" x14ac:dyDescent="0.35">
      <c r="A21">
        <v>120</v>
      </c>
      <c r="B21" t="s">
        <v>92</v>
      </c>
      <c r="C21" t="s">
        <v>28</v>
      </c>
      <c r="D21" t="s">
        <v>33</v>
      </c>
      <c r="E21">
        <v>6</v>
      </c>
      <c r="F21">
        <v>1</v>
      </c>
      <c r="G21" s="1">
        <v>11.29</v>
      </c>
      <c r="H21" s="1">
        <v>11.59</v>
      </c>
      <c r="I21">
        <v>30</v>
      </c>
      <c r="J21">
        <v>26</v>
      </c>
      <c r="K21">
        <v>723</v>
      </c>
      <c r="L21" s="2" t="s">
        <v>54</v>
      </c>
    </row>
    <row r="22" spans="1:12" x14ac:dyDescent="0.35">
      <c r="A22">
        <v>121</v>
      </c>
      <c r="B22" t="s">
        <v>92</v>
      </c>
      <c r="C22" t="s">
        <v>26</v>
      </c>
      <c r="D22" t="s">
        <v>33</v>
      </c>
      <c r="E22">
        <v>6</v>
      </c>
      <c r="F22">
        <v>1</v>
      </c>
      <c r="G22" s="1">
        <v>11.32</v>
      </c>
      <c r="H22" s="1">
        <v>12.02</v>
      </c>
      <c r="I22">
        <v>30</v>
      </c>
      <c r="J22">
        <v>26</v>
      </c>
      <c r="K22">
        <v>726</v>
      </c>
      <c r="L22" s="2" t="s">
        <v>54</v>
      </c>
    </row>
    <row r="23" spans="1:12" x14ac:dyDescent="0.35">
      <c r="A23">
        <v>122</v>
      </c>
      <c r="B23" t="s">
        <v>92</v>
      </c>
      <c r="C23" t="s">
        <v>25</v>
      </c>
      <c r="D23" t="s">
        <v>33</v>
      </c>
      <c r="E23">
        <v>6</v>
      </c>
      <c r="F23">
        <v>1</v>
      </c>
      <c r="G23" s="1">
        <v>11.34</v>
      </c>
      <c r="H23" s="1">
        <v>12.04</v>
      </c>
      <c r="I23">
        <v>30</v>
      </c>
      <c r="J23">
        <v>26</v>
      </c>
      <c r="K23">
        <v>1070</v>
      </c>
      <c r="L23" s="2" t="s">
        <v>54</v>
      </c>
    </row>
    <row r="24" spans="1:12" x14ac:dyDescent="0.35">
      <c r="A24">
        <v>123</v>
      </c>
      <c r="B24" t="s">
        <v>92</v>
      </c>
      <c r="C24" t="s">
        <v>36</v>
      </c>
      <c r="D24" t="s">
        <v>33</v>
      </c>
      <c r="E24">
        <v>5</v>
      </c>
      <c r="F24">
        <v>0</v>
      </c>
      <c r="G24" s="1">
        <v>11.4</v>
      </c>
      <c r="H24" s="1">
        <v>12.1</v>
      </c>
      <c r="I24">
        <v>30</v>
      </c>
      <c r="J24">
        <v>26</v>
      </c>
      <c r="K24" t="s">
        <v>35</v>
      </c>
      <c r="L24" s="2" t="s">
        <v>54</v>
      </c>
    </row>
    <row r="25" spans="1:12" x14ac:dyDescent="0.35">
      <c r="A25">
        <v>124</v>
      </c>
      <c r="B25" t="s">
        <v>92</v>
      </c>
      <c r="C25" t="s">
        <v>38</v>
      </c>
      <c r="D25" t="s">
        <v>33</v>
      </c>
      <c r="E25">
        <v>4</v>
      </c>
      <c r="F25">
        <v>0</v>
      </c>
      <c r="G25" s="1">
        <v>11.43</v>
      </c>
      <c r="H25" s="1">
        <v>12.1</v>
      </c>
      <c r="I25">
        <v>27</v>
      </c>
      <c r="J25">
        <v>26</v>
      </c>
      <c r="K25" t="s">
        <v>35</v>
      </c>
      <c r="L25" s="2" t="s">
        <v>54</v>
      </c>
    </row>
    <row r="26" spans="1:12" x14ac:dyDescent="0.35">
      <c r="A26">
        <v>125</v>
      </c>
      <c r="B26" t="s">
        <v>93</v>
      </c>
      <c r="C26" t="s">
        <v>24</v>
      </c>
      <c r="D26" t="s">
        <v>33</v>
      </c>
      <c r="E26">
        <v>2</v>
      </c>
      <c r="F26">
        <v>1</v>
      </c>
      <c r="G26" s="1">
        <v>12.25</v>
      </c>
      <c r="H26" s="1">
        <v>13.04</v>
      </c>
      <c r="I26">
        <v>39</v>
      </c>
      <c r="J26">
        <v>25</v>
      </c>
      <c r="K26">
        <v>40</v>
      </c>
      <c r="L26" s="2" t="s">
        <v>65</v>
      </c>
    </row>
    <row r="27" spans="1:12" x14ac:dyDescent="0.35">
      <c r="A27">
        <v>126</v>
      </c>
      <c r="B27" t="s">
        <v>93</v>
      </c>
      <c r="C27" t="s">
        <v>29</v>
      </c>
      <c r="D27" t="s">
        <v>34</v>
      </c>
      <c r="E27">
        <v>0.3</v>
      </c>
      <c r="F27">
        <v>10</v>
      </c>
      <c r="G27" s="1">
        <v>12.34</v>
      </c>
      <c r="H27" s="1">
        <v>13.42</v>
      </c>
      <c r="I27">
        <v>68</v>
      </c>
      <c r="J27">
        <v>25</v>
      </c>
      <c r="K27" t="s">
        <v>35</v>
      </c>
      <c r="L27" s="2" t="s">
        <v>54</v>
      </c>
    </row>
    <row r="28" spans="1:12" x14ac:dyDescent="0.35">
      <c r="A28">
        <v>127</v>
      </c>
      <c r="B28" t="s">
        <v>93</v>
      </c>
      <c r="C28" t="s">
        <v>29</v>
      </c>
      <c r="D28" t="s">
        <v>34</v>
      </c>
      <c r="E28">
        <v>0.3</v>
      </c>
      <c r="F28">
        <v>10</v>
      </c>
      <c r="G28" s="1">
        <v>12.39</v>
      </c>
      <c r="H28" s="1">
        <v>14.08</v>
      </c>
      <c r="I28">
        <v>89</v>
      </c>
      <c r="J28">
        <v>25</v>
      </c>
      <c r="K28" t="s">
        <v>35</v>
      </c>
      <c r="L28" s="2" t="s">
        <v>54</v>
      </c>
    </row>
    <row r="29" spans="1:12" x14ac:dyDescent="0.35">
      <c r="A29">
        <v>128</v>
      </c>
      <c r="B29" t="s">
        <v>93</v>
      </c>
      <c r="C29" t="s">
        <v>29</v>
      </c>
      <c r="D29" t="s">
        <v>34</v>
      </c>
      <c r="E29">
        <v>0.3</v>
      </c>
      <c r="F29">
        <v>10</v>
      </c>
      <c r="G29" s="1">
        <v>12.47</v>
      </c>
      <c r="H29" s="1">
        <v>14.15</v>
      </c>
      <c r="I29">
        <v>88</v>
      </c>
      <c r="J29">
        <v>25</v>
      </c>
      <c r="K29" t="s">
        <v>35</v>
      </c>
      <c r="L29" s="2" t="s">
        <v>66</v>
      </c>
    </row>
    <row r="30" spans="1:12" x14ac:dyDescent="0.35">
      <c r="A30">
        <v>129</v>
      </c>
      <c r="B30" t="s">
        <v>93</v>
      </c>
      <c r="C30" t="s">
        <v>37</v>
      </c>
      <c r="D30" t="s">
        <v>34</v>
      </c>
      <c r="E30">
        <v>0.3</v>
      </c>
      <c r="F30">
        <v>0</v>
      </c>
      <c r="G30" s="1">
        <v>12.47</v>
      </c>
      <c r="H30" s="1">
        <v>13.47</v>
      </c>
      <c r="I30">
        <v>90</v>
      </c>
      <c r="J30">
        <v>25</v>
      </c>
      <c r="K30" t="s">
        <v>35</v>
      </c>
      <c r="L30" s="2" t="s">
        <v>54</v>
      </c>
    </row>
    <row r="31" spans="1:12" x14ac:dyDescent="0.35">
      <c r="A31">
        <v>130</v>
      </c>
      <c r="B31" t="s">
        <v>93</v>
      </c>
      <c r="C31" t="s">
        <v>30</v>
      </c>
      <c r="D31" t="s">
        <v>33</v>
      </c>
      <c r="E31">
        <v>3</v>
      </c>
      <c r="F31">
        <v>1</v>
      </c>
      <c r="G31" s="1">
        <v>12.56</v>
      </c>
      <c r="H31" s="1">
        <v>13.32</v>
      </c>
      <c r="I31">
        <v>36</v>
      </c>
      <c r="J31">
        <v>25</v>
      </c>
      <c r="K31">
        <v>48</v>
      </c>
      <c r="L31" s="2" t="s">
        <v>54</v>
      </c>
    </row>
    <row r="32" spans="1:12" x14ac:dyDescent="0.35">
      <c r="A32">
        <v>131</v>
      </c>
      <c r="B32" t="s">
        <v>93</v>
      </c>
      <c r="C32" t="s">
        <v>39</v>
      </c>
      <c r="D32" t="s">
        <v>33</v>
      </c>
      <c r="E32">
        <v>2</v>
      </c>
      <c r="F32">
        <v>0</v>
      </c>
      <c r="G32" s="1">
        <v>12.56</v>
      </c>
      <c r="H32" s="1">
        <v>12.56</v>
      </c>
      <c r="I32">
        <v>30</v>
      </c>
      <c r="J32">
        <v>25</v>
      </c>
      <c r="K32" t="s">
        <v>35</v>
      </c>
      <c r="L32" s="2" t="s">
        <v>54</v>
      </c>
    </row>
    <row r="33" spans="1:12" x14ac:dyDescent="0.35">
      <c r="A33">
        <v>132</v>
      </c>
      <c r="B33" t="s">
        <v>94</v>
      </c>
      <c r="C33" t="s">
        <v>24</v>
      </c>
      <c r="D33" t="s">
        <v>70</v>
      </c>
      <c r="E33">
        <v>0.5</v>
      </c>
      <c r="F33">
        <v>1</v>
      </c>
      <c r="G33" s="1">
        <v>11.01</v>
      </c>
      <c r="H33" s="1">
        <v>11.34</v>
      </c>
      <c r="I33">
        <v>33</v>
      </c>
      <c r="J33">
        <v>23.3</v>
      </c>
      <c r="K33">
        <v>41</v>
      </c>
      <c r="L33" s="2" t="s">
        <v>78</v>
      </c>
    </row>
    <row r="34" spans="1:12" x14ac:dyDescent="0.35">
      <c r="A34">
        <v>133</v>
      </c>
      <c r="B34" t="s">
        <v>94</v>
      </c>
      <c r="C34" t="s">
        <v>24</v>
      </c>
      <c r="D34" t="s">
        <v>70</v>
      </c>
      <c r="E34">
        <v>0.7</v>
      </c>
      <c r="F34">
        <v>1</v>
      </c>
      <c r="G34" s="1">
        <v>11.03</v>
      </c>
      <c r="H34" s="1">
        <v>11.36</v>
      </c>
      <c r="I34">
        <v>33</v>
      </c>
      <c r="J34">
        <v>23.3</v>
      </c>
      <c r="K34">
        <v>56</v>
      </c>
      <c r="L34" s="2" t="s">
        <v>54</v>
      </c>
    </row>
    <row r="35" spans="1:12" x14ac:dyDescent="0.35">
      <c r="A35">
        <v>134</v>
      </c>
      <c r="B35" t="s">
        <v>94</v>
      </c>
      <c r="C35" t="s">
        <v>67</v>
      </c>
      <c r="D35" t="s">
        <v>33</v>
      </c>
      <c r="E35">
        <v>6</v>
      </c>
      <c r="F35">
        <v>1</v>
      </c>
      <c r="G35" s="1">
        <v>11.08</v>
      </c>
      <c r="H35" s="1">
        <v>11.38</v>
      </c>
      <c r="I35">
        <v>30</v>
      </c>
      <c r="J35">
        <v>23.3</v>
      </c>
      <c r="K35">
        <v>524</v>
      </c>
      <c r="L35" s="2" t="s">
        <v>78</v>
      </c>
    </row>
    <row r="36" spans="1:12" x14ac:dyDescent="0.35">
      <c r="A36">
        <v>135</v>
      </c>
      <c r="B36" t="s">
        <v>94</v>
      </c>
      <c r="C36" t="s">
        <v>67</v>
      </c>
      <c r="D36" t="s">
        <v>33</v>
      </c>
      <c r="E36">
        <v>6</v>
      </c>
      <c r="F36">
        <v>1</v>
      </c>
      <c r="G36" s="1">
        <v>11.12</v>
      </c>
      <c r="H36" s="1">
        <v>11.46</v>
      </c>
      <c r="I36">
        <v>34</v>
      </c>
      <c r="J36">
        <v>23.3</v>
      </c>
      <c r="K36">
        <v>614</v>
      </c>
      <c r="L36" s="2" t="s">
        <v>54</v>
      </c>
    </row>
    <row r="37" spans="1:12" x14ac:dyDescent="0.35">
      <c r="A37">
        <v>136</v>
      </c>
      <c r="B37" t="s">
        <v>94</v>
      </c>
      <c r="C37" t="s">
        <v>67</v>
      </c>
      <c r="D37" t="s">
        <v>33</v>
      </c>
      <c r="E37">
        <v>5</v>
      </c>
      <c r="F37">
        <v>1</v>
      </c>
      <c r="G37" s="1">
        <v>11.16</v>
      </c>
      <c r="H37" s="1">
        <v>11.49</v>
      </c>
      <c r="I37">
        <v>33</v>
      </c>
      <c r="J37">
        <v>23.3</v>
      </c>
      <c r="K37">
        <v>216</v>
      </c>
      <c r="L37" s="2" t="s">
        <v>54</v>
      </c>
    </row>
    <row r="38" spans="1:12" x14ac:dyDescent="0.35">
      <c r="A38">
        <v>137</v>
      </c>
      <c r="B38" t="s">
        <v>94</v>
      </c>
      <c r="C38" t="s">
        <v>67</v>
      </c>
      <c r="D38" t="s">
        <v>33</v>
      </c>
      <c r="E38">
        <v>4</v>
      </c>
      <c r="F38">
        <v>1</v>
      </c>
      <c r="G38" s="1">
        <v>11.18</v>
      </c>
      <c r="H38" s="1">
        <v>11.5</v>
      </c>
      <c r="I38">
        <v>32</v>
      </c>
      <c r="J38">
        <v>23.3</v>
      </c>
      <c r="K38">
        <v>154</v>
      </c>
      <c r="L38" s="2" t="s">
        <v>54</v>
      </c>
    </row>
    <row r="39" spans="1:12" x14ac:dyDescent="0.35">
      <c r="A39">
        <v>138</v>
      </c>
      <c r="B39" t="s">
        <v>94</v>
      </c>
      <c r="C39" t="s">
        <v>24</v>
      </c>
      <c r="D39" t="s">
        <v>70</v>
      </c>
      <c r="E39">
        <v>0.5</v>
      </c>
      <c r="F39">
        <v>1</v>
      </c>
      <c r="G39" s="1">
        <v>11.27</v>
      </c>
      <c r="H39" s="1">
        <v>11.57</v>
      </c>
      <c r="I39">
        <v>30</v>
      </c>
      <c r="J39">
        <v>23.3</v>
      </c>
      <c r="K39">
        <v>41</v>
      </c>
      <c r="L39" s="2" t="s">
        <v>54</v>
      </c>
    </row>
    <row r="40" spans="1:12" x14ac:dyDescent="0.35">
      <c r="A40">
        <v>139</v>
      </c>
      <c r="B40" t="s">
        <v>94</v>
      </c>
      <c r="C40" t="s">
        <v>24</v>
      </c>
      <c r="D40" t="s">
        <v>33</v>
      </c>
      <c r="E40">
        <v>3</v>
      </c>
      <c r="F40">
        <v>2</v>
      </c>
      <c r="G40" s="1">
        <v>11.21</v>
      </c>
      <c r="H40" s="1">
        <v>11.51</v>
      </c>
      <c r="I40">
        <v>30</v>
      </c>
      <c r="J40">
        <v>23.3</v>
      </c>
      <c r="K40">
        <v>149</v>
      </c>
      <c r="L40" s="2" t="s">
        <v>78</v>
      </c>
    </row>
    <row r="41" spans="1:12" x14ac:dyDescent="0.35">
      <c r="A41">
        <v>140</v>
      </c>
      <c r="B41" t="s">
        <v>94</v>
      </c>
      <c r="C41" t="s">
        <v>28</v>
      </c>
      <c r="D41" t="s">
        <v>33</v>
      </c>
      <c r="E41">
        <v>2</v>
      </c>
      <c r="F41">
        <v>2</v>
      </c>
      <c r="G41" s="1">
        <v>11.23</v>
      </c>
      <c r="H41" s="1">
        <v>11.54</v>
      </c>
      <c r="I41">
        <v>31</v>
      </c>
      <c r="J41">
        <v>23.3</v>
      </c>
      <c r="K41">
        <v>50</v>
      </c>
      <c r="L41" s="2" t="s">
        <v>54</v>
      </c>
    </row>
    <row r="42" spans="1:12" x14ac:dyDescent="0.35">
      <c r="A42">
        <v>141</v>
      </c>
      <c r="B42" t="s">
        <v>94</v>
      </c>
      <c r="C42" t="s">
        <v>29</v>
      </c>
      <c r="D42" t="s">
        <v>29</v>
      </c>
      <c r="E42">
        <v>0.2</v>
      </c>
      <c r="F42">
        <v>6</v>
      </c>
      <c r="G42" s="1">
        <v>11.42</v>
      </c>
      <c r="H42" s="1">
        <v>13.4</v>
      </c>
      <c r="I42">
        <v>118</v>
      </c>
      <c r="J42">
        <v>23.3</v>
      </c>
      <c r="K42" t="s">
        <v>35</v>
      </c>
      <c r="L42" s="2" t="s">
        <v>54</v>
      </c>
    </row>
    <row r="43" spans="1:12" x14ac:dyDescent="0.35">
      <c r="A43">
        <v>142</v>
      </c>
      <c r="B43" t="s">
        <v>94</v>
      </c>
      <c r="C43" t="s">
        <v>68</v>
      </c>
      <c r="D43" t="s">
        <v>34</v>
      </c>
      <c r="E43">
        <v>0.2</v>
      </c>
      <c r="F43">
        <v>0</v>
      </c>
      <c r="G43" s="1">
        <v>11.54</v>
      </c>
      <c r="H43" s="1">
        <v>13.25</v>
      </c>
      <c r="I43">
        <v>91</v>
      </c>
      <c r="J43">
        <v>23.3</v>
      </c>
      <c r="K43" t="s">
        <v>35</v>
      </c>
      <c r="L43" s="2" t="s">
        <v>54</v>
      </c>
    </row>
    <row r="44" spans="1:12" x14ac:dyDescent="0.35">
      <c r="A44">
        <v>143</v>
      </c>
      <c r="B44" t="s">
        <v>94</v>
      </c>
      <c r="C44" t="s">
        <v>29</v>
      </c>
      <c r="D44" t="s">
        <v>34</v>
      </c>
      <c r="E44">
        <v>0.2</v>
      </c>
      <c r="F44">
        <v>5</v>
      </c>
      <c r="G44" s="1">
        <v>11.55</v>
      </c>
      <c r="H44" s="1">
        <v>13.34</v>
      </c>
      <c r="I44">
        <v>99</v>
      </c>
      <c r="J44">
        <v>23.3</v>
      </c>
      <c r="K44" t="s">
        <v>35</v>
      </c>
      <c r="L44" s="2" t="s">
        <v>54</v>
      </c>
    </row>
    <row r="45" spans="1:12" x14ac:dyDescent="0.35">
      <c r="A45">
        <v>144</v>
      </c>
      <c r="B45" t="s">
        <v>94</v>
      </c>
      <c r="C45" t="s">
        <v>29</v>
      </c>
      <c r="D45" t="s">
        <v>34</v>
      </c>
      <c r="E45">
        <v>0.2</v>
      </c>
      <c r="F45">
        <v>5</v>
      </c>
      <c r="G45" s="1">
        <v>11.58</v>
      </c>
      <c r="H45" s="1">
        <v>13.3</v>
      </c>
      <c r="I45">
        <v>92</v>
      </c>
      <c r="J45">
        <v>23.3</v>
      </c>
      <c r="K45" t="s">
        <v>35</v>
      </c>
      <c r="L45" s="2" t="s">
        <v>54</v>
      </c>
    </row>
    <row r="46" spans="1:12" x14ac:dyDescent="0.35">
      <c r="A46">
        <v>145</v>
      </c>
      <c r="B46" t="s">
        <v>94</v>
      </c>
      <c r="C46" t="s">
        <v>29</v>
      </c>
      <c r="D46" t="s">
        <v>34</v>
      </c>
      <c r="E46">
        <v>0.2</v>
      </c>
      <c r="F46">
        <v>9</v>
      </c>
      <c r="G46" s="1">
        <v>12.04</v>
      </c>
      <c r="H46" s="1">
        <v>13.34</v>
      </c>
      <c r="I46">
        <v>90</v>
      </c>
      <c r="J46">
        <v>23.3</v>
      </c>
      <c r="K46" t="s">
        <v>35</v>
      </c>
      <c r="L46" s="2" t="s">
        <v>54</v>
      </c>
    </row>
    <row r="47" spans="1:12" x14ac:dyDescent="0.35">
      <c r="A47">
        <v>146</v>
      </c>
      <c r="B47" t="s">
        <v>94</v>
      </c>
      <c r="C47" t="s">
        <v>69</v>
      </c>
      <c r="D47" t="s">
        <v>33</v>
      </c>
      <c r="E47">
        <v>6</v>
      </c>
      <c r="F47">
        <v>0</v>
      </c>
      <c r="G47" s="1">
        <v>12.07</v>
      </c>
      <c r="H47" s="1">
        <v>13.25</v>
      </c>
      <c r="I47">
        <v>88</v>
      </c>
      <c r="J47">
        <v>23.3</v>
      </c>
      <c r="K47" t="s">
        <v>35</v>
      </c>
      <c r="L47" s="2" t="s">
        <v>54</v>
      </c>
    </row>
  </sheetData>
  <autoFilter ref="A1:L47" xr:uid="{D1CD37BC-78DE-4393-BD94-8F05FF676FE1}"/>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97C5-CB47-4805-AD51-BAF5F7220E5D}">
  <dimension ref="A1:N9"/>
  <sheetViews>
    <sheetView workbookViewId="0">
      <selection activeCell="D12" sqref="D12"/>
    </sheetView>
  </sheetViews>
  <sheetFormatPr defaultRowHeight="14.5" x14ac:dyDescent="0.35"/>
  <sheetData>
    <row r="1" spans="1:14" x14ac:dyDescent="0.35">
      <c r="A1" t="s">
        <v>16</v>
      </c>
      <c r="B1" t="s">
        <v>53</v>
      </c>
      <c r="C1" t="s">
        <v>17</v>
      </c>
      <c r="D1" t="s">
        <v>31</v>
      </c>
      <c r="E1" t="s">
        <v>21</v>
      </c>
      <c r="F1" t="s">
        <v>32</v>
      </c>
      <c r="G1" t="s">
        <v>18</v>
      </c>
      <c r="H1" t="s">
        <v>19</v>
      </c>
      <c r="I1" t="s">
        <v>20</v>
      </c>
      <c r="J1" t="s">
        <v>23</v>
      </c>
      <c r="K1" t="s">
        <v>22</v>
      </c>
      <c r="L1" t="s">
        <v>40</v>
      </c>
      <c r="M1" t="s">
        <v>84</v>
      </c>
      <c r="N1" t="s">
        <v>10</v>
      </c>
    </row>
    <row r="2" spans="1:14" x14ac:dyDescent="0.35">
      <c r="B2" t="s">
        <v>88</v>
      </c>
      <c r="C2" t="s">
        <v>57</v>
      </c>
      <c r="M2" t="s">
        <v>85</v>
      </c>
      <c r="N2" t="s">
        <v>86</v>
      </c>
    </row>
    <row r="3" spans="1:14" x14ac:dyDescent="0.35">
      <c r="B3" t="s">
        <v>89</v>
      </c>
      <c r="C3" t="s">
        <v>56</v>
      </c>
    </row>
    <row r="4" spans="1:14" x14ac:dyDescent="0.35">
      <c r="B4" t="s">
        <v>90</v>
      </c>
      <c r="C4" t="s">
        <v>58</v>
      </c>
    </row>
    <row r="5" spans="1:14" x14ac:dyDescent="0.35">
      <c r="B5" t="s">
        <v>91</v>
      </c>
      <c r="C5" t="s">
        <v>59</v>
      </c>
    </row>
    <row r="6" spans="1:14" x14ac:dyDescent="0.35">
      <c r="C6" t="s">
        <v>60</v>
      </c>
    </row>
    <row r="7" spans="1:14" x14ac:dyDescent="0.35">
      <c r="C7" t="s">
        <v>61</v>
      </c>
    </row>
    <row r="8" spans="1:14" x14ac:dyDescent="0.35">
      <c r="C8" t="s">
        <v>62</v>
      </c>
    </row>
    <row r="9" spans="1:14" x14ac:dyDescent="0.35">
      <c r="C9" t="s">
        <v>77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2880F-19F5-4C97-B687-8149361B0730}">
  <dimension ref="A1:O47"/>
  <sheetViews>
    <sheetView workbookViewId="0">
      <selection activeCell="B47" sqref="B2:B47"/>
    </sheetView>
  </sheetViews>
  <sheetFormatPr defaultRowHeight="14.5" x14ac:dyDescent="0.35"/>
  <sheetData>
    <row r="1" spans="1:15" ht="72.5" x14ac:dyDescent="0.35">
      <c r="A1" s="3" t="s">
        <v>16</v>
      </c>
      <c r="B1" s="3" t="s">
        <v>53</v>
      </c>
      <c r="C1" s="3" t="s">
        <v>17</v>
      </c>
      <c r="D1" s="3" t="s">
        <v>31</v>
      </c>
      <c r="E1" s="3" t="s">
        <v>21</v>
      </c>
      <c r="F1" s="3" t="s">
        <v>32</v>
      </c>
      <c r="G1" s="3" t="s">
        <v>18</v>
      </c>
      <c r="H1" s="3" t="s">
        <v>19</v>
      </c>
      <c r="I1" s="3" t="s">
        <v>20</v>
      </c>
      <c r="J1" s="3" t="s">
        <v>23</v>
      </c>
      <c r="K1" s="3" t="s">
        <v>22</v>
      </c>
      <c r="L1" s="3" t="s">
        <v>40</v>
      </c>
      <c r="M1" s="3" t="s">
        <v>79</v>
      </c>
      <c r="N1" s="3" t="s">
        <v>80</v>
      </c>
      <c r="O1" s="3" t="s">
        <v>81</v>
      </c>
    </row>
    <row r="2" spans="1:15" x14ac:dyDescent="0.35">
      <c r="A2">
        <v>100</v>
      </c>
      <c r="B2" t="s">
        <v>87</v>
      </c>
      <c r="C2" t="s">
        <v>24</v>
      </c>
      <c r="D2" t="s">
        <v>33</v>
      </c>
      <c r="E2">
        <v>3</v>
      </c>
      <c r="F2">
        <v>1</v>
      </c>
      <c r="G2" s="1">
        <v>20.100000000000001</v>
      </c>
      <c r="H2" s="1">
        <v>20.399999999999999</v>
      </c>
      <c r="I2">
        <v>30</v>
      </c>
      <c r="J2">
        <v>26.7</v>
      </c>
      <c r="K2">
        <v>190</v>
      </c>
      <c r="L2" s="2" t="s">
        <v>54</v>
      </c>
      <c r="M2">
        <v>141.41666666666666</v>
      </c>
      <c r="N2">
        <f t="shared" ref="N2:N25" si="0">(M2-AVERAGE($M$24:$M$25))*E2</f>
        <v>398.375</v>
      </c>
      <c r="O2">
        <f t="shared" ref="O2:O23" si="1">(N2/I2*60)/F2</f>
        <v>796.75</v>
      </c>
    </row>
    <row r="3" spans="1:15" x14ac:dyDescent="0.35">
      <c r="A3">
        <v>101</v>
      </c>
      <c r="B3" t="s">
        <v>87</v>
      </c>
      <c r="C3" t="s">
        <v>24</v>
      </c>
      <c r="D3" t="s">
        <v>33</v>
      </c>
      <c r="E3">
        <v>3</v>
      </c>
      <c r="F3">
        <v>1</v>
      </c>
      <c r="G3" s="1">
        <v>20.149999999999999</v>
      </c>
      <c r="H3" s="1">
        <v>20.45</v>
      </c>
      <c r="I3">
        <v>30</v>
      </c>
      <c r="J3">
        <v>26.7</v>
      </c>
      <c r="K3">
        <v>150</v>
      </c>
      <c r="L3" s="2" t="s">
        <v>54</v>
      </c>
      <c r="M3">
        <v>73.166666666666686</v>
      </c>
      <c r="N3">
        <f t="shared" si="0"/>
        <v>193.62500000000006</v>
      </c>
      <c r="O3">
        <f t="shared" si="1"/>
        <v>387.25000000000011</v>
      </c>
    </row>
    <row r="4" spans="1:15" x14ac:dyDescent="0.35">
      <c r="A4">
        <v>102</v>
      </c>
      <c r="B4" t="s">
        <v>87</v>
      </c>
      <c r="C4" t="s">
        <v>24</v>
      </c>
      <c r="D4" t="s">
        <v>33</v>
      </c>
      <c r="E4">
        <v>3</v>
      </c>
      <c r="F4">
        <v>1</v>
      </c>
      <c r="G4" s="1">
        <v>20.170000000000002</v>
      </c>
      <c r="H4" s="1">
        <v>20.48</v>
      </c>
      <c r="I4">
        <v>31</v>
      </c>
      <c r="J4">
        <v>26.7</v>
      </c>
      <c r="K4">
        <v>166</v>
      </c>
      <c r="L4" s="2" t="s">
        <v>55</v>
      </c>
      <c r="M4">
        <v>55.666666666666671</v>
      </c>
      <c r="N4">
        <f t="shared" si="0"/>
        <v>141.125</v>
      </c>
      <c r="O4">
        <f t="shared" si="1"/>
        <v>273.14516129032262</v>
      </c>
    </row>
    <row r="5" spans="1:15" x14ac:dyDescent="0.35">
      <c r="A5">
        <v>103</v>
      </c>
      <c r="B5" t="s">
        <v>87</v>
      </c>
      <c r="C5" t="s">
        <v>24</v>
      </c>
      <c r="D5" t="s">
        <v>33</v>
      </c>
      <c r="E5">
        <v>3</v>
      </c>
      <c r="F5">
        <v>1</v>
      </c>
      <c r="G5" s="1">
        <v>20.18</v>
      </c>
      <c r="H5" s="1">
        <v>20.49</v>
      </c>
      <c r="I5">
        <v>31</v>
      </c>
      <c r="J5">
        <v>26.7</v>
      </c>
      <c r="K5">
        <v>104</v>
      </c>
      <c r="L5" s="2" t="s">
        <v>54</v>
      </c>
      <c r="M5">
        <v>85.833333333333343</v>
      </c>
      <c r="N5">
        <f t="shared" si="0"/>
        <v>231.62500000000003</v>
      </c>
      <c r="O5">
        <f t="shared" si="1"/>
        <v>448.30645161290329</v>
      </c>
    </row>
    <row r="6" spans="1:15" x14ac:dyDescent="0.35">
      <c r="A6">
        <v>104</v>
      </c>
      <c r="B6" t="s">
        <v>87</v>
      </c>
      <c r="C6" t="s">
        <v>24</v>
      </c>
      <c r="D6" t="s">
        <v>33</v>
      </c>
      <c r="E6">
        <v>2</v>
      </c>
      <c r="F6">
        <v>1</v>
      </c>
      <c r="G6" s="1">
        <v>20.2</v>
      </c>
      <c r="H6" s="1">
        <v>20.51</v>
      </c>
      <c r="I6">
        <v>31</v>
      </c>
      <c r="J6">
        <v>26.7</v>
      </c>
      <c r="K6">
        <v>90</v>
      </c>
      <c r="L6" s="2" t="s">
        <v>54</v>
      </c>
      <c r="M6">
        <v>130.75000000000003</v>
      </c>
      <c r="N6">
        <f t="shared" si="0"/>
        <v>244.25000000000006</v>
      </c>
      <c r="O6">
        <f t="shared" si="1"/>
        <v>472.74193548387109</v>
      </c>
    </row>
    <row r="7" spans="1:15" x14ac:dyDescent="0.35">
      <c r="A7">
        <v>105</v>
      </c>
      <c r="B7" t="s">
        <v>87</v>
      </c>
      <c r="C7" t="s">
        <v>24</v>
      </c>
      <c r="D7" t="s">
        <v>33</v>
      </c>
      <c r="E7">
        <v>2</v>
      </c>
      <c r="F7">
        <v>1</v>
      </c>
      <c r="G7" s="1">
        <v>20.22</v>
      </c>
      <c r="H7" s="1">
        <v>20.52</v>
      </c>
      <c r="I7">
        <v>30</v>
      </c>
      <c r="J7">
        <v>26.7</v>
      </c>
      <c r="K7">
        <v>57</v>
      </c>
      <c r="L7" s="2" t="s">
        <v>54</v>
      </c>
      <c r="M7">
        <v>98.750000000000014</v>
      </c>
      <c r="N7">
        <f t="shared" si="0"/>
        <v>180.25000000000003</v>
      </c>
      <c r="O7">
        <f t="shared" si="1"/>
        <v>360.50000000000006</v>
      </c>
    </row>
    <row r="8" spans="1:15" x14ac:dyDescent="0.35">
      <c r="A8">
        <v>107</v>
      </c>
      <c r="B8" t="s">
        <v>92</v>
      </c>
      <c r="C8" t="s">
        <v>27</v>
      </c>
      <c r="D8" t="s">
        <v>33</v>
      </c>
      <c r="E8">
        <v>5</v>
      </c>
      <c r="F8">
        <v>1</v>
      </c>
      <c r="G8" s="1">
        <v>10.199999999999999</v>
      </c>
      <c r="H8" s="1">
        <v>10.42</v>
      </c>
      <c r="I8">
        <v>22</v>
      </c>
      <c r="J8">
        <v>26</v>
      </c>
      <c r="K8">
        <v>636</v>
      </c>
      <c r="L8" s="2" t="s">
        <v>54</v>
      </c>
      <c r="M8">
        <v>119.58333333333333</v>
      </c>
      <c r="N8">
        <f t="shared" si="0"/>
        <v>554.79166666666663</v>
      </c>
      <c r="O8">
        <f t="shared" si="1"/>
        <v>1513.0681818181818</v>
      </c>
    </row>
    <row r="9" spans="1:15" x14ac:dyDescent="0.35">
      <c r="A9">
        <v>108</v>
      </c>
      <c r="B9" t="s">
        <v>92</v>
      </c>
      <c r="C9" t="s">
        <v>25</v>
      </c>
      <c r="D9" t="s">
        <v>33</v>
      </c>
      <c r="E9">
        <v>5</v>
      </c>
      <c r="F9">
        <v>1</v>
      </c>
      <c r="G9" s="1">
        <v>10.220000000000001</v>
      </c>
      <c r="H9" s="1">
        <v>10.43</v>
      </c>
      <c r="I9">
        <v>21</v>
      </c>
      <c r="J9">
        <v>26</v>
      </c>
      <c r="K9">
        <v>605</v>
      </c>
      <c r="L9" s="2" t="s">
        <v>54</v>
      </c>
      <c r="M9">
        <v>77.166666666666686</v>
      </c>
      <c r="N9">
        <f t="shared" si="0"/>
        <v>342.70833333333343</v>
      </c>
      <c r="O9">
        <f t="shared" si="1"/>
        <v>979.16666666666697</v>
      </c>
    </row>
    <row r="10" spans="1:15" x14ac:dyDescent="0.35">
      <c r="A10">
        <v>109</v>
      </c>
      <c r="B10" t="s">
        <v>92</v>
      </c>
      <c r="C10" t="s">
        <v>25</v>
      </c>
      <c r="D10" t="s">
        <v>33</v>
      </c>
      <c r="E10">
        <v>5</v>
      </c>
      <c r="F10">
        <v>1</v>
      </c>
      <c r="G10" s="1">
        <v>10.23</v>
      </c>
      <c r="H10" s="1">
        <v>10.44</v>
      </c>
      <c r="I10">
        <v>21</v>
      </c>
      <c r="J10">
        <v>26</v>
      </c>
      <c r="K10">
        <v>927</v>
      </c>
      <c r="L10" s="2" t="s">
        <v>54</v>
      </c>
      <c r="M10">
        <v>206.66666666666669</v>
      </c>
      <c r="N10">
        <f t="shared" si="0"/>
        <v>990.20833333333348</v>
      </c>
      <c r="O10">
        <f t="shared" si="1"/>
        <v>2829.166666666667</v>
      </c>
    </row>
    <row r="11" spans="1:15" x14ac:dyDescent="0.35">
      <c r="A11">
        <v>110</v>
      </c>
      <c r="B11" t="s">
        <v>92</v>
      </c>
      <c r="C11" t="s">
        <v>25</v>
      </c>
      <c r="D11" t="s">
        <v>33</v>
      </c>
      <c r="E11">
        <v>5</v>
      </c>
      <c r="F11">
        <v>1</v>
      </c>
      <c r="G11" s="1">
        <v>10.26</v>
      </c>
      <c r="H11" s="1">
        <v>10.46</v>
      </c>
      <c r="I11">
        <v>20</v>
      </c>
      <c r="J11">
        <v>26</v>
      </c>
      <c r="K11">
        <v>633</v>
      </c>
      <c r="L11" s="2" t="s">
        <v>54</v>
      </c>
      <c r="M11">
        <v>106.16666666666666</v>
      </c>
      <c r="N11">
        <f t="shared" si="0"/>
        <v>487.70833333333326</v>
      </c>
      <c r="O11">
        <f t="shared" si="1"/>
        <v>1463.1249999999998</v>
      </c>
    </row>
    <row r="12" spans="1:15" x14ac:dyDescent="0.35">
      <c r="A12">
        <v>111</v>
      </c>
      <c r="B12" t="s">
        <v>92</v>
      </c>
      <c r="C12" t="s">
        <v>27</v>
      </c>
      <c r="D12" t="s">
        <v>33</v>
      </c>
      <c r="E12">
        <v>4</v>
      </c>
      <c r="F12">
        <v>1</v>
      </c>
      <c r="G12" s="1">
        <v>10.28</v>
      </c>
      <c r="H12" s="1">
        <v>10.58</v>
      </c>
      <c r="I12">
        <v>30</v>
      </c>
      <c r="J12">
        <v>26</v>
      </c>
      <c r="K12">
        <v>341</v>
      </c>
      <c r="L12" s="2" t="s">
        <v>54</v>
      </c>
      <c r="M12">
        <v>41.583333333333336</v>
      </c>
      <c r="N12">
        <f t="shared" si="0"/>
        <v>131.83333333333334</v>
      </c>
      <c r="O12">
        <f t="shared" si="1"/>
        <v>263.66666666666669</v>
      </c>
    </row>
    <row r="13" spans="1:15" x14ac:dyDescent="0.35">
      <c r="A13">
        <v>112</v>
      </c>
      <c r="B13" t="s">
        <v>92</v>
      </c>
      <c r="C13" t="s">
        <v>27</v>
      </c>
      <c r="D13" t="s">
        <v>33</v>
      </c>
      <c r="E13">
        <v>5</v>
      </c>
      <c r="F13">
        <v>1</v>
      </c>
      <c r="G13" s="1">
        <v>10.3</v>
      </c>
      <c r="H13" s="1">
        <v>11</v>
      </c>
      <c r="I13">
        <v>30</v>
      </c>
      <c r="J13">
        <v>26</v>
      </c>
      <c r="K13">
        <v>582</v>
      </c>
      <c r="L13" s="2" t="s">
        <v>54</v>
      </c>
      <c r="M13">
        <v>136.08333333333337</v>
      </c>
      <c r="N13">
        <f t="shared" si="0"/>
        <v>637.29166666666686</v>
      </c>
      <c r="O13">
        <f t="shared" si="1"/>
        <v>1274.5833333333337</v>
      </c>
    </row>
    <row r="14" spans="1:15" x14ac:dyDescent="0.35">
      <c r="A14">
        <v>113</v>
      </c>
      <c r="B14" t="s">
        <v>92</v>
      </c>
      <c r="C14" t="s">
        <v>27</v>
      </c>
      <c r="D14" t="s">
        <v>33</v>
      </c>
      <c r="E14">
        <v>5</v>
      </c>
      <c r="F14">
        <v>1</v>
      </c>
      <c r="G14" s="1">
        <v>10.33</v>
      </c>
      <c r="H14" s="1">
        <v>11.03</v>
      </c>
      <c r="I14">
        <v>30</v>
      </c>
      <c r="J14">
        <v>26</v>
      </c>
      <c r="K14">
        <v>444</v>
      </c>
      <c r="L14" s="2" t="s">
        <v>63</v>
      </c>
      <c r="M14">
        <v>52.666666666666679</v>
      </c>
      <c r="N14">
        <f t="shared" si="0"/>
        <v>220.2083333333334</v>
      </c>
      <c r="O14">
        <f t="shared" si="1"/>
        <v>440.4166666666668</v>
      </c>
    </row>
    <row r="15" spans="1:15" x14ac:dyDescent="0.35">
      <c r="A15">
        <v>114</v>
      </c>
      <c r="B15" t="s">
        <v>92</v>
      </c>
      <c r="C15" t="s">
        <v>27</v>
      </c>
      <c r="D15" t="s">
        <v>33</v>
      </c>
      <c r="E15">
        <v>5</v>
      </c>
      <c r="F15">
        <v>1</v>
      </c>
      <c r="G15" s="1">
        <v>10.36</v>
      </c>
      <c r="H15" s="1">
        <v>11.06</v>
      </c>
      <c r="I15">
        <v>30</v>
      </c>
      <c r="J15">
        <v>26</v>
      </c>
      <c r="K15">
        <v>483</v>
      </c>
      <c r="L15" s="2" t="s">
        <v>54</v>
      </c>
      <c r="M15">
        <v>42.916666666666671</v>
      </c>
      <c r="N15">
        <f t="shared" si="0"/>
        <v>171.45833333333337</v>
      </c>
      <c r="O15">
        <f t="shared" si="1"/>
        <v>342.91666666666674</v>
      </c>
    </row>
    <row r="16" spans="1:15" x14ac:dyDescent="0.35">
      <c r="A16">
        <v>115</v>
      </c>
      <c r="B16" t="s">
        <v>92</v>
      </c>
      <c r="C16" t="s">
        <v>27</v>
      </c>
      <c r="D16" t="s">
        <v>33</v>
      </c>
      <c r="E16">
        <v>5</v>
      </c>
      <c r="F16">
        <v>1</v>
      </c>
      <c r="G16" s="1">
        <v>10.38</v>
      </c>
      <c r="H16" s="1">
        <v>11.08</v>
      </c>
      <c r="I16">
        <v>30</v>
      </c>
      <c r="J16">
        <v>26</v>
      </c>
      <c r="K16">
        <v>504</v>
      </c>
      <c r="L16" s="2" t="s">
        <v>54</v>
      </c>
      <c r="M16">
        <v>20.916666666666668</v>
      </c>
      <c r="N16">
        <f t="shared" si="0"/>
        <v>61.458333333333343</v>
      </c>
      <c r="O16">
        <f t="shared" si="1"/>
        <v>122.9166666666667</v>
      </c>
    </row>
    <row r="17" spans="1:15" x14ac:dyDescent="0.35">
      <c r="A17">
        <v>116</v>
      </c>
      <c r="B17" t="s">
        <v>92</v>
      </c>
      <c r="C17" t="s">
        <v>26</v>
      </c>
      <c r="D17" t="s">
        <v>33</v>
      </c>
      <c r="E17">
        <v>5</v>
      </c>
      <c r="F17">
        <v>1</v>
      </c>
      <c r="G17" s="1">
        <v>11.19</v>
      </c>
      <c r="H17" s="1">
        <v>11.49</v>
      </c>
      <c r="I17">
        <v>30</v>
      </c>
      <c r="J17">
        <v>26</v>
      </c>
      <c r="K17">
        <v>557</v>
      </c>
      <c r="L17" s="2" t="s">
        <v>54</v>
      </c>
      <c r="M17">
        <v>209.75</v>
      </c>
      <c r="N17">
        <f t="shared" si="0"/>
        <v>1005.625</v>
      </c>
      <c r="O17">
        <f t="shared" si="1"/>
        <v>2011.2500000000002</v>
      </c>
    </row>
    <row r="18" spans="1:15" x14ac:dyDescent="0.35">
      <c r="A18">
        <v>117</v>
      </c>
      <c r="B18" t="s">
        <v>92</v>
      </c>
      <c r="C18" t="s">
        <v>26</v>
      </c>
      <c r="D18" t="s">
        <v>33</v>
      </c>
      <c r="E18">
        <v>5</v>
      </c>
      <c r="F18">
        <v>1</v>
      </c>
      <c r="G18" s="1">
        <v>11.21</v>
      </c>
      <c r="H18" s="1">
        <v>11.51</v>
      </c>
      <c r="I18">
        <v>30</v>
      </c>
      <c r="J18">
        <v>26</v>
      </c>
      <c r="K18">
        <v>392</v>
      </c>
      <c r="L18" s="2" t="s">
        <v>54</v>
      </c>
      <c r="M18">
        <v>61.83333333333335</v>
      </c>
      <c r="N18">
        <f t="shared" si="0"/>
        <v>266.04166666666674</v>
      </c>
      <c r="O18">
        <f t="shared" si="1"/>
        <v>532.08333333333348</v>
      </c>
    </row>
    <row r="19" spans="1:15" x14ac:dyDescent="0.35">
      <c r="A19">
        <v>118</v>
      </c>
      <c r="B19" t="s">
        <v>92</v>
      </c>
      <c r="C19" t="s">
        <v>27</v>
      </c>
      <c r="D19" t="s">
        <v>33</v>
      </c>
      <c r="E19">
        <v>5</v>
      </c>
      <c r="F19">
        <v>1</v>
      </c>
      <c r="G19" s="1">
        <v>11.24</v>
      </c>
      <c r="H19" s="1">
        <v>11.54</v>
      </c>
      <c r="I19">
        <v>30</v>
      </c>
      <c r="J19">
        <v>26</v>
      </c>
      <c r="K19">
        <v>673</v>
      </c>
      <c r="L19" s="2" t="s">
        <v>64</v>
      </c>
      <c r="M19">
        <v>57.250000000000014</v>
      </c>
      <c r="N19">
        <f t="shared" si="0"/>
        <v>243.12500000000006</v>
      </c>
      <c r="O19">
        <f t="shared" si="1"/>
        <v>486.25000000000006</v>
      </c>
    </row>
    <row r="20" spans="1:15" x14ac:dyDescent="0.35">
      <c r="A20">
        <v>119</v>
      </c>
      <c r="B20" t="s">
        <v>92</v>
      </c>
      <c r="C20" t="s">
        <v>27</v>
      </c>
      <c r="D20" t="s">
        <v>33</v>
      </c>
      <c r="E20">
        <v>5</v>
      </c>
      <c r="F20">
        <v>1</v>
      </c>
      <c r="G20" s="1">
        <v>11.26</v>
      </c>
      <c r="H20" s="1">
        <v>11.56</v>
      </c>
      <c r="I20">
        <v>30</v>
      </c>
      <c r="J20">
        <v>26</v>
      </c>
      <c r="K20">
        <v>408</v>
      </c>
      <c r="L20" s="2" t="s">
        <v>64</v>
      </c>
      <c r="M20">
        <v>70.000000000000014</v>
      </c>
      <c r="N20">
        <f t="shared" si="0"/>
        <v>306.87500000000006</v>
      </c>
      <c r="O20">
        <f t="shared" si="1"/>
        <v>613.75000000000011</v>
      </c>
    </row>
    <row r="21" spans="1:15" x14ac:dyDescent="0.35">
      <c r="A21">
        <v>120</v>
      </c>
      <c r="B21" t="s">
        <v>92</v>
      </c>
      <c r="C21" t="s">
        <v>28</v>
      </c>
      <c r="D21" t="s">
        <v>33</v>
      </c>
      <c r="E21">
        <v>6</v>
      </c>
      <c r="F21">
        <v>1</v>
      </c>
      <c r="G21" s="1">
        <v>11.29</v>
      </c>
      <c r="H21" s="1">
        <v>11.59</v>
      </c>
      <c r="I21">
        <v>30</v>
      </c>
      <c r="J21">
        <v>26</v>
      </c>
      <c r="K21">
        <v>723</v>
      </c>
      <c r="L21" s="2" t="s">
        <v>54</v>
      </c>
      <c r="M21">
        <v>244.16666666666669</v>
      </c>
      <c r="N21">
        <f t="shared" si="0"/>
        <v>1413.25</v>
      </c>
      <c r="O21">
        <f t="shared" si="1"/>
        <v>2826.5</v>
      </c>
    </row>
    <row r="22" spans="1:15" x14ac:dyDescent="0.35">
      <c r="A22">
        <v>121</v>
      </c>
      <c r="B22" t="s">
        <v>92</v>
      </c>
      <c r="C22" t="s">
        <v>26</v>
      </c>
      <c r="D22" t="s">
        <v>33</v>
      </c>
      <c r="E22">
        <v>6</v>
      </c>
      <c r="F22">
        <v>1</v>
      </c>
      <c r="G22" s="1">
        <v>11.32</v>
      </c>
      <c r="H22" s="1">
        <v>12.02</v>
      </c>
      <c r="I22">
        <v>30</v>
      </c>
      <c r="J22">
        <v>26</v>
      </c>
      <c r="K22">
        <v>726</v>
      </c>
      <c r="L22" s="2" t="s">
        <v>54</v>
      </c>
      <c r="M22">
        <v>66.833333333333343</v>
      </c>
      <c r="N22">
        <f t="shared" si="0"/>
        <v>349.25000000000006</v>
      </c>
      <c r="O22">
        <f t="shared" si="1"/>
        <v>698.50000000000011</v>
      </c>
    </row>
    <row r="23" spans="1:15" x14ac:dyDescent="0.35">
      <c r="A23">
        <v>122</v>
      </c>
      <c r="B23" t="s">
        <v>92</v>
      </c>
      <c r="C23" t="s">
        <v>25</v>
      </c>
      <c r="D23" t="s">
        <v>33</v>
      </c>
      <c r="E23">
        <v>6</v>
      </c>
      <c r="F23">
        <v>1</v>
      </c>
      <c r="G23" s="1">
        <v>11.34</v>
      </c>
      <c r="H23" s="1">
        <v>12.04</v>
      </c>
      <c r="I23">
        <v>30</v>
      </c>
      <c r="J23">
        <v>26</v>
      </c>
      <c r="K23">
        <v>1070</v>
      </c>
      <c r="L23" s="2" t="s">
        <v>54</v>
      </c>
      <c r="M23">
        <v>173.75</v>
      </c>
      <c r="N23">
        <f t="shared" si="0"/>
        <v>990.75</v>
      </c>
      <c r="O23">
        <f t="shared" si="1"/>
        <v>1981.5</v>
      </c>
    </row>
    <row r="24" spans="1:15" x14ac:dyDescent="0.35">
      <c r="A24">
        <v>123</v>
      </c>
      <c r="B24" t="s">
        <v>92</v>
      </c>
      <c r="C24" t="s">
        <v>36</v>
      </c>
      <c r="D24" t="s">
        <v>33</v>
      </c>
      <c r="E24">
        <v>5</v>
      </c>
      <c r="F24">
        <v>0</v>
      </c>
      <c r="G24" s="1">
        <v>11.4</v>
      </c>
      <c r="H24" s="1">
        <v>12.1</v>
      </c>
      <c r="I24">
        <v>30</v>
      </c>
      <c r="J24">
        <v>26</v>
      </c>
      <c r="K24" t="s">
        <v>35</v>
      </c>
      <c r="L24" s="2" t="s">
        <v>54</v>
      </c>
      <c r="M24">
        <v>7.5000000000000018</v>
      </c>
      <c r="N24">
        <f t="shared" si="0"/>
        <v>-5.6249999999999911</v>
      </c>
      <c r="O24" t="s">
        <v>35</v>
      </c>
    </row>
    <row r="25" spans="1:15" x14ac:dyDescent="0.35">
      <c r="A25">
        <v>124</v>
      </c>
      <c r="B25" t="s">
        <v>92</v>
      </c>
      <c r="C25" t="s">
        <v>38</v>
      </c>
      <c r="D25" t="s">
        <v>33</v>
      </c>
      <c r="E25">
        <v>4</v>
      </c>
      <c r="F25">
        <v>0</v>
      </c>
      <c r="G25" s="1">
        <v>11.43</v>
      </c>
      <c r="H25" s="1">
        <v>12.1</v>
      </c>
      <c r="I25">
        <v>27</v>
      </c>
      <c r="J25">
        <v>26</v>
      </c>
      <c r="K25" t="s">
        <v>35</v>
      </c>
      <c r="L25" s="2" t="s">
        <v>54</v>
      </c>
      <c r="M25">
        <v>9.75</v>
      </c>
      <c r="N25">
        <f t="shared" si="0"/>
        <v>4.5</v>
      </c>
      <c r="O25" t="s">
        <v>35</v>
      </c>
    </row>
    <row r="26" spans="1:15" x14ac:dyDescent="0.35">
      <c r="A26">
        <v>125</v>
      </c>
      <c r="B26" t="s">
        <v>93</v>
      </c>
      <c r="C26" t="s">
        <v>24</v>
      </c>
      <c r="D26" t="s">
        <v>33</v>
      </c>
      <c r="E26">
        <v>2</v>
      </c>
      <c r="F26">
        <v>1</v>
      </c>
      <c r="G26" s="1">
        <v>12.25</v>
      </c>
      <c r="H26" s="1">
        <v>13.04</v>
      </c>
      <c r="I26">
        <v>39</v>
      </c>
      <c r="J26">
        <v>25</v>
      </c>
      <c r="K26">
        <v>40</v>
      </c>
      <c r="L26" s="2" t="s">
        <v>65</v>
      </c>
      <c r="M26">
        <v>124.66666666666669</v>
      </c>
      <c r="N26">
        <f t="shared" ref="N26:N32" si="2">(M26-AVERAGE($M$30,$M$32))*E26</f>
        <v>238.75000000000003</v>
      </c>
      <c r="O26">
        <f>(N26/I26*60)/F26</f>
        <v>367.30769230769232</v>
      </c>
    </row>
    <row r="27" spans="1:15" x14ac:dyDescent="0.35">
      <c r="A27">
        <v>126</v>
      </c>
      <c r="B27" t="s">
        <v>93</v>
      </c>
      <c r="C27" t="s">
        <v>29</v>
      </c>
      <c r="D27" t="s">
        <v>34</v>
      </c>
      <c r="E27">
        <v>0.3</v>
      </c>
      <c r="F27">
        <v>10</v>
      </c>
      <c r="G27" s="1">
        <v>12.34</v>
      </c>
      <c r="H27" s="1">
        <v>13.42</v>
      </c>
      <c r="I27">
        <v>68</v>
      </c>
      <c r="J27">
        <v>25</v>
      </c>
      <c r="K27" t="s">
        <v>35</v>
      </c>
      <c r="L27" s="2" t="s">
        <v>54</v>
      </c>
      <c r="M27">
        <v>18.833333333333336</v>
      </c>
      <c r="N27">
        <f t="shared" si="2"/>
        <v>4.0625</v>
      </c>
      <c r="O27">
        <f>(N27/I27*60)/F27</f>
        <v>0.35845588235294124</v>
      </c>
    </row>
    <row r="28" spans="1:15" x14ac:dyDescent="0.35">
      <c r="A28">
        <v>127</v>
      </c>
      <c r="B28" t="s">
        <v>93</v>
      </c>
      <c r="C28" t="s">
        <v>29</v>
      </c>
      <c r="D28" t="s">
        <v>34</v>
      </c>
      <c r="E28">
        <v>0.3</v>
      </c>
      <c r="F28">
        <v>10</v>
      </c>
      <c r="G28" s="1">
        <v>12.39</v>
      </c>
      <c r="H28" s="1">
        <v>14.08</v>
      </c>
      <c r="I28">
        <v>89</v>
      </c>
      <c r="J28">
        <v>25</v>
      </c>
      <c r="K28" t="s">
        <v>35</v>
      </c>
      <c r="L28" s="2" t="s">
        <v>54</v>
      </c>
      <c r="M28">
        <v>15.750000000000002</v>
      </c>
      <c r="N28">
        <f t="shared" si="2"/>
        <v>3.1375000000000006</v>
      </c>
      <c r="O28">
        <f>(N28/I28*60)/F28</f>
        <v>0.21151685393258432</v>
      </c>
    </row>
    <row r="29" spans="1:15" x14ac:dyDescent="0.35">
      <c r="A29">
        <v>128</v>
      </c>
      <c r="B29" t="s">
        <v>93</v>
      </c>
      <c r="C29" t="s">
        <v>29</v>
      </c>
      <c r="D29" t="s">
        <v>34</v>
      </c>
      <c r="E29">
        <v>0.3</v>
      </c>
      <c r="F29">
        <v>10</v>
      </c>
      <c r="G29" s="1">
        <v>12.47</v>
      </c>
      <c r="H29" s="1">
        <v>14.15</v>
      </c>
      <c r="I29">
        <v>88</v>
      </c>
      <c r="J29">
        <v>25</v>
      </c>
      <c r="K29" t="s">
        <v>35</v>
      </c>
      <c r="L29" s="2" t="s">
        <v>66</v>
      </c>
      <c r="M29">
        <v>13.5</v>
      </c>
      <c r="N29">
        <f t="shared" si="2"/>
        <v>2.4624999999999995</v>
      </c>
      <c r="O29">
        <f>(N29/I29*60)/F29</f>
        <v>0.16789772727272725</v>
      </c>
    </row>
    <row r="30" spans="1:15" x14ac:dyDescent="0.35">
      <c r="A30">
        <v>129</v>
      </c>
      <c r="B30" t="s">
        <v>93</v>
      </c>
      <c r="C30" t="s">
        <v>37</v>
      </c>
      <c r="D30" t="s">
        <v>34</v>
      </c>
      <c r="E30">
        <v>0.3</v>
      </c>
      <c r="F30">
        <v>0</v>
      </c>
      <c r="G30" s="1">
        <v>12.47</v>
      </c>
      <c r="H30" s="1">
        <v>13.47</v>
      </c>
      <c r="I30">
        <v>90</v>
      </c>
      <c r="J30">
        <v>25</v>
      </c>
      <c r="K30" t="s">
        <v>35</v>
      </c>
      <c r="L30" s="2" t="s">
        <v>54</v>
      </c>
      <c r="M30">
        <v>5.333333333333333</v>
      </c>
      <c r="N30">
        <f t="shared" si="2"/>
        <v>1.2499999999999822E-2</v>
      </c>
      <c r="O30" t="s">
        <v>35</v>
      </c>
    </row>
    <row r="31" spans="1:15" x14ac:dyDescent="0.35">
      <c r="A31">
        <v>130</v>
      </c>
      <c r="B31" t="s">
        <v>93</v>
      </c>
      <c r="C31" t="s">
        <v>30</v>
      </c>
      <c r="D31" t="s">
        <v>33</v>
      </c>
      <c r="E31">
        <v>3</v>
      </c>
      <c r="F31">
        <v>1</v>
      </c>
      <c r="G31" s="1">
        <v>12.56</v>
      </c>
      <c r="H31" s="1">
        <v>13.32</v>
      </c>
      <c r="I31">
        <v>36</v>
      </c>
      <c r="J31">
        <v>25</v>
      </c>
      <c r="K31">
        <v>48</v>
      </c>
      <c r="L31" s="2" t="s">
        <v>54</v>
      </c>
      <c r="M31">
        <v>20.000000000000004</v>
      </c>
      <c r="N31">
        <f t="shared" si="2"/>
        <v>44.125000000000007</v>
      </c>
      <c r="O31">
        <f>(N31/I31*60)/F31</f>
        <v>73.541666666666686</v>
      </c>
    </row>
    <row r="32" spans="1:15" x14ac:dyDescent="0.35">
      <c r="A32">
        <v>131</v>
      </c>
      <c r="B32" t="s">
        <v>93</v>
      </c>
      <c r="C32" t="s">
        <v>39</v>
      </c>
      <c r="D32" t="s">
        <v>33</v>
      </c>
      <c r="E32">
        <v>2</v>
      </c>
      <c r="F32">
        <v>0</v>
      </c>
      <c r="G32" s="1">
        <v>12.56</v>
      </c>
      <c r="H32" s="1">
        <v>12.56</v>
      </c>
      <c r="I32">
        <v>30</v>
      </c>
      <c r="J32">
        <v>25</v>
      </c>
      <c r="K32" t="s">
        <v>35</v>
      </c>
      <c r="L32" s="2" t="s">
        <v>54</v>
      </c>
      <c r="M32">
        <v>5.2500000000000009</v>
      </c>
      <c r="N32">
        <f t="shared" si="2"/>
        <v>-8.3333333333332149E-2</v>
      </c>
      <c r="O32" t="s">
        <v>35</v>
      </c>
    </row>
    <row r="33" spans="1:15" x14ac:dyDescent="0.35">
      <c r="A33">
        <v>132</v>
      </c>
      <c r="B33" t="s">
        <v>94</v>
      </c>
      <c r="C33" t="s">
        <v>24</v>
      </c>
      <c r="D33" t="s">
        <v>70</v>
      </c>
      <c r="E33">
        <v>0.5</v>
      </c>
      <c r="F33">
        <v>1</v>
      </c>
      <c r="G33" s="1">
        <v>11.01</v>
      </c>
      <c r="H33" s="1">
        <v>11.34</v>
      </c>
      <c r="I33">
        <v>33</v>
      </c>
      <c r="J33">
        <v>23.3</v>
      </c>
      <c r="K33">
        <v>41</v>
      </c>
      <c r="L33" s="2" t="s">
        <v>78</v>
      </c>
      <c r="M33">
        <v>342.83333333333337</v>
      </c>
      <c r="N33">
        <f t="shared" ref="N33:N47" si="3">(M33-AVERAGE($M$43,$M$47))*E33</f>
        <v>168.10416666666669</v>
      </c>
      <c r="O33">
        <f t="shared" ref="O33:O42" si="4">(N33/I33*60)/F33</f>
        <v>305.64393939393943</v>
      </c>
    </row>
    <row r="34" spans="1:15" x14ac:dyDescent="0.35">
      <c r="A34">
        <v>133</v>
      </c>
      <c r="B34" t="s">
        <v>94</v>
      </c>
      <c r="C34" t="s">
        <v>24</v>
      </c>
      <c r="D34" t="s">
        <v>70</v>
      </c>
      <c r="E34">
        <v>0.7</v>
      </c>
      <c r="F34">
        <v>1</v>
      </c>
      <c r="G34" s="1">
        <v>11.03</v>
      </c>
      <c r="H34" s="1">
        <v>11.36</v>
      </c>
      <c r="I34">
        <v>33</v>
      </c>
      <c r="J34">
        <v>23.3</v>
      </c>
      <c r="K34">
        <v>56</v>
      </c>
      <c r="L34" s="2" t="s">
        <v>54</v>
      </c>
      <c r="M34">
        <v>238.58333333333334</v>
      </c>
      <c r="N34">
        <f t="shared" si="3"/>
        <v>162.37083333333334</v>
      </c>
      <c r="O34">
        <f t="shared" si="4"/>
        <v>295.219696969697</v>
      </c>
    </row>
    <row r="35" spans="1:15" x14ac:dyDescent="0.35">
      <c r="A35">
        <v>134</v>
      </c>
      <c r="B35" t="s">
        <v>94</v>
      </c>
      <c r="C35" t="s">
        <v>67</v>
      </c>
      <c r="D35" t="s">
        <v>33</v>
      </c>
      <c r="E35">
        <v>6</v>
      </c>
      <c r="F35">
        <v>1</v>
      </c>
      <c r="G35" s="1">
        <v>11.08</v>
      </c>
      <c r="H35" s="1">
        <v>11.38</v>
      </c>
      <c r="I35">
        <v>30</v>
      </c>
      <c r="J35">
        <v>23.3</v>
      </c>
      <c r="K35">
        <v>524</v>
      </c>
      <c r="L35" s="2" t="s">
        <v>78</v>
      </c>
      <c r="M35">
        <v>151.91666666666669</v>
      </c>
      <c r="N35">
        <f t="shared" si="3"/>
        <v>871.75000000000011</v>
      </c>
      <c r="O35">
        <f t="shared" si="4"/>
        <v>1743.5000000000002</v>
      </c>
    </row>
    <row r="36" spans="1:15" x14ac:dyDescent="0.35">
      <c r="A36">
        <v>135</v>
      </c>
      <c r="B36" t="s">
        <v>94</v>
      </c>
      <c r="C36" t="s">
        <v>67</v>
      </c>
      <c r="D36" t="s">
        <v>33</v>
      </c>
      <c r="E36">
        <v>6</v>
      </c>
      <c r="F36">
        <v>1</v>
      </c>
      <c r="G36" s="1">
        <v>11.12</v>
      </c>
      <c r="H36" s="1">
        <v>11.46</v>
      </c>
      <c r="I36">
        <v>34</v>
      </c>
      <c r="J36">
        <v>23.3</v>
      </c>
      <c r="K36">
        <v>614</v>
      </c>
      <c r="L36" s="2" t="s">
        <v>54</v>
      </c>
      <c r="M36">
        <v>335.66666666666669</v>
      </c>
      <c r="N36">
        <f t="shared" si="3"/>
        <v>1974.25</v>
      </c>
      <c r="O36">
        <f t="shared" si="4"/>
        <v>3483.9705882352937</v>
      </c>
    </row>
    <row r="37" spans="1:15" x14ac:dyDescent="0.35">
      <c r="A37">
        <v>136</v>
      </c>
      <c r="B37" t="s">
        <v>94</v>
      </c>
      <c r="C37" t="s">
        <v>67</v>
      </c>
      <c r="D37" t="s">
        <v>33</v>
      </c>
      <c r="E37">
        <v>5</v>
      </c>
      <c r="F37">
        <v>1</v>
      </c>
      <c r="G37" s="1">
        <v>11.16</v>
      </c>
      <c r="H37" s="1">
        <v>11.49</v>
      </c>
      <c r="I37">
        <v>33</v>
      </c>
      <c r="J37">
        <v>23.3</v>
      </c>
      <c r="K37">
        <v>216</v>
      </c>
      <c r="L37" s="2" t="s">
        <v>54</v>
      </c>
      <c r="M37">
        <v>143.25000000000003</v>
      </c>
      <c r="N37">
        <f t="shared" si="3"/>
        <v>683.12500000000011</v>
      </c>
      <c r="O37">
        <f t="shared" si="4"/>
        <v>1242.0454545454547</v>
      </c>
    </row>
    <row r="38" spans="1:15" x14ac:dyDescent="0.35">
      <c r="A38">
        <v>137</v>
      </c>
      <c r="B38" t="s">
        <v>94</v>
      </c>
      <c r="C38" t="s">
        <v>67</v>
      </c>
      <c r="D38" t="s">
        <v>33</v>
      </c>
      <c r="E38">
        <v>4</v>
      </c>
      <c r="F38">
        <v>1</v>
      </c>
      <c r="G38" s="1">
        <v>11.18</v>
      </c>
      <c r="H38" s="1">
        <v>11.5</v>
      </c>
      <c r="I38">
        <v>32</v>
      </c>
      <c r="J38">
        <v>23.3</v>
      </c>
      <c r="K38">
        <v>154</v>
      </c>
      <c r="L38" s="2" t="s">
        <v>54</v>
      </c>
      <c r="M38">
        <v>179.16666666666669</v>
      </c>
      <c r="N38">
        <f t="shared" si="3"/>
        <v>690.16666666666674</v>
      </c>
      <c r="O38">
        <f t="shared" si="4"/>
        <v>1294.0625000000002</v>
      </c>
    </row>
    <row r="39" spans="1:15" x14ac:dyDescent="0.35">
      <c r="A39">
        <v>138</v>
      </c>
      <c r="B39" t="s">
        <v>94</v>
      </c>
      <c r="C39" t="s">
        <v>24</v>
      </c>
      <c r="D39" t="s">
        <v>70</v>
      </c>
      <c r="E39">
        <v>0.5</v>
      </c>
      <c r="F39">
        <v>1</v>
      </c>
      <c r="G39" s="1">
        <v>11.27</v>
      </c>
      <c r="H39" s="1">
        <v>11.57</v>
      </c>
      <c r="I39">
        <v>30</v>
      </c>
      <c r="J39">
        <v>23.3</v>
      </c>
      <c r="K39">
        <v>41</v>
      </c>
      <c r="L39" s="2" t="s">
        <v>54</v>
      </c>
      <c r="M39">
        <v>268.91666666666669</v>
      </c>
      <c r="N39">
        <f t="shared" si="3"/>
        <v>131.14583333333334</v>
      </c>
      <c r="O39">
        <f t="shared" si="4"/>
        <v>262.29166666666669</v>
      </c>
    </row>
    <row r="40" spans="1:15" x14ac:dyDescent="0.35">
      <c r="A40">
        <v>139</v>
      </c>
      <c r="B40" t="s">
        <v>94</v>
      </c>
      <c r="C40" t="s">
        <v>24</v>
      </c>
      <c r="D40" t="s">
        <v>33</v>
      </c>
      <c r="E40">
        <v>3</v>
      </c>
      <c r="F40">
        <v>2</v>
      </c>
      <c r="G40" s="1">
        <v>11.21</v>
      </c>
      <c r="H40" s="1">
        <v>11.51</v>
      </c>
      <c r="I40">
        <v>30</v>
      </c>
      <c r="J40">
        <v>23.3</v>
      </c>
      <c r="K40">
        <v>149</v>
      </c>
      <c r="L40" s="2" t="s">
        <v>78</v>
      </c>
      <c r="M40">
        <v>116.58333333333334</v>
      </c>
      <c r="N40">
        <f t="shared" si="3"/>
        <v>329.875</v>
      </c>
      <c r="O40">
        <f t="shared" si="4"/>
        <v>329.875</v>
      </c>
    </row>
    <row r="41" spans="1:15" x14ac:dyDescent="0.35">
      <c r="A41">
        <v>140</v>
      </c>
      <c r="B41" t="s">
        <v>94</v>
      </c>
      <c r="C41" t="s">
        <v>28</v>
      </c>
      <c r="D41" t="s">
        <v>33</v>
      </c>
      <c r="E41">
        <v>2</v>
      </c>
      <c r="F41">
        <v>2</v>
      </c>
      <c r="G41" s="1">
        <v>11.23</v>
      </c>
      <c r="H41" s="1">
        <v>11.54</v>
      </c>
      <c r="I41">
        <v>31</v>
      </c>
      <c r="J41">
        <v>23.3</v>
      </c>
      <c r="K41">
        <v>50</v>
      </c>
      <c r="L41" s="2" t="s">
        <v>54</v>
      </c>
      <c r="M41">
        <v>56.500000000000007</v>
      </c>
      <c r="N41">
        <f t="shared" si="3"/>
        <v>99.750000000000014</v>
      </c>
      <c r="O41">
        <f t="shared" si="4"/>
        <v>96.532258064516142</v>
      </c>
    </row>
    <row r="42" spans="1:15" x14ac:dyDescent="0.35">
      <c r="A42">
        <v>141</v>
      </c>
      <c r="B42" t="s">
        <v>94</v>
      </c>
      <c r="C42" t="s">
        <v>29</v>
      </c>
      <c r="D42" t="s">
        <v>29</v>
      </c>
      <c r="E42">
        <v>0.2</v>
      </c>
      <c r="F42">
        <v>6</v>
      </c>
      <c r="G42" s="1">
        <v>11.42</v>
      </c>
      <c r="H42" s="1">
        <v>13.4</v>
      </c>
      <c r="I42">
        <v>118</v>
      </c>
      <c r="J42">
        <v>23.3</v>
      </c>
      <c r="K42" t="s">
        <v>35</v>
      </c>
      <c r="L42" s="2" t="s">
        <v>54</v>
      </c>
      <c r="M42">
        <v>12.083333333333334</v>
      </c>
      <c r="N42">
        <f t="shared" si="3"/>
        <v>1.0916666666666668</v>
      </c>
      <c r="O42">
        <f t="shared" si="4"/>
        <v>9.2514124293785319E-2</v>
      </c>
    </row>
    <row r="43" spans="1:15" x14ac:dyDescent="0.35">
      <c r="A43">
        <v>142</v>
      </c>
      <c r="B43" t="s">
        <v>94</v>
      </c>
      <c r="C43" t="s">
        <v>68</v>
      </c>
      <c r="D43" t="s">
        <v>34</v>
      </c>
      <c r="E43">
        <v>0.2</v>
      </c>
      <c r="F43">
        <v>0</v>
      </c>
      <c r="G43" s="1">
        <v>11.54</v>
      </c>
      <c r="H43" s="1">
        <v>13.25</v>
      </c>
      <c r="I43">
        <v>91</v>
      </c>
      <c r="J43">
        <v>23.3</v>
      </c>
      <c r="K43" t="s">
        <v>35</v>
      </c>
      <c r="L43" s="2" t="s">
        <v>54</v>
      </c>
      <c r="M43">
        <v>7.083333333333333</v>
      </c>
      <c r="N43">
        <f t="shared" si="3"/>
        <v>9.1666666666666619E-2</v>
      </c>
      <c r="O43" t="s">
        <v>35</v>
      </c>
    </row>
    <row r="44" spans="1:15" x14ac:dyDescent="0.35">
      <c r="A44">
        <v>143</v>
      </c>
      <c r="B44" t="s">
        <v>94</v>
      </c>
      <c r="C44" t="s">
        <v>29</v>
      </c>
      <c r="D44" t="s">
        <v>34</v>
      </c>
      <c r="E44">
        <v>0.2</v>
      </c>
      <c r="F44">
        <v>5</v>
      </c>
      <c r="G44" s="1">
        <v>11.55</v>
      </c>
      <c r="H44" s="1">
        <v>13.34</v>
      </c>
      <c r="I44">
        <v>99</v>
      </c>
      <c r="J44">
        <v>23.3</v>
      </c>
      <c r="K44" t="s">
        <v>35</v>
      </c>
      <c r="L44" s="2" t="s">
        <v>54</v>
      </c>
      <c r="M44">
        <v>12.8333333333333</v>
      </c>
      <c r="N44">
        <f t="shared" si="3"/>
        <v>1.24166666666666</v>
      </c>
      <c r="O44">
        <f>(N44/I44*60)/F44</f>
        <v>0.1505050505050497</v>
      </c>
    </row>
    <row r="45" spans="1:15" x14ac:dyDescent="0.35">
      <c r="A45">
        <v>144</v>
      </c>
      <c r="B45" t="s">
        <v>94</v>
      </c>
      <c r="C45" t="s">
        <v>29</v>
      </c>
      <c r="D45" t="s">
        <v>34</v>
      </c>
      <c r="E45">
        <v>0.2</v>
      </c>
      <c r="F45">
        <v>5</v>
      </c>
      <c r="G45" s="1">
        <v>11.58</v>
      </c>
      <c r="H45" s="1">
        <v>13.3</v>
      </c>
      <c r="I45">
        <v>92</v>
      </c>
      <c r="J45">
        <v>23.3</v>
      </c>
      <c r="K45" t="s">
        <v>35</v>
      </c>
      <c r="L45" s="2" t="s">
        <v>54</v>
      </c>
      <c r="M45">
        <v>14.5</v>
      </c>
      <c r="N45">
        <f t="shared" si="3"/>
        <v>1.5750000000000002</v>
      </c>
      <c r="O45">
        <f>(N45/I45*60)/F45</f>
        <v>0.20543478260869566</v>
      </c>
    </row>
    <row r="46" spans="1:15" x14ac:dyDescent="0.35">
      <c r="A46">
        <v>145</v>
      </c>
      <c r="B46" t="s">
        <v>94</v>
      </c>
      <c r="C46" t="s">
        <v>29</v>
      </c>
      <c r="D46" t="s">
        <v>34</v>
      </c>
      <c r="E46">
        <v>0.2</v>
      </c>
      <c r="F46">
        <v>9</v>
      </c>
      <c r="G46" s="1">
        <v>12.04</v>
      </c>
      <c r="H46" s="1">
        <v>13.34</v>
      </c>
      <c r="I46">
        <v>90</v>
      </c>
      <c r="J46">
        <v>23.3</v>
      </c>
      <c r="K46" t="s">
        <v>35</v>
      </c>
      <c r="L46" s="2" t="s">
        <v>54</v>
      </c>
      <c r="M46">
        <v>10.666666666666666</v>
      </c>
      <c r="N46">
        <f t="shared" si="3"/>
        <v>0.80833333333333324</v>
      </c>
      <c r="O46">
        <f>(N46/I46*60)/F46</f>
        <v>5.9876543209876537E-2</v>
      </c>
    </row>
    <row r="47" spans="1:15" x14ac:dyDescent="0.35">
      <c r="A47">
        <v>146</v>
      </c>
      <c r="B47" t="s">
        <v>94</v>
      </c>
      <c r="C47" t="s">
        <v>69</v>
      </c>
      <c r="D47" t="s">
        <v>33</v>
      </c>
      <c r="E47">
        <v>6</v>
      </c>
      <c r="F47">
        <v>0</v>
      </c>
      <c r="G47" s="1">
        <v>12.07</v>
      </c>
      <c r="H47" s="1">
        <v>13.25</v>
      </c>
      <c r="I47">
        <v>88</v>
      </c>
      <c r="J47">
        <v>23.3</v>
      </c>
      <c r="K47" t="s">
        <v>35</v>
      </c>
      <c r="L47" s="2" t="s">
        <v>54</v>
      </c>
      <c r="M47">
        <v>6.166666666666667</v>
      </c>
      <c r="N47">
        <f t="shared" si="3"/>
        <v>-2.7499999999999982</v>
      </c>
      <c r="O47" t="s">
        <v>35</v>
      </c>
    </row>
  </sheetData>
  <autoFilter ref="A1:O47" xr:uid="{4782880F-19F5-4C97-B687-8149361B07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Fishing and Environmental data</vt:lpstr>
      <vt:lpstr>Fish and mussel sampling</vt:lpstr>
      <vt:lpstr>Column headings</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Klemet</dc:creator>
  <cp:lastModifiedBy>Sandra Klemet</cp:lastModifiedBy>
  <dcterms:created xsi:type="dcterms:W3CDTF">2021-08-15T00:14:16Z</dcterms:created>
  <dcterms:modified xsi:type="dcterms:W3CDTF">2021-08-20T16:17:00Z</dcterms:modified>
</cp:coreProperties>
</file>