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lem\Documents\Etudes\Trent\Xenopoulos lab\Projects\Lake Erie &amp; animal excretion\Data\"/>
    </mc:Choice>
  </mc:AlternateContent>
  <xr:revisionPtr revIDLastSave="0" documentId="13_ncr:1_{C70AB56E-B457-45D1-A4F6-B1169EB92A74}" xr6:coauthVersionLast="47" xr6:coauthVersionMax="47" xr10:uidLastSave="{00000000-0000-0000-0000-000000000000}"/>
  <bookViews>
    <workbookView xWindow="-110" yWindow="490" windowWidth="19420" windowHeight="10420" firstSheet="1" activeTab="3" xr2:uid="{70BA1BFC-5979-412F-9747-5311E2A3C231}"/>
  </bookViews>
  <sheets>
    <sheet name="SRP standard curve" sheetId="1" r:id="rId1"/>
    <sheet name="SRP samples" sheetId="2" r:id="rId2"/>
    <sheet name="TDP standard curve" sheetId="3" r:id="rId3"/>
    <sheet name="TDP sampl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2" i="4"/>
  <c r="J48" i="4"/>
  <c r="H21" i="4"/>
  <c r="I21" i="4"/>
  <c r="H22" i="4"/>
  <c r="I22" i="4"/>
  <c r="H23" i="4"/>
  <c r="I23" i="4"/>
  <c r="H24" i="4"/>
  <c r="I24" i="4"/>
  <c r="H25" i="4"/>
  <c r="I25" i="4"/>
  <c r="H26" i="4"/>
  <c r="I26" i="4"/>
  <c r="H27" i="4"/>
  <c r="I27" i="4"/>
  <c r="H28" i="4"/>
  <c r="I28" i="4"/>
  <c r="H29" i="4"/>
  <c r="I29" i="4"/>
  <c r="H30" i="4"/>
  <c r="I30" i="4"/>
  <c r="H31" i="4"/>
  <c r="I31" i="4"/>
  <c r="H32" i="4"/>
  <c r="I32" i="4"/>
  <c r="H33" i="4"/>
  <c r="I33" i="4"/>
  <c r="H34" i="4"/>
  <c r="I34" i="4"/>
  <c r="H35" i="4"/>
  <c r="I35" i="4"/>
  <c r="H36" i="4"/>
  <c r="I36" i="4"/>
  <c r="H37" i="4"/>
  <c r="I37" i="4"/>
  <c r="H38" i="4"/>
  <c r="I38" i="4"/>
  <c r="H39" i="4"/>
  <c r="I39" i="4"/>
  <c r="H40" i="4"/>
  <c r="I40" i="4"/>
  <c r="H41" i="4"/>
  <c r="I41" i="4"/>
  <c r="H42" i="4"/>
  <c r="I42" i="4"/>
  <c r="H43" i="4"/>
  <c r="I43" i="4"/>
  <c r="H44" i="4"/>
  <c r="I44" i="4"/>
  <c r="H45" i="4"/>
  <c r="I45" i="4"/>
  <c r="H46" i="4"/>
  <c r="I46" i="4"/>
  <c r="H47" i="4"/>
  <c r="I47" i="4"/>
  <c r="H48" i="4"/>
  <c r="I48" i="4"/>
  <c r="H3" i="4"/>
  <c r="I3" i="4"/>
  <c r="H4" i="4"/>
  <c r="I4" i="4"/>
  <c r="H5" i="4"/>
  <c r="I5" i="4"/>
  <c r="H6" i="4"/>
  <c r="I6" i="4"/>
  <c r="H7" i="4"/>
  <c r="I7" i="4"/>
  <c r="H8" i="4"/>
  <c r="I8" i="4"/>
  <c r="H9" i="4"/>
  <c r="I9" i="4"/>
  <c r="H10" i="4"/>
  <c r="I10" i="4"/>
  <c r="H11" i="4"/>
  <c r="I11" i="4"/>
  <c r="H12" i="4"/>
  <c r="I12" i="4"/>
  <c r="H13" i="4"/>
  <c r="I13" i="4"/>
  <c r="H14" i="4"/>
  <c r="I14" i="4"/>
  <c r="H15" i="4"/>
  <c r="I15" i="4"/>
  <c r="H16" i="4"/>
  <c r="I16" i="4"/>
  <c r="H17" i="4"/>
  <c r="I17" i="4"/>
  <c r="H18" i="4"/>
  <c r="I18" i="4"/>
  <c r="H19" i="4"/>
  <c r="I19" i="4"/>
  <c r="H20" i="4"/>
  <c r="I20" i="4"/>
  <c r="I2" i="4"/>
  <c r="H2" i="4"/>
  <c r="F2" i="4"/>
  <c r="J2" i="3" l="1"/>
  <c r="H3" i="3"/>
  <c r="H2" i="3"/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2" i="4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2" i="2"/>
  <c r="D11" i="1" l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<sst xmlns="http://schemas.openxmlformats.org/spreadsheetml/2006/main" count="74" uniqueCount="16">
  <si>
    <t>STDS</t>
  </si>
  <si>
    <t>ABS</t>
  </si>
  <si>
    <t>AVERAGE</t>
  </si>
  <si>
    <t>ID</t>
  </si>
  <si>
    <t>Date</t>
  </si>
  <si>
    <t>SRP (ug/L)</t>
  </si>
  <si>
    <t>16.08.2021</t>
  </si>
  <si>
    <t>TDP (ug/L)</t>
  </si>
  <si>
    <t>DI BLANK</t>
  </si>
  <si>
    <t>CTL1</t>
  </si>
  <si>
    <t>CTL2</t>
  </si>
  <si>
    <t>CTL3</t>
  </si>
  <si>
    <t>Slope:</t>
  </si>
  <si>
    <t>Intercept:</t>
  </si>
  <si>
    <t>Corrected TDP</t>
  </si>
  <si>
    <t>TDP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</si>
</sst>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D5D8E469-6B0E-47CC-A1F7-4C6B1B8CEF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6430008748906384E-2"/>
                  <c:y val="-4.1763341067285384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'SRP standard curve'!$A$2:$A$11</c:f>
              <c:numCache>
                <c:formatCode>General</c:formatCode>
                <c:ptCount val="10"/>
                <c:pt idx="0">
                  <c:v>0</c:v>
                </c:pt>
                <c:pt idx="1">
                  <c:v>5.0999999999999996</c:v>
                </c:pt>
                <c:pt idx="2">
                  <c:v>10.565</c:v>
                </c:pt>
                <c:pt idx="3">
                  <c:v>30.016400000000001</c:v>
                </c:pt>
                <c:pt idx="4">
                  <c:v>49.88</c:v>
                </c:pt>
                <c:pt idx="5">
                  <c:v>60.545000000000002</c:v>
                </c:pt>
                <c:pt idx="6">
                  <c:v>120.309</c:v>
                </c:pt>
                <c:pt idx="7">
                  <c:v>199.9239</c:v>
                </c:pt>
                <c:pt idx="8">
                  <c:v>400.24540000000002</c:v>
                </c:pt>
                <c:pt idx="9">
                  <c:v>880.1</c:v>
                </c:pt>
              </c:numCache>
            </c:numRef>
          </c:xVal>
          <c:yVal>
            <c:numRef>
              <c:f>'SRP standard curve'!$D$2:$D$11</c:f>
              <c:numCache>
                <c:formatCode>General</c:formatCode>
                <c:ptCount val="10"/>
                <c:pt idx="0">
                  <c:v>3.4999999999999983E-5</c:v>
                </c:pt>
                <c:pt idx="1">
                  <c:v>3.6499999999999996E-3</c:v>
                </c:pt>
                <c:pt idx="2">
                  <c:v>1.14E-2</c:v>
                </c:pt>
                <c:pt idx="3">
                  <c:v>1.745E-2</c:v>
                </c:pt>
                <c:pt idx="4">
                  <c:v>3.1550000000000002E-2</c:v>
                </c:pt>
                <c:pt idx="5">
                  <c:v>3.56E-2</c:v>
                </c:pt>
                <c:pt idx="6">
                  <c:v>7.3800000000000004E-2</c:v>
                </c:pt>
                <c:pt idx="7">
                  <c:v>0.1236</c:v>
                </c:pt>
                <c:pt idx="8">
                  <c:v>0.25459999999999999</c:v>
                </c:pt>
                <c:pt idx="9">
                  <c:v>0.55994999999999995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43-47C9-AC1F-6BB71BE86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907360"/>
        <c:axId val="796907688"/>
      </c:scatterChart>
      <c:valAx>
        <c:axId val="79690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907688"/>
        <c:crosses val="autoZero"/>
        <c:crossBetween val="midCat"/>
      </c:valAx>
      <c:valAx>
        <c:axId val="796907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90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'TDP standard curve'!$A$2:$A$11</c:f>
              <c:numCache>
                <c:formatCode>General</c:formatCode>
                <c:ptCount val="10"/>
                <c:pt idx="0">
                  <c:v>0</c:v>
                </c:pt>
                <c:pt idx="1">
                  <c:v>5.0999999999999996</c:v>
                </c:pt>
                <c:pt idx="2">
                  <c:v>10.565</c:v>
                </c:pt>
                <c:pt idx="3">
                  <c:v>30.016400000000001</c:v>
                </c:pt>
                <c:pt idx="4">
                  <c:v>49.88</c:v>
                </c:pt>
                <c:pt idx="5">
                  <c:v>60.545000000000002</c:v>
                </c:pt>
                <c:pt idx="6">
                  <c:v>120.309</c:v>
                </c:pt>
                <c:pt idx="7">
                  <c:v>199.239</c:v>
                </c:pt>
                <c:pt idx="8">
                  <c:v>400.24540000000002</c:v>
                </c:pt>
                <c:pt idx="9">
                  <c:v>880.1</c:v>
                </c:pt>
              </c:numCache>
            </c:numRef>
          </c:xVal>
          <c:yVal>
            <c:numRef>
              <c:f>'TDP standard curve'!$D$2:$D$11</c:f>
              <c:numCache>
                <c:formatCode>General</c:formatCode>
                <c:ptCount val="10"/>
                <c:pt idx="0">
                  <c:v>1.2999999999999999E-3</c:v>
                </c:pt>
                <c:pt idx="1">
                  <c:v>3.0499999999999998E-3</c:v>
                </c:pt>
                <c:pt idx="2">
                  <c:v>3.1999999999999997E-3</c:v>
                </c:pt>
                <c:pt idx="3">
                  <c:v>6.5000000000000006E-3</c:v>
                </c:pt>
                <c:pt idx="4">
                  <c:v>1.2799999999999999E-2</c:v>
                </c:pt>
                <c:pt idx="5">
                  <c:v>1.61E-2</c:v>
                </c:pt>
                <c:pt idx="6">
                  <c:v>2.5750000000000002E-2</c:v>
                </c:pt>
                <c:pt idx="7">
                  <c:v>4.1950000000000001E-2</c:v>
                </c:pt>
                <c:pt idx="8">
                  <c:v>9.1350000000000001E-2</c:v>
                </c:pt>
                <c:pt idx="9">
                  <c:v>0.17745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39-4A01-B473-2AC2C7D710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9989688"/>
        <c:axId val="779992312"/>
      </c:scatterChart>
      <c:valAx>
        <c:axId val="779989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992312"/>
        <c:crosses val="autoZero"/>
        <c:crossBetween val="midCat"/>
      </c:valAx>
      <c:valAx>
        <c:axId val="77999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989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4762</xdr:rowOff>
    </xdr:from>
    <xdr:to>
      <xdr:col>18</xdr:col>
      <xdr:colOff>228600</xdr:colOff>
      <xdr:row>26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EABC03-069E-4AB8-911B-0B411F2B85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530225</xdr:colOff>
      <xdr:row>3</xdr:row>
      <xdr:rowOff>155575</xdr:rowOff>
    </xdr:from>
    <xdr:to>
      <xdr:col>13</xdr:col>
      <xdr:colOff>225425</xdr:colOff>
      <xdr:row>18</xdr:row>
      <xdr:rowOff>136525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EABB0D-8A6A-4B48-AB9C-55C8B3C11A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7848-3419-4226-91D0-19DCD08CC4FB}">
  <dimension ref="A1:D11"/>
  <sheetViews>
    <sheetView workbookViewId="0">
      <selection activeCell="T35" sqref="T3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</v>
      </c>
      <c r="D1" t="s">
        <v>2</v>
      </c>
    </row>
    <row r="2" spans="1:4" x14ac:dyDescent="0.35">
      <c r="A2">
        <v>0</v>
      </c>
      <c r="B2">
        <v>-8.0000000000000004E-4</v>
      </c>
      <c r="C2">
        <v>8.7000000000000001E-4</v>
      </c>
      <c r="D2">
        <f>AVERAGE(B2:C2)</f>
        <v>3.4999999999999983E-5</v>
      </c>
    </row>
    <row r="3" spans="1:4" x14ac:dyDescent="0.35">
      <c r="A3">
        <v>5.0999999999999996</v>
      </c>
      <c r="B3">
        <v>2.5000000000000001E-3</v>
      </c>
      <c r="C3">
        <v>4.7999999999999996E-3</v>
      </c>
      <c r="D3">
        <f t="shared" ref="D3:D11" si="0">AVERAGE(B3:C3)</f>
        <v>3.6499999999999996E-3</v>
      </c>
    </row>
    <row r="4" spans="1:4" x14ac:dyDescent="0.35">
      <c r="A4">
        <v>10.565</v>
      </c>
      <c r="B4">
        <v>1.6199999999999999E-2</v>
      </c>
      <c r="C4">
        <v>6.6E-3</v>
      </c>
      <c r="D4">
        <f t="shared" si="0"/>
        <v>1.14E-2</v>
      </c>
    </row>
    <row r="5" spans="1:4" x14ac:dyDescent="0.35">
      <c r="A5">
        <v>30.016400000000001</v>
      </c>
      <c r="B5">
        <v>1.78E-2</v>
      </c>
      <c r="C5">
        <v>1.7100000000000001E-2</v>
      </c>
      <c r="D5">
        <f t="shared" si="0"/>
        <v>1.745E-2</v>
      </c>
    </row>
    <row r="6" spans="1:4" x14ac:dyDescent="0.35">
      <c r="A6">
        <v>49.88</v>
      </c>
      <c r="B6">
        <v>3.39E-2</v>
      </c>
      <c r="C6">
        <v>2.92E-2</v>
      </c>
      <c r="D6">
        <f t="shared" si="0"/>
        <v>3.1550000000000002E-2</v>
      </c>
    </row>
    <row r="7" spans="1:4" x14ac:dyDescent="0.35">
      <c r="A7">
        <v>60.545000000000002</v>
      </c>
      <c r="B7">
        <v>3.4099999999999998E-2</v>
      </c>
      <c r="C7">
        <v>3.7100000000000001E-2</v>
      </c>
      <c r="D7">
        <f t="shared" si="0"/>
        <v>3.56E-2</v>
      </c>
    </row>
    <row r="8" spans="1:4" x14ac:dyDescent="0.35">
      <c r="A8">
        <v>120.309</v>
      </c>
      <c r="B8">
        <v>7.2099999999999997E-2</v>
      </c>
      <c r="C8">
        <v>7.5499999999999998E-2</v>
      </c>
      <c r="D8">
        <f t="shared" si="0"/>
        <v>7.3800000000000004E-2</v>
      </c>
    </row>
    <row r="9" spans="1:4" x14ac:dyDescent="0.35">
      <c r="A9">
        <v>199.9239</v>
      </c>
      <c r="B9">
        <v>0.1222</v>
      </c>
      <c r="C9">
        <v>0.125</v>
      </c>
      <c r="D9">
        <f t="shared" si="0"/>
        <v>0.1236</v>
      </c>
    </row>
    <row r="10" spans="1:4" x14ac:dyDescent="0.35">
      <c r="A10">
        <v>400.24540000000002</v>
      </c>
      <c r="B10">
        <v>0.25509999999999999</v>
      </c>
      <c r="C10">
        <v>0.25409999999999999</v>
      </c>
      <c r="D10">
        <f t="shared" si="0"/>
        <v>0.25459999999999999</v>
      </c>
    </row>
    <row r="11" spans="1:4" x14ac:dyDescent="0.35">
      <c r="A11">
        <v>880.1</v>
      </c>
      <c r="B11">
        <v>0.55859999999999999</v>
      </c>
      <c r="C11">
        <v>0.56130000000000002</v>
      </c>
      <c r="D11">
        <f t="shared" si="0"/>
        <v>0.55994999999999995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5B30-787C-4C07-854B-7C4B448EFF0D}">
  <dimension ref="A1:F47"/>
  <sheetViews>
    <sheetView workbookViewId="0">
      <selection activeCell="G1" sqref="G1:I1048576"/>
    </sheetView>
  </sheetViews>
  <sheetFormatPr defaultRowHeight="14.5" x14ac:dyDescent="0.35"/>
  <sheetData>
    <row r="1" spans="1:6" x14ac:dyDescent="0.35">
      <c r="A1" t="s">
        <v>3</v>
      </c>
      <c r="B1" t="s">
        <v>4</v>
      </c>
      <c r="C1" t="s">
        <v>1</v>
      </c>
      <c r="D1" t="s">
        <v>1</v>
      </c>
      <c r="E1" t="s">
        <v>2</v>
      </c>
      <c r="F1" t="s">
        <v>5</v>
      </c>
    </row>
    <row r="2" spans="1:6" x14ac:dyDescent="0.35">
      <c r="A2">
        <v>100</v>
      </c>
      <c r="B2" t="s">
        <v>6</v>
      </c>
      <c r="C2">
        <v>7.9399999999999998E-2</v>
      </c>
      <c r="D2">
        <v>8.9099999999999999E-2</v>
      </c>
      <c r="E2">
        <f>AVERAGE(C2:D2)</f>
        <v>8.4249999999999992E-2</v>
      </c>
      <c r="F2">
        <f>(E2+0.0006)/0.0006</f>
        <v>141.41666666666666</v>
      </c>
    </row>
    <row r="3" spans="1:6" x14ac:dyDescent="0.35">
      <c r="A3">
        <v>101</v>
      </c>
      <c r="B3" t="s">
        <v>6</v>
      </c>
      <c r="C3">
        <v>3.78E-2</v>
      </c>
      <c r="D3">
        <v>4.8800000000000003E-2</v>
      </c>
      <c r="E3">
        <f t="shared" ref="E3:E47" si="0">AVERAGE(C3:D3)</f>
        <v>4.3300000000000005E-2</v>
      </c>
      <c r="F3">
        <f t="shared" ref="F3:F47" si="1">(E3+0.0006)/0.0006</f>
        <v>73.166666666666686</v>
      </c>
    </row>
    <row r="4" spans="1:6" x14ac:dyDescent="0.35">
      <c r="A4">
        <v>102</v>
      </c>
      <c r="B4" t="s">
        <v>6</v>
      </c>
      <c r="C4">
        <v>3.1800000000000002E-2</v>
      </c>
      <c r="D4">
        <v>3.3799999999999997E-2</v>
      </c>
      <c r="E4">
        <f t="shared" si="0"/>
        <v>3.2799999999999996E-2</v>
      </c>
      <c r="F4">
        <f t="shared" si="1"/>
        <v>55.666666666666671</v>
      </c>
    </row>
    <row r="5" spans="1:6" x14ac:dyDescent="0.35">
      <c r="A5">
        <v>103</v>
      </c>
      <c r="B5" t="s">
        <v>6</v>
      </c>
      <c r="C5">
        <v>5.33E-2</v>
      </c>
      <c r="D5">
        <v>4.8500000000000001E-2</v>
      </c>
      <c r="E5">
        <f t="shared" si="0"/>
        <v>5.0900000000000001E-2</v>
      </c>
      <c r="F5">
        <f t="shared" si="1"/>
        <v>85.833333333333343</v>
      </c>
    </row>
    <row r="6" spans="1:6" x14ac:dyDescent="0.35">
      <c r="A6">
        <v>104</v>
      </c>
      <c r="B6" t="s">
        <v>6</v>
      </c>
      <c r="C6">
        <v>8.1199999999999994E-2</v>
      </c>
      <c r="D6">
        <v>7.4499999999999997E-2</v>
      </c>
      <c r="E6">
        <f t="shared" si="0"/>
        <v>7.7850000000000003E-2</v>
      </c>
      <c r="F6">
        <f t="shared" si="1"/>
        <v>130.75000000000003</v>
      </c>
    </row>
    <row r="7" spans="1:6" x14ac:dyDescent="0.35">
      <c r="A7">
        <v>105</v>
      </c>
      <c r="B7" t="s">
        <v>6</v>
      </c>
      <c r="C7">
        <v>6.13E-2</v>
      </c>
      <c r="D7">
        <v>5.6000000000000001E-2</v>
      </c>
      <c r="E7">
        <f t="shared" si="0"/>
        <v>5.8650000000000001E-2</v>
      </c>
      <c r="F7">
        <f t="shared" si="1"/>
        <v>98.750000000000014</v>
      </c>
    </row>
    <row r="8" spans="1:6" x14ac:dyDescent="0.35">
      <c r="A8">
        <v>107</v>
      </c>
      <c r="B8" t="s">
        <v>6</v>
      </c>
      <c r="C8">
        <v>7.1999999999999995E-2</v>
      </c>
      <c r="D8">
        <v>7.0300000000000001E-2</v>
      </c>
      <c r="E8">
        <f t="shared" si="0"/>
        <v>7.1149999999999991E-2</v>
      </c>
      <c r="F8">
        <f t="shared" si="1"/>
        <v>119.58333333333333</v>
      </c>
    </row>
    <row r="9" spans="1:6" x14ac:dyDescent="0.35">
      <c r="A9">
        <v>108</v>
      </c>
      <c r="B9" t="s">
        <v>6</v>
      </c>
      <c r="C9">
        <v>4.4299999999999999E-2</v>
      </c>
      <c r="D9">
        <v>4.7100000000000003E-2</v>
      </c>
      <c r="E9">
        <f t="shared" si="0"/>
        <v>4.5700000000000005E-2</v>
      </c>
      <c r="F9">
        <f t="shared" si="1"/>
        <v>77.166666666666686</v>
      </c>
    </row>
    <row r="10" spans="1:6" x14ac:dyDescent="0.35">
      <c r="A10">
        <v>109</v>
      </c>
      <c r="B10" t="s">
        <v>6</v>
      </c>
      <c r="C10">
        <v>0.1225</v>
      </c>
      <c r="D10">
        <v>0.12429999999999999</v>
      </c>
      <c r="E10">
        <f t="shared" si="0"/>
        <v>0.1234</v>
      </c>
      <c r="F10">
        <f t="shared" si="1"/>
        <v>206.66666666666669</v>
      </c>
    </row>
    <row r="11" spans="1:6" x14ac:dyDescent="0.35">
      <c r="A11">
        <v>110</v>
      </c>
      <c r="B11" t="s">
        <v>6</v>
      </c>
      <c r="C11">
        <v>6.4699999999999994E-2</v>
      </c>
      <c r="D11">
        <v>6.1499999999999999E-2</v>
      </c>
      <c r="E11">
        <f t="shared" si="0"/>
        <v>6.3099999999999989E-2</v>
      </c>
      <c r="F11">
        <f t="shared" si="1"/>
        <v>106.16666666666666</v>
      </c>
    </row>
    <row r="12" spans="1:6" x14ac:dyDescent="0.35">
      <c r="A12">
        <v>111</v>
      </c>
      <c r="B12" t="s">
        <v>6</v>
      </c>
      <c r="C12">
        <v>2.2100000000000002E-2</v>
      </c>
      <c r="D12">
        <v>2.6599999999999999E-2</v>
      </c>
      <c r="E12">
        <f t="shared" si="0"/>
        <v>2.435E-2</v>
      </c>
      <c r="F12">
        <f t="shared" si="1"/>
        <v>41.583333333333336</v>
      </c>
    </row>
    <row r="13" spans="1:6" x14ac:dyDescent="0.35">
      <c r="A13">
        <v>112</v>
      </c>
      <c r="B13" t="s">
        <v>6</v>
      </c>
      <c r="C13">
        <v>8.3400000000000002E-2</v>
      </c>
      <c r="D13">
        <v>7.8700000000000006E-2</v>
      </c>
      <c r="E13">
        <f t="shared" si="0"/>
        <v>8.1050000000000011E-2</v>
      </c>
      <c r="F13">
        <f t="shared" si="1"/>
        <v>136.08333333333337</v>
      </c>
    </row>
    <row r="14" spans="1:6" x14ac:dyDescent="0.35">
      <c r="A14">
        <v>113</v>
      </c>
      <c r="B14" t="s">
        <v>6</v>
      </c>
      <c r="C14">
        <v>2.5899999999999999E-2</v>
      </c>
      <c r="D14">
        <v>3.61E-2</v>
      </c>
      <c r="E14">
        <f t="shared" si="0"/>
        <v>3.1E-2</v>
      </c>
      <c r="F14">
        <f t="shared" si="1"/>
        <v>52.666666666666679</v>
      </c>
    </row>
    <row r="15" spans="1:6" x14ac:dyDescent="0.35">
      <c r="A15">
        <v>114</v>
      </c>
      <c r="B15" t="s">
        <v>6</v>
      </c>
      <c r="C15">
        <v>2.47E-2</v>
      </c>
      <c r="D15">
        <v>2.5600000000000001E-2</v>
      </c>
      <c r="E15">
        <f t="shared" si="0"/>
        <v>2.5149999999999999E-2</v>
      </c>
      <c r="F15">
        <f t="shared" si="1"/>
        <v>42.916666666666671</v>
      </c>
    </row>
    <row r="16" spans="1:6" x14ac:dyDescent="0.35">
      <c r="A16">
        <v>115</v>
      </c>
      <c r="B16" t="s">
        <v>6</v>
      </c>
      <c r="C16">
        <v>1.21E-2</v>
      </c>
      <c r="D16">
        <v>1.18E-2</v>
      </c>
      <c r="E16">
        <f t="shared" si="0"/>
        <v>1.1949999999999999E-2</v>
      </c>
      <c r="F16">
        <f t="shared" si="1"/>
        <v>20.916666666666668</v>
      </c>
    </row>
    <row r="17" spans="1:6" x14ac:dyDescent="0.35">
      <c r="A17">
        <v>116</v>
      </c>
      <c r="B17" t="s">
        <v>6</v>
      </c>
      <c r="C17">
        <v>0.1255</v>
      </c>
      <c r="D17">
        <v>0.125</v>
      </c>
      <c r="E17">
        <f t="shared" si="0"/>
        <v>0.12525</v>
      </c>
      <c r="F17">
        <f t="shared" si="1"/>
        <v>209.75</v>
      </c>
    </row>
    <row r="18" spans="1:6" x14ac:dyDescent="0.35">
      <c r="A18">
        <v>117</v>
      </c>
      <c r="B18" t="s">
        <v>6</v>
      </c>
      <c r="C18">
        <v>3.5400000000000001E-2</v>
      </c>
      <c r="D18">
        <v>3.7600000000000001E-2</v>
      </c>
      <c r="E18">
        <f t="shared" si="0"/>
        <v>3.6500000000000005E-2</v>
      </c>
      <c r="F18">
        <f t="shared" si="1"/>
        <v>61.83333333333335</v>
      </c>
    </row>
    <row r="19" spans="1:6" x14ac:dyDescent="0.35">
      <c r="A19">
        <v>118</v>
      </c>
      <c r="B19" t="s">
        <v>6</v>
      </c>
      <c r="C19">
        <v>3.2500000000000001E-2</v>
      </c>
      <c r="D19">
        <v>3.5000000000000003E-2</v>
      </c>
      <c r="E19">
        <f t="shared" si="0"/>
        <v>3.3750000000000002E-2</v>
      </c>
      <c r="F19">
        <f t="shared" si="1"/>
        <v>57.250000000000014</v>
      </c>
    </row>
    <row r="20" spans="1:6" x14ac:dyDescent="0.35">
      <c r="A20">
        <v>119</v>
      </c>
      <c r="B20" t="s">
        <v>6</v>
      </c>
      <c r="C20">
        <v>3.7100000000000001E-2</v>
      </c>
      <c r="D20">
        <v>4.5699999999999998E-2</v>
      </c>
      <c r="E20">
        <f t="shared" si="0"/>
        <v>4.1399999999999999E-2</v>
      </c>
      <c r="F20">
        <f t="shared" si="1"/>
        <v>70.000000000000014</v>
      </c>
    </row>
    <row r="21" spans="1:6" x14ac:dyDescent="0.35">
      <c r="A21">
        <v>120</v>
      </c>
      <c r="B21" t="s">
        <v>6</v>
      </c>
      <c r="C21">
        <v>0.1447</v>
      </c>
      <c r="D21">
        <v>0.14710000000000001</v>
      </c>
      <c r="E21">
        <f t="shared" si="0"/>
        <v>0.1459</v>
      </c>
      <c r="F21">
        <f t="shared" si="1"/>
        <v>244.16666666666669</v>
      </c>
    </row>
    <row r="22" spans="1:6" x14ac:dyDescent="0.35">
      <c r="A22">
        <v>121</v>
      </c>
      <c r="B22" t="s">
        <v>6</v>
      </c>
      <c r="C22">
        <v>3.7699999999999997E-2</v>
      </c>
      <c r="D22">
        <v>4.1300000000000003E-2</v>
      </c>
      <c r="E22">
        <f t="shared" si="0"/>
        <v>3.95E-2</v>
      </c>
      <c r="F22">
        <f t="shared" si="1"/>
        <v>66.833333333333343</v>
      </c>
    </row>
    <row r="23" spans="1:6" x14ac:dyDescent="0.35">
      <c r="A23">
        <v>122</v>
      </c>
      <c r="B23" t="s">
        <v>6</v>
      </c>
      <c r="C23">
        <v>0.1017</v>
      </c>
      <c r="D23">
        <v>0.1056</v>
      </c>
      <c r="E23">
        <f t="shared" si="0"/>
        <v>0.10364999999999999</v>
      </c>
      <c r="F23">
        <f t="shared" si="1"/>
        <v>173.75</v>
      </c>
    </row>
    <row r="24" spans="1:6" x14ac:dyDescent="0.35">
      <c r="A24">
        <v>123</v>
      </c>
      <c r="B24" t="s">
        <v>6</v>
      </c>
      <c r="C24">
        <v>4.1000000000000003E-3</v>
      </c>
      <c r="D24">
        <v>3.7000000000000002E-3</v>
      </c>
      <c r="E24">
        <f t="shared" si="0"/>
        <v>3.9000000000000003E-3</v>
      </c>
      <c r="F24">
        <f t="shared" si="1"/>
        <v>7.5000000000000018</v>
      </c>
    </row>
    <row r="25" spans="1:6" x14ac:dyDescent="0.35">
      <c r="A25">
        <v>124</v>
      </c>
      <c r="B25" t="s">
        <v>6</v>
      </c>
      <c r="C25">
        <v>4.7999999999999996E-3</v>
      </c>
      <c r="D25">
        <v>5.7000000000000002E-3</v>
      </c>
      <c r="E25">
        <f t="shared" si="0"/>
        <v>5.2499999999999995E-3</v>
      </c>
      <c r="F25">
        <f t="shared" si="1"/>
        <v>9.75</v>
      </c>
    </row>
    <row r="26" spans="1:6" x14ac:dyDescent="0.35">
      <c r="A26">
        <v>125</v>
      </c>
      <c r="B26" t="s">
        <v>6</v>
      </c>
      <c r="C26">
        <v>7.3200000000000001E-2</v>
      </c>
      <c r="D26">
        <v>7.5200000000000003E-2</v>
      </c>
      <c r="E26">
        <f t="shared" si="0"/>
        <v>7.4200000000000002E-2</v>
      </c>
      <c r="F26">
        <f t="shared" si="1"/>
        <v>124.66666666666669</v>
      </c>
    </row>
    <row r="27" spans="1:6" x14ac:dyDescent="0.35">
      <c r="A27">
        <v>126</v>
      </c>
      <c r="B27" t="s">
        <v>6</v>
      </c>
      <c r="C27">
        <v>1.09E-2</v>
      </c>
      <c r="D27">
        <v>1.0500000000000001E-2</v>
      </c>
      <c r="E27">
        <f t="shared" si="0"/>
        <v>1.0700000000000001E-2</v>
      </c>
      <c r="F27">
        <f t="shared" si="1"/>
        <v>18.833333333333336</v>
      </c>
    </row>
    <row r="28" spans="1:6" x14ac:dyDescent="0.35">
      <c r="A28">
        <v>127</v>
      </c>
      <c r="B28" t="s">
        <v>6</v>
      </c>
      <c r="C28">
        <v>8.9999999999999993E-3</v>
      </c>
      <c r="D28">
        <v>8.6999999999999994E-3</v>
      </c>
      <c r="E28">
        <f t="shared" si="0"/>
        <v>8.8500000000000002E-3</v>
      </c>
      <c r="F28">
        <f t="shared" si="1"/>
        <v>15.750000000000002</v>
      </c>
    </row>
    <row r="29" spans="1:6" x14ac:dyDescent="0.35">
      <c r="A29">
        <v>128</v>
      </c>
      <c r="B29" t="s">
        <v>6</v>
      </c>
      <c r="C29">
        <v>6.6E-3</v>
      </c>
      <c r="D29">
        <v>8.3999999999999995E-3</v>
      </c>
      <c r="E29">
        <f t="shared" si="0"/>
        <v>7.4999999999999997E-3</v>
      </c>
      <c r="F29">
        <f t="shared" si="1"/>
        <v>13.5</v>
      </c>
    </row>
    <row r="30" spans="1:6" x14ac:dyDescent="0.35">
      <c r="A30">
        <v>129</v>
      </c>
      <c r="B30" t="s">
        <v>6</v>
      </c>
      <c r="C30">
        <v>1.6000000000000001E-3</v>
      </c>
      <c r="D30">
        <v>3.5999999999999999E-3</v>
      </c>
      <c r="E30">
        <f t="shared" si="0"/>
        <v>2.5999999999999999E-3</v>
      </c>
      <c r="F30">
        <f t="shared" si="1"/>
        <v>5.333333333333333</v>
      </c>
    </row>
    <row r="31" spans="1:6" x14ac:dyDescent="0.35">
      <c r="A31">
        <v>130</v>
      </c>
      <c r="B31" t="s">
        <v>6</v>
      </c>
      <c r="C31">
        <v>1.09E-2</v>
      </c>
      <c r="D31">
        <v>1.1900000000000001E-2</v>
      </c>
      <c r="E31">
        <f t="shared" si="0"/>
        <v>1.14E-2</v>
      </c>
      <c r="F31">
        <f t="shared" si="1"/>
        <v>20.000000000000004</v>
      </c>
    </row>
    <row r="32" spans="1:6" x14ac:dyDescent="0.35">
      <c r="A32">
        <v>131</v>
      </c>
      <c r="B32" t="s">
        <v>6</v>
      </c>
      <c r="C32">
        <v>1.6000000000000001E-3</v>
      </c>
      <c r="D32">
        <v>3.5000000000000001E-3</v>
      </c>
      <c r="E32">
        <f t="shared" si="0"/>
        <v>2.5500000000000002E-3</v>
      </c>
      <c r="F32">
        <f t="shared" si="1"/>
        <v>5.2500000000000009</v>
      </c>
    </row>
    <row r="33" spans="1:6" x14ac:dyDescent="0.35">
      <c r="A33">
        <v>132</v>
      </c>
      <c r="B33" t="s">
        <v>6</v>
      </c>
      <c r="C33">
        <v>0.2014</v>
      </c>
      <c r="D33">
        <v>0.20880000000000001</v>
      </c>
      <c r="E33">
        <f t="shared" si="0"/>
        <v>0.2051</v>
      </c>
      <c r="F33">
        <f t="shared" si="1"/>
        <v>342.83333333333337</v>
      </c>
    </row>
    <row r="34" spans="1:6" x14ac:dyDescent="0.35">
      <c r="A34">
        <v>133</v>
      </c>
      <c r="B34" t="s">
        <v>6</v>
      </c>
      <c r="C34">
        <v>0.13780000000000001</v>
      </c>
      <c r="D34">
        <v>0.14729999999999999</v>
      </c>
      <c r="E34">
        <f t="shared" si="0"/>
        <v>0.14255000000000001</v>
      </c>
      <c r="F34">
        <f t="shared" si="1"/>
        <v>238.58333333333334</v>
      </c>
    </row>
    <row r="35" spans="1:6" x14ac:dyDescent="0.35">
      <c r="A35">
        <v>134</v>
      </c>
      <c r="B35" t="s">
        <v>6</v>
      </c>
      <c r="C35">
        <v>9.0700000000000003E-2</v>
      </c>
      <c r="D35">
        <v>9.0399999999999994E-2</v>
      </c>
      <c r="E35">
        <f t="shared" si="0"/>
        <v>9.0549999999999992E-2</v>
      </c>
      <c r="F35">
        <f t="shared" si="1"/>
        <v>151.91666666666669</v>
      </c>
    </row>
    <row r="36" spans="1:6" x14ac:dyDescent="0.35">
      <c r="A36">
        <v>135</v>
      </c>
      <c r="B36" t="s">
        <v>6</v>
      </c>
      <c r="C36">
        <v>0.20780000000000001</v>
      </c>
      <c r="D36">
        <v>0.1938</v>
      </c>
      <c r="E36">
        <f t="shared" si="0"/>
        <v>0.20080000000000001</v>
      </c>
      <c r="F36">
        <f t="shared" si="1"/>
        <v>335.66666666666669</v>
      </c>
    </row>
    <row r="37" spans="1:6" x14ac:dyDescent="0.35">
      <c r="A37">
        <v>136</v>
      </c>
      <c r="B37" t="s">
        <v>6</v>
      </c>
      <c r="C37">
        <v>8.8099999999999998E-2</v>
      </c>
      <c r="D37">
        <v>8.2600000000000007E-2</v>
      </c>
      <c r="E37">
        <f t="shared" si="0"/>
        <v>8.5350000000000009E-2</v>
      </c>
      <c r="F37">
        <f t="shared" si="1"/>
        <v>143.25000000000003</v>
      </c>
    </row>
    <row r="38" spans="1:6" x14ac:dyDescent="0.35">
      <c r="A38">
        <v>137</v>
      </c>
      <c r="B38" t="s">
        <v>6</v>
      </c>
      <c r="C38">
        <v>0.1066</v>
      </c>
      <c r="D38">
        <v>0.1072</v>
      </c>
      <c r="E38">
        <f t="shared" si="0"/>
        <v>0.1069</v>
      </c>
      <c r="F38">
        <f t="shared" si="1"/>
        <v>179.16666666666669</v>
      </c>
    </row>
    <row r="39" spans="1:6" x14ac:dyDescent="0.35">
      <c r="A39">
        <v>138</v>
      </c>
      <c r="B39" t="s">
        <v>6</v>
      </c>
      <c r="C39">
        <v>0.155</v>
      </c>
      <c r="D39">
        <v>0.16650000000000001</v>
      </c>
      <c r="E39">
        <f t="shared" si="0"/>
        <v>0.16075</v>
      </c>
      <c r="F39">
        <f t="shared" si="1"/>
        <v>268.91666666666669</v>
      </c>
    </row>
    <row r="40" spans="1:6" x14ac:dyDescent="0.35">
      <c r="A40">
        <v>139</v>
      </c>
      <c r="B40" t="s">
        <v>6</v>
      </c>
      <c r="C40">
        <v>6.9599999999999995E-2</v>
      </c>
      <c r="D40">
        <v>6.9099999999999995E-2</v>
      </c>
      <c r="E40">
        <f t="shared" si="0"/>
        <v>6.9349999999999995E-2</v>
      </c>
      <c r="F40">
        <f t="shared" si="1"/>
        <v>116.58333333333334</v>
      </c>
    </row>
    <row r="41" spans="1:6" x14ac:dyDescent="0.35">
      <c r="A41">
        <v>140</v>
      </c>
      <c r="B41" t="s">
        <v>6</v>
      </c>
      <c r="C41">
        <v>0.03</v>
      </c>
      <c r="D41">
        <v>3.6600000000000001E-2</v>
      </c>
      <c r="E41">
        <f t="shared" si="0"/>
        <v>3.3299999999999996E-2</v>
      </c>
      <c r="F41">
        <f t="shared" si="1"/>
        <v>56.500000000000007</v>
      </c>
    </row>
    <row r="42" spans="1:6" x14ac:dyDescent="0.35">
      <c r="A42">
        <v>141</v>
      </c>
      <c r="B42" t="s">
        <v>6</v>
      </c>
      <c r="C42">
        <v>7.0000000000000001E-3</v>
      </c>
      <c r="D42">
        <v>6.3E-3</v>
      </c>
      <c r="E42">
        <f t="shared" si="0"/>
        <v>6.6499999999999997E-3</v>
      </c>
      <c r="F42">
        <f t="shared" si="1"/>
        <v>12.083333333333334</v>
      </c>
    </row>
    <row r="43" spans="1:6" x14ac:dyDescent="0.35">
      <c r="A43">
        <v>142</v>
      </c>
      <c r="B43" t="s">
        <v>6</v>
      </c>
      <c r="C43">
        <v>5.4999999999999997E-3</v>
      </c>
      <c r="D43">
        <v>1.8E-3</v>
      </c>
      <c r="E43">
        <f t="shared" si="0"/>
        <v>3.6499999999999996E-3</v>
      </c>
      <c r="F43">
        <f t="shared" si="1"/>
        <v>7.083333333333333</v>
      </c>
    </row>
    <row r="44" spans="1:6" x14ac:dyDescent="0.35">
      <c r="A44">
        <v>143</v>
      </c>
      <c r="B44" t="s">
        <v>6</v>
      </c>
      <c r="C44">
        <v>7.9000000000000008E-3</v>
      </c>
      <c r="D44">
        <v>6.3E-3</v>
      </c>
      <c r="E44">
        <f t="shared" si="0"/>
        <v>7.1000000000000004E-3</v>
      </c>
      <c r="F44">
        <f t="shared" si="1"/>
        <v>12.833333333333336</v>
      </c>
    </row>
    <row r="45" spans="1:6" x14ac:dyDescent="0.35">
      <c r="A45">
        <v>144</v>
      </c>
      <c r="B45" t="s">
        <v>6</v>
      </c>
      <c r="C45">
        <v>9.7999999999999997E-3</v>
      </c>
      <c r="D45">
        <v>6.4000000000000003E-3</v>
      </c>
      <c r="E45">
        <f t="shared" si="0"/>
        <v>8.0999999999999996E-3</v>
      </c>
      <c r="F45">
        <f t="shared" si="1"/>
        <v>14.5</v>
      </c>
    </row>
    <row r="46" spans="1:6" x14ac:dyDescent="0.35">
      <c r="A46">
        <v>145</v>
      </c>
      <c r="B46" t="s">
        <v>6</v>
      </c>
      <c r="C46">
        <v>5.1999999999999998E-3</v>
      </c>
      <c r="D46">
        <v>6.4000000000000003E-3</v>
      </c>
      <c r="E46">
        <f t="shared" si="0"/>
        <v>5.7999999999999996E-3</v>
      </c>
      <c r="F46">
        <f t="shared" si="1"/>
        <v>10.666666666666666</v>
      </c>
    </row>
    <row r="47" spans="1:6" x14ac:dyDescent="0.35">
      <c r="A47">
        <v>146</v>
      </c>
      <c r="B47" t="s">
        <v>6</v>
      </c>
      <c r="C47">
        <v>3.3E-3</v>
      </c>
      <c r="D47">
        <v>2.8999999999999998E-3</v>
      </c>
      <c r="E47">
        <f t="shared" si="0"/>
        <v>3.0999999999999999E-3</v>
      </c>
      <c r="F47">
        <f t="shared" si="1"/>
        <v>6.166666666666667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8E9D-EC49-402C-AC6F-DB3793641976}">
  <dimension ref="A1:J11"/>
  <sheetViews>
    <sheetView workbookViewId="0">
      <selection activeCell="B13" sqref="B13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1</v>
      </c>
      <c r="D1" t="s">
        <v>2</v>
      </c>
    </row>
    <row r="2" spans="1:10" x14ac:dyDescent="0.35">
      <c r="A2">
        <v>0</v>
      </c>
      <c r="B2">
        <v>1.1999999999999999E-3</v>
      </c>
      <c r="C2">
        <v>1.4E-3</v>
      </c>
      <c r="D2">
        <v>1.2999999999999999E-3</v>
      </c>
      <c r="F2" t="s">
        <v>12</v>
      </c>
      <c r="G2">
        <v>2.0000000000000001E-4</v>
      </c>
      <c r="H2">
        <f>SLOPE(D2:D11,A2:A11)</f>
        <v>2.0270749715967285E-4</v>
      </c>
      <c r="J2">
        <f>(0.09135-G3)/G2</f>
        <v>445.25</v>
      </c>
    </row>
    <row r="3" spans="1:10" x14ac:dyDescent="0.35">
      <c r="A3">
        <v>5.0999999999999996</v>
      </c>
      <c r="B3">
        <v>2.0999999999999999E-3</v>
      </c>
      <c r="C3">
        <v>4.0000000000000001E-3</v>
      </c>
      <c r="D3">
        <v>3.0499999999999998E-3</v>
      </c>
      <c r="F3" t="s">
        <v>13</v>
      </c>
      <c r="G3">
        <v>2.3E-3</v>
      </c>
      <c r="H3">
        <f>INTERCEPT(D2:D11,A2:A11)</f>
        <v>2.3495675529113871E-3</v>
      </c>
    </row>
    <row r="4" spans="1:10" x14ac:dyDescent="0.35">
      <c r="A4">
        <v>10.565</v>
      </c>
      <c r="B4">
        <v>3.5000000000000001E-3</v>
      </c>
      <c r="C4">
        <v>2.8999999999999998E-3</v>
      </c>
      <c r="D4">
        <v>3.1999999999999997E-3</v>
      </c>
    </row>
    <row r="5" spans="1:10" x14ac:dyDescent="0.35">
      <c r="A5">
        <v>30.016400000000001</v>
      </c>
      <c r="B5">
        <v>6.6E-3</v>
      </c>
      <c r="C5">
        <v>6.4000000000000003E-3</v>
      </c>
      <c r="D5">
        <v>6.5000000000000006E-3</v>
      </c>
    </row>
    <row r="6" spans="1:10" x14ac:dyDescent="0.35">
      <c r="A6">
        <v>49.88</v>
      </c>
      <c r="B6">
        <v>1.0999999999999999E-2</v>
      </c>
      <c r="C6">
        <v>1.46E-2</v>
      </c>
      <c r="D6">
        <v>1.2799999999999999E-2</v>
      </c>
    </row>
    <row r="7" spans="1:10" x14ac:dyDescent="0.35">
      <c r="A7">
        <v>60.545000000000002</v>
      </c>
      <c r="B7">
        <v>1.8499999999999999E-2</v>
      </c>
      <c r="C7">
        <v>1.37E-2</v>
      </c>
      <c r="D7">
        <v>1.61E-2</v>
      </c>
    </row>
    <row r="8" spans="1:10" x14ac:dyDescent="0.35">
      <c r="A8">
        <v>120.309</v>
      </c>
      <c r="B8">
        <v>2.64E-2</v>
      </c>
      <c r="C8">
        <v>2.5100000000000001E-2</v>
      </c>
      <c r="D8">
        <v>2.5750000000000002E-2</v>
      </c>
    </row>
    <row r="9" spans="1:10" x14ac:dyDescent="0.35">
      <c r="A9">
        <v>199.239</v>
      </c>
      <c r="B9">
        <v>4.2700000000000002E-2</v>
      </c>
      <c r="C9">
        <v>4.1200000000000001E-2</v>
      </c>
      <c r="D9">
        <v>4.1950000000000001E-2</v>
      </c>
    </row>
    <row r="10" spans="1:10" x14ac:dyDescent="0.35">
      <c r="A10">
        <v>400.24540000000002</v>
      </c>
      <c r="B10">
        <v>9.6799999999999997E-2</v>
      </c>
      <c r="C10">
        <v>8.5900000000000004E-2</v>
      </c>
      <c r="D10">
        <v>9.1350000000000001E-2</v>
      </c>
    </row>
    <row r="11" spans="1:10" x14ac:dyDescent="0.35">
      <c r="A11">
        <v>880.1</v>
      </c>
      <c r="B11">
        <v>0.17699999999999999</v>
      </c>
      <c r="C11">
        <v>0.1779</v>
      </c>
      <c r="D11">
        <v>0.17745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EA966-F5FD-4646-8979-EA568A8787E2}">
  <dimension ref="A1:J48"/>
  <sheetViews>
    <sheetView tabSelected="1" workbookViewId="0">
      <selection activeCell="J2" sqref="J2:K2"/>
    </sheetView>
  </sheetViews>
  <sheetFormatPr defaultRowHeight="14.5" x14ac:dyDescent="0.35"/>
  <sheetData>
    <row r="1" spans="1:9" x14ac:dyDescent="0.35">
      <c r="A1" t="s">
        <v>3</v>
      </c>
      <c r="B1" t="s">
        <v>4</v>
      </c>
      <c r="C1" t="s">
        <v>1</v>
      </c>
      <c r="D1" t="s">
        <v>1</v>
      </c>
      <c r="E1" t="s">
        <v>2</v>
      </c>
      <c r="F1" t="s">
        <v>7</v>
      </c>
      <c r="G1" t="s">
        <v>14</v>
      </c>
      <c r="I1" t="s">
        <v>15</v>
      </c>
    </row>
    <row r="2" spans="1:9" x14ac:dyDescent="0.35">
      <c r="A2">
        <v>100</v>
      </c>
      <c r="C2">
        <v>2.9000000000000001E-2</v>
      </c>
      <c r="D2">
        <v>2.81E-2</v>
      </c>
      <c r="E2">
        <f>AVERAGE(C2:D2)</f>
        <v>2.8549999999999999E-2</v>
      </c>
      <c r="F2">
        <f t="shared" ref="F2:F48" si="0">(E2-0.0023)/0.0002</f>
        <v>131.25</v>
      </c>
      <c r="G2">
        <f>F2-F48</f>
        <v>131.75</v>
      </c>
      <c r="H2">
        <f>(C2-0.0023)/0.0002</f>
        <v>133.5</v>
      </c>
      <c r="I2">
        <f>(D2-0.0023)/0.0002</f>
        <v>129</v>
      </c>
    </row>
    <row r="3" spans="1:9" x14ac:dyDescent="0.35">
      <c r="A3">
        <v>101</v>
      </c>
      <c r="C3">
        <v>1.6199999999999999E-2</v>
      </c>
      <c r="D3">
        <v>1.52E-2</v>
      </c>
      <c r="E3">
        <f t="shared" ref="E3:E48" si="1">AVERAGE(C3:D3)</f>
        <v>1.5699999999999999E-2</v>
      </c>
      <c r="F3">
        <f t="shared" si="0"/>
        <v>66.999999999999986</v>
      </c>
      <c r="G3">
        <f t="shared" ref="G3:G48" si="2">F3-F49</f>
        <v>66.999999999999986</v>
      </c>
      <c r="H3">
        <f t="shared" ref="H3:H20" si="3">(C3-0.0023)/0.0002</f>
        <v>69.499999999999986</v>
      </c>
      <c r="I3">
        <f t="shared" ref="I3:I20" si="4">(D3-0.0023)/0.0002</f>
        <v>64.5</v>
      </c>
    </row>
    <row r="4" spans="1:9" x14ac:dyDescent="0.35">
      <c r="A4">
        <v>102</v>
      </c>
      <c r="C4">
        <v>1.46E-2</v>
      </c>
      <c r="D4">
        <v>1.43E-2</v>
      </c>
      <c r="E4">
        <f t="shared" si="1"/>
        <v>1.4450000000000001E-2</v>
      </c>
      <c r="F4">
        <f t="shared" si="0"/>
        <v>60.75</v>
      </c>
      <c r="G4">
        <f t="shared" si="2"/>
        <v>60.75</v>
      </c>
      <c r="H4">
        <f t="shared" si="3"/>
        <v>61.5</v>
      </c>
      <c r="I4">
        <f t="shared" si="4"/>
        <v>60</v>
      </c>
    </row>
    <row r="5" spans="1:9" x14ac:dyDescent="0.35">
      <c r="A5">
        <v>103</v>
      </c>
      <c r="C5">
        <v>1.7100000000000001E-2</v>
      </c>
      <c r="D5">
        <v>1.8200000000000001E-2</v>
      </c>
      <c r="E5">
        <f t="shared" si="1"/>
        <v>1.7649999999999999E-2</v>
      </c>
      <c r="F5">
        <f t="shared" si="0"/>
        <v>76.749999999999986</v>
      </c>
      <c r="G5">
        <f t="shared" si="2"/>
        <v>76.749999999999986</v>
      </c>
      <c r="H5">
        <f t="shared" si="3"/>
        <v>74</v>
      </c>
      <c r="I5">
        <f t="shared" si="4"/>
        <v>79.5</v>
      </c>
    </row>
    <row r="6" spans="1:9" x14ac:dyDescent="0.35">
      <c r="A6">
        <v>104</v>
      </c>
      <c r="C6">
        <v>2.41E-2</v>
      </c>
      <c r="D6">
        <v>2.3E-2</v>
      </c>
      <c r="E6">
        <f t="shared" si="1"/>
        <v>2.3550000000000001E-2</v>
      </c>
      <c r="F6">
        <f t="shared" si="0"/>
        <v>106.25</v>
      </c>
      <c r="G6">
        <f t="shared" si="2"/>
        <v>106.25</v>
      </c>
      <c r="H6">
        <f t="shared" si="3"/>
        <v>109</v>
      </c>
      <c r="I6">
        <f t="shared" si="4"/>
        <v>103.5</v>
      </c>
    </row>
    <row r="7" spans="1:9" x14ac:dyDescent="0.35">
      <c r="A7">
        <v>105</v>
      </c>
      <c r="C7">
        <v>1.8800000000000001E-2</v>
      </c>
      <c r="D7">
        <v>2.1600000000000001E-2</v>
      </c>
      <c r="E7">
        <f t="shared" si="1"/>
        <v>2.0200000000000003E-2</v>
      </c>
      <c r="F7">
        <f t="shared" si="0"/>
        <v>89.500000000000014</v>
      </c>
      <c r="G7">
        <f t="shared" si="2"/>
        <v>89.500000000000014</v>
      </c>
      <c r="H7">
        <f t="shared" si="3"/>
        <v>82.5</v>
      </c>
      <c r="I7">
        <f t="shared" si="4"/>
        <v>96.5</v>
      </c>
    </row>
    <row r="8" spans="1:9" x14ac:dyDescent="0.35">
      <c r="A8">
        <v>107</v>
      </c>
      <c r="C8">
        <v>2.1100000000000001E-2</v>
      </c>
      <c r="D8">
        <v>2.0299999999999999E-2</v>
      </c>
      <c r="E8">
        <f t="shared" si="1"/>
        <v>2.07E-2</v>
      </c>
      <c r="F8">
        <f t="shared" si="0"/>
        <v>92</v>
      </c>
      <c r="G8">
        <f t="shared" si="2"/>
        <v>92</v>
      </c>
      <c r="H8">
        <f t="shared" si="3"/>
        <v>94</v>
      </c>
      <c r="I8">
        <f t="shared" si="4"/>
        <v>89.999999999999986</v>
      </c>
    </row>
    <row r="9" spans="1:9" x14ac:dyDescent="0.35">
      <c r="A9">
        <v>108</v>
      </c>
      <c r="C9">
        <v>1.6799999999999999E-2</v>
      </c>
      <c r="D9">
        <v>1.6E-2</v>
      </c>
      <c r="E9">
        <f t="shared" si="1"/>
        <v>1.6399999999999998E-2</v>
      </c>
      <c r="F9">
        <f t="shared" si="0"/>
        <v>70.499999999999986</v>
      </c>
      <c r="G9">
        <f t="shared" si="2"/>
        <v>70.499999999999986</v>
      </c>
      <c r="H9">
        <f t="shared" si="3"/>
        <v>72.499999999999986</v>
      </c>
      <c r="I9">
        <f t="shared" si="4"/>
        <v>68.5</v>
      </c>
    </row>
    <row r="10" spans="1:9" x14ac:dyDescent="0.35">
      <c r="A10">
        <v>109</v>
      </c>
      <c r="C10">
        <v>5.2200000000000003E-2</v>
      </c>
      <c r="D10">
        <v>5.5E-2</v>
      </c>
      <c r="E10">
        <f t="shared" si="1"/>
        <v>5.3600000000000002E-2</v>
      </c>
      <c r="F10">
        <f t="shared" si="0"/>
        <v>256.5</v>
      </c>
      <c r="G10">
        <f t="shared" si="2"/>
        <v>256.5</v>
      </c>
      <c r="H10">
        <f t="shared" si="3"/>
        <v>249.5</v>
      </c>
      <c r="I10">
        <f t="shared" si="4"/>
        <v>263.5</v>
      </c>
    </row>
    <row r="11" spans="1:9" x14ac:dyDescent="0.35">
      <c r="A11">
        <v>110</v>
      </c>
      <c r="C11">
        <v>2.18E-2</v>
      </c>
      <c r="D11">
        <v>2.2800000000000001E-2</v>
      </c>
      <c r="E11">
        <f t="shared" si="1"/>
        <v>2.23E-2</v>
      </c>
      <c r="F11">
        <f t="shared" si="0"/>
        <v>100</v>
      </c>
      <c r="G11">
        <f t="shared" si="2"/>
        <v>100</v>
      </c>
      <c r="H11">
        <f t="shared" si="3"/>
        <v>97.5</v>
      </c>
      <c r="I11">
        <f t="shared" si="4"/>
        <v>102.5</v>
      </c>
    </row>
    <row r="12" spans="1:9" x14ac:dyDescent="0.35">
      <c r="A12">
        <v>111</v>
      </c>
      <c r="C12">
        <v>9.7999999999999997E-3</v>
      </c>
      <c r="D12">
        <v>9.4999999999999998E-3</v>
      </c>
      <c r="E12">
        <f t="shared" si="1"/>
        <v>9.6499999999999989E-3</v>
      </c>
      <c r="F12">
        <f t="shared" si="0"/>
        <v>36.749999999999993</v>
      </c>
      <c r="G12">
        <f t="shared" si="2"/>
        <v>36.749999999999993</v>
      </c>
      <c r="H12">
        <f t="shared" si="3"/>
        <v>37.5</v>
      </c>
      <c r="I12">
        <f t="shared" si="4"/>
        <v>36</v>
      </c>
    </row>
    <row r="13" spans="1:9" x14ac:dyDescent="0.35">
      <c r="A13">
        <v>112</v>
      </c>
      <c r="C13">
        <v>2.6700000000000002E-2</v>
      </c>
      <c r="D13">
        <v>2.7699999999999999E-2</v>
      </c>
      <c r="E13">
        <f t="shared" si="1"/>
        <v>2.7200000000000002E-2</v>
      </c>
      <c r="F13">
        <f t="shared" si="0"/>
        <v>124.5</v>
      </c>
      <c r="G13">
        <f t="shared" si="2"/>
        <v>124.5</v>
      </c>
      <c r="H13">
        <f t="shared" si="3"/>
        <v>122</v>
      </c>
      <c r="I13">
        <f t="shared" si="4"/>
        <v>126.99999999999999</v>
      </c>
    </row>
    <row r="14" spans="1:9" x14ac:dyDescent="0.35">
      <c r="A14">
        <v>113</v>
      </c>
      <c r="C14">
        <v>1.0699999999999999E-2</v>
      </c>
      <c r="D14">
        <v>1.24E-2</v>
      </c>
      <c r="E14">
        <f t="shared" si="1"/>
        <v>1.155E-2</v>
      </c>
      <c r="F14">
        <f t="shared" si="0"/>
        <v>46.249999999999993</v>
      </c>
      <c r="G14">
        <f t="shared" si="2"/>
        <v>46.249999999999993</v>
      </c>
      <c r="H14">
        <f t="shared" si="3"/>
        <v>41.999999999999993</v>
      </c>
      <c r="I14">
        <f t="shared" si="4"/>
        <v>50.499999999999993</v>
      </c>
    </row>
    <row r="15" spans="1:9" x14ac:dyDescent="0.35">
      <c r="A15">
        <v>114</v>
      </c>
      <c r="C15">
        <v>1.3599999999999999E-2</v>
      </c>
      <c r="D15">
        <v>0.11899999999999999</v>
      </c>
      <c r="E15">
        <f t="shared" si="1"/>
        <v>6.6299999999999998E-2</v>
      </c>
      <c r="F15">
        <f t="shared" si="0"/>
        <v>320</v>
      </c>
      <c r="G15">
        <f t="shared" si="2"/>
        <v>320</v>
      </c>
      <c r="H15">
        <f t="shared" si="3"/>
        <v>56.499999999999993</v>
      </c>
      <c r="I15">
        <f t="shared" si="4"/>
        <v>583.5</v>
      </c>
    </row>
    <row r="16" spans="1:9" x14ac:dyDescent="0.35">
      <c r="A16">
        <v>115</v>
      </c>
      <c r="C16">
        <v>9.5999999999999992E-3</v>
      </c>
      <c r="D16">
        <v>1.2E-2</v>
      </c>
      <c r="E16">
        <f t="shared" si="1"/>
        <v>1.0800000000000001E-2</v>
      </c>
      <c r="F16">
        <f t="shared" si="0"/>
        <v>42.5</v>
      </c>
      <c r="G16">
        <f t="shared" si="2"/>
        <v>42.5</v>
      </c>
      <c r="H16">
        <f t="shared" si="3"/>
        <v>36.499999999999993</v>
      </c>
      <c r="I16">
        <f t="shared" si="4"/>
        <v>48.5</v>
      </c>
    </row>
    <row r="17" spans="1:9" x14ac:dyDescent="0.35">
      <c r="A17">
        <v>116</v>
      </c>
      <c r="C17">
        <v>3.8699999999999998E-2</v>
      </c>
      <c r="D17">
        <v>3.6400000000000002E-2</v>
      </c>
      <c r="E17">
        <f t="shared" si="1"/>
        <v>3.755E-2</v>
      </c>
      <c r="F17">
        <f t="shared" si="0"/>
        <v>176.25</v>
      </c>
      <c r="G17">
        <f t="shared" si="2"/>
        <v>176.25</v>
      </c>
      <c r="H17">
        <f t="shared" si="3"/>
        <v>182</v>
      </c>
      <c r="I17">
        <f t="shared" si="4"/>
        <v>170.50000000000003</v>
      </c>
    </row>
    <row r="18" spans="1:9" x14ac:dyDescent="0.35">
      <c r="A18">
        <v>117</v>
      </c>
      <c r="C18">
        <v>1.6299999999999999E-2</v>
      </c>
      <c r="D18">
        <v>1.26E-2</v>
      </c>
      <c r="E18">
        <f t="shared" si="1"/>
        <v>1.4449999999999999E-2</v>
      </c>
      <c r="F18">
        <f t="shared" si="0"/>
        <v>60.749999999999993</v>
      </c>
      <c r="G18">
        <f t="shared" si="2"/>
        <v>60.749999999999993</v>
      </c>
      <c r="H18">
        <f t="shared" si="3"/>
        <v>69.999999999999986</v>
      </c>
      <c r="I18">
        <f t="shared" si="4"/>
        <v>51.5</v>
      </c>
    </row>
    <row r="19" spans="1:9" x14ac:dyDescent="0.35">
      <c r="A19">
        <v>118</v>
      </c>
      <c r="C19">
        <v>1.2800000000000001E-2</v>
      </c>
      <c r="D19">
        <v>1.5299999999999999E-2</v>
      </c>
      <c r="E19">
        <f t="shared" si="1"/>
        <v>1.405E-2</v>
      </c>
      <c r="F19">
        <f t="shared" si="0"/>
        <v>58.75</v>
      </c>
      <c r="G19">
        <f t="shared" si="2"/>
        <v>58.75</v>
      </c>
      <c r="H19">
        <f t="shared" si="3"/>
        <v>52.5</v>
      </c>
      <c r="I19">
        <f t="shared" si="4"/>
        <v>65</v>
      </c>
    </row>
    <row r="20" spans="1:9" x14ac:dyDescent="0.35">
      <c r="A20">
        <v>119</v>
      </c>
      <c r="C20">
        <v>1.23E-2</v>
      </c>
      <c r="D20">
        <v>1.77E-2</v>
      </c>
      <c r="E20">
        <f t="shared" si="1"/>
        <v>1.4999999999999999E-2</v>
      </c>
      <c r="F20">
        <f t="shared" si="0"/>
        <v>63.499999999999993</v>
      </c>
      <c r="G20">
        <f t="shared" si="2"/>
        <v>63.499999999999993</v>
      </c>
      <c r="H20">
        <f t="shared" si="3"/>
        <v>50</v>
      </c>
      <c r="I20">
        <f t="shared" si="4"/>
        <v>77</v>
      </c>
    </row>
    <row r="21" spans="1:9" x14ac:dyDescent="0.35">
      <c r="A21">
        <v>120</v>
      </c>
      <c r="C21">
        <v>4.2599999999999999E-2</v>
      </c>
      <c r="D21">
        <v>4.2599999999999999E-2</v>
      </c>
      <c r="E21">
        <f t="shared" si="1"/>
        <v>4.2599999999999999E-2</v>
      </c>
      <c r="F21">
        <f t="shared" si="0"/>
        <v>201.5</v>
      </c>
      <c r="G21">
        <f t="shared" si="2"/>
        <v>201.5</v>
      </c>
      <c r="H21">
        <f t="shared" ref="H21:H48" si="5">(C21-0.0023)/0.0002</f>
        <v>201.5</v>
      </c>
      <c r="I21">
        <f t="shared" ref="I21:I48" si="6">(D21-0.0023)/0.0002</f>
        <v>201.5</v>
      </c>
    </row>
    <row r="22" spans="1:9" x14ac:dyDescent="0.35">
      <c r="A22">
        <v>121</v>
      </c>
      <c r="C22">
        <v>1.8499999999999999E-2</v>
      </c>
      <c r="D22">
        <v>1.7000000000000001E-2</v>
      </c>
      <c r="E22">
        <f t="shared" si="1"/>
        <v>1.7750000000000002E-2</v>
      </c>
      <c r="F22">
        <f t="shared" si="0"/>
        <v>77.25</v>
      </c>
      <c r="G22">
        <f t="shared" si="2"/>
        <v>77.25</v>
      </c>
      <c r="H22">
        <f t="shared" si="5"/>
        <v>80.999999999999986</v>
      </c>
      <c r="I22">
        <f t="shared" si="6"/>
        <v>73.5</v>
      </c>
    </row>
    <row r="23" spans="1:9" x14ac:dyDescent="0.35">
      <c r="A23">
        <v>122</v>
      </c>
      <c r="C23">
        <v>2.8500000000000001E-2</v>
      </c>
      <c r="D23">
        <v>2.8799999999999999E-2</v>
      </c>
      <c r="E23">
        <f t="shared" si="1"/>
        <v>2.8650000000000002E-2</v>
      </c>
      <c r="F23">
        <f t="shared" si="0"/>
        <v>131.75</v>
      </c>
      <c r="G23">
        <f t="shared" si="2"/>
        <v>131.75</v>
      </c>
      <c r="H23">
        <f t="shared" si="5"/>
        <v>131</v>
      </c>
      <c r="I23">
        <f t="shared" si="6"/>
        <v>132.5</v>
      </c>
    </row>
    <row r="24" spans="1:9" x14ac:dyDescent="0.35">
      <c r="A24" t="s">
        <v>9</v>
      </c>
      <c r="C24">
        <v>1.6999999999999999E-3</v>
      </c>
      <c r="D24">
        <v>4.1000000000000003E-3</v>
      </c>
      <c r="E24">
        <f t="shared" si="1"/>
        <v>2.9000000000000002E-3</v>
      </c>
      <c r="F24">
        <f t="shared" si="0"/>
        <v>3.0000000000000013</v>
      </c>
      <c r="G24">
        <f t="shared" si="2"/>
        <v>3.0000000000000013</v>
      </c>
      <c r="H24">
        <f t="shared" si="5"/>
        <v>-3</v>
      </c>
      <c r="I24">
        <f t="shared" si="6"/>
        <v>9.0000000000000018</v>
      </c>
    </row>
    <row r="25" spans="1:9" x14ac:dyDescent="0.35">
      <c r="A25" t="s">
        <v>10</v>
      </c>
      <c r="C25">
        <v>4.3E-3</v>
      </c>
      <c r="D25">
        <v>4.0000000000000001E-3</v>
      </c>
      <c r="E25">
        <f t="shared" si="1"/>
        <v>4.15E-3</v>
      </c>
      <c r="F25">
        <f t="shared" si="0"/>
        <v>9.25</v>
      </c>
      <c r="G25">
        <f t="shared" si="2"/>
        <v>9.25</v>
      </c>
      <c r="H25">
        <f t="shared" si="5"/>
        <v>10</v>
      </c>
      <c r="I25">
        <f t="shared" si="6"/>
        <v>8.5</v>
      </c>
    </row>
    <row r="26" spans="1:9" x14ac:dyDescent="0.35">
      <c r="A26">
        <v>125</v>
      </c>
      <c r="C26">
        <v>2.3400000000000001E-2</v>
      </c>
      <c r="D26">
        <v>2.47E-2</v>
      </c>
      <c r="E26">
        <f t="shared" si="1"/>
        <v>2.4050000000000002E-2</v>
      </c>
      <c r="F26">
        <f t="shared" si="0"/>
        <v>108.75</v>
      </c>
      <c r="G26">
        <f t="shared" si="2"/>
        <v>108.75</v>
      </c>
      <c r="H26">
        <f t="shared" si="5"/>
        <v>105.5</v>
      </c>
      <c r="I26">
        <f t="shared" si="6"/>
        <v>112</v>
      </c>
    </row>
    <row r="27" spans="1:9" x14ac:dyDescent="0.35">
      <c r="A27">
        <v>126</v>
      </c>
      <c r="C27">
        <v>1.6E-2</v>
      </c>
      <c r="D27">
        <v>8.2000000000000007E-3</v>
      </c>
      <c r="E27">
        <f t="shared" si="1"/>
        <v>1.21E-2</v>
      </c>
      <c r="F27">
        <f t="shared" si="0"/>
        <v>48.999999999999993</v>
      </c>
      <c r="G27">
        <f t="shared" si="2"/>
        <v>48.999999999999993</v>
      </c>
      <c r="H27">
        <f t="shared" si="5"/>
        <v>68.5</v>
      </c>
      <c r="I27">
        <f t="shared" si="6"/>
        <v>29.500000000000004</v>
      </c>
    </row>
    <row r="28" spans="1:9" x14ac:dyDescent="0.35">
      <c r="A28">
        <v>127</v>
      </c>
      <c r="C28">
        <v>4.1000000000000003E-3</v>
      </c>
      <c r="D28">
        <v>4.7000000000000002E-3</v>
      </c>
      <c r="E28">
        <f t="shared" si="1"/>
        <v>4.4000000000000003E-3</v>
      </c>
      <c r="F28">
        <f t="shared" si="0"/>
        <v>10.500000000000002</v>
      </c>
      <c r="G28">
        <f t="shared" si="2"/>
        <v>10.500000000000002</v>
      </c>
      <c r="H28">
        <f t="shared" si="5"/>
        <v>9.0000000000000018</v>
      </c>
      <c r="I28">
        <f t="shared" si="6"/>
        <v>12</v>
      </c>
    </row>
    <row r="29" spans="1:9" x14ac:dyDescent="0.35">
      <c r="A29">
        <v>128</v>
      </c>
      <c r="C29">
        <v>3.5000000000000001E-3</v>
      </c>
      <c r="D29">
        <v>6.8999999999999999E-3</v>
      </c>
      <c r="E29">
        <f t="shared" si="1"/>
        <v>5.1999999999999998E-3</v>
      </c>
      <c r="F29">
        <f t="shared" si="0"/>
        <v>14.499999999999998</v>
      </c>
      <c r="G29">
        <f t="shared" si="2"/>
        <v>14.499999999999998</v>
      </c>
      <c r="H29">
        <f t="shared" si="5"/>
        <v>6</v>
      </c>
      <c r="I29">
        <f t="shared" si="6"/>
        <v>23</v>
      </c>
    </row>
    <row r="30" spans="1:9" x14ac:dyDescent="0.35">
      <c r="A30" t="s">
        <v>11</v>
      </c>
      <c r="C30">
        <v>4.0000000000000001E-3</v>
      </c>
      <c r="D30">
        <v>6.4999999999999997E-3</v>
      </c>
      <c r="E30">
        <f t="shared" si="1"/>
        <v>5.2499999999999995E-3</v>
      </c>
      <c r="F30">
        <f t="shared" si="0"/>
        <v>14.749999999999996</v>
      </c>
      <c r="G30">
        <f t="shared" si="2"/>
        <v>14.749999999999996</v>
      </c>
      <c r="H30">
        <f t="shared" si="5"/>
        <v>8.5</v>
      </c>
      <c r="I30">
        <f t="shared" si="6"/>
        <v>20.999999999999996</v>
      </c>
    </row>
    <row r="31" spans="1:9" x14ac:dyDescent="0.35">
      <c r="A31">
        <v>130</v>
      </c>
      <c r="C31">
        <v>1.0500000000000001E-2</v>
      </c>
      <c r="D31">
        <v>9.5000000000000001E-2</v>
      </c>
      <c r="E31">
        <f t="shared" si="1"/>
        <v>5.2749999999999998E-2</v>
      </c>
      <c r="F31">
        <f t="shared" si="0"/>
        <v>252.24999999999997</v>
      </c>
      <c r="G31">
        <f t="shared" si="2"/>
        <v>252.24999999999997</v>
      </c>
      <c r="H31">
        <f t="shared" si="5"/>
        <v>41</v>
      </c>
      <c r="I31">
        <f t="shared" si="6"/>
        <v>463.5</v>
      </c>
    </row>
    <row r="32" spans="1:9" x14ac:dyDescent="0.35">
      <c r="A32">
        <v>131</v>
      </c>
      <c r="E32" t="e">
        <f t="shared" si="1"/>
        <v>#DIV/0!</v>
      </c>
      <c r="F32" t="e">
        <f t="shared" si="0"/>
        <v>#DIV/0!</v>
      </c>
      <c r="G32" t="e">
        <f t="shared" si="2"/>
        <v>#DIV/0!</v>
      </c>
      <c r="H32">
        <f t="shared" si="5"/>
        <v>-11.5</v>
      </c>
      <c r="I32">
        <f t="shared" si="6"/>
        <v>-11.5</v>
      </c>
    </row>
    <row r="33" spans="1:10" x14ac:dyDescent="0.35">
      <c r="A33">
        <v>132</v>
      </c>
      <c r="E33" t="e">
        <f t="shared" si="1"/>
        <v>#DIV/0!</v>
      </c>
      <c r="F33" t="e">
        <f t="shared" si="0"/>
        <v>#DIV/0!</v>
      </c>
      <c r="G33" t="e">
        <f t="shared" si="2"/>
        <v>#DIV/0!</v>
      </c>
      <c r="H33">
        <f t="shared" si="5"/>
        <v>-11.5</v>
      </c>
      <c r="I33">
        <f t="shared" si="6"/>
        <v>-11.5</v>
      </c>
    </row>
    <row r="34" spans="1:10" x14ac:dyDescent="0.35">
      <c r="A34">
        <v>133</v>
      </c>
      <c r="E34" t="e">
        <f t="shared" si="1"/>
        <v>#DIV/0!</v>
      </c>
      <c r="F34" t="e">
        <f t="shared" si="0"/>
        <v>#DIV/0!</v>
      </c>
      <c r="G34" t="e">
        <f t="shared" si="2"/>
        <v>#DIV/0!</v>
      </c>
      <c r="H34">
        <f t="shared" si="5"/>
        <v>-11.5</v>
      </c>
      <c r="I34">
        <f t="shared" si="6"/>
        <v>-11.5</v>
      </c>
    </row>
    <row r="35" spans="1:10" x14ac:dyDescent="0.35">
      <c r="A35">
        <v>134</v>
      </c>
      <c r="E35" t="e">
        <f t="shared" si="1"/>
        <v>#DIV/0!</v>
      </c>
      <c r="F35" t="e">
        <f t="shared" si="0"/>
        <v>#DIV/0!</v>
      </c>
      <c r="G35" t="e">
        <f t="shared" si="2"/>
        <v>#DIV/0!</v>
      </c>
      <c r="H35">
        <f t="shared" si="5"/>
        <v>-11.5</v>
      </c>
      <c r="I35">
        <f t="shared" si="6"/>
        <v>-11.5</v>
      </c>
    </row>
    <row r="36" spans="1:10" x14ac:dyDescent="0.35">
      <c r="A36">
        <v>135</v>
      </c>
      <c r="E36" t="e">
        <f t="shared" si="1"/>
        <v>#DIV/0!</v>
      </c>
      <c r="F36" t="e">
        <f t="shared" si="0"/>
        <v>#DIV/0!</v>
      </c>
      <c r="G36" t="e">
        <f t="shared" si="2"/>
        <v>#DIV/0!</v>
      </c>
      <c r="H36">
        <f t="shared" si="5"/>
        <v>-11.5</v>
      </c>
      <c r="I36">
        <f t="shared" si="6"/>
        <v>-11.5</v>
      </c>
    </row>
    <row r="37" spans="1:10" x14ac:dyDescent="0.35">
      <c r="A37">
        <v>136</v>
      </c>
      <c r="E37" t="e">
        <f t="shared" si="1"/>
        <v>#DIV/0!</v>
      </c>
      <c r="F37" t="e">
        <f t="shared" si="0"/>
        <v>#DIV/0!</v>
      </c>
      <c r="G37" t="e">
        <f t="shared" si="2"/>
        <v>#DIV/0!</v>
      </c>
      <c r="H37">
        <f t="shared" si="5"/>
        <v>-11.5</v>
      </c>
      <c r="I37">
        <f t="shared" si="6"/>
        <v>-11.5</v>
      </c>
    </row>
    <row r="38" spans="1:10" x14ac:dyDescent="0.35">
      <c r="A38">
        <v>137</v>
      </c>
      <c r="E38" t="e">
        <f t="shared" si="1"/>
        <v>#DIV/0!</v>
      </c>
      <c r="F38" t="e">
        <f t="shared" si="0"/>
        <v>#DIV/0!</v>
      </c>
      <c r="G38" t="e">
        <f t="shared" si="2"/>
        <v>#DIV/0!</v>
      </c>
      <c r="H38">
        <f t="shared" si="5"/>
        <v>-11.5</v>
      </c>
      <c r="I38">
        <f t="shared" si="6"/>
        <v>-11.5</v>
      </c>
    </row>
    <row r="39" spans="1:10" x14ac:dyDescent="0.35">
      <c r="A39">
        <v>138</v>
      </c>
      <c r="E39" t="e">
        <f t="shared" si="1"/>
        <v>#DIV/0!</v>
      </c>
      <c r="F39" t="e">
        <f t="shared" si="0"/>
        <v>#DIV/0!</v>
      </c>
      <c r="G39" t="e">
        <f t="shared" si="2"/>
        <v>#DIV/0!</v>
      </c>
      <c r="H39">
        <f t="shared" si="5"/>
        <v>-11.5</v>
      </c>
      <c r="I39">
        <f t="shared" si="6"/>
        <v>-11.5</v>
      </c>
    </row>
    <row r="40" spans="1:10" x14ac:dyDescent="0.35">
      <c r="A40">
        <v>139</v>
      </c>
      <c r="E40" t="e">
        <f t="shared" si="1"/>
        <v>#DIV/0!</v>
      </c>
      <c r="F40" t="e">
        <f t="shared" si="0"/>
        <v>#DIV/0!</v>
      </c>
      <c r="G40" t="e">
        <f t="shared" si="2"/>
        <v>#DIV/0!</v>
      </c>
      <c r="H40">
        <f t="shared" si="5"/>
        <v>-11.5</v>
      </c>
      <c r="I40">
        <f t="shared" si="6"/>
        <v>-11.5</v>
      </c>
    </row>
    <row r="41" spans="1:10" x14ac:dyDescent="0.35">
      <c r="A41">
        <v>140</v>
      </c>
      <c r="E41" t="e">
        <f t="shared" si="1"/>
        <v>#DIV/0!</v>
      </c>
      <c r="F41" t="e">
        <f t="shared" si="0"/>
        <v>#DIV/0!</v>
      </c>
      <c r="G41" t="e">
        <f t="shared" si="2"/>
        <v>#DIV/0!</v>
      </c>
      <c r="H41">
        <f t="shared" si="5"/>
        <v>-11.5</v>
      </c>
      <c r="I41">
        <f t="shared" si="6"/>
        <v>-11.5</v>
      </c>
    </row>
    <row r="42" spans="1:10" x14ac:dyDescent="0.35">
      <c r="A42">
        <v>141</v>
      </c>
      <c r="E42" t="e">
        <f t="shared" si="1"/>
        <v>#DIV/0!</v>
      </c>
      <c r="F42" t="e">
        <f t="shared" si="0"/>
        <v>#DIV/0!</v>
      </c>
      <c r="G42" t="e">
        <f t="shared" si="2"/>
        <v>#DIV/0!</v>
      </c>
      <c r="H42">
        <f t="shared" si="5"/>
        <v>-11.5</v>
      </c>
      <c r="I42">
        <f t="shared" si="6"/>
        <v>-11.5</v>
      </c>
    </row>
    <row r="43" spans="1:10" x14ac:dyDescent="0.35">
      <c r="A43">
        <v>142</v>
      </c>
      <c r="E43" t="e">
        <f t="shared" si="1"/>
        <v>#DIV/0!</v>
      </c>
      <c r="F43" t="e">
        <f t="shared" si="0"/>
        <v>#DIV/0!</v>
      </c>
      <c r="G43" t="e">
        <f t="shared" si="2"/>
        <v>#DIV/0!</v>
      </c>
      <c r="H43">
        <f t="shared" si="5"/>
        <v>-11.5</v>
      </c>
      <c r="I43">
        <f t="shared" si="6"/>
        <v>-11.5</v>
      </c>
    </row>
    <row r="44" spans="1:10" x14ac:dyDescent="0.35">
      <c r="A44">
        <v>143</v>
      </c>
      <c r="E44" t="e">
        <f t="shared" si="1"/>
        <v>#DIV/0!</v>
      </c>
      <c r="F44" t="e">
        <f t="shared" si="0"/>
        <v>#DIV/0!</v>
      </c>
      <c r="G44" t="e">
        <f t="shared" si="2"/>
        <v>#DIV/0!</v>
      </c>
      <c r="H44">
        <f t="shared" si="5"/>
        <v>-11.5</v>
      </c>
      <c r="I44">
        <f t="shared" si="6"/>
        <v>-11.5</v>
      </c>
    </row>
    <row r="45" spans="1:10" x14ac:dyDescent="0.35">
      <c r="A45">
        <v>144</v>
      </c>
      <c r="E45" t="e">
        <f t="shared" si="1"/>
        <v>#DIV/0!</v>
      </c>
      <c r="F45" t="e">
        <f t="shared" si="0"/>
        <v>#DIV/0!</v>
      </c>
      <c r="G45" t="e">
        <f t="shared" si="2"/>
        <v>#DIV/0!</v>
      </c>
      <c r="H45">
        <f t="shared" si="5"/>
        <v>-11.5</v>
      </c>
      <c r="I45">
        <f t="shared" si="6"/>
        <v>-11.5</v>
      </c>
    </row>
    <row r="46" spans="1:10" x14ac:dyDescent="0.35">
      <c r="A46">
        <v>145</v>
      </c>
      <c r="E46" t="e">
        <f t="shared" si="1"/>
        <v>#DIV/0!</v>
      </c>
      <c r="F46" t="e">
        <f t="shared" si="0"/>
        <v>#DIV/0!</v>
      </c>
      <c r="G46" t="e">
        <f t="shared" si="2"/>
        <v>#DIV/0!</v>
      </c>
      <c r="H46">
        <f t="shared" si="5"/>
        <v>-11.5</v>
      </c>
      <c r="I46">
        <f t="shared" si="6"/>
        <v>-11.5</v>
      </c>
    </row>
    <row r="47" spans="1:10" x14ac:dyDescent="0.35">
      <c r="A47">
        <v>146</v>
      </c>
      <c r="E47" t="e">
        <f t="shared" si="1"/>
        <v>#DIV/0!</v>
      </c>
      <c r="F47" t="e">
        <f t="shared" si="0"/>
        <v>#DIV/0!</v>
      </c>
      <c r="G47" t="e">
        <f t="shared" si="2"/>
        <v>#DIV/0!</v>
      </c>
      <c r="H47">
        <f t="shared" si="5"/>
        <v>-11.5</v>
      </c>
      <c r="I47">
        <f t="shared" si="6"/>
        <v>-11.5</v>
      </c>
    </row>
    <row r="48" spans="1:10" x14ac:dyDescent="0.35">
      <c r="A48" t="s">
        <v>8</v>
      </c>
      <c r="B48">
        <v>2.3999999999999998E-3</v>
      </c>
      <c r="C48">
        <v>2.2000000000000001E-3</v>
      </c>
      <c r="E48">
        <f t="shared" si="1"/>
        <v>2.2000000000000001E-3</v>
      </c>
      <c r="F48">
        <f>(E48-0.0023)/0.0002</f>
        <v>-0.49999999999999911</v>
      </c>
      <c r="G48">
        <f t="shared" si="2"/>
        <v>-0.49999999999999911</v>
      </c>
      <c r="H48">
        <f t="shared" si="5"/>
        <v>-0.49999999999999911</v>
      </c>
      <c r="I48">
        <f t="shared" si="6"/>
        <v>-11.5</v>
      </c>
      <c r="J48">
        <f>AVERAGE(H48:I48)</f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SRP standard curve</vt:lpstr>
      <vt:lpstr>SRP samples</vt:lpstr>
      <vt:lpstr>TDP standard curve</vt:lpstr>
      <vt:lpstr>TDP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Klemet</dc:creator>
  <cp:lastModifiedBy>Sandra Klemet</cp:lastModifiedBy>
  <dcterms:created xsi:type="dcterms:W3CDTF">2021-08-17T19:31:45Z</dcterms:created>
  <dcterms:modified xsi:type="dcterms:W3CDTF">2021-09-07T17:31:37Z</dcterms:modified>
</cp:coreProperties>
</file>