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0490" windowHeight="7350" activeTab="3"/>
  </bookViews>
  <sheets>
    <sheet name="old_7crops" sheetId="3" r:id="rId1"/>
    <sheet name="old_FAO_definitions" sheetId="4" r:id="rId2"/>
    <sheet name="new_16crops" sheetId="1" r:id="rId3"/>
    <sheet name="new_FAO_definitions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2" l="1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5" i="2"/>
  <c r="J57" i="2"/>
  <c r="J58" i="2"/>
  <c r="J59" i="2"/>
  <c r="J60" i="2"/>
  <c r="J61" i="2"/>
  <c r="J62" i="2"/>
  <c r="J63" i="2"/>
  <c r="J64" i="2"/>
  <c r="J65" i="2"/>
  <c r="J66" i="2"/>
  <c r="J67" i="2"/>
  <c r="J69" i="2"/>
  <c r="J70" i="2"/>
  <c r="J71" i="2"/>
  <c r="J72" i="2"/>
  <c r="J73" i="2"/>
  <c r="J74" i="2"/>
  <c r="J75" i="2"/>
  <c r="J76" i="2"/>
  <c r="J78" i="2"/>
  <c r="J79" i="2"/>
  <c r="J81" i="2"/>
  <c r="J82" i="2"/>
  <c r="J83" i="2"/>
  <c r="J84" i="2"/>
  <c r="J85" i="2"/>
  <c r="J87" i="2"/>
  <c r="J88" i="2"/>
  <c r="J89" i="2"/>
  <c r="J91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4" i="2"/>
  <c r="J185" i="2"/>
  <c r="J186" i="2"/>
  <c r="J187" i="2"/>
  <c r="J188" i="2"/>
  <c r="J189" i="2"/>
  <c r="J190" i="2"/>
  <c r="J191" i="2"/>
  <c r="J192" i="2"/>
  <c r="J193" i="2"/>
  <c r="J37" i="2"/>
  <c r="J36" i="2"/>
  <c r="J33" i="2"/>
  <c r="J21" i="2"/>
  <c r="J23" i="2"/>
  <c r="J25" i="2"/>
  <c r="J26" i="2"/>
  <c r="J27" i="2"/>
  <c r="J28" i="2"/>
  <c r="J30" i="2"/>
  <c r="J31" i="2"/>
  <c r="J32" i="2"/>
  <c r="J34" i="2"/>
  <c r="J35" i="2"/>
  <c r="J19" i="2"/>
  <c r="I23" i="2" l="1"/>
  <c r="I25" i="2"/>
  <c r="I26" i="2"/>
  <c r="I27" i="2"/>
  <c r="I28" i="2"/>
  <c r="I30" i="2"/>
  <c r="I31" i="2"/>
  <c r="I32" i="2"/>
  <c r="I33" i="2"/>
  <c r="I34" i="2"/>
  <c r="I35" i="2"/>
  <c r="I36" i="2"/>
  <c r="I37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5" i="2"/>
  <c r="I57" i="2"/>
  <c r="I58" i="2"/>
  <c r="I59" i="2"/>
  <c r="I60" i="2"/>
  <c r="I61" i="2"/>
  <c r="I62" i="2"/>
  <c r="I63" i="2"/>
  <c r="I64" i="2"/>
  <c r="I65" i="2"/>
  <c r="I66" i="2"/>
  <c r="I67" i="2"/>
  <c r="I69" i="2"/>
  <c r="I70" i="2"/>
  <c r="I71" i="2"/>
  <c r="I72" i="2"/>
  <c r="I73" i="2"/>
  <c r="I74" i="2"/>
  <c r="I75" i="2"/>
  <c r="I76" i="2"/>
  <c r="I78" i="2"/>
  <c r="I79" i="2"/>
  <c r="I81" i="2"/>
  <c r="I82" i="2"/>
  <c r="I83" i="2"/>
  <c r="I84" i="2"/>
  <c r="I85" i="2"/>
  <c r="I87" i="2"/>
  <c r="I88" i="2"/>
  <c r="I89" i="2"/>
  <c r="I91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4" i="2"/>
  <c r="I185" i="2"/>
  <c r="I186" i="2"/>
  <c r="I187" i="2"/>
  <c r="I188" i="2"/>
  <c r="I189" i="2"/>
  <c r="I190" i="2"/>
  <c r="I191" i="2"/>
  <c r="I192" i="2"/>
  <c r="I193" i="2"/>
  <c r="I21" i="2"/>
  <c r="I19" i="2"/>
  <c r="G26" i="2"/>
  <c r="H26" i="2"/>
  <c r="G27" i="2"/>
  <c r="H27" i="2"/>
  <c r="G28" i="2"/>
  <c r="H28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5" i="2"/>
  <c r="H55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8" i="2"/>
  <c r="H78" i="2"/>
  <c r="G79" i="2"/>
  <c r="H79" i="2"/>
  <c r="G81" i="2"/>
  <c r="H81" i="2"/>
  <c r="G82" i="2"/>
  <c r="H82" i="2"/>
  <c r="G83" i="2"/>
  <c r="H83" i="2"/>
  <c r="G84" i="2"/>
  <c r="H84" i="2"/>
  <c r="G85" i="2"/>
  <c r="H85" i="2"/>
  <c r="G87" i="2"/>
  <c r="H87" i="2"/>
  <c r="G88" i="2"/>
  <c r="H88" i="2"/>
  <c r="G89" i="2"/>
  <c r="H89" i="2"/>
  <c r="G91" i="2"/>
  <c r="H91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H25" i="2"/>
  <c r="H23" i="2"/>
  <c r="H21" i="2"/>
  <c r="H19" i="2"/>
  <c r="G25" i="2"/>
  <c r="G23" i="2"/>
  <c r="G21" i="2"/>
  <c r="G19" i="2"/>
  <c r="I177" i="4" l="1"/>
  <c r="D177" i="4"/>
  <c r="I176" i="4"/>
  <c r="D176" i="4"/>
  <c r="I175" i="4"/>
  <c r="D175" i="4"/>
  <c r="I174" i="4"/>
  <c r="D174" i="4"/>
  <c r="I173" i="4"/>
  <c r="D173" i="4"/>
  <c r="I172" i="4"/>
  <c r="D172" i="4"/>
  <c r="I171" i="4"/>
  <c r="D171" i="4"/>
  <c r="I170" i="4"/>
  <c r="D170" i="4"/>
  <c r="I169" i="4"/>
  <c r="D169" i="4"/>
  <c r="I168" i="4"/>
  <c r="D168" i="4"/>
  <c r="I167" i="4"/>
  <c r="D167" i="4"/>
  <c r="I166" i="4"/>
  <c r="D166" i="4"/>
  <c r="I165" i="4"/>
  <c r="D165" i="4"/>
  <c r="I164" i="4"/>
  <c r="D164" i="4"/>
  <c r="I163" i="4"/>
  <c r="D163" i="4"/>
  <c r="I162" i="4"/>
  <c r="D162" i="4"/>
  <c r="I161" i="4"/>
  <c r="D161" i="4"/>
  <c r="I160" i="4"/>
  <c r="D160" i="4"/>
  <c r="I159" i="4"/>
  <c r="D159" i="4"/>
  <c r="I158" i="4"/>
  <c r="D158" i="4"/>
  <c r="I157" i="4"/>
  <c r="D157" i="4"/>
  <c r="I156" i="4"/>
  <c r="D156" i="4"/>
  <c r="I155" i="4"/>
  <c r="D155" i="4"/>
  <c r="I154" i="4"/>
  <c r="D154" i="4"/>
  <c r="I153" i="4"/>
  <c r="D153" i="4"/>
  <c r="I152" i="4"/>
  <c r="D152" i="4"/>
  <c r="I151" i="4"/>
  <c r="D151" i="4"/>
  <c r="I150" i="4"/>
  <c r="D150" i="4"/>
  <c r="I149" i="4"/>
  <c r="D149" i="4"/>
  <c r="I148" i="4"/>
  <c r="D148" i="4"/>
  <c r="I147" i="4"/>
  <c r="D147" i="4"/>
  <c r="I146" i="4"/>
  <c r="D146" i="4"/>
  <c r="I145" i="4"/>
  <c r="D145" i="4"/>
  <c r="I144" i="4"/>
  <c r="D144" i="4"/>
  <c r="I143" i="4"/>
  <c r="D143" i="4"/>
  <c r="I142" i="4"/>
  <c r="D142" i="4"/>
  <c r="I141" i="4"/>
  <c r="D141" i="4"/>
  <c r="I140" i="4"/>
  <c r="D140" i="4"/>
  <c r="I139" i="4"/>
  <c r="D139" i="4"/>
  <c r="I138" i="4"/>
  <c r="D138" i="4"/>
  <c r="I137" i="4"/>
  <c r="D137" i="4"/>
  <c r="I136" i="4"/>
  <c r="D136" i="4"/>
  <c r="I135" i="4"/>
  <c r="D135" i="4"/>
  <c r="I134" i="4"/>
  <c r="D134" i="4"/>
  <c r="I133" i="4"/>
  <c r="D133" i="4"/>
  <c r="I132" i="4"/>
  <c r="D132" i="4"/>
  <c r="I131" i="4"/>
  <c r="D131" i="4"/>
  <c r="I130" i="4"/>
  <c r="D130" i="4"/>
  <c r="I129" i="4"/>
  <c r="D129" i="4"/>
  <c r="I128" i="4"/>
  <c r="D128" i="4"/>
  <c r="I127" i="4"/>
  <c r="D127" i="4"/>
  <c r="I126" i="4"/>
  <c r="D126" i="4"/>
  <c r="I125" i="4"/>
  <c r="D125" i="4"/>
  <c r="I124" i="4"/>
  <c r="D124" i="4"/>
  <c r="I123" i="4"/>
  <c r="D123" i="4"/>
  <c r="I122" i="4"/>
  <c r="D122" i="4"/>
  <c r="I121" i="4"/>
  <c r="D121" i="4"/>
  <c r="I120" i="4"/>
  <c r="D120" i="4"/>
  <c r="I119" i="4"/>
  <c r="D119" i="4"/>
  <c r="I118" i="4"/>
  <c r="D118" i="4"/>
  <c r="I117" i="4"/>
  <c r="D117" i="4"/>
  <c r="I116" i="4"/>
  <c r="D116" i="4"/>
  <c r="I115" i="4"/>
  <c r="D115" i="4"/>
  <c r="I114" i="4"/>
  <c r="D114" i="4"/>
  <c r="I113" i="4"/>
  <c r="D113" i="4"/>
  <c r="I112" i="4"/>
  <c r="D112" i="4"/>
  <c r="I111" i="4"/>
  <c r="D111" i="4"/>
  <c r="I110" i="4"/>
  <c r="D110" i="4"/>
  <c r="I109" i="4"/>
  <c r="D109" i="4"/>
  <c r="I108" i="4"/>
  <c r="D108" i="4"/>
  <c r="I107" i="4"/>
  <c r="D107" i="4"/>
  <c r="I106" i="4"/>
  <c r="D106" i="4"/>
  <c r="I105" i="4"/>
  <c r="D105" i="4"/>
  <c r="I104" i="4"/>
  <c r="D104" i="4"/>
  <c r="I103" i="4"/>
  <c r="D103" i="4"/>
  <c r="I102" i="4"/>
  <c r="D102" i="4"/>
  <c r="I101" i="4"/>
  <c r="D101" i="4"/>
  <c r="I100" i="4"/>
  <c r="D100" i="4"/>
  <c r="I99" i="4"/>
  <c r="D99" i="4"/>
  <c r="I98" i="4"/>
  <c r="D98" i="4"/>
  <c r="I97" i="4"/>
  <c r="D97" i="4"/>
  <c r="I96" i="4"/>
  <c r="D96" i="4"/>
  <c r="I95" i="4"/>
  <c r="D95" i="4"/>
  <c r="I94" i="4"/>
  <c r="D94" i="4"/>
  <c r="I93" i="4"/>
  <c r="D93" i="4"/>
  <c r="I92" i="4"/>
  <c r="D92" i="4"/>
  <c r="I91" i="4"/>
  <c r="D91" i="4"/>
  <c r="I90" i="4"/>
  <c r="D90" i="4"/>
  <c r="I89" i="4"/>
  <c r="D89" i="4"/>
  <c r="I88" i="4"/>
  <c r="D88" i="4"/>
  <c r="I87" i="4"/>
  <c r="D87" i="4"/>
  <c r="I86" i="4"/>
  <c r="D86" i="4"/>
  <c r="I85" i="4"/>
  <c r="D85" i="4"/>
  <c r="I84" i="4"/>
  <c r="D84" i="4"/>
  <c r="I83" i="4"/>
  <c r="D83" i="4"/>
  <c r="I82" i="4"/>
  <c r="D82" i="4"/>
  <c r="I81" i="4"/>
  <c r="D81" i="4"/>
  <c r="I80" i="4"/>
  <c r="D80" i="4"/>
  <c r="I79" i="4"/>
  <c r="D79" i="4"/>
  <c r="I78" i="4"/>
  <c r="D78" i="4"/>
  <c r="I77" i="4"/>
  <c r="D77" i="4"/>
  <c r="I76" i="4"/>
  <c r="D76" i="4"/>
  <c r="I75" i="4"/>
  <c r="D75" i="4"/>
  <c r="I74" i="4"/>
  <c r="D74" i="4"/>
  <c r="I73" i="4"/>
  <c r="D73" i="4"/>
  <c r="I72" i="4"/>
  <c r="D72" i="4"/>
  <c r="I71" i="4"/>
  <c r="D71" i="4"/>
  <c r="I70" i="4"/>
  <c r="D70" i="4"/>
  <c r="I69" i="4"/>
  <c r="D69" i="4"/>
  <c r="I68" i="4"/>
  <c r="D68" i="4"/>
  <c r="I67" i="4"/>
  <c r="D67" i="4"/>
  <c r="I66" i="4"/>
  <c r="D66" i="4"/>
  <c r="I65" i="4"/>
  <c r="D65" i="4"/>
  <c r="D64" i="4"/>
  <c r="I63" i="4"/>
  <c r="D63" i="4"/>
  <c r="I62" i="4"/>
  <c r="D62" i="4"/>
  <c r="I61" i="4"/>
  <c r="D61" i="4"/>
  <c r="I60" i="4"/>
  <c r="D60" i="4"/>
  <c r="I59" i="4"/>
  <c r="D59" i="4"/>
  <c r="I58" i="4"/>
  <c r="D58" i="4"/>
  <c r="I57" i="4"/>
  <c r="D57" i="4"/>
  <c r="I56" i="4"/>
  <c r="D56" i="4"/>
  <c r="I55" i="4"/>
  <c r="D55" i="4"/>
  <c r="I54" i="4"/>
  <c r="D54" i="4"/>
  <c r="I53" i="4"/>
  <c r="D53" i="4"/>
  <c r="I52" i="4"/>
  <c r="D52" i="4"/>
  <c r="I51" i="4"/>
  <c r="D51" i="4"/>
  <c r="I50" i="4"/>
  <c r="D50" i="4"/>
  <c r="I49" i="4"/>
  <c r="D49" i="4"/>
  <c r="I48" i="4"/>
  <c r="D48" i="4"/>
  <c r="I47" i="4"/>
  <c r="D47" i="4"/>
  <c r="I46" i="4"/>
  <c r="D46" i="4"/>
  <c r="I45" i="4"/>
  <c r="D45" i="4"/>
  <c r="D44" i="4"/>
  <c r="I43" i="4"/>
  <c r="D43" i="4"/>
  <c r="I42" i="4"/>
  <c r="D42" i="4"/>
  <c r="I41" i="4"/>
  <c r="D41" i="4"/>
  <c r="I40" i="4"/>
  <c r="D40" i="4"/>
  <c r="I39" i="4"/>
  <c r="D39" i="4"/>
  <c r="I38" i="4"/>
  <c r="D38" i="4"/>
  <c r="I37" i="4"/>
  <c r="D37" i="4"/>
  <c r="D36" i="4"/>
  <c r="I35" i="4"/>
  <c r="D35" i="4"/>
  <c r="I34" i="4"/>
  <c r="D34" i="4"/>
  <c r="I33" i="4"/>
  <c r="D33" i="4"/>
  <c r="I32" i="4"/>
  <c r="D32" i="4"/>
  <c r="I31" i="4"/>
  <c r="D31" i="4"/>
  <c r="I30" i="4"/>
  <c r="D30" i="4"/>
  <c r="I29" i="4"/>
  <c r="D29" i="4"/>
  <c r="I28" i="4"/>
  <c r="D28" i="4"/>
  <c r="I27" i="4"/>
  <c r="D27" i="4"/>
  <c r="I26" i="4"/>
  <c r="D26" i="4"/>
  <c r="I25" i="4"/>
  <c r="D25" i="4"/>
  <c r="D24" i="4"/>
  <c r="I23" i="4"/>
  <c r="D23" i="4"/>
  <c r="I22" i="4"/>
  <c r="D22" i="4"/>
  <c r="D21" i="4"/>
  <c r="I20" i="4"/>
  <c r="D20" i="4"/>
  <c r="D19" i="4"/>
  <c r="I18" i="4"/>
  <c r="D18" i="4"/>
  <c r="D17" i="4"/>
  <c r="I16" i="4"/>
  <c r="D16" i="4"/>
  <c r="I15" i="4"/>
  <c r="D15" i="4"/>
  <c r="I14" i="4"/>
  <c r="D14" i="4"/>
  <c r="I13" i="4"/>
  <c r="D13" i="4"/>
</calcChain>
</file>

<file path=xl/sharedStrings.xml><?xml version="1.0" encoding="utf-8"?>
<sst xmlns="http://schemas.openxmlformats.org/spreadsheetml/2006/main" count="291" uniqueCount="268">
  <si>
    <t>[Class] 1 ! Wheat</t>
  </si>
  <si>
    <t>! Wheat</t>
  </si>
  <si>
    <t>[Class] 2 ! Rice</t>
  </si>
  <si>
    <t>! Rice, paddy</t>
  </si>
  <si>
    <t>[Class] 3 ! Maize</t>
  </si>
  <si>
    <t>! Maize</t>
  </si>
  <si>
    <t>[Class] 4 ! Tropical cereals</t>
  </si>
  <si>
    <t>! Sorghum</t>
  </si>
  <si>
    <t>! Millet</t>
  </si>
  <si>
    <t>! Fonio</t>
  </si>
  <si>
    <t>! Quinoa</t>
  </si>
  <si>
    <t>[Class] 5 ! Other temperate cereals</t>
  </si>
  <si>
    <t>! Barley</t>
  </si>
  <si>
    <t>! Oats</t>
  </si>
  <si>
    <t>! Rye</t>
  </si>
  <si>
    <t>! Cereals, nes</t>
  </si>
  <si>
    <t>! Triticale</t>
  </si>
  <si>
    <t>! Buckwheat</t>
  </si>
  <si>
    <t>! Grain, mixed</t>
  </si>
  <si>
    <t>[Class] 6 ! Pulses</t>
  </si>
  <si>
    <t>! Beans, dry</t>
  </si>
  <si>
    <t>! Chick peas</t>
  </si>
  <si>
    <t>! Cow peas, dry</t>
  </si>
  <si>
    <t>! Peas, dry</t>
  </si>
  <si>
    <t>! Pigeon peas</t>
  </si>
  <si>
    <t>! Pulses, nes</t>
  </si>
  <si>
    <t>! Lentils</t>
  </si>
  <si>
    <t>! Broad beans, horse beans, dry</t>
  </si>
  <si>
    <t>! Peas, green</t>
  </si>
  <si>
    <t>! Beans, green</t>
  </si>
  <si>
    <t>! Lupins</t>
  </si>
  <si>
    <t>! Vetches</t>
  </si>
  <si>
    <t>! String beans</t>
  </si>
  <si>
    <t>! Bambara beans</t>
  </si>
  <si>
    <t>! Carobs</t>
  </si>
  <si>
    <t>[Class] 7 ! Soybeans</t>
  </si>
  <si>
    <t>! Soybeans</t>
  </si>
  <si>
    <t>[Class] 8 ! Temperate oil crops</t>
  </si>
  <si>
    <t>! Rapeseed</t>
  </si>
  <si>
    <t>! Sunflower seed</t>
  </si>
  <si>
    <t>! Olives</t>
  </si>
  <si>
    <t>! Linseed</t>
  </si>
  <si>
    <t>! Oilseeds nes</t>
  </si>
  <si>
    <t>! Melonseed</t>
  </si>
  <si>
    <t>! Safflower seed</t>
  </si>
  <si>
    <t>! Poppy seed</t>
  </si>
  <si>
    <t>! Hempseed</t>
  </si>
  <si>
    <t>! Tallowtree seed</t>
  </si>
  <si>
    <t>[Class] 9 ! Tropical oil crops</t>
  </si>
  <si>
    <t>! Groundnuts, with shell</t>
  </si>
  <si>
    <t>! Coconuts</t>
  </si>
  <si>
    <t>! Sesame seed</t>
  </si>
  <si>
    <t>! Castor oil seed</t>
  </si>
  <si>
    <t>! Karite nuts (sheanuts)</t>
  </si>
  <si>
    <t>! Kapok fruit</t>
  </si>
  <si>
    <t>! Tung nuts</t>
  </si>
  <si>
    <t>! Jojoba seed</t>
  </si>
  <si>
    <t>[Class] 10 ! Temperate roots &amp; tubers</t>
  </si>
  <si>
    <t>! Potatoes</t>
  </si>
  <si>
    <t>! Sugar beet</t>
  </si>
  <si>
    <t>! Roots and tubers, nes</t>
  </si>
  <si>
    <t>[Class] 11 ! Tropical roots &amp; tubers</t>
  </si>
  <si>
    <t>! Cassava</t>
  </si>
  <si>
    <t>! Sweet potatoes</t>
  </si>
  <si>
    <t>! Yams</t>
  </si>
  <si>
    <t>! Taro (cocoyam)</t>
  </si>
  <si>
    <t>! Yautia (cocoyam)</t>
  </si>
  <si>
    <t>! Sugar cane</t>
  </si>
  <si>
    <t>[Class] 13 ! Oil, palm fruit</t>
  </si>
  <si>
    <t>! Oil, palm fruit</t>
  </si>
  <si>
    <t>[Class] 14 ! Vegetables &amp; fruits</t>
  </si>
  <si>
    <t>! Vegetables, fresh nes</t>
  </si>
  <si>
    <t>! Grapes</t>
  </si>
  <si>
    <t>! Bananas</t>
  </si>
  <si>
    <t>! Cashew nuts, with shell</t>
  </si>
  <si>
    <t>! Mangoes, mangosteens, guavas</t>
  </si>
  <si>
    <t>! Plantains</t>
  </si>
  <si>
    <t>! Apples</t>
  </si>
  <si>
    <t>! Tomatoes</t>
  </si>
  <si>
    <t>! Fruit, fresh nes</t>
  </si>
  <si>
    <t>! Onions, dry</t>
  </si>
  <si>
    <t>! Oranges</t>
  </si>
  <si>
    <t>! Watermelons</t>
  </si>
  <si>
    <t>! Fruit, tropical fresh nes</t>
  </si>
  <si>
    <t>! Plums and sloes</t>
  </si>
  <si>
    <t>! Cabbages and other brassicas</t>
  </si>
  <si>
    <t>! Tangerines, mandarins, clementines, satsumas</t>
  </si>
  <si>
    <t>! Cucumbers and gherkins</t>
  </si>
  <si>
    <t>! Pumpkins, squash and gourds</t>
  </si>
  <si>
    <t>! Eggplants (aubergines)</t>
  </si>
  <si>
    <t>! Almonds, with shell</t>
  </si>
  <si>
    <t>! Pears</t>
  </si>
  <si>
    <t>! Peaches and nectarines</t>
  </si>
  <si>
    <t>! Asparagus</t>
  </si>
  <si>
    <t>! Fruit, citrus nes</t>
  </si>
  <si>
    <t>! Melons, other (inc.cantaloupes)</t>
  </si>
  <si>
    <t>! Dates</t>
  </si>
  <si>
    <t>! Cauliflowers and broccoli</t>
  </si>
  <si>
    <t>! Carrots and turnips</t>
  </si>
  <si>
    <t>! Lettuce and chicory</t>
  </si>
  <si>
    <t>! Maize, green</t>
  </si>
  <si>
    <t>! Lemons and limes</t>
  </si>
  <si>
    <t>! Okra</t>
  </si>
  <si>
    <t>! Walnuts, with shell</t>
  </si>
  <si>
    <t>! Pineapples</t>
  </si>
  <si>
    <t>! Areca nuts</t>
  </si>
  <si>
    <t>! Spinach</t>
  </si>
  <si>
    <t>! Cashewapple</t>
  </si>
  <si>
    <t>! Hazelnuts, with shell</t>
  </si>
  <si>
    <t>! Nuts, nes</t>
  </si>
  <si>
    <t>! Kola nuts</t>
  </si>
  <si>
    <t>! Chestnut</t>
  </si>
  <si>
    <t>! Pistachios</t>
  </si>
  <si>
    <t>! Avocados</t>
  </si>
  <si>
    <t>! Apricots</t>
  </si>
  <si>
    <t>! Cherries</t>
  </si>
  <si>
    <t>! Papayas</t>
  </si>
  <si>
    <t>! Figs</t>
  </si>
  <si>
    <t>! Grapefruit (inc. pomelos)</t>
  </si>
  <si>
    <t>! Strawberries</t>
  </si>
  <si>
    <t>! Canary seed</t>
  </si>
  <si>
    <t>! Vegetables, leguminous nes</t>
  </si>
  <si>
    <t>! Onions, shallots, green</t>
  </si>
  <si>
    <t>! Cherries, sour</t>
  </si>
  <si>
    <t>! Kiwi fruit</t>
  </si>
  <si>
    <t>! Berries nes</t>
  </si>
  <si>
    <t>! Artichokes</t>
  </si>
  <si>
    <t>! Currants</t>
  </si>
  <si>
    <t>! Raspberries</t>
  </si>
  <si>
    <t>! Sugar crops, nes</t>
  </si>
  <si>
    <t>! Fruit, stone nes</t>
  </si>
  <si>
    <t>! Blueberries</t>
  </si>
  <si>
    <t>! Quinces</t>
  </si>
  <si>
    <t>! Gooseberries</t>
  </si>
  <si>
    <t>! Cranberries</t>
  </si>
  <si>
    <t>! Chicory roots</t>
  </si>
  <si>
    <t>! Mushrooms and truffles</t>
  </si>
  <si>
    <t>! Brazil nuts, with shell</t>
  </si>
  <si>
    <t>! Leeks, other alliaceous vegetables</t>
  </si>
  <si>
    <t>! Fruit, pome nes</t>
  </si>
  <si>
    <t>! Cassava leaves</t>
  </si>
  <si>
    <t>[Class] 15 ! Other non-food, luxury, spices</t>
  </si>
  <si>
    <t>! Coffee, green</t>
  </si>
  <si>
    <t>! Cocoa, beans</t>
  </si>
  <si>
    <t>! Tobacco, unmanufactured</t>
  </si>
  <si>
    <t>! Tea</t>
  </si>
  <si>
    <t>! Chillies and peppers, dry</t>
  </si>
  <si>
    <t>! Chillies and peppers, green</t>
  </si>
  <si>
    <t>! Garlic</t>
  </si>
  <si>
    <t>! Spices, nes</t>
  </si>
  <si>
    <t>! Anise, badian, fennel, coriander</t>
  </si>
  <si>
    <t>! Persimmons</t>
  </si>
  <si>
    <t>! Mustard seed</t>
  </si>
  <si>
    <t>! Pepper (piper spp.)</t>
  </si>
  <si>
    <t>! Cloves</t>
  </si>
  <si>
    <t>! Nutmeg, mace and cardamoms</t>
  </si>
  <si>
    <t>! Ginger</t>
  </si>
  <si>
    <t>! Cinnamon (canella)</t>
  </si>
  <si>
    <t>! Vanilla</t>
  </si>
  <si>
    <t>! Hops</t>
  </si>
  <si>
    <t>! Mate</t>
  </si>
  <si>
    <t>! Rubber, natural</t>
  </si>
  <si>
    <t>! Pyrethrum, dried</t>
  </si>
  <si>
    <t>! Peppermint</t>
  </si>
  <si>
    <t>[Class] 16 ! Plant based fibres</t>
  </si>
  <si>
    <t>! Seed cotton</t>
  </si>
  <si>
    <t>! Jute</t>
  </si>
  <si>
    <t>! Sisal</t>
  </si>
  <si>
    <t>! Fibre crops nes</t>
  </si>
  <si>
    <t>! Flax fibre and tow</t>
  </si>
  <si>
    <t>! Bastfibres, other</t>
  </si>
  <si>
    <t>! Manila fibre (abaca)</t>
  </si>
  <si>
    <t>! Ramie</t>
  </si>
  <si>
    <t>! Agave fibres nes</t>
  </si>
  <si>
    <t>! Hemp tow waste</t>
  </si>
  <si>
    <t>Image nr.</t>
  </si>
  <si>
    <t>Name</t>
  </si>
  <si>
    <t>Wheat</t>
  </si>
  <si>
    <t>Rice</t>
  </si>
  <si>
    <t>Maize</t>
  </si>
  <si>
    <t>Tropical cereals</t>
  </si>
  <si>
    <t>Other temperate cereals</t>
  </si>
  <si>
    <t>Pulses</t>
  </si>
  <si>
    <t>Soybeans</t>
  </si>
  <si>
    <t>Temperate oil crops</t>
  </si>
  <si>
    <t>Tropical oil crops</t>
  </si>
  <si>
    <t>Temperate roots &amp; tubers</t>
  </si>
  <si>
    <t>Tropical roots &amp; tubers</t>
  </si>
  <si>
    <t>Sugar cane</t>
  </si>
  <si>
    <t>Oil, palm fruit</t>
  </si>
  <si>
    <t>Vegetables &amp; fruits</t>
  </si>
  <si>
    <t>Other non-food, luxury, spices</t>
  </si>
  <si>
    <t>Plant based fibres</t>
  </si>
  <si>
    <t>[Class] 12 ! Sugar crops</t>
  </si>
  <si>
    <t>[Class] 1 ! Wheat, Barley, Rye, Oats</t>
  </si>
  <si>
    <t>[Class] 2 ! Rice, Paddy</t>
  </si>
  <si>
    <t>[Class] 4 ! Millet, Sorghum</t>
  </si>
  <si>
    <t>[Class] 6 ! Roots, tubers</t>
  </si>
  <si>
    <t>[Class] 7 ! Oil crops</t>
  </si>
  <si>
    <t>[Log File] output\output_readfao\croparea.log</t>
  </si>
  <si>
    <t>[Debug] On</t>
  </si>
  <si>
    <t>[Max Change] 20</t>
  </si>
  <si>
    <t>[Input Directory] input\uitgepakt</t>
  </si>
  <si>
    <t>[Input File] Production_Crops_E_All_Data_(Normalized).csv</t>
  </si>
  <si>
    <t>[Output Directory] output\output_readfao</t>
  </si>
  <si>
    <t>[Output Unit] HA</t>
  </si>
  <si>
    <t>[Output Label] Area harvested</t>
  </si>
  <si>
    <t>FAO</t>
  </si>
  <si>
    <t>[Class] 5 ! Roots and tubers, pulses</t>
  </si>
  <si>
    <t>5312  ! soyabeans</t>
  </si>
  <si>
    <t>5312  ! groundnuts, with shell</t>
  </si>
  <si>
    <t>5312  ! coconut</t>
  </si>
  <si>
    <t>5312  ! oil palm fruit</t>
  </si>
  <si>
    <t>5312  ! olives</t>
  </si>
  <si>
    <t>5312  ! karite nuts</t>
  </si>
  <si>
    <t>5312  ! castor oil seed</t>
  </si>
  <si>
    <t>5312  ! sunflower seed</t>
  </si>
  <si>
    <t>5312  ! rapeseed</t>
  </si>
  <si>
    <t>5312  ! tung nuts</t>
  </si>
  <si>
    <t>5312  ! safflower seed</t>
  </si>
  <si>
    <t>5312  ! sesame seed</t>
  </si>
  <si>
    <t>5312  ! mustard seed</t>
  </si>
  <si>
    <t>5312  ! poppy seed</t>
  </si>
  <si>
    <t>5312  ! melon seed</t>
  </si>
  <si>
    <t>5312 ! Kapok fruit</t>
  </si>
  <si>
    <t xml:space="preserve">5312  ! linseed  </t>
  </si>
  <si>
    <t xml:space="preserve">5312  ! hempseed </t>
  </si>
  <si>
    <t>5312  ! oilseeds, Nes</t>
  </si>
  <si>
    <t>[Class] 8 ! other</t>
  </si>
  <si>
    <t>5312 ! sugar cane</t>
  </si>
  <si>
    <t>5312 ! sugar beet</t>
  </si>
  <si>
    <t>5312 ! Sugar crops, nes</t>
  </si>
  <si>
    <t xml:space="preserve">    </t>
  </si>
  <si>
    <t xml:space="preserve">  </t>
  </si>
  <si>
    <t>[Region Directory] region_info</t>
  </si>
  <si>
    <t>[Region File] isofao28.dat</t>
  </si>
  <si>
    <t>[Region Format] FIXED</t>
  </si>
  <si>
    <t>! FAO country position-length</t>
  </si>
  <si>
    <t>! RIVM country position-length</t>
  </si>
  <si>
    <t>! Image region position-length</t>
  </si>
  <si>
    <t>[Split Directory] region_info</t>
  </si>
  <si>
    <t>[Split File] split.ini</t>
  </si>
  <si>
    <t>[Output File] croparea</t>
  </si>
  <si>
    <t>![Output Format] e12.5</t>
  </si>
  <si>
    <t xml:space="preserve">[Output multiplier] 1 1 1 1 1 1 1 1 </t>
  </si>
  <si>
    <t>[Country label] country codes</t>
  </si>
  <si>
    <t>[Product label] FAO item codes</t>
  </si>
  <si>
    <t>[Element label] ElementID</t>
  </si>
  <si>
    <t>[World total]  ON</t>
  </si>
  <si>
    <t>! Note: used for IMAGE, without category Other !</t>
  </si>
  <si>
    <t>! run cropprod_other.ini WITH category other</t>
  </si>
  <si>
    <t>[Log File] output\output_readfao\cropprod.log</t>
  </si>
  <si>
    <t>[Input Directory] Y:\Kennisbasis\IMAGE\data\raw\FAO\FAO_bulkdownload_21march2018\input\uitgepakt</t>
  </si>
  <si>
    <t>[Output Unit] tonnes</t>
  </si>
  <si>
    <t>[Output Label] Production of crops</t>
  </si>
  <si>
    <t>[Extraplate] ON</t>
  </si>
  <si>
    <t>[Trendline years] 5</t>
  </si>
  <si>
    <t xml:space="preserve">[Region File] isofao26.dat  </t>
  </si>
  <si>
    <t>[Output File] cropprod</t>
  </si>
  <si>
    <t xml:space="preserve">[Output multiplier] 1 1 1 1 1 1 1 1 1 1 1 1 1 1 1 1 </t>
  </si>
  <si>
    <t xml:space="preserve">Temperate Cereals </t>
  </si>
  <si>
    <t>Roots &amp; tubers</t>
  </si>
  <si>
    <t>Oil crops</t>
  </si>
  <si>
    <t>IMAGE_crop_name</t>
  </si>
  <si>
    <t>IMAGE_crop_code</t>
  </si>
  <si>
    <t>FAO_code</t>
  </si>
  <si>
    <t>FAO_name</t>
  </si>
  <si>
    <t>FAO_codeLong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</si>
</sst>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quardt\AppData\Local\Microsoft\Windows\INetCache\Content.Outlook\XWL55M3X\New%20INI%20crops%20split%20v2%20met%20correcties%20&amp;%20sugar%20cro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p split defs"/>
      <sheetName val="Image category mapping"/>
      <sheetName val="New INI template prod"/>
      <sheetName val="New INI template stock change"/>
      <sheetName val="Original INI cropstockch"/>
      <sheetName val="Original INI cropexport"/>
      <sheetName val="Original INI croparea"/>
      <sheetName val="Original INI cropimport"/>
      <sheetName val="FAO definitions"/>
      <sheetName val="New INI crops split v2 met c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 t="str">
            <v>Production</v>
          </cell>
        </row>
        <row r="6">
          <cell r="B6" t="str">
            <v>Item Code</v>
          </cell>
          <cell r="C6" t="str">
            <v>Item</v>
          </cell>
        </row>
        <row r="7">
          <cell r="B7">
            <v>15</v>
          </cell>
          <cell r="C7" t="str">
            <v>Wheat</v>
          </cell>
        </row>
        <row r="8">
          <cell r="B8">
            <v>27</v>
          </cell>
          <cell r="C8" t="str">
            <v>Rice, paddy</v>
          </cell>
        </row>
        <row r="9">
          <cell r="B9">
            <v>44</v>
          </cell>
          <cell r="C9" t="str">
            <v>Barley</v>
          </cell>
        </row>
        <row r="10">
          <cell r="B10">
            <v>56</v>
          </cell>
          <cell r="C10" t="str">
            <v>Maize</v>
          </cell>
        </row>
        <row r="11">
          <cell r="B11">
            <v>71</v>
          </cell>
          <cell r="C11" t="str">
            <v>Rye</v>
          </cell>
        </row>
        <row r="12">
          <cell r="B12">
            <v>75</v>
          </cell>
          <cell r="C12" t="str">
            <v>Oats</v>
          </cell>
        </row>
        <row r="13">
          <cell r="B13">
            <v>79</v>
          </cell>
          <cell r="C13" t="str">
            <v>Millet</v>
          </cell>
        </row>
        <row r="14">
          <cell r="B14">
            <v>83</v>
          </cell>
          <cell r="C14" t="str">
            <v>Sorghum</v>
          </cell>
        </row>
        <row r="15">
          <cell r="B15">
            <v>89</v>
          </cell>
          <cell r="C15" t="str">
            <v>Buckwheat</v>
          </cell>
        </row>
        <row r="16">
          <cell r="B16">
            <v>92</v>
          </cell>
          <cell r="C16" t="str">
            <v>Quinoa</v>
          </cell>
        </row>
        <row r="17">
          <cell r="B17">
            <v>94</v>
          </cell>
          <cell r="C17" t="str">
            <v>Fonio</v>
          </cell>
        </row>
        <row r="18">
          <cell r="B18">
            <v>97</v>
          </cell>
          <cell r="C18" t="str">
            <v>Triticale</v>
          </cell>
        </row>
        <row r="19">
          <cell r="B19">
            <v>101</v>
          </cell>
          <cell r="C19" t="str">
            <v>Canary seed</v>
          </cell>
        </row>
        <row r="20">
          <cell r="B20">
            <v>103</v>
          </cell>
          <cell r="C20" t="str">
            <v>Grain, mixed</v>
          </cell>
        </row>
        <row r="21">
          <cell r="B21">
            <v>108</v>
          </cell>
          <cell r="C21" t="str">
            <v>Cereals, nes</v>
          </cell>
        </row>
        <row r="22">
          <cell r="B22">
            <v>116</v>
          </cell>
          <cell r="C22" t="str">
            <v>Potatoes</v>
          </cell>
        </row>
        <row r="23">
          <cell r="B23">
            <v>122</v>
          </cell>
          <cell r="C23" t="str">
            <v>Sweet potatoes</v>
          </cell>
        </row>
        <row r="24">
          <cell r="B24">
            <v>125</v>
          </cell>
          <cell r="C24" t="str">
            <v>Cassava</v>
          </cell>
        </row>
        <row r="25">
          <cell r="B25">
            <v>135</v>
          </cell>
          <cell r="C25" t="str">
            <v>Yautia (cocoyam)</v>
          </cell>
        </row>
        <row r="26">
          <cell r="B26">
            <v>136</v>
          </cell>
          <cell r="C26" t="str">
            <v>Taro (cocoyam)</v>
          </cell>
        </row>
        <row r="27">
          <cell r="B27">
            <v>137</v>
          </cell>
          <cell r="C27" t="str">
            <v>Yams</v>
          </cell>
        </row>
        <row r="28">
          <cell r="B28">
            <v>149</v>
          </cell>
          <cell r="C28" t="str">
            <v>Roots and tubers, nes</v>
          </cell>
        </row>
        <row r="29">
          <cell r="B29">
            <v>156</v>
          </cell>
          <cell r="C29" t="str">
            <v>Sugar cane</v>
          </cell>
        </row>
        <row r="30">
          <cell r="B30">
            <v>157</v>
          </cell>
          <cell r="C30" t="str">
            <v>Sugar beet</v>
          </cell>
        </row>
        <row r="31">
          <cell r="B31">
            <v>161</v>
          </cell>
          <cell r="C31" t="str">
            <v>Sugar crops, nes</v>
          </cell>
        </row>
        <row r="32">
          <cell r="B32">
            <v>176</v>
          </cell>
          <cell r="C32" t="str">
            <v>Beans, dry</v>
          </cell>
        </row>
        <row r="33">
          <cell r="B33">
            <v>181</v>
          </cell>
          <cell r="C33" t="str">
            <v>Broad beans, horse beans, dry</v>
          </cell>
        </row>
        <row r="34">
          <cell r="B34">
            <v>187</v>
          </cell>
          <cell r="C34" t="str">
            <v>Peas, dry</v>
          </cell>
        </row>
        <row r="35">
          <cell r="B35">
            <v>191</v>
          </cell>
          <cell r="C35" t="str">
            <v>Chick peas</v>
          </cell>
        </row>
        <row r="36">
          <cell r="B36">
            <v>195</v>
          </cell>
          <cell r="C36" t="str">
            <v>Cow peas, dry</v>
          </cell>
        </row>
        <row r="37">
          <cell r="B37">
            <v>197</v>
          </cell>
          <cell r="C37" t="str">
            <v>Pigeon peas</v>
          </cell>
        </row>
        <row r="38">
          <cell r="B38">
            <v>201</v>
          </cell>
          <cell r="C38" t="str">
            <v>Lentils</v>
          </cell>
        </row>
        <row r="39">
          <cell r="B39">
            <v>203</v>
          </cell>
          <cell r="C39" t="str">
            <v>Bambara beans</v>
          </cell>
        </row>
        <row r="40">
          <cell r="B40">
            <v>205</v>
          </cell>
          <cell r="C40" t="str">
            <v>Vetches</v>
          </cell>
        </row>
        <row r="41">
          <cell r="B41">
            <v>210</v>
          </cell>
          <cell r="C41" t="str">
            <v>Lupins</v>
          </cell>
        </row>
        <row r="42">
          <cell r="B42">
            <v>211</v>
          </cell>
          <cell r="C42" t="str">
            <v>Pulses, nes</v>
          </cell>
        </row>
        <row r="43">
          <cell r="B43">
            <v>216</v>
          </cell>
          <cell r="C43" t="str">
            <v>Brazil nuts, with shell</v>
          </cell>
        </row>
        <row r="44">
          <cell r="B44">
            <v>217</v>
          </cell>
          <cell r="C44" t="str">
            <v>Cashew nuts, with shell</v>
          </cell>
        </row>
        <row r="45">
          <cell r="B45">
            <v>220</v>
          </cell>
          <cell r="C45" t="str">
            <v>Chestnut</v>
          </cell>
        </row>
        <row r="46">
          <cell r="B46">
            <v>221</v>
          </cell>
          <cell r="C46" t="str">
            <v>Almonds, with shell</v>
          </cell>
        </row>
        <row r="47">
          <cell r="B47">
            <v>222</v>
          </cell>
          <cell r="C47" t="str">
            <v>Walnuts, with shell</v>
          </cell>
        </row>
        <row r="48">
          <cell r="B48">
            <v>223</v>
          </cell>
          <cell r="C48" t="str">
            <v>Pistachios</v>
          </cell>
        </row>
        <row r="49">
          <cell r="B49">
            <v>224</v>
          </cell>
          <cell r="C49" t="str">
            <v>Kola nuts</v>
          </cell>
        </row>
        <row r="50">
          <cell r="B50">
            <v>225</v>
          </cell>
          <cell r="C50" t="str">
            <v>Hazelnuts, with shell</v>
          </cell>
        </row>
        <row r="51">
          <cell r="B51">
            <v>226</v>
          </cell>
          <cell r="C51" t="str">
            <v>Areca nuts</v>
          </cell>
        </row>
        <row r="52">
          <cell r="B52">
            <v>234</v>
          </cell>
          <cell r="C52" t="str">
            <v>Nuts, nes</v>
          </cell>
        </row>
        <row r="53">
          <cell r="B53">
            <v>236</v>
          </cell>
          <cell r="C53" t="str">
            <v>Soybeans</v>
          </cell>
        </row>
        <row r="54">
          <cell r="B54">
            <v>242</v>
          </cell>
          <cell r="C54" t="str">
            <v>Groundnuts, with shell</v>
          </cell>
        </row>
        <row r="55">
          <cell r="B55">
            <v>249</v>
          </cell>
          <cell r="C55" t="str">
            <v>Coconuts</v>
          </cell>
        </row>
        <row r="56">
          <cell r="B56">
            <v>254</v>
          </cell>
          <cell r="C56" t="str">
            <v>Oil, palm fruit</v>
          </cell>
        </row>
        <row r="57">
          <cell r="B57">
            <v>260</v>
          </cell>
          <cell r="C57" t="str">
            <v>Olives</v>
          </cell>
        </row>
        <row r="58">
          <cell r="B58">
            <v>263</v>
          </cell>
          <cell r="C58" t="str">
            <v>Karite nuts (sheanuts)</v>
          </cell>
        </row>
        <row r="59">
          <cell r="B59">
            <v>265</v>
          </cell>
          <cell r="C59" t="str">
            <v>Castor oil seed</v>
          </cell>
        </row>
        <row r="60">
          <cell r="B60">
            <v>267</v>
          </cell>
          <cell r="C60" t="str">
            <v>Sunflower seed</v>
          </cell>
        </row>
        <row r="61">
          <cell r="B61">
            <v>270</v>
          </cell>
          <cell r="C61" t="str">
            <v>Rapeseed</v>
          </cell>
        </row>
        <row r="62">
          <cell r="B62">
            <v>275</v>
          </cell>
          <cell r="C62" t="str">
            <v>Tung nuts</v>
          </cell>
        </row>
        <row r="63">
          <cell r="B63">
            <v>277</v>
          </cell>
          <cell r="C63" t="str">
            <v>Jojoba seed</v>
          </cell>
        </row>
        <row r="64">
          <cell r="B64">
            <v>280</v>
          </cell>
          <cell r="C64" t="str">
            <v>Safflower seed</v>
          </cell>
        </row>
        <row r="65">
          <cell r="B65">
            <v>289</v>
          </cell>
          <cell r="C65" t="str">
            <v>Sesame seed</v>
          </cell>
        </row>
        <row r="66">
          <cell r="B66">
            <v>292</v>
          </cell>
          <cell r="C66" t="str">
            <v>Mustard seed</v>
          </cell>
        </row>
        <row r="67">
          <cell r="B67">
            <v>296</v>
          </cell>
          <cell r="C67" t="str">
            <v>Poppy seed</v>
          </cell>
        </row>
        <row r="68">
          <cell r="B68">
            <v>299</v>
          </cell>
          <cell r="C68" t="str">
            <v>Melonseed</v>
          </cell>
        </row>
        <row r="69">
          <cell r="B69">
            <v>305</v>
          </cell>
          <cell r="C69" t="str">
            <v>Tallowtree seed</v>
          </cell>
        </row>
        <row r="70">
          <cell r="B70">
            <v>310</v>
          </cell>
          <cell r="C70" t="str">
            <v>Kapok fruit</v>
          </cell>
        </row>
        <row r="71">
          <cell r="B71">
            <v>328</v>
          </cell>
          <cell r="C71" t="str">
            <v>Seed cotton</v>
          </cell>
        </row>
        <row r="72">
          <cell r="B72">
            <v>333</v>
          </cell>
          <cell r="C72" t="str">
            <v>Linseed</v>
          </cell>
        </row>
        <row r="73">
          <cell r="B73">
            <v>336</v>
          </cell>
          <cell r="C73" t="str">
            <v>Hempseed</v>
          </cell>
        </row>
        <row r="74">
          <cell r="B74">
            <v>339</v>
          </cell>
          <cell r="C74" t="str">
            <v>Oilseeds nes</v>
          </cell>
        </row>
        <row r="75">
          <cell r="B75">
            <v>358</v>
          </cell>
          <cell r="C75" t="str">
            <v>Cabbages and other brassicas</v>
          </cell>
        </row>
        <row r="76">
          <cell r="B76">
            <v>366</v>
          </cell>
          <cell r="C76" t="str">
            <v>Artichokes</v>
          </cell>
        </row>
        <row r="77">
          <cell r="B77">
            <v>367</v>
          </cell>
          <cell r="C77" t="str">
            <v>Asparagus</v>
          </cell>
        </row>
        <row r="78">
          <cell r="B78">
            <v>372</v>
          </cell>
          <cell r="C78" t="str">
            <v>Lettuce and chicory</v>
          </cell>
        </row>
        <row r="79">
          <cell r="B79">
            <v>373</v>
          </cell>
          <cell r="C79" t="str">
            <v>Spinach</v>
          </cell>
        </row>
        <row r="80">
          <cell r="B80">
            <v>378</v>
          </cell>
          <cell r="C80" t="str">
            <v>Cassava leaves</v>
          </cell>
        </row>
        <row r="81">
          <cell r="B81">
            <v>388</v>
          </cell>
          <cell r="C81" t="str">
            <v>Tomatoes</v>
          </cell>
        </row>
        <row r="82">
          <cell r="B82">
            <v>393</v>
          </cell>
          <cell r="C82" t="str">
            <v>Cauliflowers and broccoli</v>
          </cell>
        </row>
        <row r="83">
          <cell r="B83">
            <v>394</v>
          </cell>
          <cell r="C83" t="str">
            <v>Pumpkins, squash and gourds</v>
          </cell>
        </row>
        <row r="84">
          <cell r="B84">
            <v>397</v>
          </cell>
          <cell r="C84" t="str">
            <v>Cucumbers and gherkins</v>
          </cell>
        </row>
        <row r="85">
          <cell r="B85">
            <v>399</v>
          </cell>
          <cell r="C85" t="str">
            <v>Eggplants (aubergines)</v>
          </cell>
        </row>
        <row r="86">
          <cell r="B86">
            <v>401</v>
          </cell>
          <cell r="C86" t="str">
            <v>Chillies and peppers, green</v>
          </cell>
        </row>
        <row r="87">
          <cell r="B87">
            <v>402</v>
          </cell>
          <cell r="C87" t="str">
            <v>Onions, shallots, green</v>
          </cell>
        </row>
        <row r="88">
          <cell r="B88">
            <v>403</v>
          </cell>
          <cell r="C88" t="str">
            <v>Onions, dry</v>
          </cell>
        </row>
        <row r="89">
          <cell r="B89">
            <v>406</v>
          </cell>
          <cell r="C89" t="str">
            <v>Garlic</v>
          </cell>
        </row>
        <row r="90">
          <cell r="B90">
            <v>407</v>
          </cell>
          <cell r="C90" t="str">
            <v>Leeks, other alliaceous vegetables</v>
          </cell>
        </row>
        <row r="91">
          <cell r="B91">
            <v>414</v>
          </cell>
          <cell r="C91" t="str">
            <v>Beans, green</v>
          </cell>
        </row>
        <row r="92">
          <cell r="B92">
            <v>417</v>
          </cell>
          <cell r="C92" t="str">
            <v>Peas, green</v>
          </cell>
        </row>
        <row r="93">
          <cell r="B93">
            <v>420</v>
          </cell>
          <cell r="C93" t="str">
            <v>Vegetables, leguminous nes</v>
          </cell>
        </row>
        <row r="94">
          <cell r="B94">
            <v>423</v>
          </cell>
          <cell r="C94" t="str">
            <v>String beans</v>
          </cell>
        </row>
        <row r="95">
          <cell r="B95">
            <v>426</v>
          </cell>
          <cell r="C95" t="str">
            <v>Carrots and turnips</v>
          </cell>
        </row>
        <row r="96">
          <cell r="B96">
            <v>430</v>
          </cell>
          <cell r="C96" t="str">
            <v>Okra</v>
          </cell>
        </row>
        <row r="97">
          <cell r="B97">
            <v>446</v>
          </cell>
          <cell r="C97" t="str">
            <v>Maize, green</v>
          </cell>
        </row>
        <row r="98">
          <cell r="B98">
            <v>449</v>
          </cell>
          <cell r="C98" t="str">
            <v>Mushrooms and truffles</v>
          </cell>
        </row>
        <row r="99">
          <cell r="B99">
            <v>459</v>
          </cell>
          <cell r="C99" t="str">
            <v>Chicory roots</v>
          </cell>
        </row>
        <row r="100">
          <cell r="B100">
            <v>461</v>
          </cell>
          <cell r="C100" t="str">
            <v>Carobs</v>
          </cell>
        </row>
        <row r="101">
          <cell r="B101">
            <v>463</v>
          </cell>
          <cell r="C101" t="str">
            <v>Vegetables, fresh nes</v>
          </cell>
        </row>
        <row r="102">
          <cell r="B102">
            <v>486</v>
          </cell>
          <cell r="C102" t="str">
            <v>Bananas</v>
          </cell>
        </row>
        <row r="103">
          <cell r="B103">
            <v>489</v>
          </cell>
          <cell r="C103" t="str">
            <v>Plantains</v>
          </cell>
        </row>
        <row r="104">
          <cell r="B104">
            <v>490</v>
          </cell>
          <cell r="C104" t="str">
            <v>Oranges</v>
          </cell>
        </row>
        <row r="105">
          <cell r="B105">
            <v>495</v>
          </cell>
          <cell r="C105" t="str">
            <v>Tangerines, mandarins, clementines, satsumas</v>
          </cell>
        </row>
        <row r="106">
          <cell r="B106">
            <v>497</v>
          </cell>
          <cell r="C106" t="str">
            <v>Lemons and limes</v>
          </cell>
        </row>
        <row r="107">
          <cell r="B107">
            <v>507</v>
          </cell>
          <cell r="C107" t="str">
            <v>Grapefruit (inc. pomelos)</v>
          </cell>
        </row>
        <row r="108">
          <cell r="B108">
            <v>512</v>
          </cell>
          <cell r="C108" t="str">
            <v>Fruit, citrus nes</v>
          </cell>
        </row>
        <row r="109">
          <cell r="B109">
            <v>515</v>
          </cell>
          <cell r="C109" t="str">
            <v>Apples</v>
          </cell>
        </row>
        <row r="110">
          <cell r="B110">
            <v>521</v>
          </cell>
          <cell r="C110" t="str">
            <v>Pears</v>
          </cell>
        </row>
        <row r="111">
          <cell r="B111">
            <v>523</v>
          </cell>
          <cell r="C111" t="str">
            <v>Quinces</v>
          </cell>
        </row>
        <row r="112">
          <cell r="B112">
            <v>526</v>
          </cell>
          <cell r="C112" t="str">
            <v>Apricots</v>
          </cell>
        </row>
        <row r="113">
          <cell r="B113">
            <v>530</v>
          </cell>
          <cell r="C113" t="str">
            <v>Cherries, sour</v>
          </cell>
        </row>
        <row r="114">
          <cell r="B114">
            <v>531</v>
          </cell>
          <cell r="C114" t="str">
            <v>Cherries</v>
          </cell>
        </row>
        <row r="115">
          <cell r="B115">
            <v>534</v>
          </cell>
          <cell r="C115" t="str">
            <v>Peaches and nectarines</v>
          </cell>
        </row>
        <row r="116">
          <cell r="B116">
            <v>536</v>
          </cell>
          <cell r="C116" t="str">
            <v>Plums and sloes</v>
          </cell>
        </row>
        <row r="117">
          <cell r="B117">
            <v>541</v>
          </cell>
          <cell r="C117" t="str">
            <v>Fruit, stone nes</v>
          </cell>
        </row>
        <row r="118">
          <cell r="B118">
            <v>542</v>
          </cell>
          <cell r="C118" t="str">
            <v>Fruit, pome nes</v>
          </cell>
        </row>
        <row r="119">
          <cell r="B119">
            <v>544</v>
          </cell>
          <cell r="C119" t="str">
            <v>Strawberries</v>
          </cell>
        </row>
        <row r="120">
          <cell r="B120">
            <v>547</v>
          </cell>
          <cell r="C120" t="str">
            <v>Raspberries</v>
          </cell>
        </row>
        <row r="121">
          <cell r="B121">
            <v>549</v>
          </cell>
          <cell r="C121" t="str">
            <v>Gooseberries</v>
          </cell>
        </row>
        <row r="122">
          <cell r="B122">
            <v>550</v>
          </cell>
          <cell r="C122" t="str">
            <v>Currants</v>
          </cell>
        </row>
        <row r="123">
          <cell r="B123">
            <v>552</v>
          </cell>
          <cell r="C123" t="str">
            <v>Blueberries</v>
          </cell>
        </row>
        <row r="124">
          <cell r="B124">
            <v>554</v>
          </cell>
          <cell r="C124" t="str">
            <v>Cranberries</v>
          </cell>
        </row>
        <row r="125">
          <cell r="B125">
            <v>558</v>
          </cell>
          <cell r="C125" t="str">
            <v>Berries nes</v>
          </cell>
        </row>
        <row r="126">
          <cell r="B126">
            <v>560</v>
          </cell>
          <cell r="C126" t="str">
            <v>Grapes</v>
          </cell>
        </row>
        <row r="127">
          <cell r="B127">
            <v>567</v>
          </cell>
          <cell r="C127" t="str">
            <v>Watermelons</v>
          </cell>
        </row>
        <row r="128">
          <cell r="B128">
            <v>568</v>
          </cell>
          <cell r="C128" t="str">
            <v>Melons, other (inc.cantaloupes)</v>
          </cell>
        </row>
        <row r="129">
          <cell r="B129">
            <v>569</v>
          </cell>
          <cell r="C129" t="str">
            <v>Figs</v>
          </cell>
        </row>
        <row r="130">
          <cell r="B130">
            <v>571</v>
          </cell>
          <cell r="C130" t="str">
            <v>Mangoes, mangosteens, guavas</v>
          </cell>
        </row>
        <row r="131">
          <cell r="B131">
            <v>572</v>
          </cell>
          <cell r="C131" t="str">
            <v>Avocados</v>
          </cell>
        </row>
        <row r="132">
          <cell r="B132">
            <v>574</v>
          </cell>
          <cell r="C132" t="str">
            <v>Pineapples</v>
          </cell>
        </row>
        <row r="133">
          <cell r="B133">
            <v>577</v>
          </cell>
          <cell r="C133" t="str">
            <v>Dates</v>
          </cell>
        </row>
        <row r="134">
          <cell r="B134">
            <v>587</v>
          </cell>
          <cell r="C134" t="str">
            <v>Persimmons</v>
          </cell>
        </row>
        <row r="135">
          <cell r="B135">
            <v>591</v>
          </cell>
          <cell r="C135" t="str">
            <v>Cashewapple</v>
          </cell>
        </row>
        <row r="136">
          <cell r="B136">
            <v>592</v>
          </cell>
          <cell r="C136" t="str">
            <v>Kiwi fruit</v>
          </cell>
        </row>
        <row r="137">
          <cell r="B137">
            <v>600</v>
          </cell>
          <cell r="C137" t="str">
            <v>Papayas</v>
          </cell>
        </row>
        <row r="138">
          <cell r="B138">
            <v>603</v>
          </cell>
          <cell r="C138" t="str">
            <v>Fruit, tropical fresh nes</v>
          </cell>
        </row>
        <row r="139">
          <cell r="B139">
            <v>619</v>
          </cell>
          <cell r="C139" t="str">
            <v>Fruit, fresh nes</v>
          </cell>
        </row>
        <row r="140">
          <cell r="B140">
            <v>656</v>
          </cell>
          <cell r="C140" t="str">
            <v>Coffee, green</v>
          </cell>
        </row>
        <row r="141">
          <cell r="B141">
            <v>661</v>
          </cell>
          <cell r="C141" t="str">
            <v>Cocoa, beans</v>
          </cell>
        </row>
        <row r="142">
          <cell r="B142">
            <v>667</v>
          </cell>
          <cell r="C142" t="str">
            <v>Tea</v>
          </cell>
        </row>
        <row r="143">
          <cell r="B143">
            <v>671</v>
          </cell>
          <cell r="C143" t="str">
            <v>Mate</v>
          </cell>
        </row>
        <row r="144">
          <cell r="B144">
            <v>677</v>
          </cell>
          <cell r="C144" t="str">
            <v>Hops</v>
          </cell>
        </row>
        <row r="145">
          <cell r="B145">
            <v>687</v>
          </cell>
          <cell r="C145" t="str">
            <v>Pepper (piper spp.)</v>
          </cell>
        </row>
        <row r="146">
          <cell r="B146">
            <v>689</v>
          </cell>
          <cell r="C146" t="str">
            <v>Chillies and peppers, dry</v>
          </cell>
        </row>
        <row r="147">
          <cell r="B147">
            <v>692</v>
          </cell>
          <cell r="C147" t="str">
            <v>Vanilla</v>
          </cell>
        </row>
        <row r="148">
          <cell r="B148">
            <v>693</v>
          </cell>
          <cell r="C148" t="str">
            <v>Cinnamon (canella)</v>
          </cell>
        </row>
        <row r="149">
          <cell r="B149">
            <v>698</v>
          </cell>
          <cell r="C149" t="str">
            <v>Cloves</v>
          </cell>
        </row>
        <row r="150">
          <cell r="B150">
            <v>702</v>
          </cell>
          <cell r="C150" t="str">
            <v>Nutmeg, mace and cardamoms</v>
          </cell>
        </row>
        <row r="151">
          <cell r="B151">
            <v>711</v>
          </cell>
          <cell r="C151" t="str">
            <v>Anise, badian, fennel, coriander</v>
          </cell>
        </row>
        <row r="152">
          <cell r="B152">
            <v>720</v>
          </cell>
          <cell r="C152" t="str">
            <v>Ginger</v>
          </cell>
        </row>
        <row r="153">
          <cell r="B153">
            <v>723</v>
          </cell>
          <cell r="C153" t="str">
            <v>Spices, nes</v>
          </cell>
        </row>
        <row r="154">
          <cell r="B154">
            <v>748</v>
          </cell>
          <cell r="C154" t="str">
            <v>Peppermint</v>
          </cell>
        </row>
        <row r="155">
          <cell r="B155">
            <v>754</v>
          </cell>
          <cell r="C155" t="str">
            <v>Pyrethrum, dried</v>
          </cell>
        </row>
        <row r="156">
          <cell r="B156">
            <v>773</v>
          </cell>
          <cell r="C156" t="str">
            <v>Flax fibre and tow</v>
          </cell>
        </row>
        <row r="157">
          <cell r="B157">
            <v>777</v>
          </cell>
          <cell r="C157" t="str">
            <v>Hemp tow waste</v>
          </cell>
        </row>
        <row r="158">
          <cell r="B158">
            <v>780</v>
          </cell>
          <cell r="C158" t="str">
            <v>Jute</v>
          </cell>
        </row>
        <row r="159">
          <cell r="B159">
            <v>782</v>
          </cell>
          <cell r="C159" t="str">
            <v>Bastfibres, other</v>
          </cell>
        </row>
        <row r="160">
          <cell r="B160">
            <v>788</v>
          </cell>
          <cell r="C160" t="str">
            <v>Ramie</v>
          </cell>
        </row>
        <row r="161">
          <cell r="B161">
            <v>789</v>
          </cell>
          <cell r="C161" t="str">
            <v>Sisal</v>
          </cell>
        </row>
        <row r="162">
          <cell r="B162">
            <v>800</v>
          </cell>
          <cell r="C162" t="str">
            <v>Agave fibres nes</v>
          </cell>
        </row>
        <row r="163">
          <cell r="B163">
            <v>809</v>
          </cell>
          <cell r="C163" t="str">
            <v>Manila fibre (abaca)</v>
          </cell>
        </row>
        <row r="164">
          <cell r="B164">
            <v>821</v>
          </cell>
          <cell r="C164" t="str">
            <v>Fibre crops nes</v>
          </cell>
        </row>
        <row r="165">
          <cell r="B165">
            <v>826</v>
          </cell>
          <cell r="C165" t="str">
            <v>Tobacco, unmanufactured</v>
          </cell>
        </row>
        <row r="166">
          <cell r="B166">
            <v>836</v>
          </cell>
          <cell r="C166" t="str">
            <v>Rubber, natural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6" sqref="J26"/>
    </sheetView>
  </sheetViews>
  <sheetFormatPr defaultRowHeight="15" x14ac:dyDescent="0.25"/>
  <sheetData>
    <row r="1" spans="1:2" x14ac:dyDescent="0.25">
      <c r="A1" t="s">
        <v>175</v>
      </c>
      <c r="B1" t="s">
        <v>176</v>
      </c>
    </row>
    <row r="2" spans="1:2" x14ac:dyDescent="0.25">
      <c r="A2">
        <v>1</v>
      </c>
      <c r="B2" t="s">
        <v>260</v>
      </c>
    </row>
    <row r="3" spans="1:2" x14ac:dyDescent="0.25">
      <c r="A3">
        <v>2</v>
      </c>
      <c r="B3" t="s">
        <v>178</v>
      </c>
    </row>
    <row r="4" spans="1:2" x14ac:dyDescent="0.25">
      <c r="A4">
        <v>3</v>
      </c>
      <c r="B4" t="s">
        <v>179</v>
      </c>
    </row>
    <row r="5" spans="1:2" x14ac:dyDescent="0.25">
      <c r="A5">
        <v>4</v>
      </c>
      <c r="B5" t="s">
        <v>180</v>
      </c>
    </row>
    <row r="6" spans="1:2" x14ac:dyDescent="0.25">
      <c r="A6">
        <v>5</v>
      </c>
      <c r="B6" t="s">
        <v>182</v>
      </c>
    </row>
    <row r="7" spans="1:2" x14ac:dyDescent="0.25">
      <c r="A7">
        <v>6</v>
      </c>
      <c r="B7" t="s">
        <v>261</v>
      </c>
    </row>
    <row r="8" spans="1:2" x14ac:dyDescent="0.25">
      <c r="A8">
        <v>7</v>
      </c>
      <c r="B8" t="s">
        <v>262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activeCell="B23" sqref="B23"/>
    </sheetView>
  </sheetViews>
  <sheetFormatPr defaultRowHeight="15" x14ac:dyDescent="0.25"/>
  <cols>
    <col min="1" max="1" width="55" bestFit="1" customWidth="1"/>
  </cols>
  <sheetData>
    <row r="1" spans="1:9" x14ac:dyDescent="0.25">
      <c r="A1" t="s">
        <v>199</v>
      </c>
    </row>
    <row r="2" spans="1:9" x14ac:dyDescent="0.25">
      <c r="A2" t="s">
        <v>200</v>
      </c>
    </row>
    <row r="3" spans="1:9" x14ac:dyDescent="0.25">
      <c r="A3" t="s">
        <v>201</v>
      </c>
    </row>
    <row r="5" spans="1:9" x14ac:dyDescent="0.25">
      <c r="A5" t="s">
        <v>202</v>
      </c>
    </row>
    <row r="6" spans="1:9" x14ac:dyDescent="0.25">
      <c r="A6" t="s">
        <v>203</v>
      </c>
    </row>
    <row r="8" spans="1:9" x14ac:dyDescent="0.25">
      <c r="A8" t="s">
        <v>204</v>
      </c>
    </row>
    <row r="9" spans="1:9" x14ac:dyDescent="0.25">
      <c r="A9" t="s">
        <v>205</v>
      </c>
    </row>
    <row r="10" spans="1:9" x14ac:dyDescent="0.25">
      <c r="A10" t="s">
        <v>206</v>
      </c>
    </row>
    <row r="12" spans="1:9" x14ac:dyDescent="0.25">
      <c r="A12" t="s">
        <v>194</v>
      </c>
      <c r="D12" t="s">
        <v>207</v>
      </c>
    </row>
    <row r="13" spans="1:9" x14ac:dyDescent="0.25">
      <c r="A13">
        <v>15</v>
      </c>
      <c r="B13">
        <v>5312</v>
      </c>
      <c r="D13" t="str">
        <f>IFERROR(INDEX('[1]FAO definitions'!C:C,MATCH(A13,'[1]FAO definitions'!B:B,0)),"")</f>
        <v>Wheat</v>
      </c>
      <c r="I13">
        <f>MATCH(A13,[1]!ImageFAOMap[FAO nr],0)</f>
        <v>1</v>
      </c>
    </row>
    <row r="14" spans="1:9" x14ac:dyDescent="0.25">
      <c r="A14">
        <v>44</v>
      </c>
      <c r="B14">
        <v>5312</v>
      </c>
      <c r="D14" t="str">
        <f>IFERROR(INDEX('[1]FAO definitions'!C:C,MATCH(A14,'[1]FAO definitions'!B:B,0)),"")</f>
        <v>Barley</v>
      </c>
      <c r="I14">
        <f>MATCH(A14,[1]!ImageFAOMap[FAO nr],0)</f>
        <v>8</v>
      </c>
    </row>
    <row r="15" spans="1:9" x14ac:dyDescent="0.25">
      <c r="A15">
        <v>71</v>
      </c>
      <c r="B15">
        <v>5312</v>
      </c>
      <c r="D15" t="str">
        <f>IFERROR(INDEX('[1]FAO definitions'!C:C,MATCH(A15,'[1]FAO definitions'!B:B,0)),"")</f>
        <v>Rye</v>
      </c>
      <c r="I15">
        <f>MATCH(A15,[1]!ImageFAOMap[FAO nr],0)</f>
        <v>10</v>
      </c>
    </row>
    <row r="16" spans="1:9" x14ac:dyDescent="0.25">
      <c r="A16">
        <v>75</v>
      </c>
      <c r="B16">
        <v>5312</v>
      </c>
      <c r="D16" t="str">
        <f>IFERROR(INDEX('[1]FAO definitions'!C:C,MATCH(A16,'[1]FAO definitions'!B:B,0)),"")</f>
        <v>Oats</v>
      </c>
      <c r="I16">
        <f>MATCH(A16,[1]!ImageFAOMap[FAO nr],0)</f>
        <v>9</v>
      </c>
    </row>
    <row r="17" spans="1:9" x14ac:dyDescent="0.25">
      <c r="A17" t="s">
        <v>195</v>
      </c>
      <c r="D17" t="str">
        <f>IFERROR(INDEX('[1]FAO definitions'!C:C,MATCH(A17,'[1]FAO definitions'!B:B,0)),"")</f>
        <v/>
      </c>
    </row>
    <row r="18" spans="1:9" x14ac:dyDescent="0.25">
      <c r="A18">
        <v>27</v>
      </c>
      <c r="B18">
        <v>5312</v>
      </c>
      <c r="D18" t="str">
        <f>IFERROR(INDEX('[1]FAO definitions'!C:C,MATCH(A18,'[1]FAO definitions'!B:B,0)),"")</f>
        <v>Rice, paddy</v>
      </c>
      <c r="I18">
        <f>MATCH(A18,[1]!ImageFAOMap[FAO nr],0)</f>
        <v>2</v>
      </c>
    </row>
    <row r="19" spans="1:9" x14ac:dyDescent="0.25">
      <c r="A19" t="s">
        <v>4</v>
      </c>
      <c r="D19" t="str">
        <f>IFERROR(INDEX('[1]FAO definitions'!C:C,MATCH(A19,'[1]FAO definitions'!B:B,0)),"")</f>
        <v/>
      </c>
    </row>
    <row r="20" spans="1:9" x14ac:dyDescent="0.25">
      <c r="A20">
        <v>56</v>
      </c>
      <c r="B20">
        <v>5312</v>
      </c>
      <c r="D20" t="str">
        <f>IFERROR(INDEX('[1]FAO definitions'!C:C,MATCH(A20,'[1]FAO definitions'!B:B,0)),"")</f>
        <v>Maize</v>
      </c>
      <c r="I20">
        <f>MATCH(A20,[1]!ImageFAOMap[FAO nr],0)</f>
        <v>3</v>
      </c>
    </row>
    <row r="21" spans="1:9" x14ac:dyDescent="0.25">
      <c r="A21" t="s">
        <v>196</v>
      </c>
      <c r="D21" t="str">
        <f>IFERROR(INDEX('[1]FAO definitions'!C:C,MATCH(A21,'[1]FAO definitions'!B:B,0)),"")</f>
        <v/>
      </c>
    </row>
    <row r="22" spans="1:9" x14ac:dyDescent="0.25">
      <c r="A22">
        <v>79</v>
      </c>
      <c r="B22">
        <v>5312</v>
      </c>
      <c r="D22" t="str">
        <f>IFERROR(INDEX('[1]FAO definitions'!C:C,MATCH(A22,'[1]FAO definitions'!B:B,0)),"")</f>
        <v>Millet</v>
      </c>
      <c r="I22">
        <f>MATCH(A22,[1]!ImageFAOMap[FAO nr],0)</f>
        <v>5</v>
      </c>
    </row>
    <row r="23" spans="1:9" x14ac:dyDescent="0.25">
      <c r="A23">
        <v>83</v>
      </c>
      <c r="B23">
        <v>5312</v>
      </c>
      <c r="D23" t="str">
        <f>IFERROR(INDEX('[1]FAO definitions'!C:C,MATCH(A23,'[1]FAO definitions'!B:B,0)),"")</f>
        <v>Sorghum</v>
      </c>
      <c r="I23">
        <f>MATCH(A23,[1]!ImageFAOMap[FAO nr],0)</f>
        <v>4</v>
      </c>
    </row>
    <row r="24" spans="1:9" x14ac:dyDescent="0.25">
      <c r="A24" t="s">
        <v>208</v>
      </c>
      <c r="D24" t="str">
        <f>IFERROR(INDEX('[1]FAO definitions'!C:C,MATCH(A24,'[1]FAO definitions'!B:B,0)),"")</f>
        <v/>
      </c>
    </row>
    <row r="25" spans="1:9" x14ac:dyDescent="0.25">
      <c r="A25">
        <v>176</v>
      </c>
      <c r="B25">
        <v>5312</v>
      </c>
      <c r="D25" t="str">
        <f>IFERROR(INDEX('[1]FAO definitions'!C:C,MATCH(A25,'[1]FAO definitions'!B:B,0)),"")</f>
        <v>Beans, dry</v>
      </c>
      <c r="I25">
        <f>MATCH(A25,[1]!ImageFAOMap[FAO nr],0)</f>
        <v>16</v>
      </c>
    </row>
    <row r="26" spans="1:9" x14ac:dyDescent="0.25">
      <c r="A26">
        <v>181</v>
      </c>
      <c r="B26">
        <v>5312</v>
      </c>
      <c r="D26" t="str">
        <f>IFERROR(INDEX('[1]FAO definitions'!C:C,MATCH(A26,'[1]FAO definitions'!B:B,0)),"")</f>
        <v>Broad beans, horse beans, dry</v>
      </c>
      <c r="I26">
        <f>MATCH(A26,[1]!ImageFAOMap[FAO nr],0)</f>
        <v>23</v>
      </c>
    </row>
    <row r="27" spans="1:9" x14ac:dyDescent="0.25">
      <c r="A27">
        <v>187</v>
      </c>
      <c r="B27">
        <v>5312</v>
      </c>
      <c r="D27" t="str">
        <f>IFERROR(INDEX('[1]FAO definitions'!C:C,MATCH(A27,'[1]FAO definitions'!B:B,0)),"")</f>
        <v>Peas, dry</v>
      </c>
      <c r="I27">
        <f>MATCH(A27,[1]!ImageFAOMap[FAO nr],0)</f>
        <v>19</v>
      </c>
    </row>
    <row r="28" spans="1:9" x14ac:dyDescent="0.25">
      <c r="A28">
        <v>191</v>
      </c>
      <c r="B28">
        <v>5312</v>
      </c>
      <c r="D28" t="str">
        <f>IFERROR(INDEX('[1]FAO definitions'!C:C,MATCH(A28,'[1]FAO definitions'!B:B,0)),"")</f>
        <v>Chick peas</v>
      </c>
      <c r="I28">
        <f>MATCH(A28,[1]!ImageFAOMap[FAO nr],0)</f>
        <v>17</v>
      </c>
    </row>
    <row r="29" spans="1:9" x14ac:dyDescent="0.25">
      <c r="A29">
        <v>195</v>
      </c>
      <c r="B29">
        <v>5312</v>
      </c>
      <c r="D29" t="str">
        <f>IFERROR(INDEX('[1]FAO definitions'!C:C,MATCH(A29,'[1]FAO definitions'!B:B,0)),"")</f>
        <v>Cow peas, dry</v>
      </c>
      <c r="I29">
        <f>MATCH(A29,[1]!ImageFAOMap[FAO nr],0)</f>
        <v>18</v>
      </c>
    </row>
    <row r="30" spans="1:9" x14ac:dyDescent="0.25">
      <c r="A30">
        <v>197</v>
      </c>
      <c r="B30">
        <v>5312</v>
      </c>
      <c r="D30" t="str">
        <f>IFERROR(INDEX('[1]FAO definitions'!C:C,MATCH(A30,'[1]FAO definitions'!B:B,0)),"")</f>
        <v>Pigeon peas</v>
      </c>
      <c r="I30">
        <f>MATCH(A30,[1]!ImageFAOMap[FAO nr],0)</f>
        <v>20</v>
      </c>
    </row>
    <row r="31" spans="1:9" x14ac:dyDescent="0.25">
      <c r="A31">
        <v>201</v>
      </c>
      <c r="B31">
        <v>5312</v>
      </c>
      <c r="D31" t="str">
        <f>IFERROR(INDEX('[1]FAO definitions'!C:C,MATCH(A31,'[1]FAO definitions'!B:B,0)),"")</f>
        <v>Lentils</v>
      </c>
      <c r="I31">
        <f>MATCH(A31,[1]!ImageFAOMap[FAO nr],0)</f>
        <v>22</v>
      </c>
    </row>
    <row r="32" spans="1:9" x14ac:dyDescent="0.25">
      <c r="A32">
        <v>203</v>
      </c>
      <c r="B32">
        <v>5312</v>
      </c>
      <c r="D32" t="str">
        <f>IFERROR(INDEX('[1]FAO definitions'!C:C,MATCH(A32,'[1]FAO definitions'!B:B,0)),"")</f>
        <v>Bambara beans</v>
      </c>
      <c r="I32">
        <f>MATCH(A32,[1]!ImageFAOMap[FAO nr],0)</f>
        <v>29</v>
      </c>
    </row>
    <row r="33" spans="1:9" x14ac:dyDescent="0.25">
      <c r="A33">
        <v>205</v>
      </c>
      <c r="B33">
        <v>5312</v>
      </c>
      <c r="D33" t="str">
        <f>IFERROR(INDEX('[1]FAO definitions'!C:C,MATCH(A33,'[1]FAO definitions'!B:B,0)),"")</f>
        <v>Vetches</v>
      </c>
      <c r="I33">
        <f>MATCH(A33,[1]!ImageFAOMap[FAO nr],0)</f>
        <v>27</v>
      </c>
    </row>
    <row r="34" spans="1:9" x14ac:dyDescent="0.25">
      <c r="A34">
        <v>210</v>
      </c>
      <c r="B34">
        <v>5312</v>
      </c>
      <c r="D34" t="str">
        <f>IFERROR(INDEX('[1]FAO definitions'!C:C,MATCH(A34,'[1]FAO definitions'!B:B,0)),"")</f>
        <v>Lupins</v>
      </c>
      <c r="I34">
        <f>MATCH(A34,[1]!ImageFAOMap[FAO nr],0)</f>
        <v>26</v>
      </c>
    </row>
    <row r="35" spans="1:9" x14ac:dyDescent="0.25">
      <c r="A35">
        <v>211</v>
      </c>
      <c r="B35">
        <v>5312</v>
      </c>
      <c r="D35" t="str">
        <f>IFERROR(INDEX('[1]FAO definitions'!C:C,MATCH(A35,'[1]FAO definitions'!B:B,0)),"")</f>
        <v>Pulses, nes</v>
      </c>
      <c r="I35">
        <f>MATCH(A35,[1]!ImageFAOMap[FAO nr],0)</f>
        <v>21</v>
      </c>
    </row>
    <row r="36" spans="1:9" x14ac:dyDescent="0.25">
      <c r="A36" t="s">
        <v>197</v>
      </c>
      <c r="D36" t="str">
        <f>IFERROR(INDEX('[1]FAO definitions'!C:C,MATCH(A36,'[1]FAO definitions'!B:B,0)),"")</f>
        <v/>
      </c>
    </row>
    <row r="37" spans="1:9" x14ac:dyDescent="0.25">
      <c r="A37">
        <v>116</v>
      </c>
      <c r="B37">
        <v>5312</v>
      </c>
      <c r="D37" t="str">
        <f>IFERROR(INDEX('[1]FAO definitions'!C:C,MATCH(A37,'[1]FAO definitions'!B:B,0)),"")</f>
        <v>Potatoes</v>
      </c>
      <c r="I37">
        <f>MATCH(A37,[1]!ImageFAOMap[FAO nr],0)</f>
        <v>51</v>
      </c>
    </row>
    <row r="38" spans="1:9" x14ac:dyDescent="0.25">
      <c r="A38">
        <v>122</v>
      </c>
      <c r="B38">
        <v>5312</v>
      </c>
      <c r="D38" t="str">
        <f>IFERROR(INDEX('[1]FAO definitions'!C:C,MATCH(A38,'[1]FAO definitions'!B:B,0)),"")</f>
        <v>Sweet potatoes</v>
      </c>
      <c r="I38">
        <f>MATCH(A38,[1]!ImageFAOMap[FAO nr],0)</f>
        <v>54</v>
      </c>
    </row>
    <row r="39" spans="1:9" x14ac:dyDescent="0.25">
      <c r="A39">
        <v>125</v>
      </c>
      <c r="B39">
        <v>5312</v>
      </c>
      <c r="D39" t="str">
        <f>IFERROR(INDEX('[1]FAO definitions'!C:C,MATCH(A39,'[1]FAO definitions'!B:B,0)),"")</f>
        <v>Cassava</v>
      </c>
      <c r="I39">
        <f>MATCH(A39,[1]!ImageFAOMap[FAO nr],0)</f>
        <v>53</v>
      </c>
    </row>
    <row r="40" spans="1:9" x14ac:dyDescent="0.25">
      <c r="A40">
        <v>135</v>
      </c>
      <c r="B40">
        <v>5312</v>
      </c>
      <c r="D40" t="str">
        <f>IFERROR(INDEX('[1]FAO definitions'!C:C,MATCH(A40,'[1]FAO definitions'!B:B,0)),"")</f>
        <v>Yautia (cocoyam)</v>
      </c>
      <c r="I40">
        <f>MATCH(A40,[1]!ImageFAOMap[FAO nr],0)</f>
        <v>57</v>
      </c>
    </row>
    <row r="41" spans="1:9" x14ac:dyDescent="0.25">
      <c r="A41">
        <v>136</v>
      </c>
      <c r="B41">
        <v>5312</v>
      </c>
      <c r="D41" t="str">
        <f>IFERROR(INDEX('[1]FAO definitions'!C:C,MATCH(A41,'[1]FAO definitions'!B:B,0)),"")</f>
        <v>Taro (cocoyam)</v>
      </c>
      <c r="I41">
        <f>MATCH(A41,[1]!ImageFAOMap[FAO nr],0)</f>
        <v>56</v>
      </c>
    </row>
    <row r="42" spans="1:9" x14ac:dyDescent="0.25">
      <c r="A42">
        <v>137</v>
      </c>
      <c r="B42">
        <v>5312</v>
      </c>
      <c r="D42" t="str">
        <f>IFERROR(INDEX('[1]FAO definitions'!C:C,MATCH(A42,'[1]FAO definitions'!B:B,0)),"")</f>
        <v>Yams</v>
      </c>
      <c r="I42">
        <f>MATCH(A42,[1]!ImageFAOMap[FAO nr],0)</f>
        <v>55</v>
      </c>
    </row>
    <row r="43" spans="1:9" x14ac:dyDescent="0.25">
      <c r="A43">
        <v>149</v>
      </c>
      <c r="B43">
        <v>5312</v>
      </c>
      <c r="D43" t="str">
        <f>IFERROR(INDEX('[1]FAO definitions'!C:C,MATCH(A43,'[1]FAO definitions'!B:B,0)),"")</f>
        <v>Roots and tubers, nes</v>
      </c>
      <c r="I43">
        <f>MATCH(A43,[1]!ImageFAOMap[FAO nr],0)</f>
        <v>52</v>
      </c>
    </row>
    <row r="44" spans="1:9" x14ac:dyDescent="0.25">
      <c r="A44" t="s">
        <v>198</v>
      </c>
      <c r="D44" t="str">
        <f>IFERROR(INDEX('[1]FAO definitions'!C:C,MATCH(A44,'[1]FAO definitions'!B:B,0)),"")</f>
        <v/>
      </c>
    </row>
    <row r="45" spans="1:9" x14ac:dyDescent="0.25">
      <c r="A45">
        <v>236</v>
      </c>
      <c r="B45" t="s">
        <v>209</v>
      </c>
      <c r="D45" t="str">
        <f>IFERROR(INDEX('[1]FAO definitions'!C:C,MATCH(A45,'[1]FAO definitions'!B:B,0)),"")</f>
        <v>Soybeans</v>
      </c>
      <c r="I45">
        <f>MATCH(A45,[1]!ImageFAOMap[FAO nr],0)</f>
        <v>31</v>
      </c>
    </row>
    <row r="46" spans="1:9" x14ac:dyDescent="0.25">
      <c r="A46">
        <v>242</v>
      </c>
      <c r="B46" t="s">
        <v>210</v>
      </c>
      <c r="D46" t="str">
        <f>IFERROR(INDEX('[1]FAO definitions'!C:C,MATCH(A46,'[1]FAO definitions'!B:B,0)),"")</f>
        <v>Groundnuts, with shell</v>
      </c>
      <c r="I46">
        <f>MATCH(A46,[1]!ImageFAOMap[FAO nr],0)</f>
        <v>43</v>
      </c>
    </row>
    <row r="47" spans="1:9" x14ac:dyDescent="0.25">
      <c r="A47">
        <v>249</v>
      </c>
      <c r="B47" t="s">
        <v>211</v>
      </c>
      <c r="D47" t="str">
        <f>IFERROR(INDEX('[1]FAO definitions'!C:C,MATCH(A47,'[1]FAO definitions'!B:B,0)),"")</f>
        <v>Coconuts</v>
      </c>
      <c r="I47">
        <f>MATCH(A47,[1]!ImageFAOMap[FAO nr],0)</f>
        <v>44</v>
      </c>
    </row>
    <row r="48" spans="1:9" x14ac:dyDescent="0.25">
      <c r="A48">
        <v>254</v>
      </c>
      <c r="B48" t="s">
        <v>212</v>
      </c>
      <c r="D48" t="str">
        <f>IFERROR(INDEX('[1]FAO definitions'!C:C,MATCH(A48,'[1]FAO definitions'!B:B,0)),"")</f>
        <v>Oil, palm fruit</v>
      </c>
      <c r="I48">
        <f>MATCH(A48,[1]!ImageFAOMap[FAO nr],0)</f>
        <v>61</v>
      </c>
    </row>
    <row r="49" spans="1:9" x14ac:dyDescent="0.25">
      <c r="A49">
        <v>260</v>
      </c>
      <c r="B49" t="s">
        <v>213</v>
      </c>
      <c r="D49" t="str">
        <f>IFERROR(INDEX('[1]FAO definitions'!C:C,MATCH(A49,'[1]FAO definitions'!B:B,0)),"")</f>
        <v>Olives</v>
      </c>
      <c r="I49">
        <f>MATCH(A49,[1]!ImageFAOMap[FAO nr],0)</f>
        <v>34</v>
      </c>
    </row>
    <row r="50" spans="1:9" x14ac:dyDescent="0.25">
      <c r="A50">
        <v>263</v>
      </c>
      <c r="B50" t="s">
        <v>214</v>
      </c>
      <c r="D50" t="str">
        <f>IFERROR(INDEX('[1]FAO definitions'!C:C,MATCH(A50,'[1]FAO definitions'!B:B,0)),"")</f>
        <v>Karite nuts (sheanuts)</v>
      </c>
      <c r="I50">
        <f>MATCH(A50,[1]!ImageFAOMap[FAO nr],0)</f>
        <v>47</v>
      </c>
    </row>
    <row r="51" spans="1:9" x14ac:dyDescent="0.25">
      <c r="A51">
        <v>265</v>
      </c>
      <c r="B51" t="s">
        <v>215</v>
      </c>
      <c r="D51" t="str">
        <f>IFERROR(INDEX('[1]FAO definitions'!C:C,MATCH(A51,'[1]FAO definitions'!B:B,0)),"")</f>
        <v>Castor oil seed</v>
      </c>
      <c r="I51">
        <f>MATCH(A51,[1]!ImageFAOMap[FAO nr],0)</f>
        <v>46</v>
      </c>
    </row>
    <row r="52" spans="1:9" x14ac:dyDescent="0.25">
      <c r="A52">
        <v>267</v>
      </c>
      <c r="B52" t="s">
        <v>216</v>
      </c>
      <c r="D52" t="str">
        <f>IFERROR(INDEX('[1]FAO definitions'!C:C,MATCH(A52,'[1]FAO definitions'!B:B,0)),"")</f>
        <v>Sunflower seed</v>
      </c>
      <c r="I52">
        <f>MATCH(A52,[1]!ImageFAOMap[FAO nr],0)</f>
        <v>33</v>
      </c>
    </row>
    <row r="53" spans="1:9" x14ac:dyDescent="0.25">
      <c r="A53">
        <v>270</v>
      </c>
      <c r="B53" t="s">
        <v>217</v>
      </c>
      <c r="D53" t="str">
        <f>IFERROR(INDEX('[1]FAO definitions'!C:C,MATCH(A53,'[1]FAO definitions'!B:B,0)),"")</f>
        <v>Rapeseed</v>
      </c>
      <c r="I53">
        <f>MATCH(A53,[1]!ImageFAOMap[FAO nr],0)</f>
        <v>32</v>
      </c>
    </row>
    <row r="54" spans="1:9" x14ac:dyDescent="0.25">
      <c r="A54">
        <v>275</v>
      </c>
      <c r="B54" t="s">
        <v>218</v>
      </c>
      <c r="D54" t="str">
        <f>IFERROR(INDEX('[1]FAO definitions'!C:C,MATCH(A54,'[1]FAO definitions'!B:B,0)),"")</f>
        <v>Tung nuts</v>
      </c>
      <c r="I54">
        <f>MATCH(A54,[1]!ImageFAOMap[FAO nr],0)</f>
        <v>49</v>
      </c>
    </row>
    <row r="55" spans="1:9" x14ac:dyDescent="0.25">
      <c r="A55">
        <v>280</v>
      </c>
      <c r="B55" t="s">
        <v>219</v>
      </c>
      <c r="D55" t="str">
        <f>IFERROR(INDEX('[1]FAO definitions'!C:C,MATCH(A55,'[1]FAO definitions'!B:B,0)),"")</f>
        <v>Safflower seed</v>
      </c>
      <c r="I55">
        <f>MATCH(A55,[1]!ImageFAOMap[FAO nr],0)</f>
        <v>38</v>
      </c>
    </row>
    <row r="56" spans="1:9" x14ac:dyDescent="0.25">
      <c r="A56">
        <v>289</v>
      </c>
      <c r="B56" t="s">
        <v>220</v>
      </c>
      <c r="D56" t="str">
        <f>IFERROR(INDEX('[1]FAO definitions'!C:C,MATCH(A56,'[1]FAO definitions'!B:B,0)),"")</f>
        <v>Sesame seed</v>
      </c>
      <c r="I56">
        <f>MATCH(A56,[1]!ImageFAOMap[FAO nr],0)</f>
        <v>45</v>
      </c>
    </row>
    <row r="57" spans="1:9" x14ac:dyDescent="0.25">
      <c r="A57">
        <v>292</v>
      </c>
      <c r="B57" t="s">
        <v>221</v>
      </c>
      <c r="D57" t="str">
        <f>IFERROR(INDEX('[1]FAO definitions'!C:C,MATCH(A57,'[1]FAO definitions'!B:B,0)),"")</f>
        <v>Mustard seed</v>
      </c>
      <c r="I57">
        <f>MATCH(A57,[1]!ImageFAOMap[FAO nr],0)</f>
        <v>42</v>
      </c>
    </row>
    <row r="58" spans="1:9" x14ac:dyDescent="0.25">
      <c r="A58">
        <v>296</v>
      </c>
      <c r="B58" t="s">
        <v>222</v>
      </c>
      <c r="D58" t="str">
        <f>IFERROR(INDEX('[1]FAO definitions'!C:C,MATCH(A58,'[1]FAO definitions'!B:B,0)),"")</f>
        <v>Poppy seed</v>
      </c>
      <c r="I58">
        <f>MATCH(A58,[1]!ImageFAOMap[FAO nr],0)</f>
        <v>39</v>
      </c>
    </row>
    <row r="59" spans="1:9" x14ac:dyDescent="0.25">
      <c r="A59">
        <v>299</v>
      </c>
      <c r="B59" t="s">
        <v>223</v>
      </c>
      <c r="D59" t="str">
        <f>IFERROR(INDEX('[1]FAO definitions'!C:C,MATCH(A59,'[1]FAO definitions'!B:B,0)),"")</f>
        <v>Melonseed</v>
      </c>
      <c r="I59">
        <f>MATCH(A59,[1]!ImageFAOMap[FAO nr],0)</f>
        <v>37</v>
      </c>
    </row>
    <row r="60" spans="1:9" x14ac:dyDescent="0.25">
      <c r="A60">
        <v>310</v>
      </c>
      <c r="B60" t="s">
        <v>224</v>
      </c>
      <c r="D60" t="str">
        <f>IFERROR(INDEX('[1]FAO definitions'!C:C,MATCH(A60,'[1]FAO definitions'!B:B,0)),"")</f>
        <v>Kapok fruit</v>
      </c>
      <c r="I60">
        <f>MATCH(A60,[1]!ImageFAOMap[FAO nr],0)</f>
        <v>48</v>
      </c>
    </row>
    <row r="61" spans="1:9" x14ac:dyDescent="0.25">
      <c r="A61">
        <v>333</v>
      </c>
      <c r="B61" t="s">
        <v>225</v>
      </c>
      <c r="D61" t="str">
        <f>IFERROR(INDEX('[1]FAO definitions'!C:C,MATCH(A61,'[1]FAO definitions'!B:B,0)),"")</f>
        <v>Linseed</v>
      </c>
      <c r="I61">
        <f>MATCH(A61,[1]!ImageFAOMap[FAO nr],0)</f>
        <v>35</v>
      </c>
    </row>
    <row r="62" spans="1:9" x14ac:dyDescent="0.25">
      <c r="A62">
        <v>336</v>
      </c>
      <c r="B62" t="s">
        <v>226</v>
      </c>
      <c r="D62" t="str">
        <f>IFERROR(INDEX('[1]FAO definitions'!C:C,MATCH(A62,'[1]FAO definitions'!B:B,0)),"")</f>
        <v>Hempseed</v>
      </c>
      <c r="I62">
        <f>MATCH(A62,[1]!ImageFAOMap[FAO nr],0)</f>
        <v>40</v>
      </c>
    </row>
    <row r="63" spans="1:9" x14ac:dyDescent="0.25">
      <c r="A63">
        <v>339</v>
      </c>
      <c r="B63" t="s">
        <v>227</v>
      </c>
      <c r="D63" t="str">
        <f>IFERROR(INDEX('[1]FAO definitions'!C:C,MATCH(A63,'[1]FAO definitions'!B:B,0)),"")</f>
        <v>Oilseeds nes</v>
      </c>
      <c r="I63">
        <f>MATCH(A63,[1]!ImageFAOMap[FAO nr],0)</f>
        <v>36</v>
      </c>
    </row>
    <row r="64" spans="1:9" x14ac:dyDescent="0.25">
      <c r="A64" t="s">
        <v>228</v>
      </c>
      <c r="D64" t="str">
        <f>IFERROR(INDEX('[1]FAO definitions'!C:C,MATCH(A64,'[1]FAO definitions'!B:B,0)),"")</f>
        <v/>
      </c>
    </row>
    <row r="65" spans="1:9" x14ac:dyDescent="0.25">
      <c r="A65">
        <v>68</v>
      </c>
      <c r="B65">
        <v>5312</v>
      </c>
      <c r="D65" t="str">
        <f>IFERROR(INDEX('[1]FAO definitions'!C:C,MATCH(A65,'[1]FAO definitions'!B:B,0)),"")</f>
        <v/>
      </c>
      <c r="I65" t="e">
        <f>MATCH(A65,[1]!ImageFAOMap[FAO nr],0)</f>
        <v>#N/A</v>
      </c>
    </row>
    <row r="66" spans="1:9" x14ac:dyDescent="0.25">
      <c r="A66">
        <v>89</v>
      </c>
      <c r="B66">
        <v>5312</v>
      </c>
      <c r="D66" t="str">
        <f>IFERROR(INDEX('[1]FAO definitions'!C:C,MATCH(A66,'[1]FAO definitions'!B:B,0)),"")</f>
        <v>Buckwheat</v>
      </c>
      <c r="I66">
        <f>MATCH(A66,[1]!ImageFAOMap[FAO nr],0)</f>
        <v>13</v>
      </c>
    </row>
    <row r="67" spans="1:9" x14ac:dyDescent="0.25">
      <c r="A67">
        <v>92</v>
      </c>
      <c r="B67">
        <v>5312</v>
      </c>
      <c r="D67" t="str">
        <f>IFERROR(INDEX('[1]FAO definitions'!C:C,MATCH(A67,'[1]FAO definitions'!B:B,0)),"")</f>
        <v>Quinoa</v>
      </c>
      <c r="I67">
        <f>MATCH(A67,[1]!ImageFAOMap[FAO nr],0)</f>
        <v>7</v>
      </c>
    </row>
    <row r="68" spans="1:9" x14ac:dyDescent="0.25">
      <c r="A68">
        <v>94</v>
      </c>
      <c r="B68">
        <v>5312</v>
      </c>
      <c r="D68" t="str">
        <f>IFERROR(INDEX('[1]FAO definitions'!C:C,MATCH(A68,'[1]FAO definitions'!B:B,0)),"")</f>
        <v>Fonio</v>
      </c>
      <c r="I68">
        <f>MATCH(A68,[1]!ImageFAOMap[FAO nr],0)</f>
        <v>6</v>
      </c>
    </row>
    <row r="69" spans="1:9" x14ac:dyDescent="0.25">
      <c r="A69">
        <v>97</v>
      </c>
      <c r="B69">
        <v>5312</v>
      </c>
      <c r="D69" t="str">
        <f>IFERROR(INDEX('[1]FAO definitions'!C:C,MATCH(A69,'[1]FAO definitions'!B:B,0)),"")</f>
        <v>Triticale</v>
      </c>
      <c r="I69">
        <f>MATCH(A69,[1]!ImageFAOMap[FAO nr],0)</f>
        <v>12</v>
      </c>
    </row>
    <row r="70" spans="1:9" x14ac:dyDescent="0.25">
      <c r="A70">
        <v>101</v>
      </c>
      <c r="B70">
        <v>5312</v>
      </c>
      <c r="D70" t="str">
        <f>IFERROR(INDEX('[1]FAO definitions'!C:C,MATCH(A70,'[1]FAO definitions'!B:B,0)),"")</f>
        <v>Canary seed</v>
      </c>
      <c r="I70">
        <f>MATCH(A70,[1]!ImageFAOMap[FAO nr],0)</f>
        <v>15</v>
      </c>
    </row>
    <row r="71" spans="1:9" x14ac:dyDescent="0.25">
      <c r="A71">
        <v>103</v>
      </c>
      <c r="B71">
        <v>5312</v>
      </c>
      <c r="D71" t="str">
        <f>IFERROR(INDEX('[1]FAO definitions'!C:C,MATCH(A71,'[1]FAO definitions'!B:B,0)),"")</f>
        <v>Grain, mixed</v>
      </c>
      <c r="I71">
        <f>MATCH(A71,[1]!ImageFAOMap[FAO nr],0)</f>
        <v>14</v>
      </c>
    </row>
    <row r="72" spans="1:9" x14ac:dyDescent="0.25">
      <c r="A72">
        <v>108</v>
      </c>
      <c r="B72">
        <v>5312</v>
      </c>
      <c r="D72" t="str">
        <f>IFERROR(INDEX('[1]FAO definitions'!C:C,MATCH(A72,'[1]FAO definitions'!B:B,0)),"")</f>
        <v>Cereals, nes</v>
      </c>
      <c r="I72">
        <f>MATCH(A72,[1]!ImageFAOMap[FAO nr],0)</f>
        <v>11</v>
      </c>
    </row>
    <row r="73" spans="1:9" x14ac:dyDescent="0.25">
      <c r="A73">
        <v>156</v>
      </c>
      <c r="B73" t="s">
        <v>229</v>
      </c>
      <c r="D73" t="str">
        <f>IFERROR(INDEX('[1]FAO definitions'!C:C,MATCH(A73,'[1]FAO definitions'!B:B,0)),"")</f>
        <v>Sugar cane</v>
      </c>
      <c r="I73">
        <f>MATCH(A73,[1]!ImageFAOMap[FAO nr],0)</f>
        <v>59</v>
      </c>
    </row>
    <row r="74" spans="1:9" x14ac:dyDescent="0.25">
      <c r="A74">
        <v>157</v>
      </c>
      <c r="B74" t="s">
        <v>230</v>
      </c>
      <c r="D74" t="str">
        <f>IFERROR(INDEX('[1]FAO definitions'!C:C,MATCH(A74,'[1]FAO definitions'!B:B,0)),"")</f>
        <v>Sugar beet</v>
      </c>
      <c r="I74">
        <f>MATCH(A74,[1]!ImageFAOMap[FAO nr],0)</f>
        <v>58</v>
      </c>
    </row>
    <row r="75" spans="1:9" x14ac:dyDescent="0.25">
      <c r="A75">
        <v>161</v>
      </c>
      <c r="B75" t="s">
        <v>231</v>
      </c>
      <c r="D75" t="str">
        <f>IFERROR(INDEX('[1]FAO definitions'!C:C,MATCH(A75,'[1]FAO definitions'!B:B,0)),"")</f>
        <v>Sugar crops, nes</v>
      </c>
      <c r="I75">
        <f>MATCH(A75,[1]!ImageFAOMap[FAO nr],0)</f>
        <v>60</v>
      </c>
    </row>
    <row r="76" spans="1:9" x14ac:dyDescent="0.25">
      <c r="A76">
        <v>216</v>
      </c>
      <c r="B76">
        <v>5312</v>
      </c>
      <c r="D76" t="str">
        <f>IFERROR(INDEX('[1]FAO definitions'!C:C,MATCH(A76,'[1]FAO definitions'!B:B,0)),"")</f>
        <v>Brazil nuts, with shell</v>
      </c>
      <c r="I76">
        <f>MATCH(A76,[1]!ImageFAOMap[FAO nr],0)</f>
        <v>126</v>
      </c>
    </row>
    <row r="77" spans="1:9" x14ac:dyDescent="0.25">
      <c r="A77">
        <v>217</v>
      </c>
      <c r="B77">
        <v>5312</v>
      </c>
      <c r="D77" t="str">
        <f>IFERROR(INDEX('[1]FAO definitions'!C:C,MATCH(A77,'[1]FAO definitions'!B:B,0)),"")</f>
        <v>Cashew nuts, with shell</v>
      </c>
      <c r="I77">
        <f>MATCH(A77,[1]!ImageFAOMap[FAO nr],0)</f>
        <v>65</v>
      </c>
    </row>
    <row r="78" spans="1:9" x14ac:dyDescent="0.25">
      <c r="A78">
        <v>220</v>
      </c>
      <c r="B78">
        <v>5312</v>
      </c>
      <c r="D78" t="str">
        <f>IFERROR(INDEX('[1]FAO definitions'!C:C,MATCH(A78,'[1]FAO definitions'!B:B,0)),"")</f>
        <v>Chestnut</v>
      </c>
      <c r="I78">
        <f>MATCH(A78,[1]!ImageFAOMap[FAO nr],0)</f>
        <v>102</v>
      </c>
    </row>
    <row r="79" spans="1:9" x14ac:dyDescent="0.25">
      <c r="A79">
        <v>221</v>
      </c>
      <c r="B79">
        <v>5312</v>
      </c>
      <c r="D79" t="str">
        <f>IFERROR(INDEX('[1]FAO definitions'!C:C,MATCH(A79,'[1]FAO definitions'!B:B,0)),"")</f>
        <v>Almonds, with shell</v>
      </c>
      <c r="I79">
        <f>MATCH(A79,[1]!ImageFAOMap[FAO nr],0)</f>
        <v>81</v>
      </c>
    </row>
    <row r="80" spans="1:9" x14ac:dyDescent="0.25">
      <c r="A80">
        <v>222</v>
      </c>
      <c r="B80">
        <v>5312</v>
      </c>
      <c r="D80" t="str">
        <f>IFERROR(INDEX('[1]FAO definitions'!C:C,MATCH(A80,'[1]FAO definitions'!B:B,0)),"")</f>
        <v>Walnuts, with shell</v>
      </c>
      <c r="I80">
        <f>MATCH(A80,[1]!ImageFAOMap[FAO nr],0)</f>
        <v>94</v>
      </c>
    </row>
    <row r="81" spans="1:9" x14ac:dyDescent="0.25">
      <c r="A81">
        <v>223</v>
      </c>
      <c r="B81">
        <v>5312</v>
      </c>
      <c r="D81" t="str">
        <f>IFERROR(INDEX('[1]FAO definitions'!C:C,MATCH(A81,'[1]FAO definitions'!B:B,0)),"")</f>
        <v>Pistachios</v>
      </c>
      <c r="I81">
        <f>MATCH(A81,[1]!ImageFAOMap[FAO nr],0)</f>
        <v>103</v>
      </c>
    </row>
    <row r="82" spans="1:9" x14ac:dyDescent="0.25">
      <c r="A82">
        <v>224</v>
      </c>
      <c r="B82">
        <v>5312</v>
      </c>
      <c r="D82" t="str">
        <f>IFERROR(INDEX('[1]FAO definitions'!C:C,MATCH(A82,'[1]FAO definitions'!B:B,0)),"")</f>
        <v>Kola nuts</v>
      </c>
      <c r="I82">
        <f>MATCH(A82,[1]!ImageFAOMap[FAO nr],0)</f>
        <v>101</v>
      </c>
    </row>
    <row r="83" spans="1:9" x14ac:dyDescent="0.25">
      <c r="A83">
        <v>225</v>
      </c>
      <c r="B83">
        <v>5312</v>
      </c>
      <c r="D83" t="str">
        <f>IFERROR(INDEX('[1]FAO definitions'!C:C,MATCH(A83,'[1]FAO definitions'!B:B,0)),"")</f>
        <v>Hazelnuts, with shell</v>
      </c>
      <c r="I83">
        <f>MATCH(A83,[1]!ImageFAOMap[FAO nr],0)</f>
        <v>99</v>
      </c>
    </row>
    <row r="84" spans="1:9" x14ac:dyDescent="0.25">
      <c r="A84">
        <v>226</v>
      </c>
      <c r="B84">
        <v>5312</v>
      </c>
      <c r="D84" t="str">
        <f>IFERROR(INDEX('[1]FAO definitions'!C:C,MATCH(A84,'[1]FAO definitions'!B:B,0)),"")</f>
        <v>Areca nuts</v>
      </c>
      <c r="I84">
        <f>MATCH(A84,[1]!ImageFAOMap[FAO nr],0)</f>
        <v>96</v>
      </c>
    </row>
    <row r="85" spans="1:9" x14ac:dyDescent="0.25">
      <c r="A85">
        <v>234</v>
      </c>
      <c r="B85">
        <v>5312</v>
      </c>
      <c r="D85" t="str">
        <f>IFERROR(INDEX('[1]FAO definitions'!C:C,MATCH(A85,'[1]FAO definitions'!B:B,0)),"")</f>
        <v>Nuts, nes</v>
      </c>
      <c r="I85">
        <f>MATCH(A85,[1]!ImageFAOMap[FAO nr],0)</f>
        <v>100</v>
      </c>
    </row>
    <row r="86" spans="1:9" x14ac:dyDescent="0.25">
      <c r="A86">
        <v>292</v>
      </c>
      <c r="B86">
        <v>5312</v>
      </c>
      <c r="D86" t="str">
        <f>IFERROR(INDEX('[1]FAO definitions'!C:C,MATCH(A86,'[1]FAO definitions'!B:B,0)),"")</f>
        <v>Mustard seed</v>
      </c>
      <c r="I86">
        <f>MATCH(A86,[1]!ImageFAOMap[FAO nr],0)</f>
        <v>42</v>
      </c>
    </row>
    <row r="87" spans="1:9" x14ac:dyDescent="0.25">
      <c r="A87">
        <v>328</v>
      </c>
      <c r="B87">
        <v>5312</v>
      </c>
      <c r="D87" t="str">
        <f>IFERROR(INDEX('[1]FAO definitions'!C:C,MATCH(A87,'[1]FAO definitions'!B:B,0)),"")</f>
        <v>Seed cotton</v>
      </c>
      <c r="I87">
        <f>MATCH(A87,[1]!ImageFAOMap[FAO nr],0)</f>
        <v>151</v>
      </c>
    </row>
    <row r="88" spans="1:9" x14ac:dyDescent="0.25">
      <c r="A88">
        <v>358</v>
      </c>
      <c r="B88">
        <v>5312</v>
      </c>
      <c r="D88" t="str">
        <f>IFERROR(INDEX('[1]FAO definitions'!C:C,MATCH(A88,'[1]FAO definitions'!B:B,0)),"")</f>
        <v>Cabbages and other brassicas</v>
      </c>
      <c r="I88">
        <f>MATCH(A88,[1]!ImageFAOMap[FAO nr],0)</f>
        <v>76</v>
      </c>
    </row>
    <row r="89" spans="1:9" x14ac:dyDescent="0.25">
      <c r="A89">
        <v>366</v>
      </c>
      <c r="B89">
        <v>5312</v>
      </c>
      <c r="D89" t="str">
        <f>IFERROR(INDEX('[1]FAO definitions'!C:C,MATCH(A89,'[1]FAO definitions'!B:B,0)),"")</f>
        <v>Artichokes</v>
      </c>
      <c r="I89">
        <f>MATCH(A89,[1]!ImageFAOMap[FAO nr],0)</f>
        <v>116</v>
      </c>
    </row>
    <row r="90" spans="1:9" x14ac:dyDescent="0.25">
      <c r="A90">
        <v>367</v>
      </c>
      <c r="B90">
        <v>5312</v>
      </c>
      <c r="D90" t="str">
        <f>IFERROR(INDEX('[1]FAO definitions'!C:C,MATCH(A90,'[1]FAO definitions'!B:B,0)),"")</f>
        <v>Asparagus</v>
      </c>
      <c r="I90">
        <f>MATCH(A90,[1]!ImageFAOMap[FAO nr],0)</f>
        <v>84</v>
      </c>
    </row>
    <row r="91" spans="1:9" x14ac:dyDescent="0.25">
      <c r="A91">
        <v>372</v>
      </c>
      <c r="B91">
        <v>5312</v>
      </c>
      <c r="D91" t="str">
        <f>IFERROR(INDEX('[1]FAO definitions'!C:C,MATCH(A91,'[1]FAO definitions'!B:B,0)),"")</f>
        <v>Lettuce and chicory</v>
      </c>
      <c r="I91">
        <f>MATCH(A91,[1]!ImageFAOMap[FAO nr],0)</f>
        <v>90</v>
      </c>
    </row>
    <row r="92" spans="1:9" x14ac:dyDescent="0.25">
      <c r="A92">
        <v>373</v>
      </c>
      <c r="B92">
        <v>5312</v>
      </c>
      <c r="D92" t="str">
        <f>IFERROR(INDEX('[1]FAO definitions'!C:C,MATCH(A92,'[1]FAO definitions'!B:B,0)),"")</f>
        <v>Spinach</v>
      </c>
      <c r="I92">
        <f>MATCH(A92,[1]!ImageFAOMap[FAO nr],0)</f>
        <v>97</v>
      </c>
    </row>
    <row r="93" spans="1:9" x14ac:dyDescent="0.25">
      <c r="A93">
        <v>388</v>
      </c>
      <c r="B93">
        <v>5312</v>
      </c>
      <c r="D93" t="str">
        <f>IFERROR(INDEX('[1]FAO definitions'!C:C,MATCH(A93,'[1]FAO definitions'!B:B,0)),"")</f>
        <v>Tomatoes</v>
      </c>
      <c r="I93">
        <f>MATCH(A93,[1]!ImageFAOMap[FAO nr],0)</f>
        <v>69</v>
      </c>
    </row>
    <row r="94" spans="1:9" x14ac:dyDescent="0.25">
      <c r="A94">
        <v>393</v>
      </c>
      <c r="B94">
        <v>5312</v>
      </c>
      <c r="D94" t="str">
        <f>IFERROR(INDEX('[1]FAO definitions'!C:C,MATCH(A94,'[1]FAO definitions'!B:B,0)),"")</f>
        <v>Cauliflowers and broccoli</v>
      </c>
      <c r="I94">
        <f>MATCH(A94,[1]!ImageFAOMap[FAO nr],0)</f>
        <v>88</v>
      </c>
    </row>
    <row r="95" spans="1:9" x14ac:dyDescent="0.25">
      <c r="A95">
        <v>394</v>
      </c>
      <c r="B95">
        <v>5312</v>
      </c>
      <c r="D95" t="str">
        <f>IFERROR(INDEX('[1]FAO definitions'!C:C,MATCH(A95,'[1]FAO definitions'!B:B,0)),"")</f>
        <v>Pumpkins, squash and gourds</v>
      </c>
      <c r="I95">
        <f>MATCH(A95,[1]!ImageFAOMap[FAO nr],0)</f>
        <v>79</v>
      </c>
    </row>
    <row r="96" spans="1:9" x14ac:dyDescent="0.25">
      <c r="A96">
        <v>397</v>
      </c>
      <c r="B96">
        <v>5312</v>
      </c>
      <c r="D96" t="str">
        <f>IFERROR(INDEX('[1]FAO definitions'!C:C,MATCH(A96,'[1]FAO definitions'!B:B,0)),"")</f>
        <v>Cucumbers and gherkins</v>
      </c>
      <c r="I96">
        <f>MATCH(A96,[1]!ImageFAOMap[FAO nr],0)</f>
        <v>78</v>
      </c>
    </row>
    <row r="97" spans="1:9" x14ac:dyDescent="0.25">
      <c r="A97">
        <v>399</v>
      </c>
      <c r="B97">
        <v>5312</v>
      </c>
      <c r="D97" t="str">
        <f>IFERROR(INDEX('[1]FAO definitions'!C:C,MATCH(A97,'[1]FAO definitions'!B:B,0)),"")</f>
        <v>Eggplants (aubergines)</v>
      </c>
      <c r="I97">
        <f>MATCH(A97,[1]!ImageFAOMap[FAO nr],0)</f>
        <v>80</v>
      </c>
    </row>
    <row r="98" spans="1:9" x14ac:dyDescent="0.25">
      <c r="A98">
        <v>401</v>
      </c>
      <c r="B98">
        <v>5312</v>
      </c>
      <c r="D98" t="str">
        <f>IFERROR(INDEX('[1]FAO definitions'!C:C,MATCH(A98,'[1]FAO definitions'!B:B,0)),"")</f>
        <v>Chillies and peppers, green</v>
      </c>
      <c r="I98">
        <f>MATCH(A98,[1]!ImageFAOMap[FAO nr],0)</f>
        <v>135</v>
      </c>
    </row>
    <row r="99" spans="1:9" x14ac:dyDescent="0.25">
      <c r="A99">
        <v>402</v>
      </c>
      <c r="B99">
        <v>5312</v>
      </c>
      <c r="D99" t="str">
        <f>IFERROR(INDEX('[1]FAO definitions'!C:C,MATCH(A99,'[1]FAO definitions'!B:B,0)),"")</f>
        <v>Onions, shallots, green</v>
      </c>
      <c r="I99">
        <f>MATCH(A99,[1]!ImageFAOMap[FAO nr],0)</f>
        <v>112</v>
      </c>
    </row>
    <row r="100" spans="1:9" x14ac:dyDescent="0.25">
      <c r="A100">
        <v>403</v>
      </c>
      <c r="B100">
        <v>5312</v>
      </c>
      <c r="D100" t="str">
        <f>IFERROR(INDEX('[1]FAO definitions'!C:C,MATCH(A100,'[1]FAO definitions'!B:B,0)),"")</f>
        <v>Onions, dry</v>
      </c>
      <c r="I100">
        <f>MATCH(A100,[1]!ImageFAOMap[FAO nr],0)</f>
        <v>71</v>
      </c>
    </row>
    <row r="101" spans="1:9" x14ac:dyDescent="0.25">
      <c r="A101">
        <v>406</v>
      </c>
      <c r="B101">
        <v>5312</v>
      </c>
      <c r="D101" t="str">
        <f>IFERROR(INDEX('[1]FAO definitions'!C:C,MATCH(A101,'[1]FAO definitions'!B:B,0)),"")</f>
        <v>Garlic</v>
      </c>
      <c r="I101">
        <f>MATCH(A101,[1]!ImageFAOMap[FAO nr],0)</f>
        <v>136</v>
      </c>
    </row>
    <row r="102" spans="1:9" x14ac:dyDescent="0.25">
      <c r="A102">
        <v>414</v>
      </c>
      <c r="B102">
        <v>5312</v>
      </c>
      <c r="D102" t="str">
        <f>IFERROR(INDEX('[1]FAO definitions'!C:C,MATCH(A102,'[1]FAO definitions'!B:B,0)),"")</f>
        <v>Beans, green</v>
      </c>
      <c r="I102">
        <f>MATCH(A102,[1]!ImageFAOMap[FAO nr],0)</f>
        <v>25</v>
      </c>
    </row>
    <row r="103" spans="1:9" x14ac:dyDescent="0.25">
      <c r="A103">
        <v>417</v>
      </c>
      <c r="B103">
        <v>5312</v>
      </c>
      <c r="D103" t="str">
        <f>IFERROR(INDEX('[1]FAO definitions'!C:C,MATCH(A103,'[1]FAO definitions'!B:B,0)),"")</f>
        <v>Peas, green</v>
      </c>
      <c r="I103">
        <f>MATCH(A103,[1]!ImageFAOMap[FAO nr],0)</f>
        <v>24</v>
      </c>
    </row>
    <row r="104" spans="1:9" x14ac:dyDescent="0.25">
      <c r="A104">
        <v>420</v>
      </c>
      <c r="B104">
        <v>5312</v>
      </c>
      <c r="D104" t="str">
        <f>IFERROR(INDEX('[1]FAO definitions'!C:C,MATCH(A104,'[1]FAO definitions'!B:B,0)),"")</f>
        <v>Vegetables, leguminous nes</v>
      </c>
      <c r="I104">
        <f>MATCH(A104,[1]!ImageFAOMap[FAO nr],0)</f>
        <v>111</v>
      </c>
    </row>
    <row r="105" spans="1:9" x14ac:dyDescent="0.25">
      <c r="A105">
        <v>423</v>
      </c>
      <c r="B105">
        <v>5312</v>
      </c>
      <c r="D105" t="str">
        <f>IFERROR(INDEX('[1]FAO definitions'!C:C,MATCH(A105,'[1]FAO definitions'!B:B,0)),"")</f>
        <v>String beans</v>
      </c>
      <c r="I105">
        <f>MATCH(A105,[1]!ImageFAOMap[FAO nr],0)</f>
        <v>28</v>
      </c>
    </row>
    <row r="106" spans="1:9" x14ac:dyDescent="0.25">
      <c r="A106">
        <v>426</v>
      </c>
      <c r="B106">
        <v>5312</v>
      </c>
      <c r="D106" t="str">
        <f>IFERROR(INDEX('[1]FAO definitions'!C:C,MATCH(A106,'[1]FAO definitions'!B:B,0)),"")</f>
        <v>Carrots and turnips</v>
      </c>
      <c r="I106">
        <f>MATCH(A106,[1]!ImageFAOMap[FAO nr],0)</f>
        <v>89</v>
      </c>
    </row>
    <row r="107" spans="1:9" x14ac:dyDescent="0.25">
      <c r="A107">
        <v>430</v>
      </c>
      <c r="B107">
        <v>5312</v>
      </c>
      <c r="D107" t="str">
        <f>IFERROR(INDEX('[1]FAO definitions'!C:C,MATCH(A107,'[1]FAO definitions'!B:B,0)),"")</f>
        <v>Okra</v>
      </c>
      <c r="I107">
        <f>MATCH(A107,[1]!ImageFAOMap[FAO nr],0)</f>
        <v>93</v>
      </c>
    </row>
    <row r="108" spans="1:9" x14ac:dyDescent="0.25">
      <c r="A108">
        <v>446</v>
      </c>
      <c r="B108">
        <v>5312</v>
      </c>
      <c r="D108" t="str">
        <f>IFERROR(INDEX('[1]FAO definitions'!C:C,MATCH(A108,'[1]FAO definitions'!B:B,0)),"")</f>
        <v>Maize, green</v>
      </c>
      <c r="I108">
        <f>MATCH(A108,[1]!ImageFAOMap[FAO nr],0)</f>
        <v>91</v>
      </c>
    </row>
    <row r="109" spans="1:9" x14ac:dyDescent="0.25">
      <c r="A109">
        <v>449</v>
      </c>
      <c r="B109">
        <v>5312</v>
      </c>
      <c r="D109" t="str">
        <f>IFERROR(INDEX('[1]FAO definitions'!C:C,MATCH(A109,'[1]FAO definitions'!B:B,0)),"")</f>
        <v>Mushrooms and truffles</v>
      </c>
      <c r="I109">
        <f>MATCH(A109,[1]!ImageFAOMap[FAO nr],0)</f>
        <v>125</v>
      </c>
    </row>
    <row r="110" spans="1:9" x14ac:dyDescent="0.25">
      <c r="A110">
        <v>459</v>
      </c>
      <c r="B110">
        <v>5312</v>
      </c>
      <c r="D110" t="str">
        <f>IFERROR(INDEX('[1]FAO definitions'!C:C,MATCH(A110,'[1]FAO definitions'!B:B,0)),"")</f>
        <v>Chicory roots</v>
      </c>
      <c r="I110">
        <f>MATCH(A110,[1]!ImageFAOMap[FAO nr],0)</f>
        <v>124</v>
      </c>
    </row>
    <row r="111" spans="1:9" x14ac:dyDescent="0.25">
      <c r="A111">
        <v>461</v>
      </c>
      <c r="B111">
        <v>5312</v>
      </c>
      <c r="D111" t="str">
        <f>IFERROR(INDEX('[1]FAO definitions'!C:C,MATCH(A111,'[1]FAO definitions'!B:B,0)),"")</f>
        <v>Carobs</v>
      </c>
      <c r="I111">
        <f>MATCH(A111,[1]!ImageFAOMap[FAO nr],0)</f>
        <v>30</v>
      </c>
    </row>
    <row r="112" spans="1:9" x14ac:dyDescent="0.25">
      <c r="A112">
        <v>463</v>
      </c>
      <c r="B112">
        <v>5312</v>
      </c>
      <c r="D112" t="str">
        <f>IFERROR(INDEX('[1]FAO definitions'!C:C,MATCH(A112,'[1]FAO definitions'!B:B,0)),"")</f>
        <v>Vegetables, fresh nes</v>
      </c>
      <c r="I112">
        <f>MATCH(A112,[1]!ImageFAOMap[FAO nr],0)</f>
        <v>62</v>
      </c>
    </row>
    <row r="113" spans="1:9" x14ac:dyDescent="0.25">
      <c r="A113">
        <v>486</v>
      </c>
      <c r="B113">
        <v>5312</v>
      </c>
      <c r="D113" t="str">
        <f>IFERROR(INDEX('[1]FAO definitions'!C:C,MATCH(A113,'[1]FAO definitions'!B:B,0)),"")</f>
        <v>Bananas</v>
      </c>
      <c r="I113">
        <f>MATCH(A113,[1]!ImageFAOMap[FAO nr],0)</f>
        <v>64</v>
      </c>
    </row>
    <row r="114" spans="1:9" x14ac:dyDescent="0.25">
      <c r="A114">
        <v>489</v>
      </c>
      <c r="B114">
        <v>5312</v>
      </c>
      <c r="D114" t="str">
        <f>IFERROR(INDEX('[1]FAO definitions'!C:C,MATCH(A114,'[1]FAO definitions'!B:B,0)),"")</f>
        <v>Plantains</v>
      </c>
      <c r="I114">
        <f>MATCH(A114,[1]!ImageFAOMap[FAO nr],0)</f>
        <v>67</v>
      </c>
    </row>
    <row r="115" spans="1:9" x14ac:dyDescent="0.25">
      <c r="A115">
        <v>490</v>
      </c>
      <c r="B115">
        <v>5312</v>
      </c>
      <c r="D115" t="str">
        <f>IFERROR(INDEX('[1]FAO definitions'!C:C,MATCH(A115,'[1]FAO definitions'!B:B,0)),"")</f>
        <v>Oranges</v>
      </c>
      <c r="I115">
        <f>MATCH(A115,[1]!ImageFAOMap[FAO nr],0)</f>
        <v>72</v>
      </c>
    </row>
    <row r="116" spans="1:9" x14ac:dyDescent="0.25">
      <c r="A116">
        <v>495</v>
      </c>
      <c r="B116">
        <v>5312</v>
      </c>
      <c r="D116" t="str">
        <f>IFERROR(INDEX('[1]FAO definitions'!C:C,MATCH(A116,'[1]FAO definitions'!B:B,0)),"")</f>
        <v>Tangerines, mandarins, clementines, satsumas</v>
      </c>
      <c r="I116">
        <f>MATCH(A116,[1]!ImageFAOMap[FAO nr],0)</f>
        <v>77</v>
      </c>
    </row>
    <row r="117" spans="1:9" x14ac:dyDescent="0.25">
      <c r="A117">
        <v>497</v>
      </c>
      <c r="B117">
        <v>5312</v>
      </c>
      <c r="D117" t="str">
        <f>IFERROR(INDEX('[1]FAO definitions'!C:C,MATCH(A117,'[1]FAO definitions'!B:B,0)),"")</f>
        <v>Lemons and limes</v>
      </c>
      <c r="I117">
        <f>MATCH(A117,[1]!ImageFAOMap[FAO nr],0)</f>
        <v>92</v>
      </c>
    </row>
    <row r="118" spans="1:9" x14ac:dyDescent="0.25">
      <c r="A118">
        <v>507</v>
      </c>
      <c r="B118">
        <v>5312</v>
      </c>
      <c r="D118" t="str">
        <f>IFERROR(INDEX('[1]FAO definitions'!C:C,MATCH(A118,'[1]FAO definitions'!B:B,0)),"")</f>
        <v>Grapefruit (inc. pomelos)</v>
      </c>
      <c r="I118">
        <f>MATCH(A118,[1]!ImageFAOMap[FAO nr],0)</f>
        <v>109</v>
      </c>
    </row>
    <row r="119" spans="1:9" x14ac:dyDescent="0.25">
      <c r="A119">
        <v>512</v>
      </c>
      <c r="B119">
        <v>5312</v>
      </c>
      <c r="D119" t="str">
        <f>IFERROR(INDEX('[1]FAO definitions'!C:C,MATCH(A119,'[1]FAO definitions'!B:B,0)),"")</f>
        <v>Fruit, citrus nes</v>
      </c>
      <c r="I119">
        <f>MATCH(A119,[1]!ImageFAOMap[FAO nr],0)</f>
        <v>85</v>
      </c>
    </row>
    <row r="120" spans="1:9" x14ac:dyDescent="0.25">
      <c r="A120">
        <v>515</v>
      </c>
      <c r="B120">
        <v>5312</v>
      </c>
      <c r="D120" t="str">
        <f>IFERROR(INDEX('[1]FAO definitions'!C:C,MATCH(A120,'[1]FAO definitions'!B:B,0)),"")</f>
        <v>Apples</v>
      </c>
      <c r="I120">
        <f>MATCH(A120,[1]!ImageFAOMap[FAO nr],0)</f>
        <v>68</v>
      </c>
    </row>
    <row r="121" spans="1:9" x14ac:dyDescent="0.25">
      <c r="A121">
        <v>521</v>
      </c>
      <c r="B121">
        <v>5312</v>
      </c>
      <c r="D121" t="str">
        <f>IFERROR(INDEX('[1]FAO definitions'!C:C,MATCH(A121,'[1]FAO definitions'!B:B,0)),"")</f>
        <v>Pears</v>
      </c>
      <c r="I121">
        <f>MATCH(A121,[1]!ImageFAOMap[FAO nr],0)</f>
        <v>82</v>
      </c>
    </row>
    <row r="122" spans="1:9" x14ac:dyDescent="0.25">
      <c r="A122">
        <v>523</v>
      </c>
      <c r="B122">
        <v>5312</v>
      </c>
      <c r="D122" t="str">
        <f>IFERROR(INDEX('[1]FAO definitions'!C:C,MATCH(A122,'[1]FAO definitions'!B:B,0)),"")</f>
        <v>Quinces</v>
      </c>
      <c r="I122">
        <f>MATCH(A122,[1]!ImageFAOMap[FAO nr],0)</f>
        <v>121</v>
      </c>
    </row>
    <row r="123" spans="1:9" x14ac:dyDescent="0.25">
      <c r="A123">
        <v>526</v>
      </c>
      <c r="B123">
        <v>5312</v>
      </c>
      <c r="D123" t="str">
        <f>IFERROR(INDEX('[1]FAO definitions'!C:C,MATCH(A123,'[1]FAO definitions'!B:B,0)),"")</f>
        <v>Apricots</v>
      </c>
      <c r="I123">
        <f>MATCH(A123,[1]!ImageFAOMap[FAO nr],0)</f>
        <v>105</v>
      </c>
    </row>
    <row r="124" spans="1:9" x14ac:dyDescent="0.25">
      <c r="A124">
        <v>530</v>
      </c>
      <c r="B124">
        <v>5312</v>
      </c>
      <c r="D124" t="str">
        <f>IFERROR(INDEX('[1]FAO definitions'!C:C,MATCH(A124,'[1]FAO definitions'!B:B,0)),"")</f>
        <v>Cherries, sour</v>
      </c>
      <c r="I124">
        <f>MATCH(A124,[1]!ImageFAOMap[FAO nr],0)</f>
        <v>113</v>
      </c>
    </row>
    <row r="125" spans="1:9" x14ac:dyDescent="0.25">
      <c r="A125">
        <v>531</v>
      </c>
      <c r="B125">
        <v>5312</v>
      </c>
      <c r="D125" t="str">
        <f>IFERROR(INDEX('[1]FAO definitions'!C:C,MATCH(A125,'[1]FAO definitions'!B:B,0)),"")</f>
        <v>Cherries</v>
      </c>
      <c r="I125">
        <f>MATCH(A125,[1]!ImageFAOMap[FAO nr],0)</f>
        <v>106</v>
      </c>
    </row>
    <row r="126" spans="1:9" x14ac:dyDescent="0.25">
      <c r="A126">
        <v>534</v>
      </c>
      <c r="B126">
        <v>5312</v>
      </c>
      <c r="D126" t="str">
        <f>IFERROR(INDEX('[1]FAO definitions'!C:C,MATCH(A126,'[1]FAO definitions'!B:B,0)),"")</f>
        <v>Peaches and nectarines</v>
      </c>
      <c r="I126">
        <f>MATCH(A126,[1]!ImageFAOMap[FAO nr],0)</f>
        <v>83</v>
      </c>
    </row>
    <row r="127" spans="1:9" x14ac:dyDescent="0.25">
      <c r="A127">
        <v>536</v>
      </c>
      <c r="B127">
        <v>5312</v>
      </c>
      <c r="D127" t="str">
        <f>IFERROR(INDEX('[1]FAO definitions'!C:C,MATCH(A127,'[1]FAO definitions'!B:B,0)),"")</f>
        <v>Plums and sloes</v>
      </c>
      <c r="I127">
        <f>MATCH(A127,[1]!ImageFAOMap[FAO nr],0)</f>
        <v>75</v>
      </c>
    </row>
    <row r="128" spans="1:9" x14ac:dyDescent="0.25">
      <c r="A128">
        <v>541</v>
      </c>
      <c r="B128">
        <v>5312</v>
      </c>
      <c r="D128" t="str">
        <f>IFERROR(INDEX('[1]FAO definitions'!C:C,MATCH(A128,'[1]FAO definitions'!B:B,0)),"")</f>
        <v>Fruit, stone nes</v>
      </c>
      <c r="I128">
        <f>MATCH(A128,[1]!ImageFAOMap[FAO nr],0)</f>
        <v>119</v>
      </c>
    </row>
    <row r="129" spans="1:9" x14ac:dyDescent="0.25">
      <c r="A129">
        <v>544</v>
      </c>
      <c r="B129">
        <v>5312</v>
      </c>
      <c r="D129" t="str">
        <f>IFERROR(INDEX('[1]FAO definitions'!C:C,MATCH(A129,'[1]FAO definitions'!B:B,0)),"")</f>
        <v>Strawberries</v>
      </c>
      <c r="I129">
        <f>MATCH(A129,[1]!ImageFAOMap[FAO nr],0)</f>
        <v>110</v>
      </c>
    </row>
    <row r="130" spans="1:9" x14ac:dyDescent="0.25">
      <c r="A130">
        <v>547</v>
      </c>
      <c r="B130">
        <v>5312</v>
      </c>
      <c r="D130" t="str">
        <f>IFERROR(INDEX('[1]FAO definitions'!C:C,MATCH(A130,'[1]FAO definitions'!B:B,0)),"")</f>
        <v>Raspberries</v>
      </c>
      <c r="I130">
        <f>MATCH(A130,[1]!ImageFAOMap[FAO nr],0)</f>
        <v>118</v>
      </c>
    </row>
    <row r="131" spans="1:9" x14ac:dyDescent="0.25">
      <c r="A131">
        <v>549</v>
      </c>
      <c r="B131">
        <v>5312</v>
      </c>
      <c r="D131" t="str">
        <f>IFERROR(INDEX('[1]FAO definitions'!C:C,MATCH(A131,'[1]FAO definitions'!B:B,0)),"")</f>
        <v>Gooseberries</v>
      </c>
      <c r="I131">
        <f>MATCH(A131,[1]!ImageFAOMap[FAO nr],0)</f>
        <v>122</v>
      </c>
    </row>
    <row r="132" spans="1:9" x14ac:dyDescent="0.25">
      <c r="A132">
        <v>550</v>
      </c>
      <c r="B132">
        <v>5312</v>
      </c>
      <c r="D132" t="str">
        <f>IFERROR(INDEX('[1]FAO definitions'!C:C,MATCH(A132,'[1]FAO definitions'!B:B,0)),"")</f>
        <v>Currants</v>
      </c>
      <c r="I132">
        <f>MATCH(A132,[1]!ImageFAOMap[FAO nr],0)</f>
        <v>117</v>
      </c>
    </row>
    <row r="133" spans="1:9" x14ac:dyDescent="0.25">
      <c r="A133">
        <v>552</v>
      </c>
      <c r="B133">
        <v>5312</v>
      </c>
      <c r="D133" t="str">
        <f>IFERROR(INDEX('[1]FAO definitions'!C:C,MATCH(A133,'[1]FAO definitions'!B:B,0)),"")</f>
        <v>Blueberries</v>
      </c>
      <c r="I133">
        <f>MATCH(A133,[1]!ImageFAOMap[FAO nr],0)</f>
        <v>120</v>
      </c>
    </row>
    <row r="134" spans="1:9" x14ac:dyDescent="0.25">
      <c r="A134">
        <v>554</v>
      </c>
      <c r="B134">
        <v>5312</v>
      </c>
      <c r="D134" t="str">
        <f>IFERROR(INDEX('[1]FAO definitions'!C:C,MATCH(A134,'[1]FAO definitions'!B:B,0)),"")</f>
        <v>Cranberries</v>
      </c>
      <c r="I134">
        <f>MATCH(A134,[1]!ImageFAOMap[FAO nr],0)</f>
        <v>123</v>
      </c>
    </row>
    <row r="135" spans="1:9" x14ac:dyDescent="0.25">
      <c r="A135">
        <v>558</v>
      </c>
      <c r="B135">
        <v>5312</v>
      </c>
      <c r="D135" t="str">
        <f>IFERROR(INDEX('[1]FAO definitions'!C:C,MATCH(A135,'[1]FAO definitions'!B:B,0)),"")</f>
        <v>Berries nes</v>
      </c>
      <c r="I135">
        <f>MATCH(A135,[1]!ImageFAOMap[FAO nr],0)</f>
        <v>115</v>
      </c>
    </row>
    <row r="136" spans="1:9" x14ac:dyDescent="0.25">
      <c r="A136">
        <v>560</v>
      </c>
      <c r="B136">
        <v>5312</v>
      </c>
      <c r="D136" t="str">
        <f>IFERROR(INDEX('[1]FAO definitions'!C:C,MATCH(A136,'[1]FAO definitions'!B:B,0)),"")</f>
        <v>Grapes</v>
      </c>
      <c r="I136">
        <f>MATCH(A136,[1]!ImageFAOMap[FAO nr],0)</f>
        <v>63</v>
      </c>
    </row>
    <row r="137" spans="1:9" x14ac:dyDescent="0.25">
      <c r="A137">
        <v>567</v>
      </c>
      <c r="B137">
        <v>5312</v>
      </c>
      <c r="D137" t="str">
        <f>IFERROR(INDEX('[1]FAO definitions'!C:C,MATCH(A137,'[1]FAO definitions'!B:B,0)),"")</f>
        <v>Watermelons</v>
      </c>
      <c r="I137">
        <f>MATCH(A137,[1]!ImageFAOMap[FAO nr],0)</f>
        <v>73</v>
      </c>
    </row>
    <row r="138" spans="1:9" x14ac:dyDescent="0.25">
      <c r="A138">
        <v>568</v>
      </c>
      <c r="B138">
        <v>5312</v>
      </c>
      <c r="D138" t="str">
        <f>IFERROR(INDEX('[1]FAO definitions'!C:C,MATCH(A138,'[1]FAO definitions'!B:B,0)),"")</f>
        <v>Melons, other (inc.cantaloupes)</v>
      </c>
      <c r="I138">
        <f>MATCH(A138,[1]!ImageFAOMap[FAO nr],0)</f>
        <v>86</v>
      </c>
    </row>
    <row r="139" spans="1:9" x14ac:dyDescent="0.25">
      <c r="A139">
        <v>569</v>
      </c>
      <c r="B139">
        <v>5312</v>
      </c>
      <c r="D139" t="str">
        <f>IFERROR(INDEX('[1]FAO definitions'!C:C,MATCH(A139,'[1]FAO definitions'!B:B,0)),"")</f>
        <v>Figs</v>
      </c>
      <c r="I139">
        <f>MATCH(A139,[1]!ImageFAOMap[FAO nr],0)</f>
        <v>108</v>
      </c>
    </row>
    <row r="140" spans="1:9" x14ac:dyDescent="0.25">
      <c r="A140">
        <v>571</v>
      </c>
      <c r="B140">
        <v>5312</v>
      </c>
      <c r="D140" t="str">
        <f>IFERROR(INDEX('[1]FAO definitions'!C:C,MATCH(A140,'[1]FAO definitions'!B:B,0)),"")</f>
        <v>Mangoes, mangosteens, guavas</v>
      </c>
      <c r="I140">
        <f>MATCH(A140,[1]!ImageFAOMap[FAO nr],0)</f>
        <v>66</v>
      </c>
    </row>
    <row r="141" spans="1:9" x14ac:dyDescent="0.25">
      <c r="A141">
        <v>572</v>
      </c>
      <c r="B141">
        <v>5312</v>
      </c>
      <c r="D141" t="str">
        <f>IFERROR(INDEX('[1]FAO definitions'!C:C,MATCH(A141,'[1]FAO definitions'!B:B,0)),"")</f>
        <v>Avocados</v>
      </c>
      <c r="I141">
        <f>MATCH(A141,[1]!ImageFAOMap[FAO nr],0)</f>
        <v>104</v>
      </c>
    </row>
    <row r="142" spans="1:9" x14ac:dyDescent="0.25">
      <c r="A142">
        <v>574</v>
      </c>
      <c r="B142">
        <v>5312</v>
      </c>
      <c r="D142" t="str">
        <f>IFERROR(INDEX('[1]FAO definitions'!C:C,MATCH(A142,'[1]FAO definitions'!B:B,0)),"")</f>
        <v>Pineapples</v>
      </c>
      <c r="I142">
        <f>MATCH(A142,[1]!ImageFAOMap[FAO nr],0)</f>
        <v>95</v>
      </c>
    </row>
    <row r="143" spans="1:9" x14ac:dyDescent="0.25">
      <c r="A143">
        <v>577</v>
      </c>
      <c r="B143">
        <v>5312</v>
      </c>
      <c r="D143" t="str">
        <f>IFERROR(INDEX('[1]FAO definitions'!C:C,MATCH(A143,'[1]FAO definitions'!B:B,0)),"")</f>
        <v>Dates</v>
      </c>
      <c r="I143">
        <f>MATCH(A143,[1]!ImageFAOMap[FAO nr],0)</f>
        <v>87</v>
      </c>
    </row>
    <row r="144" spans="1:9" x14ac:dyDescent="0.25">
      <c r="A144">
        <v>587</v>
      </c>
      <c r="B144">
        <v>5312</v>
      </c>
      <c r="D144" t="str">
        <f>IFERROR(INDEX('[1]FAO definitions'!C:C,MATCH(A144,'[1]FAO definitions'!B:B,0)),"")</f>
        <v>Persimmons</v>
      </c>
      <c r="I144">
        <f>MATCH(A144,[1]!ImageFAOMap[FAO nr],0)</f>
        <v>139</v>
      </c>
    </row>
    <row r="145" spans="1:9" x14ac:dyDescent="0.25">
      <c r="A145">
        <v>591</v>
      </c>
      <c r="B145">
        <v>5312</v>
      </c>
      <c r="D145" t="str">
        <f>IFERROR(INDEX('[1]FAO definitions'!C:C,MATCH(A145,'[1]FAO definitions'!B:B,0)),"")</f>
        <v>Cashewapple</v>
      </c>
      <c r="I145">
        <f>MATCH(A145,[1]!ImageFAOMap[FAO nr],0)</f>
        <v>98</v>
      </c>
    </row>
    <row r="146" spans="1:9" x14ac:dyDescent="0.25">
      <c r="A146">
        <v>592</v>
      </c>
      <c r="B146">
        <v>5312</v>
      </c>
      <c r="D146" t="str">
        <f>IFERROR(INDEX('[1]FAO definitions'!C:C,MATCH(A146,'[1]FAO definitions'!B:B,0)),"")</f>
        <v>Kiwi fruit</v>
      </c>
      <c r="I146">
        <f>MATCH(A146,[1]!ImageFAOMap[FAO nr],0)</f>
        <v>114</v>
      </c>
    </row>
    <row r="147" spans="1:9" x14ac:dyDescent="0.25">
      <c r="A147">
        <v>600</v>
      </c>
      <c r="B147">
        <v>5312</v>
      </c>
      <c r="D147" t="str">
        <f>IFERROR(INDEX('[1]FAO definitions'!C:C,MATCH(A147,'[1]FAO definitions'!B:B,0)),"")</f>
        <v>Papayas</v>
      </c>
      <c r="I147">
        <f>MATCH(A147,[1]!ImageFAOMap[FAO nr],0)</f>
        <v>107</v>
      </c>
    </row>
    <row r="148" spans="1:9" x14ac:dyDescent="0.25">
      <c r="A148">
        <v>603</v>
      </c>
      <c r="B148">
        <v>5312</v>
      </c>
      <c r="D148" t="str">
        <f>IFERROR(INDEX('[1]FAO definitions'!C:C,MATCH(A148,'[1]FAO definitions'!B:B,0)),"")</f>
        <v>Fruit, tropical fresh nes</v>
      </c>
      <c r="I148">
        <f>MATCH(A148,[1]!ImageFAOMap[FAO nr],0)</f>
        <v>74</v>
      </c>
    </row>
    <row r="149" spans="1:9" x14ac:dyDescent="0.25">
      <c r="A149">
        <v>619</v>
      </c>
      <c r="B149">
        <v>5312</v>
      </c>
      <c r="D149" t="str">
        <f>IFERROR(INDEX('[1]FAO definitions'!C:C,MATCH(A149,'[1]FAO definitions'!B:B,0)),"")</f>
        <v>Fruit, fresh nes</v>
      </c>
      <c r="I149">
        <f>MATCH(A149,[1]!ImageFAOMap[FAO nr],0)</f>
        <v>70</v>
      </c>
    </row>
    <row r="150" spans="1:9" x14ac:dyDescent="0.25">
      <c r="A150">
        <v>656</v>
      </c>
      <c r="B150">
        <v>5312</v>
      </c>
      <c r="D150" t="str">
        <f>IFERROR(INDEX('[1]FAO definitions'!C:C,MATCH(A150,'[1]FAO definitions'!B:B,0)),"")</f>
        <v>Coffee, green</v>
      </c>
      <c r="I150">
        <f>MATCH(A150,[1]!ImageFAOMap[FAO nr],0)</f>
        <v>130</v>
      </c>
    </row>
    <row r="151" spans="1:9" x14ac:dyDescent="0.25">
      <c r="A151">
        <v>661</v>
      </c>
      <c r="B151">
        <v>5312</v>
      </c>
      <c r="D151" t="str">
        <f>IFERROR(INDEX('[1]FAO definitions'!C:C,MATCH(A151,'[1]FAO definitions'!B:B,0)),"")</f>
        <v>Cocoa, beans</v>
      </c>
      <c r="I151">
        <f>MATCH(A151,[1]!ImageFAOMap[FAO nr],0)</f>
        <v>131</v>
      </c>
    </row>
    <row r="152" spans="1:9" x14ac:dyDescent="0.25">
      <c r="A152">
        <v>667</v>
      </c>
      <c r="B152">
        <v>5312</v>
      </c>
      <c r="D152" t="str">
        <f>IFERROR(INDEX('[1]FAO definitions'!C:C,MATCH(A152,'[1]FAO definitions'!B:B,0)),"")</f>
        <v>Tea</v>
      </c>
      <c r="I152">
        <f>MATCH(A152,[1]!ImageFAOMap[FAO nr],0)</f>
        <v>133</v>
      </c>
    </row>
    <row r="153" spans="1:9" x14ac:dyDescent="0.25">
      <c r="A153">
        <v>671</v>
      </c>
      <c r="B153">
        <v>5312</v>
      </c>
      <c r="D153" t="str">
        <f>IFERROR(INDEX('[1]FAO definitions'!C:C,MATCH(A153,'[1]FAO definitions'!B:B,0)),"")</f>
        <v>Mate</v>
      </c>
      <c r="I153">
        <f>MATCH(A153,[1]!ImageFAOMap[FAO nr],0)</f>
        <v>147</v>
      </c>
    </row>
    <row r="154" spans="1:9" x14ac:dyDescent="0.25">
      <c r="A154">
        <v>677</v>
      </c>
      <c r="B154">
        <v>5312</v>
      </c>
      <c r="D154" t="str">
        <f>IFERROR(INDEX('[1]FAO definitions'!C:C,MATCH(A154,'[1]FAO definitions'!B:B,0)),"")</f>
        <v>Hops</v>
      </c>
      <c r="I154">
        <f>MATCH(A154,[1]!ImageFAOMap[FAO nr],0)</f>
        <v>146</v>
      </c>
    </row>
    <row r="155" spans="1:9" x14ac:dyDescent="0.25">
      <c r="A155">
        <v>687</v>
      </c>
      <c r="B155">
        <v>5312</v>
      </c>
      <c r="D155" t="str">
        <f>IFERROR(INDEX('[1]FAO definitions'!C:C,MATCH(A155,'[1]FAO definitions'!B:B,0)),"")</f>
        <v>Pepper (piper spp.)</v>
      </c>
      <c r="I155">
        <f>MATCH(A155,[1]!ImageFAOMap[FAO nr],0)</f>
        <v>140</v>
      </c>
    </row>
    <row r="156" spans="1:9" x14ac:dyDescent="0.25">
      <c r="A156">
        <v>689</v>
      </c>
      <c r="B156">
        <v>5312</v>
      </c>
      <c r="D156" t="str">
        <f>IFERROR(INDEX('[1]FAO definitions'!C:C,MATCH(A156,'[1]FAO definitions'!B:B,0)),"")</f>
        <v>Chillies and peppers, dry</v>
      </c>
      <c r="I156">
        <f>MATCH(A156,[1]!ImageFAOMap[FAO nr],0)</f>
        <v>134</v>
      </c>
    </row>
    <row r="157" spans="1:9" x14ac:dyDescent="0.25">
      <c r="A157">
        <v>692</v>
      </c>
      <c r="B157">
        <v>5312</v>
      </c>
      <c r="D157" t="str">
        <f>IFERROR(INDEX('[1]FAO definitions'!C:C,MATCH(A157,'[1]FAO definitions'!B:B,0)),"")</f>
        <v>Vanilla</v>
      </c>
      <c r="I157">
        <f>MATCH(A157,[1]!ImageFAOMap[FAO nr],0)</f>
        <v>145</v>
      </c>
    </row>
    <row r="158" spans="1:9" x14ac:dyDescent="0.25">
      <c r="A158">
        <v>693</v>
      </c>
      <c r="B158">
        <v>5312</v>
      </c>
      <c r="D158" t="str">
        <f>IFERROR(INDEX('[1]FAO definitions'!C:C,MATCH(A158,'[1]FAO definitions'!B:B,0)),"")</f>
        <v>Cinnamon (canella)</v>
      </c>
      <c r="I158">
        <f>MATCH(A158,[1]!ImageFAOMap[FAO nr],0)</f>
        <v>144</v>
      </c>
    </row>
    <row r="159" spans="1:9" x14ac:dyDescent="0.25">
      <c r="A159">
        <v>698</v>
      </c>
      <c r="B159">
        <v>5312</v>
      </c>
      <c r="D159" t="str">
        <f>IFERROR(INDEX('[1]FAO definitions'!C:C,MATCH(A159,'[1]FAO definitions'!B:B,0)),"")</f>
        <v>Cloves</v>
      </c>
      <c r="I159">
        <f>MATCH(A159,[1]!ImageFAOMap[FAO nr],0)</f>
        <v>141</v>
      </c>
    </row>
    <row r="160" spans="1:9" x14ac:dyDescent="0.25">
      <c r="A160">
        <v>702</v>
      </c>
      <c r="B160">
        <v>5312</v>
      </c>
      <c r="D160" t="str">
        <f>IFERROR(INDEX('[1]FAO definitions'!C:C,MATCH(A160,'[1]FAO definitions'!B:B,0)),"")</f>
        <v>Nutmeg, mace and cardamoms</v>
      </c>
      <c r="I160">
        <f>MATCH(A160,[1]!ImageFAOMap[FAO nr],0)</f>
        <v>142</v>
      </c>
    </row>
    <row r="161" spans="1:9" x14ac:dyDescent="0.25">
      <c r="A161">
        <v>711</v>
      </c>
      <c r="B161">
        <v>5312</v>
      </c>
      <c r="D161" t="str">
        <f>IFERROR(INDEX('[1]FAO definitions'!C:C,MATCH(A161,'[1]FAO definitions'!B:B,0)),"")</f>
        <v>Anise, badian, fennel, coriander</v>
      </c>
      <c r="I161">
        <f>MATCH(A161,[1]!ImageFAOMap[FAO nr],0)</f>
        <v>138</v>
      </c>
    </row>
    <row r="162" spans="1:9" x14ac:dyDescent="0.25">
      <c r="A162">
        <v>720</v>
      </c>
      <c r="B162">
        <v>5312</v>
      </c>
      <c r="D162" t="str">
        <f>IFERROR(INDEX('[1]FAO definitions'!C:C,MATCH(A162,'[1]FAO definitions'!B:B,0)),"")</f>
        <v>Ginger</v>
      </c>
      <c r="I162">
        <f>MATCH(A162,[1]!ImageFAOMap[FAO nr],0)</f>
        <v>143</v>
      </c>
    </row>
    <row r="163" spans="1:9" x14ac:dyDescent="0.25">
      <c r="A163">
        <v>723</v>
      </c>
      <c r="B163">
        <v>5312</v>
      </c>
      <c r="D163" t="str">
        <f>IFERROR(INDEX('[1]FAO definitions'!C:C,MATCH(A163,'[1]FAO definitions'!B:B,0)),"")</f>
        <v>Spices, nes</v>
      </c>
      <c r="I163">
        <f>MATCH(A163,[1]!ImageFAOMap[FAO nr],0)</f>
        <v>137</v>
      </c>
    </row>
    <row r="164" spans="1:9" x14ac:dyDescent="0.25">
      <c r="A164">
        <v>748</v>
      </c>
      <c r="B164">
        <v>5312</v>
      </c>
      <c r="D164" t="str">
        <f>IFERROR(INDEX('[1]FAO definitions'!C:C,MATCH(A164,'[1]FAO definitions'!B:B,0)),"")</f>
        <v>Peppermint</v>
      </c>
      <c r="I164">
        <f>MATCH(A164,[1]!ImageFAOMap[FAO nr],0)</f>
        <v>150</v>
      </c>
    </row>
    <row r="165" spans="1:9" x14ac:dyDescent="0.25">
      <c r="A165">
        <v>754</v>
      </c>
      <c r="B165">
        <v>5312</v>
      </c>
      <c r="D165" t="str">
        <f>IFERROR(INDEX('[1]FAO definitions'!C:C,MATCH(A165,'[1]FAO definitions'!B:B,0)),"")</f>
        <v>Pyrethrum, dried</v>
      </c>
      <c r="I165">
        <f>MATCH(A165,[1]!ImageFAOMap[FAO nr],0)</f>
        <v>149</v>
      </c>
    </row>
    <row r="166" spans="1:9" x14ac:dyDescent="0.25">
      <c r="A166">
        <v>773</v>
      </c>
      <c r="B166">
        <v>5312</v>
      </c>
      <c r="D166" t="str">
        <f>IFERROR(INDEX('[1]FAO definitions'!C:C,MATCH(A166,'[1]FAO definitions'!B:B,0)),"")</f>
        <v>Flax fibre and tow</v>
      </c>
      <c r="I166">
        <f>MATCH(A166,[1]!ImageFAOMap[FAO nr],0)</f>
        <v>155</v>
      </c>
    </row>
    <row r="167" spans="1:9" x14ac:dyDescent="0.25">
      <c r="A167">
        <v>777</v>
      </c>
      <c r="B167">
        <v>5312</v>
      </c>
      <c r="D167" t="str">
        <f>IFERROR(INDEX('[1]FAO definitions'!C:C,MATCH(A167,'[1]FAO definitions'!B:B,0)),"")</f>
        <v>Hemp tow waste</v>
      </c>
      <c r="I167">
        <f>MATCH(A167,[1]!ImageFAOMap[FAO nr],0)</f>
        <v>160</v>
      </c>
    </row>
    <row r="168" spans="1:9" x14ac:dyDescent="0.25">
      <c r="A168">
        <v>778</v>
      </c>
      <c r="B168">
        <v>5312</v>
      </c>
      <c r="D168" t="str">
        <f>IFERROR(INDEX('[1]FAO definitions'!C:C,MATCH(A168,'[1]FAO definitions'!B:B,0)),"")</f>
        <v/>
      </c>
      <c r="I168" t="e">
        <f>MATCH(A168,[1]!ImageFAOMap[FAO nr],0)</f>
        <v>#N/A</v>
      </c>
    </row>
    <row r="169" spans="1:9" x14ac:dyDescent="0.25">
      <c r="A169">
        <v>780</v>
      </c>
      <c r="B169">
        <v>5312</v>
      </c>
      <c r="D169" t="str">
        <f>IFERROR(INDEX('[1]FAO definitions'!C:C,MATCH(A169,'[1]FAO definitions'!B:B,0)),"")</f>
        <v>Jute</v>
      </c>
      <c r="I169">
        <f>MATCH(A169,[1]!ImageFAOMap[FAO nr],0)</f>
        <v>152</v>
      </c>
    </row>
    <row r="170" spans="1:9" x14ac:dyDescent="0.25">
      <c r="A170">
        <v>782</v>
      </c>
      <c r="B170">
        <v>5312</v>
      </c>
      <c r="D170" t="str">
        <f>IFERROR(INDEX('[1]FAO definitions'!C:C,MATCH(A170,'[1]FAO definitions'!B:B,0)),"")</f>
        <v>Bastfibres, other</v>
      </c>
      <c r="I170">
        <f>MATCH(A170,[1]!ImageFAOMap[FAO nr],0)</f>
        <v>156</v>
      </c>
    </row>
    <row r="171" spans="1:9" x14ac:dyDescent="0.25">
      <c r="A171">
        <v>788</v>
      </c>
      <c r="B171">
        <v>5312</v>
      </c>
      <c r="D171" t="str">
        <f>IFERROR(INDEX('[1]FAO definitions'!C:C,MATCH(A171,'[1]FAO definitions'!B:B,0)),"")</f>
        <v>Ramie</v>
      </c>
      <c r="I171">
        <f>MATCH(A171,[1]!ImageFAOMap[FAO nr],0)</f>
        <v>158</v>
      </c>
    </row>
    <row r="172" spans="1:9" x14ac:dyDescent="0.25">
      <c r="A172">
        <v>789</v>
      </c>
      <c r="B172">
        <v>5312</v>
      </c>
      <c r="D172" t="str">
        <f>IFERROR(INDEX('[1]FAO definitions'!C:C,MATCH(A172,'[1]FAO definitions'!B:B,0)),"")</f>
        <v>Sisal</v>
      </c>
      <c r="I172">
        <f>MATCH(A172,[1]!ImageFAOMap[FAO nr],0)</f>
        <v>153</v>
      </c>
    </row>
    <row r="173" spans="1:9" x14ac:dyDescent="0.25">
      <c r="A173">
        <v>800</v>
      </c>
      <c r="B173">
        <v>5312</v>
      </c>
      <c r="D173" t="str">
        <f>IFERROR(INDEX('[1]FAO definitions'!C:C,MATCH(A173,'[1]FAO definitions'!B:B,0)),"")</f>
        <v>Agave fibres nes</v>
      </c>
      <c r="I173">
        <f>MATCH(A173,[1]!ImageFAOMap[FAO nr],0)</f>
        <v>159</v>
      </c>
    </row>
    <row r="174" spans="1:9" x14ac:dyDescent="0.25">
      <c r="A174">
        <v>809</v>
      </c>
      <c r="B174">
        <v>5312</v>
      </c>
      <c r="D174" t="str">
        <f>IFERROR(INDEX('[1]FAO definitions'!C:C,MATCH(A174,'[1]FAO definitions'!B:B,0)),"")</f>
        <v>Manila fibre (abaca)</v>
      </c>
      <c r="I174">
        <f>MATCH(A174,[1]!ImageFAOMap[FAO nr],0)</f>
        <v>157</v>
      </c>
    </row>
    <row r="175" spans="1:9" x14ac:dyDescent="0.25">
      <c r="A175">
        <v>821</v>
      </c>
      <c r="B175">
        <v>5312</v>
      </c>
      <c r="D175" t="str">
        <f>IFERROR(INDEX('[1]FAO definitions'!C:C,MATCH(A175,'[1]FAO definitions'!B:B,0)),"")</f>
        <v>Fibre crops nes</v>
      </c>
      <c r="I175">
        <f>MATCH(A175,[1]!ImageFAOMap[FAO nr],0)</f>
        <v>154</v>
      </c>
    </row>
    <row r="176" spans="1:9" x14ac:dyDescent="0.25">
      <c r="A176">
        <v>826</v>
      </c>
      <c r="B176">
        <v>5312</v>
      </c>
      <c r="D176" t="str">
        <f>IFERROR(INDEX('[1]FAO definitions'!C:C,MATCH(A176,'[1]FAO definitions'!B:B,0)),"")</f>
        <v>Tobacco, unmanufactured</v>
      </c>
      <c r="I176">
        <f>MATCH(A176,[1]!ImageFAOMap[FAO nr],0)</f>
        <v>132</v>
      </c>
    </row>
    <row r="177" spans="1:9" x14ac:dyDescent="0.25">
      <c r="A177">
        <v>836</v>
      </c>
      <c r="B177">
        <v>5312</v>
      </c>
      <c r="D177" t="str">
        <f>IFERROR(INDEX('[1]FAO definitions'!C:C,MATCH(A177,'[1]FAO definitions'!B:B,0)),"")</f>
        <v>Rubber, natural</v>
      </c>
      <c r="I177">
        <f>MATCH(A177,[1]!ImageFAOMap[FAO nr],0)</f>
        <v>148</v>
      </c>
    </row>
    <row r="178" spans="1:9" x14ac:dyDescent="0.25">
      <c r="A178" t="s">
        <v>232</v>
      </c>
    </row>
    <row r="179" spans="1:9" x14ac:dyDescent="0.25">
      <c r="A179" t="s">
        <v>233</v>
      </c>
    </row>
    <row r="180" spans="1:9" x14ac:dyDescent="0.25">
      <c r="A180" t="s">
        <v>234</v>
      </c>
    </row>
    <row r="181" spans="1:9" x14ac:dyDescent="0.25">
      <c r="A181" t="s">
        <v>235</v>
      </c>
    </row>
    <row r="182" spans="1:9" x14ac:dyDescent="0.25">
      <c r="A182" t="s">
        <v>236</v>
      </c>
    </row>
    <row r="183" spans="1:9" x14ac:dyDescent="0.25">
      <c r="B183">
        <v>88</v>
      </c>
      <c r="C183">
        <v>4</v>
      </c>
      <c r="E183" t="s">
        <v>237</v>
      </c>
    </row>
    <row r="184" spans="1:9" x14ac:dyDescent="0.25">
      <c r="B184">
        <v>98</v>
      </c>
      <c r="C184">
        <v>4</v>
      </c>
      <c r="E184" t="s">
        <v>238</v>
      </c>
    </row>
    <row r="185" spans="1:9" x14ac:dyDescent="0.25">
      <c r="B185">
        <v>7</v>
      </c>
      <c r="C185">
        <v>4</v>
      </c>
      <c r="E185" t="s">
        <v>239</v>
      </c>
    </row>
    <row r="187" spans="1:9" x14ac:dyDescent="0.25">
      <c r="A187" t="s">
        <v>240</v>
      </c>
    </row>
    <row r="188" spans="1:9" x14ac:dyDescent="0.25">
      <c r="A188" t="s">
        <v>241</v>
      </c>
    </row>
    <row r="190" spans="1:9" x14ac:dyDescent="0.25">
      <c r="A190" t="s">
        <v>242</v>
      </c>
    </row>
    <row r="191" spans="1:9" x14ac:dyDescent="0.25">
      <c r="A191" t="s">
        <v>243</v>
      </c>
    </row>
    <row r="192" spans="1:9" x14ac:dyDescent="0.25">
      <c r="A192" t="s">
        <v>244</v>
      </c>
    </row>
    <row r="194" spans="1:1" x14ac:dyDescent="0.25">
      <c r="A194" t="s">
        <v>245</v>
      </c>
    </row>
    <row r="195" spans="1:1" x14ac:dyDescent="0.25">
      <c r="A195" t="s">
        <v>246</v>
      </c>
    </row>
    <row r="196" spans="1:1" x14ac:dyDescent="0.25">
      <c r="A196" t="s">
        <v>247</v>
      </c>
    </row>
    <row r="198" spans="1:1" x14ac:dyDescent="0.25">
      <c r="A198" t="s">
        <v>248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RowHeight="15" x14ac:dyDescent="0.25"/>
  <cols>
    <col min="1" max="1" width="16.7109375" customWidth="1"/>
    <col min="2" max="2" width="28.42578125" bestFit="1" customWidth="1"/>
  </cols>
  <sheetData>
    <row r="1" spans="1:2" x14ac:dyDescent="0.25">
      <c r="A1" t="s">
        <v>175</v>
      </c>
      <c r="B1" t="s">
        <v>176</v>
      </c>
    </row>
    <row r="2" spans="1:2" x14ac:dyDescent="0.25">
      <c r="A2">
        <v>1</v>
      </c>
      <c r="B2" t="s">
        <v>177</v>
      </c>
    </row>
    <row r="3" spans="1:2" x14ac:dyDescent="0.25">
      <c r="A3">
        <v>2</v>
      </c>
      <c r="B3" t="s">
        <v>178</v>
      </c>
    </row>
    <row r="4" spans="1:2" x14ac:dyDescent="0.25">
      <c r="A4">
        <v>3</v>
      </c>
      <c r="B4" t="s">
        <v>179</v>
      </c>
    </row>
    <row r="5" spans="1:2" x14ac:dyDescent="0.25">
      <c r="A5">
        <v>4</v>
      </c>
      <c r="B5" t="s">
        <v>180</v>
      </c>
    </row>
    <row r="6" spans="1:2" x14ac:dyDescent="0.25">
      <c r="A6">
        <v>5</v>
      </c>
      <c r="B6" t="s">
        <v>181</v>
      </c>
    </row>
    <row r="7" spans="1:2" x14ac:dyDescent="0.25">
      <c r="A7">
        <v>6</v>
      </c>
      <c r="B7" t="s">
        <v>182</v>
      </c>
    </row>
    <row r="8" spans="1:2" x14ac:dyDescent="0.25">
      <c r="A8">
        <v>7</v>
      </c>
      <c r="B8" t="s">
        <v>183</v>
      </c>
    </row>
    <row r="9" spans="1:2" x14ac:dyDescent="0.25">
      <c r="A9">
        <v>8</v>
      </c>
      <c r="B9" t="s">
        <v>184</v>
      </c>
    </row>
    <row r="10" spans="1:2" x14ac:dyDescent="0.25">
      <c r="A10">
        <v>9</v>
      </c>
      <c r="B10" t="s">
        <v>185</v>
      </c>
    </row>
    <row r="11" spans="1:2" x14ac:dyDescent="0.25">
      <c r="A11">
        <v>10</v>
      </c>
      <c r="B11" t="s">
        <v>186</v>
      </c>
    </row>
    <row r="12" spans="1:2" x14ac:dyDescent="0.25">
      <c r="A12">
        <v>11</v>
      </c>
      <c r="B12" t="s">
        <v>187</v>
      </c>
    </row>
    <row r="13" spans="1:2" x14ac:dyDescent="0.25">
      <c r="A13">
        <v>12</v>
      </c>
      <c r="B13" t="s">
        <v>188</v>
      </c>
    </row>
    <row r="14" spans="1:2" x14ac:dyDescent="0.25">
      <c r="A14">
        <v>13</v>
      </c>
      <c r="B14" t="s">
        <v>189</v>
      </c>
    </row>
    <row r="15" spans="1:2" x14ac:dyDescent="0.25">
      <c r="A15">
        <v>14</v>
      </c>
      <c r="B15" t="s">
        <v>190</v>
      </c>
    </row>
    <row r="16" spans="1:2" x14ac:dyDescent="0.25">
      <c r="A16">
        <v>15</v>
      </c>
      <c r="B16" t="s">
        <v>191</v>
      </c>
    </row>
    <row r="17" spans="1:2" x14ac:dyDescent="0.25">
      <c r="A17">
        <v>16</v>
      </c>
      <c r="B17" t="s">
        <v>192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93" workbookViewId="0">
      <selection activeCell="H193" sqref="H193"/>
    </sheetView>
  </sheetViews>
  <sheetFormatPr defaultRowHeight="15" x14ac:dyDescent="0.25"/>
  <cols>
    <col min="1" max="4" width="30.28515625" customWidth="1"/>
    <col min="7" max="7" width="30.5703125" customWidth="1"/>
    <col min="9" max="9" width="19.42578125" customWidth="1"/>
  </cols>
  <sheetData>
    <row r="1" spans="1:1" x14ac:dyDescent="0.25">
      <c r="A1" t="s">
        <v>249</v>
      </c>
    </row>
    <row r="2" spans="1:1" x14ac:dyDescent="0.25">
      <c r="A2" t="s">
        <v>250</v>
      </c>
    </row>
    <row r="4" spans="1:1" x14ac:dyDescent="0.25">
      <c r="A4" t="s">
        <v>251</v>
      </c>
    </row>
    <row r="5" spans="1:1" x14ac:dyDescent="0.25">
      <c r="A5" t="s">
        <v>200</v>
      </c>
    </row>
    <row r="6" spans="1:1" x14ac:dyDescent="0.25">
      <c r="A6" t="s">
        <v>201</v>
      </c>
    </row>
    <row r="8" spans="1:1" x14ac:dyDescent="0.25">
      <c r="A8" t="s">
        <v>252</v>
      </c>
    </row>
    <row r="9" spans="1:1" x14ac:dyDescent="0.25">
      <c r="A9" t="s">
        <v>203</v>
      </c>
    </row>
    <row r="11" spans="1:1" x14ac:dyDescent="0.25">
      <c r="A11" t="s">
        <v>204</v>
      </c>
    </row>
    <row r="12" spans="1:1" x14ac:dyDescent="0.25">
      <c r="A12" t="s">
        <v>253</v>
      </c>
    </row>
    <row r="13" spans="1:1" x14ac:dyDescent="0.25">
      <c r="A13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8" spans="1:10" x14ac:dyDescent="0.25">
      <c r="A18" t="s">
        <v>0</v>
      </c>
      <c r="F18" s="1" t="s">
        <v>264</v>
      </c>
      <c r="G18" s="1" t="s">
        <v>263</v>
      </c>
      <c r="H18" s="1" t="s">
        <v>265</v>
      </c>
      <c r="I18" s="1" t="s">
        <v>266</v>
      </c>
      <c r="J18" s="1" t="s">
        <v>267</v>
      </c>
    </row>
    <row r="19" spans="1:10" x14ac:dyDescent="0.25">
      <c r="A19">
        <v>15</v>
      </c>
      <c r="B19">
        <v>5510</v>
      </c>
      <c r="D19" t="s">
        <v>1</v>
      </c>
      <c r="F19">
        <v>1</v>
      </c>
      <c r="G19" t="str">
        <f>VLOOKUP(F19,new_16crops!$A$2:$B$17,2,FALSE)</f>
        <v>Wheat</v>
      </c>
      <c r="H19">
        <f>A19</f>
        <v>15</v>
      </c>
      <c r="I19" t="str">
        <f>RIGHT(D19,LEN(D19)-1)</f>
        <v xml:space="preserve"> Wheat</v>
      </c>
      <c r="J19" s="2" t="str">
        <f>CONCATENATE("00",H19)</f>
        <v>0015</v>
      </c>
    </row>
    <row r="20" spans="1:10" x14ac:dyDescent="0.25">
      <c r="A20" t="s">
        <v>2</v>
      </c>
      <c r="J20" s="2"/>
    </row>
    <row r="21" spans="1:10" x14ac:dyDescent="0.25">
      <c r="A21">
        <v>27</v>
      </c>
      <c r="B21">
        <v>5510</v>
      </c>
      <c r="D21" t="s">
        <v>3</v>
      </c>
      <c r="F21">
        <v>2</v>
      </c>
      <c r="G21" t="str">
        <f>VLOOKUP(F21,new_16crops!$A$2:$B$17,2,FALSE)</f>
        <v>Rice</v>
      </c>
      <c r="H21">
        <f>A21</f>
        <v>27</v>
      </c>
      <c r="I21" t="str">
        <f>RIGHT(D21,LEN(D21)-1)</f>
        <v xml:space="preserve"> Rice, paddy</v>
      </c>
      <c r="J21" s="2" t="str">
        <f t="shared" ref="J20:J35" si="0">CONCATENATE("00",H21)</f>
        <v>0027</v>
      </c>
    </row>
    <row r="22" spans="1:10" x14ac:dyDescent="0.25">
      <c r="A22" t="s">
        <v>4</v>
      </c>
      <c r="J22" s="2"/>
    </row>
    <row r="23" spans="1:10" x14ac:dyDescent="0.25">
      <c r="A23">
        <v>56</v>
      </c>
      <c r="B23">
        <v>5510</v>
      </c>
      <c r="D23" t="s">
        <v>5</v>
      </c>
      <c r="F23">
        <v>3</v>
      </c>
      <c r="G23" t="str">
        <f>VLOOKUP(F23,new_16crops!$A$2:$B$17,2,FALSE)</f>
        <v>Maize</v>
      </c>
      <c r="H23">
        <f>A23</f>
        <v>56</v>
      </c>
      <c r="I23" t="str">
        <f t="shared" ref="I23:I85" si="1">RIGHT(D23,LEN(D23)-1)</f>
        <v xml:space="preserve"> Maize</v>
      </c>
      <c r="J23" s="2" t="str">
        <f t="shared" si="0"/>
        <v>0056</v>
      </c>
    </row>
    <row r="24" spans="1:10" x14ac:dyDescent="0.25">
      <c r="A24" t="s">
        <v>6</v>
      </c>
      <c r="J24" s="2"/>
    </row>
    <row r="25" spans="1:10" x14ac:dyDescent="0.25">
      <c r="A25">
        <v>83</v>
      </c>
      <c r="B25">
        <v>5510</v>
      </c>
      <c r="D25" t="s">
        <v>7</v>
      </c>
      <c r="F25">
        <v>4</v>
      </c>
      <c r="G25" t="str">
        <f>VLOOKUP(F25,new_16crops!$A$2:$B$17,2,FALSE)</f>
        <v>Tropical cereals</v>
      </c>
      <c r="H25">
        <f>A25</f>
        <v>83</v>
      </c>
      <c r="I25" t="str">
        <f t="shared" si="1"/>
        <v xml:space="preserve"> Sorghum</v>
      </c>
      <c r="J25" s="2" t="str">
        <f t="shared" si="0"/>
        <v>0083</v>
      </c>
    </row>
    <row r="26" spans="1:10" x14ac:dyDescent="0.25">
      <c r="A26">
        <v>79</v>
      </c>
      <c r="B26">
        <v>5510</v>
      </c>
      <c r="D26" t="s">
        <v>8</v>
      </c>
      <c r="F26">
        <v>4</v>
      </c>
      <c r="G26" t="str">
        <f>VLOOKUP(F26,new_16crops!$A$2:$B$17,2,FALSE)</f>
        <v>Tropical cereals</v>
      </c>
      <c r="H26">
        <f t="shared" ref="H26:H89" si="2">A26</f>
        <v>79</v>
      </c>
      <c r="I26" t="str">
        <f t="shared" si="1"/>
        <v xml:space="preserve"> Millet</v>
      </c>
      <c r="J26" s="2" t="str">
        <f t="shared" si="0"/>
        <v>0079</v>
      </c>
    </row>
    <row r="27" spans="1:10" x14ac:dyDescent="0.25">
      <c r="A27">
        <v>94</v>
      </c>
      <c r="B27">
        <v>5510</v>
      </c>
      <c r="D27" t="s">
        <v>9</v>
      </c>
      <c r="F27">
        <v>4</v>
      </c>
      <c r="G27" t="str">
        <f>VLOOKUP(F27,new_16crops!$A$2:$B$17,2,FALSE)</f>
        <v>Tropical cereals</v>
      </c>
      <c r="H27">
        <f t="shared" si="2"/>
        <v>94</v>
      </c>
      <c r="I27" t="str">
        <f t="shared" si="1"/>
        <v xml:space="preserve"> Fonio</v>
      </c>
      <c r="J27" s="2" t="str">
        <f t="shared" si="0"/>
        <v>0094</v>
      </c>
    </row>
    <row r="28" spans="1:10" x14ac:dyDescent="0.25">
      <c r="A28">
        <v>92</v>
      </c>
      <c r="B28">
        <v>5510</v>
      </c>
      <c r="D28" t="s">
        <v>10</v>
      </c>
      <c r="F28">
        <v>4</v>
      </c>
      <c r="G28" t="str">
        <f>VLOOKUP(F28,new_16crops!$A$2:$B$17,2,FALSE)</f>
        <v>Tropical cereals</v>
      </c>
      <c r="H28">
        <f t="shared" si="2"/>
        <v>92</v>
      </c>
      <c r="I28" t="str">
        <f t="shared" si="1"/>
        <v xml:space="preserve"> Quinoa</v>
      </c>
      <c r="J28" s="2" t="str">
        <f t="shared" si="0"/>
        <v>0092</v>
      </c>
    </row>
    <row r="29" spans="1:10" x14ac:dyDescent="0.25">
      <c r="A29" t="s">
        <v>11</v>
      </c>
      <c r="J29" s="2"/>
    </row>
    <row r="30" spans="1:10" x14ac:dyDescent="0.25">
      <c r="A30">
        <v>44</v>
      </c>
      <c r="B30">
        <v>5510</v>
      </c>
      <c r="D30" t="s">
        <v>12</v>
      </c>
      <c r="F30">
        <v>5</v>
      </c>
      <c r="G30" t="str">
        <f>VLOOKUP(F30,new_16crops!$A$2:$B$17,2,FALSE)</f>
        <v>Other temperate cereals</v>
      </c>
      <c r="H30">
        <f t="shared" si="2"/>
        <v>44</v>
      </c>
      <c r="I30" t="str">
        <f t="shared" si="1"/>
        <v xml:space="preserve"> Barley</v>
      </c>
      <c r="J30" s="2" t="str">
        <f t="shared" si="0"/>
        <v>0044</v>
      </c>
    </row>
    <row r="31" spans="1:10" x14ac:dyDescent="0.25">
      <c r="A31">
        <v>75</v>
      </c>
      <c r="B31">
        <v>5510</v>
      </c>
      <c r="D31" t="s">
        <v>13</v>
      </c>
      <c r="F31">
        <v>5</v>
      </c>
      <c r="G31" t="str">
        <f>VLOOKUP(F31,new_16crops!$A$2:$B$17,2,FALSE)</f>
        <v>Other temperate cereals</v>
      </c>
      <c r="H31">
        <f t="shared" si="2"/>
        <v>75</v>
      </c>
      <c r="I31" t="str">
        <f t="shared" si="1"/>
        <v xml:space="preserve"> Oats</v>
      </c>
      <c r="J31" s="2" t="str">
        <f t="shared" si="0"/>
        <v>0075</v>
      </c>
    </row>
    <row r="32" spans="1:10" x14ac:dyDescent="0.25">
      <c r="A32">
        <v>71</v>
      </c>
      <c r="B32">
        <v>5510</v>
      </c>
      <c r="D32" t="s">
        <v>14</v>
      </c>
      <c r="F32">
        <v>5</v>
      </c>
      <c r="G32" t="str">
        <f>VLOOKUP(F32,new_16crops!$A$2:$B$17,2,FALSE)</f>
        <v>Other temperate cereals</v>
      </c>
      <c r="H32">
        <f t="shared" si="2"/>
        <v>71</v>
      </c>
      <c r="I32" t="str">
        <f t="shared" si="1"/>
        <v xml:space="preserve"> Rye</v>
      </c>
      <c r="J32" s="2" t="str">
        <f t="shared" si="0"/>
        <v>0071</v>
      </c>
    </row>
    <row r="33" spans="1:10" x14ac:dyDescent="0.25">
      <c r="A33">
        <v>108</v>
      </c>
      <c r="B33">
        <v>5510</v>
      </c>
      <c r="D33" t="s">
        <v>15</v>
      </c>
      <c r="F33">
        <v>5</v>
      </c>
      <c r="G33" t="str">
        <f>VLOOKUP(F33,new_16crops!$A$2:$B$17,2,FALSE)</f>
        <v>Other temperate cereals</v>
      </c>
      <c r="H33">
        <f t="shared" si="2"/>
        <v>108</v>
      </c>
      <c r="I33" t="str">
        <f t="shared" si="1"/>
        <v xml:space="preserve"> Cereals, nes</v>
      </c>
      <c r="J33" s="2" t="str">
        <f>CONCATENATE("0",H33)</f>
        <v>0108</v>
      </c>
    </row>
    <row r="34" spans="1:10" x14ac:dyDescent="0.25">
      <c r="A34">
        <v>97</v>
      </c>
      <c r="B34">
        <v>5510</v>
      </c>
      <c r="D34" t="s">
        <v>16</v>
      </c>
      <c r="F34">
        <v>5</v>
      </c>
      <c r="G34" t="str">
        <f>VLOOKUP(F34,new_16crops!$A$2:$B$17,2,FALSE)</f>
        <v>Other temperate cereals</v>
      </c>
      <c r="H34">
        <f t="shared" si="2"/>
        <v>97</v>
      </c>
      <c r="I34" t="str">
        <f t="shared" si="1"/>
        <v xml:space="preserve"> Triticale</v>
      </c>
      <c r="J34" s="2" t="str">
        <f t="shared" si="0"/>
        <v>0097</v>
      </c>
    </row>
    <row r="35" spans="1:10" x14ac:dyDescent="0.25">
      <c r="A35">
        <v>89</v>
      </c>
      <c r="B35">
        <v>5510</v>
      </c>
      <c r="D35" t="s">
        <v>17</v>
      </c>
      <c r="F35">
        <v>5</v>
      </c>
      <c r="G35" t="str">
        <f>VLOOKUP(F35,new_16crops!$A$2:$B$17,2,FALSE)</f>
        <v>Other temperate cereals</v>
      </c>
      <c r="H35">
        <f t="shared" si="2"/>
        <v>89</v>
      </c>
      <c r="I35" t="str">
        <f t="shared" si="1"/>
        <v xml:space="preserve"> Buckwheat</v>
      </c>
      <c r="J35" s="2" t="str">
        <f t="shared" si="0"/>
        <v>0089</v>
      </c>
    </row>
    <row r="36" spans="1:10" x14ac:dyDescent="0.25">
      <c r="A36">
        <v>103</v>
      </c>
      <c r="B36">
        <v>5510</v>
      </c>
      <c r="D36" t="s">
        <v>18</v>
      </c>
      <c r="F36">
        <v>5</v>
      </c>
      <c r="G36" t="str">
        <f>VLOOKUP(F36,new_16crops!$A$2:$B$17,2,FALSE)</f>
        <v>Other temperate cereals</v>
      </c>
      <c r="H36">
        <f t="shared" si="2"/>
        <v>103</v>
      </c>
      <c r="I36" t="str">
        <f t="shared" si="1"/>
        <v xml:space="preserve"> Grain, mixed</v>
      </c>
      <c r="J36" s="2" t="str">
        <f>CONCATENATE("0",H36)</f>
        <v>0103</v>
      </c>
    </row>
    <row r="37" spans="1:10" x14ac:dyDescent="0.25">
      <c r="A37">
        <v>101</v>
      </c>
      <c r="B37">
        <v>5510</v>
      </c>
      <c r="D37" t="s">
        <v>120</v>
      </c>
      <c r="F37">
        <v>5</v>
      </c>
      <c r="G37" t="str">
        <f>VLOOKUP(F37,new_16crops!$A$2:$B$17,2,FALSE)</f>
        <v>Other temperate cereals</v>
      </c>
      <c r="H37">
        <f t="shared" si="2"/>
        <v>101</v>
      </c>
      <c r="I37" t="str">
        <f t="shared" si="1"/>
        <v xml:space="preserve"> Canary seed</v>
      </c>
      <c r="J37" s="2" t="str">
        <f>CONCATENATE("0",H37)</f>
        <v>0101</v>
      </c>
    </row>
    <row r="38" spans="1:10" x14ac:dyDescent="0.25">
      <c r="A38" t="s">
        <v>19</v>
      </c>
      <c r="J38" s="2"/>
    </row>
    <row r="39" spans="1:10" x14ac:dyDescent="0.25">
      <c r="A39">
        <v>176</v>
      </c>
      <c r="B39">
        <v>5510</v>
      </c>
      <c r="D39" t="s">
        <v>20</v>
      </c>
      <c r="F39">
        <v>6</v>
      </c>
      <c r="G39" t="str">
        <f>VLOOKUP(F39,new_16crops!$A$2:$B$17,2,FALSE)</f>
        <v>Pulses</v>
      </c>
      <c r="H39">
        <f t="shared" si="2"/>
        <v>176</v>
      </c>
      <c r="I39" t="str">
        <f t="shared" si="1"/>
        <v xml:space="preserve"> Beans, dry</v>
      </c>
      <c r="J39" s="2" t="str">
        <f t="shared" ref="J38:J101" si="3">CONCATENATE("0",H39)</f>
        <v>0176</v>
      </c>
    </row>
    <row r="40" spans="1:10" x14ac:dyDescent="0.25">
      <c r="A40">
        <v>191</v>
      </c>
      <c r="B40">
        <v>5510</v>
      </c>
      <c r="D40" t="s">
        <v>21</v>
      </c>
      <c r="F40">
        <v>6</v>
      </c>
      <c r="G40" t="str">
        <f>VLOOKUP(F40,new_16crops!$A$2:$B$17,2,FALSE)</f>
        <v>Pulses</v>
      </c>
      <c r="H40">
        <f t="shared" si="2"/>
        <v>191</v>
      </c>
      <c r="I40" t="str">
        <f t="shared" si="1"/>
        <v xml:space="preserve"> Chick peas</v>
      </c>
      <c r="J40" s="2" t="str">
        <f t="shared" si="3"/>
        <v>0191</v>
      </c>
    </row>
    <row r="41" spans="1:10" x14ac:dyDescent="0.25">
      <c r="A41">
        <v>195</v>
      </c>
      <c r="B41">
        <v>5510</v>
      </c>
      <c r="D41" t="s">
        <v>22</v>
      </c>
      <c r="F41">
        <v>6</v>
      </c>
      <c r="G41" t="str">
        <f>VLOOKUP(F41,new_16crops!$A$2:$B$17,2,FALSE)</f>
        <v>Pulses</v>
      </c>
      <c r="H41">
        <f t="shared" si="2"/>
        <v>195</v>
      </c>
      <c r="I41" t="str">
        <f t="shared" si="1"/>
        <v xml:space="preserve"> Cow peas, dry</v>
      </c>
      <c r="J41" s="2" t="str">
        <f t="shared" si="3"/>
        <v>0195</v>
      </c>
    </row>
    <row r="42" spans="1:10" x14ac:dyDescent="0.25">
      <c r="A42">
        <v>187</v>
      </c>
      <c r="B42">
        <v>5510</v>
      </c>
      <c r="D42" t="s">
        <v>23</v>
      </c>
      <c r="F42">
        <v>6</v>
      </c>
      <c r="G42" t="str">
        <f>VLOOKUP(F42,new_16crops!$A$2:$B$17,2,FALSE)</f>
        <v>Pulses</v>
      </c>
      <c r="H42">
        <f t="shared" si="2"/>
        <v>187</v>
      </c>
      <c r="I42" t="str">
        <f t="shared" si="1"/>
        <v xml:space="preserve"> Peas, dry</v>
      </c>
      <c r="J42" s="2" t="str">
        <f t="shared" si="3"/>
        <v>0187</v>
      </c>
    </row>
    <row r="43" spans="1:10" x14ac:dyDescent="0.25">
      <c r="A43">
        <v>197</v>
      </c>
      <c r="B43">
        <v>5510</v>
      </c>
      <c r="D43" t="s">
        <v>24</v>
      </c>
      <c r="F43">
        <v>6</v>
      </c>
      <c r="G43" t="str">
        <f>VLOOKUP(F43,new_16crops!$A$2:$B$17,2,FALSE)</f>
        <v>Pulses</v>
      </c>
      <c r="H43">
        <f t="shared" si="2"/>
        <v>197</v>
      </c>
      <c r="I43" t="str">
        <f t="shared" si="1"/>
        <v xml:space="preserve"> Pigeon peas</v>
      </c>
      <c r="J43" s="2" t="str">
        <f t="shared" si="3"/>
        <v>0197</v>
      </c>
    </row>
    <row r="44" spans="1:10" x14ac:dyDescent="0.25">
      <c r="A44">
        <v>211</v>
      </c>
      <c r="B44">
        <v>5510</v>
      </c>
      <c r="D44" t="s">
        <v>25</v>
      </c>
      <c r="F44">
        <v>6</v>
      </c>
      <c r="G44" t="str">
        <f>VLOOKUP(F44,new_16crops!$A$2:$B$17,2,FALSE)</f>
        <v>Pulses</v>
      </c>
      <c r="H44">
        <f t="shared" si="2"/>
        <v>211</v>
      </c>
      <c r="I44" t="str">
        <f t="shared" si="1"/>
        <v xml:space="preserve"> Pulses, nes</v>
      </c>
      <c r="J44" s="2" t="str">
        <f t="shared" si="3"/>
        <v>0211</v>
      </c>
    </row>
    <row r="45" spans="1:10" x14ac:dyDescent="0.25">
      <c r="A45">
        <v>201</v>
      </c>
      <c r="B45">
        <v>5510</v>
      </c>
      <c r="D45" t="s">
        <v>26</v>
      </c>
      <c r="F45">
        <v>6</v>
      </c>
      <c r="G45" t="str">
        <f>VLOOKUP(F45,new_16crops!$A$2:$B$17,2,FALSE)</f>
        <v>Pulses</v>
      </c>
      <c r="H45">
        <f t="shared" si="2"/>
        <v>201</v>
      </c>
      <c r="I45" t="str">
        <f t="shared" si="1"/>
        <v xml:space="preserve"> Lentils</v>
      </c>
      <c r="J45" s="2" t="str">
        <f t="shared" si="3"/>
        <v>0201</v>
      </c>
    </row>
    <row r="46" spans="1:10" x14ac:dyDescent="0.25">
      <c r="A46">
        <v>181</v>
      </c>
      <c r="B46">
        <v>5510</v>
      </c>
      <c r="D46" t="s">
        <v>27</v>
      </c>
      <c r="F46">
        <v>6</v>
      </c>
      <c r="G46" t="str">
        <f>VLOOKUP(F46,new_16crops!$A$2:$B$17,2,FALSE)</f>
        <v>Pulses</v>
      </c>
      <c r="H46">
        <f t="shared" si="2"/>
        <v>181</v>
      </c>
      <c r="I46" t="str">
        <f t="shared" si="1"/>
        <v xml:space="preserve"> Broad beans, horse beans, dry</v>
      </c>
      <c r="J46" s="2" t="str">
        <f t="shared" si="3"/>
        <v>0181</v>
      </c>
    </row>
    <row r="47" spans="1:10" x14ac:dyDescent="0.25">
      <c r="A47">
        <v>417</v>
      </c>
      <c r="B47">
        <v>5510</v>
      </c>
      <c r="D47" t="s">
        <v>28</v>
      </c>
      <c r="F47">
        <v>6</v>
      </c>
      <c r="G47" t="str">
        <f>VLOOKUP(F47,new_16crops!$A$2:$B$17,2,FALSE)</f>
        <v>Pulses</v>
      </c>
      <c r="H47">
        <f t="shared" si="2"/>
        <v>417</v>
      </c>
      <c r="I47" t="str">
        <f t="shared" si="1"/>
        <v xml:space="preserve"> Peas, green</v>
      </c>
      <c r="J47" s="2" t="str">
        <f t="shared" si="3"/>
        <v>0417</v>
      </c>
    </row>
    <row r="48" spans="1:10" x14ac:dyDescent="0.25">
      <c r="A48">
        <v>414</v>
      </c>
      <c r="B48">
        <v>5510</v>
      </c>
      <c r="D48" t="s">
        <v>29</v>
      </c>
      <c r="F48">
        <v>6</v>
      </c>
      <c r="G48" t="str">
        <f>VLOOKUP(F48,new_16crops!$A$2:$B$17,2,FALSE)</f>
        <v>Pulses</v>
      </c>
      <c r="H48">
        <f t="shared" si="2"/>
        <v>414</v>
      </c>
      <c r="I48" t="str">
        <f t="shared" si="1"/>
        <v xml:space="preserve"> Beans, green</v>
      </c>
      <c r="J48" s="2" t="str">
        <f t="shared" si="3"/>
        <v>0414</v>
      </c>
    </row>
    <row r="49" spans="1:10" x14ac:dyDescent="0.25">
      <c r="A49">
        <v>210</v>
      </c>
      <c r="B49">
        <v>5510</v>
      </c>
      <c r="D49" t="s">
        <v>30</v>
      </c>
      <c r="F49">
        <v>6</v>
      </c>
      <c r="G49" t="str">
        <f>VLOOKUP(F49,new_16crops!$A$2:$B$17,2,FALSE)</f>
        <v>Pulses</v>
      </c>
      <c r="H49">
        <f t="shared" si="2"/>
        <v>210</v>
      </c>
      <c r="I49" t="str">
        <f t="shared" si="1"/>
        <v xml:space="preserve"> Lupins</v>
      </c>
      <c r="J49" s="2" t="str">
        <f t="shared" si="3"/>
        <v>0210</v>
      </c>
    </row>
    <row r="50" spans="1:10" x14ac:dyDescent="0.25">
      <c r="A50">
        <v>205</v>
      </c>
      <c r="B50">
        <v>5510</v>
      </c>
      <c r="D50" t="s">
        <v>31</v>
      </c>
      <c r="F50">
        <v>6</v>
      </c>
      <c r="G50" t="str">
        <f>VLOOKUP(F50,new_16crops!$A$2:$B$17,2,FALSE)</f>
        <v>Pulses</v>
      </c>
      <c r="H50">
        <f t="shared" si="2"/>
        <v>205</v>
      </c>
      <c r="I50" t="str">
        <f t="shared" si="1"/>
        <v xml:space="preserve"> Vetches</v>
      </c>
      <c r="J50" s="2" t="str">
        <f t="shared" si="3"/>
        <v>0205</v>
      </c>
    </row>
    <row r="51" spans="1:10" x14ac:dyDescent="0.25">
      <c r="A51">
        <v>423</v>
      </c>
      <c r="B51">
        <v>5510</v>
      </c>
      <c r="D51" t="s">
        <v>32</v>
      </c>
      <c r="F51">
        <v>6</v>
      </c>
      <c r="G51" t="str">
        <f>VLOOKUP(F51,new_16crops!$A$2:$B$17,2,FALSE)</f>
        <v>Pulses</v>
      </c>
      <c r="H51">
        <f t="shared" si="2"/>
        <v>423</v>
      </c>
      <c r="I51" t="str">
        <f t="shared" si="1"/>
        <v xml:space="preserve"> String beans</v>
      </c>
      <c r="J51" s="2" t="str">
        <f t="shared" si="3"/>
        <v>0423</v>
      </c>
    </row>
    <row r="52" spans="1:10" x14ac:dyDescent="0.25">
      <c r="A52">
        <v>203</v>
      </c>
      <c r="B52">
        <v>5510</v>
      </c>
      <c r="D52" t="s">
        <v>33</v>
      </c>
      <c r="F52">
        <v>6</v>
      </c>
      <c r="G52" t="str">
        <f>VLOOKUP(F52,new_16crops!$A$2:$B$17,2,FALSE)</f>
        <v>Pulses</v>
      </c>
      <c r="H52">
        <f t="shared" si="2"/>
        <v>203</v>
      </c>
      <c r="I52" t="str">
        <f t="shared" si="1"/>
        <v xml:space="preserve"> Bambara beans</v>
      </c>
      <c r="J52" s="2" t="str">
        <f t="shared" si="3"/>
        <v>0203</v>
      </c>
    </row>
    <row r="53" spans="1:10" x14ac:dyDescent="0.25">
      <c r="A53">
        <v>461</v>
      </c>
      <c r="B53">
        <v>5510</v>
      </c>
      <c r="D53" t="s">
        <v>34</v>
      </c>
      <c r="F53">
        <v>6</v>
      </c>
      <c r="G53" t="str">
        <f>VLOOKUP(F53,new_16crops!$A$2:$B$17,2,FALSE)</f>
        <v>Pulses</v>
      </c>
      <c r="H53">
        <f t="shared" si="2"/>
        <v>461</v>
      </c>
      <c r="I53" t="str">
        <f t="shared" si="1"/>
        <v xml:space="preserve"> Carobs</v>
      </c>
      <c r="J53" s="2" t="str">
        <f t="shared" si="3"/>
        <v>0461</v>
      </c>
    </row>
    <row r="54" spans="1:10" x14ac:dyDescent="0.25">
      <c r="A54" t="s">
        <v>35</v>
      </c>
      <c r="J54" s="2"/>
    </row>
    <row r="55" spans="1:10" x14ac:dyDescent="0.25">
      <c r="A55">
        <v>236</v>
      </c>
      <c r="B55">
        <v>5510</v>
      </c>
      <c r="D55" t="s">
        <v>36</v>
      </c>
      <c r="F55">
        <v>7</v>
      </c>
      <c r="G55" t="str">
        <f>VLOOKUP(F55,new_16crops!$A$2:$B$17,2,FALSE)</f>
        <v>Soybeans</v>
      </c>
      <c r="H55">
        <f t="shared" si="2"/>
        <v>236</v>
      </c>
      <c r="I55" t="str">
        <f t="shared" si="1"/>
        <v xml:space="preserve"> Soybeans</v>
      </c>
      <c r="J55" s="2" t="str">
        <f t="shared" si="3"/>
        <v>0236</v>
      </c>
    </row>
    <row r="56" spans="1:10" x14ac:dyDescent="0.25">
      <c r="A56" t="s">
        <v>37</v>
      </c>
      <c r="J56" s="2"/>
    </row>
    <row r="57" spans="1:10" x14ac:dyDescent="0.25">
      <c r="A57">
        <v>270</v>
      </c>
      <c r="B57">
        <v>5510</v>
      </c>
      <c r="D57" t="s">
        <v>38</v>
      </c>
      <c r="F57">
        <v>8</v>
      </c>
      <c r="G57" t="str">
        <f>VLOOKUP(F57,new_16crops!$A$2:$B$17,2,FALSE)</f>
        <v>Temperate oil crops</v>
      </c>
      <c r="H57">
        <f t="shared" si="2"/>
        <v>270</v>
      </c>
      <c r="I57" t="str">
        <f t="shared" si="1"/>
        <v xml:space="preserve"> Rapeseed</v>
      </c>
      <c r="J57" s="2" t="str">
        <f t="shared" si="3"/>
        <v>0270</v>
      </c>
    </row>
    <row r="58" spans="1:10" x14ac:dyDescent="0.25">
      <c r="A58">
        <v>267</v>
      </c>
      <c r="B58">
        <v>5510</v>
      </c>
      <c r="D58" t="s">
        <v>39</v>
      </c>
      <c r="F58">
        <v>8</v>
      </c>
      <c r="G58" t="str">
        <f>VLOOKUP(F58,new_16crops!$A$2:$B$17,2,FALSE)</f>
        <v>Temperate oil crops</v>
      </c>
      <c r="H58">
        <f t="shared" si="2"/>
        <v>267</v>
      </c>
      <c r="I58" t="str">
        <f t="shared" si="1"/>
        <v xml:space="preserve"> Sunflower seed</v>
      </c>
      <c r="J58" s="2" t="str">
        <f t="shared" si="3"/>
        <v>0267</v>
      </c>
    </row>
    <row r="59" spans="1:10" x14ac:dyDescent="0.25">
      <c r="A59">
        <v>260</v>
      </c>
      <c r="B59">
        <v>5510</v>
      </c>
      <c r="D59" t="s">
        <v>40</v>
      </c>
      <c r="F59">
        <v>8</v>
      </c>
      <c r="G59" t="str">
        <f>VLOOKUP(F59,new_16crops!$A$2:$B$17,2,FALSE)</f>
        <v>Temperate oil crops</v>
      </c>
      <c r="H59">
        <f t="shared" si="2"/>
        <v>260</v>
      </c>
      <c r="I59" t="str">
        <f t="shared" si="1"/>
        <v xml:space="preserve"> Olives</v>
      </c>
      <c r="J59" s="2" t="str">
        <f t="shared" si="3"/>
        <v>0260</v>
      </c>
    </row>
    <row r="60" spans="1:10" x14ac:dyDescent="0.25">
      <c r="A60">
        <v>333</v>
      </c>
      <c r="B60">
        <v>5510</v>
      </c>
      <c r="D60" t="s">
        <v>41</v>
      </c>
      <c r="F60">
        <v>8</v>
      </c>
      <c r="G60" t="str">
        <f>VLOOKUP(F60,new_16crops!$A$2:$B$17,2,FALSE)</f>
        <v>Temperate oil crops</v>
      </c>
      <c r="H60">
        <f t="shared" si="2"/>
        <v>333</v>
      </c>
      <c r="I60" t="str">
        <f t="shared" si="1"/>
        <v xml:space="preserve"> Linseed</v>
      </c>
      <c r="J60" s="2" t="str">
        <f t="shared" si="3"/>
        <v>0333</v>
      </c>
    </row>
    <row r="61" spans="1:10" x14ac:dyDescent="0.25">
      <c r="A61">
        <v>339</v>
      </c>
      <c r="B61">
        <v>5510</v>
      </c>
      <c r="D61" t="s">
        <v>42</v>
      </c>
      <c r="F61">
        <v>8</v>
      </c>
      <c r="G61" t="str">
        <f>VLOOKUP(F61,new_16crops!$A$2:$B$17,2,FALSE)</f>
        <v>Temperate oil crops</v>
      </c>
      <c r="H61">
        <f t="shared" si="2"/>
        <v>339</v>
      </c>
      <c r="I61" t="str">
        <f t="shared" si="1"/>
        <v xml:space="preserve"> Oilseeds nes</v>
      </c>
      <c r="J61" s="2" t="str">
        <f t="shared" si="3"/>
        <v>0339</v>
      </c>
    </row>
    <row r="62" spans="1:10" x14ac:dyDescent="0.25">
      <c r="A62">
        <v>299</v>
      </c>
      <c r="B62">
        <v>5510</v>
      </c>
      <c r="D62" t="s">
        <v>43</v>
      </c>
      <c r="F62">
        <v>8</v>
      </c>
      <c r="G62" t="str">
        <f>VLOOKUP(F62,new_16crops!$A$2:$B$17,2,FALSE)</f>
        <v>Temperate oil crops</v>
      </c>
      <c r="H62">
        <f t="shared" si="2"/>
        <v>299</v>
      </c>
      <c r="I62" t="str">
        <f t="shared" si="1"/>
        <v xml:space="preserve"> Melonseed</v>
      </c>
      <c r="J62" s="2" t="str">
        <f t="shared" si="3"/>
        <v>0299</v>
      </c>
    </row>
    <row r="63" spans="1:10" x14ac:dyDescent="0.25">
      <c r="A63">
        <v>280</v>
      </c>
      <c r="B63">
        <v>5510</v>
      </c>
      <c r="D63" t="s">
        <v>44</v>
      </c>
      <c r="F63">
        <v>8</v>
      </c>
      <c r="G63" t="str">
        <f>VLOOKUP(F63,new_16crops!$A$2:$B$17,2,FALSE)</f>
        <v>Temperate oil crops</v>
      </c>
      <c r="H63">
        <f t="shared" si="2"/>
        <v>280</v>
      </c>
      <c r="I63" t="str">
        <f t="shared" si="1"/>
        <v xml:space="preserve"> Safflower seed</v>
      </c>
      <c r="J63" s="2" t="str">
        <f t="shared" si="3"/>
        <v>0280</v>
      </c>
    </row>
    <row r="64" spans="1:10" x14ac:dyDescent="0.25">
      <c r="A64">
        <v>296</v>
      </c>
      <c r="B64">
        <v>5510</v>
      </c>
      <c r="D64" t="s">
        <v>45</v>
      </c>
      <c r="F64">
        <v>8</v>
      </c>
      <c r="G64" t="str">
        <f>VLOOKUP(F64,new_16crops!$A$2:$B$17,2,FALSE)</f>
        <v>Temperate oil crops</v>
      </c>
      <c r="H64">
        <f t="shared" si="2"/>
        <v>296</v>
      </c>
      <c r="I64" t="str">
        <f t="shared" si="1"/>
        <v xml:space="preserve"> Poppy seed</v>
      </c>
      <c r="J64" s="2" t="str">
        <f t="shared" si="3"/>
        <v>0296</v>
      </c>
    </row>
    <row r="65" spans="1:10" x14ac:dyDescent="0.25">
      <c r="A65">
        <v>336</v>
      </c>
      <c r="B65">
        <v>5510</v>
      </c>
      <c r="D65" t="s">
        <v>46</v>
      </c>
      <c r="F65">
        <v>8</v>
      </c>
      <c r="G65" t="str">
        <f>VLOOKUP(F65,new_16crops!$A$2:$B$17,2,FALSE)</f>
        <v>Temperate oil crops</v>
      </c>
      <c r="H65">
        <f t="shared" si="2"/>
        <v>336</v>
      </c>
      <c r="I65" t="str">
        <f t="shared" si="1"/>
        <v xml:space="preserve"> Hempseed</v>
      </c>
      <c r="J65" s="2" t="str">
        <f t="shared" si="3"/>
        <v>0336</v>
      </c>
    </row>
    <row r="66" spans="1:10" x14ac:dyDescent="0.25">
      <c r="A66">
        <v>305</v>
      </c>
      <c r="B66">
        <v>5510</v>
      </c>
      <c r="D66" t="s">
        <v>47</v>
      </c>
      <c r="F66">
        <v>8</v>
      </c>
      <c r="G66" t="str">
        <f>VLOOKUP(F66,new_16crops!$A$2:$B$17,2,FALSE)</f>
        <v>Temperate oil crops</v>
      </c>
      <c r="H66">
        <f t="shared" si="2"/>
        <v>305</v>
      </c>
      <c r="I66" t="str">
        <f t="shared" si="1"/>
        <v xml:space="preserve"> Tallowtree seed</v>
      </c>
      <c r="J66" s="2" t="str">
        <f t="shared" si="3"/>
        <v>0305</v>
      </c>
    </row>
    <row r="67" spans="1:10" x14ac:dyDescent="0.25">
      <c r="A67">
        <v>292</v>
      </c>
      <c r="B67">
        <v>5510</v>
      </c>
      <c r="D67" t="s">
        <v>152</v>
      </c>
      <c r="F67">
        <v>8</v>
      </c>
      <c r="G67" t="str">
        <f>VLOOKUP(F67,new_16crops!$A$2:$B$17,2,FALSE)</f>
        <v>Temperate oil crops</v>
      </c>
      <c r="H67">
        <f t="shared" si="2"/>
        <v>292</v>
      </c>
      <c r="I67" t="str">
        <f t="shared" si="1"/>
        <v xml:space="preserve"> Mustard seed</v>
      </c>
      <c r="J67" s="2" t="str">
        <f t="shared" si="3"/>
        <v>0292</v>
      </c>
    </row>
    <row r="68" spans="1:10" x14ac:dyDescent="0.25">
      <c r="A68" t="s">
        <v>48</v>
      </c>
      <c r="J68" s="2"/>
    </row>
    <row r="69" spans="1:10" x14ac:dyDescent="0.25">
      <c r="A69">
        <v>242</v>
      </c>
      <c r="B69">
        <v>5510</v>
      </c>
      <c r="D69" t="s">
        <v>49</v>
      </c>
      <c r="F69">
        <v>9</v>
      </c>
      <c r="G69" t="str">
        <f>VLOOKUP(F69,new_16crops!$A$2:$B$17,2,FALSE)</f>
        <v>Tropical oil crops</v>
      </c>
      <c r="H69">
        <f t="shared" si="2"/>
        <v>242</v>
      </c>
      <c r="I69" t="str">
        <f t="shared" si="1"/>
        <v xml:space="preserve"> Groundnuts, with shell</v>
      </c>
      <c r="J69" s="2" t="str">
        <f t="shared" si="3"/>
        <v>0242</v>
      </c>
    </row>
    <row r="70" spans="1:10" x14ac:dyDescent="0.25">
      <c r="A70">
        <v>249</v>
      </c>
      <c r="B70">
        <v>5510</v>
      </c>
      <c r="D70" t="s">
        <v>50</v>
      </c>
      <c r="F70">
        <v>9</v>
      </c>
      <c r="G70" t="str">
        <f>VLOOKUP(F70,new_16crops!$A$2:$B$17,2,FALSE)</f>
        <v>Tropical oil crops</v>
      </c>
      <c r="H70">
        <f t="shared" si="2"/>
        <v>249</v>
      </c>
      <c r="I70" t="str">
        <f t="shared" si="1"/>
        <v xml:space="preserve"> Coconuts</v>
      </c>
      <c r="J70" s="2" t="str">
        <f t="shared" si="3"/>
        <v>0249</v>
      </c>
    </row>
    <row r="71" spans="1:10" x14ac:dyDescent="0.25">
      <c r="A71">
        <v>289</v>
      </c>
      <c r="B71">
        <v>5510</v>
      </c>
      <c r="D71" t="s">
        <v>51</v>
      </c>
      <c r="F71">
        <v>9</v>
      </c>
      <c r="G71" t="str">
        <f>VLOOKUP(F71,new_16crops!$A$2:$B$17,2,FALSE)</f>
        <v>Tropical oil crops</v>
      </c>
      <c r="H71">
        <f t="shared" si="2"/>
        <v>289</v>
      </c>
      <c r="I71" t="str">
        <f t="shared" si="1"/>
        <v xml:space="preserve"> Sesame seed</v>
      </c>
      <c r="J71" s="2" t="str">
        <f t="shared" si="3"/>
        <v>0289</v>
      </c>
    </row>
    <row r="72" spans="1:10" x14ac:dyDescent="0.25">
      <c r="A72">
        <v>265</v>
      </c>
      <c r="B72">
        <v>5510</v>
      </c>
      <c r="D72" t="s">
        <v>52</v>
      </c>
      <c r="F72">
        <v>9</v>
      </c>
      <c r="G72" t="str">
        <f>VLOOKUP(F72,new_16crops!$A$2:$B$17,2,FALSE)</f>
        <v>Tropical oil crops</v>
      </c>
      <c r="H72">
        <f t="shared" si="2"/>
        <v>265</v>
      </c>
      <c r="I72" t="str">
        <f t="shared" si="1"/>
        <v xml:space="preserve"> Castor oil seed</v>
      </c>
      <c r="J72" s="2" t="str">
        <f t="shared" si="3"/>
        <v>0265</v>
      </c>
    </row>
    <row r="73" spans="1:10" x14ac:dyDescent="0.25">
      <c r="A73">
        <v>263</v>
      </c>
      <c r="B73">
        <v>5510</v>
      </c>
      <c r="D73" t="s">
        <v>53</v>
      </c>
      <c r="F73">
        <v>9</v>
      </c>
      <c r="G73" t="str">
        <f>VLOOKUP(F73,new_16crops!$A$2:$B$17,2,FALSE)</f>
        <v>Tropical oil crops</v>
      </c>
      <c r="H73">
        <f t="shared" si="2"/>
        <v>263</v>
      </c>
      <c r="I73" t="str">
        <f t="shared" si="1"/>
        <v xml:space="preserve"> Karite nuts (sheanuts)</v>
      </c>
      <c r="J73" s="2" t="str">
        <f t="shared" si="3"/>
        <v>0263</v>
      </c>
    </row>
    <row r="74" spans="1:10" x14ac:dyDescent="0.25">
      <c r="A74">
        <v>310</v>
      </c>
      <c r="B74">
        <v>5510</v>
      </c>
      <c r="D74" t="s">
        <v>54</v>
      </c>
      <c r="F74">
        <v>9</v>
      </c>
      <c r="G74" t="str">
        <f>VLOOKUP(F74,new_16crops!$A$2:$B$17,2,FALSE)</f>
        <v>Tropical oil crops</v>
      </c>
      <c r="H74">
        <f t="shared" si="2"/>
        <v>310</v>
      </c>
      <c r="I74" t="str">
        <f t="shared" si="1"/>
        <v xml:space="preserve"> Kapok fruit</v>
      </c>
      <c r="J74" s="2" t="str">
        <f t="shared" si="3"/>
        <v>0310</v>
      </c>
    </row>
    <row r="75" spans="1:10" x14ac:dyDescent="0.25">
      <c r="A75">
        <v>275</v>
      </c>
      <c r="B75">
        <v>5510</v>
      </c>
      <c r="D75" t="s">
        <v>55</v>
      </c>
      <c r="F75">
        <v>9</v>
      </c>
      <c r="G75" t="str">
        <f>VLOOKUP(F75,new_16crops!$A$2:$B$17,2,FALSE)</f>
        <v>Tropical oil crops</v>
      </c>
      <c r="H75">
        <f t="shared" si="2"/>
        <v>275</v>
      </c>
      <c r="I75" t="str">
        <f t="shared" si="1"/>
        <v xml:space="preserve"> Tung nuts</v>
      </c>
      <c r="J75" s="2" t="str">
        <f t="shared" si="3"/>
        <v>0275</v>
      </c>
    </row>
    <row r="76" spans="1:10" x14ac:dyDescent="0.25">
      <c r="A76">
        <v>277</v>
      </c>
      <c r="B76">
        <v>5510</v>
      </c>
      <c r="D76" t="s">
        <v>56</v>
      </c>
      <c r="F76">
        <v>9</v>
      </c>
      <c r="G76" t="str">
        <f>VLOOKUP(F76,new_16crops!$A$2:$B$17,2,FALSE)</f>
        <v>Tropical oil crops</v>
      </c>
      <c r="H76">
        <f t="shared" si="2"/>
        <v>277</v>
      </c>
      <c r="I76" t="str">
        <f t="shared" si="1"/>
        <v xml:space="preserve"> Jojoba seed</v>
      </c>
      <c r="J76" s="2" t="str">
        <f t="shared" si="3"/>
        <v>0277</v>
      </c>
    </row>
    <row r="77" spans="1:10" x14ac:dyDescent="0.25">
      <c r="A77" t="s">
        <v>57</v>
      </c>
      <c r="J77" s="2"/>
    </row>
    <row r="78" spans="1:10" x14ac:dyDescent="0.25">
      <c r="A78">
        <v>116</v>
      </c>
      <c r="B78">
        <v>5510</v>
      </c>
      <c r="D78" t="s">
        <v>58</v>
      </c>
      <c r="F78">
        <v>10</v>
      </c>
      <c r="G78" t="str">
        <f>VLOOKUP(F78,new_16crops!$A$2:$B$17,2,FALSE)</f>
        <v>Temperate roots &amp; tubers</v>
      </c>
      <c r="H78">
        <f t="shared" si="2"/>
        <v>116</v>
      </c>
      <c r="I78" t="str">
        <f t="shared" si="1"/>
        <v xml:space="preserve"> Potatoes</v>
      </c>
      <c r="J78" s="2" t="str">
        <f t="shared" si="3"/>
        <v>0116</v>
      </c>
    </row>
    <row r="79" spans="1:10" x14ac:dyDescent="0.25">
      <c r="A79">
        <v>149</v>
      </c>
      <c r="B79">
        <v>5510</v>
      </c>
      <c r="D79" t="s">
        <v>60</v>
      </c>
      <c r="F79">
        <v>10</v>
      </c>
      <c r="G79" t="str">
        <f>VLOOKUP(F79,new_16crops!$A$2:$B$17,2,FALSE)</f>
        <v>Temperate roots &amp; tubers</v>
      </c>
      <c r="H79">
        <f t="shared" si="2"/>
        <v>149</v>
      </c>
      <c r="I79" t="str">
        <f t="shared" si="1"/>
        <v xml:space="preserve"> Roots and tubers, nes</v>
      </c>
      <c r="J79" s="2" t="str">
        <f t="shared" si="3"/>
        <v>0149</v>
      </c>
    </row>
    <row r="80" spans="1:10" x14ac:dyDescent="0.25">
      <c r="A80" t="s">
        <v>61</v>
      </c>
      <c r="J80" s="2"/>
    </row>
    <row r="81" spans="1:10" x14ac:dyDescent="0.25">
      <c r="A81">
        <v>125</v>
      </c>
      <c r="B81">
        <v>5510</v>
      </c>
      <c r="D81" t="s">
        <v>62</v>
      </c>
      <c r="F81">
        <v>11</v>
      </c>
      <c r="G81" t="str">
        <f>VLOOKUP(F81,new_16crops!$A$2:$B$17,2,FALSE)</f>
        <v>Tropical roots &amp; tubers</v>
      </c>
      <c r="H81">
        <f t="shared" si="2"/>
        <v>125</v>
      </c>
      <c r="I81" t="str">
        <f t="shared" si="1"/>
        <v xml:space="preserve"> Cassava</v>
      </c>
      <c r="J81" s="2" t="str">
        <f t="shared" si="3"/>
        <v>0125</v>
      </c>
    </row>
    <row r="82" spans="1:10" x14ac:dyDescent="0.25">
      <c r="A82">
        <v>122</v>
      </c>
      <c r="B82">
        <v>5510</v>
      </c>
      <c r="D82" t="s">
        <v>63</v>
      </c>
      <c r="F82">
        <v>11</v>
      </c>
      <c r="G82" t="str">
        <f>VLOOKUP(F82,new_16crops!$A$2:$B$17,2,FALSE)</f>
        <v>Tropical roots &amp; tubers</v>
      </c>
      <c r="H82">
        <f t="shared" si="2"/>
        <v>122</v>
      </c>
      <c r="I82" t="str">
        <f t="shared" si="1"/>
        <v xml:space="preserve"> Sweet potatoes</v>
      </c>
      <c r="J82" s="2" t="str">
        <f t="shared" si="3"/>
        <v>0122</v>
      </c>
    </row>
    <row r="83" spans="1:10" x14ac:dyDescent="0.25">
      <c r="A83">
        <v>137</v>
      </c>
      <c r="B83">
        <v>5510</v>
      </c>
      <c r="D83" t="s">
        <v>64</v>
      </c>
      <c r="F83">
        <v>11</v>
      </c>
      <c r="G83" t="str">
        <f>VLOOKUP(F83,new_16crops!$A$2:$B$17,2,FALSE)</f>
        <v>Tropical roots &amp; tubers</v>
      </c>
      <c r="H83">
        <f t="shared" si="2"/>
        <v>137</v>
      </c>
      <c r="I83" t="str">
        <f t="shared" si="1"/>
        <v xml:space="preserve"> Yams</v>
      </c>
      <c r="J83" s="2" t="str">
        <f t="shared" si="3"/>
        <v>0137</v>
      </c>
    </row>
    <row r="84" spans="1:10" x14ac:dyDescent="0.25">
      <c r="A84">
        <v>136</v>
      </c>
      <c r="B84">
        <v>5510</v>
      </c>
      <c r="D84" t="s">
        <v>65</v>
      </c>
      <c r="F84">
        <v>11</v>
      </c>
      <c r="G84" t="str">
        <f>VLOOKUP(F84,new_16crops!$A$2:$B$17,2,FALSE)</f>
        <v>Tropical roots &amp; tubers</v>
      </c>
      <c r="H84">
        <f t="shared" si="2"/>
        <v>136</v>
      </c>
      <c r="I84" t="str">
        <f t="shared" si="1"/>
        <v xml:space="preserve"> Taro (cocoyam)</v>
      </c>
      <c r="J84" s="2" t="str">
        <f t="shared" si="3"/>
        <v>0136</v>
      </c>
    </row>
    <row r="85" spans="1:10" x14ac:dyDescent="0.25">
      <c r="A85">
        <v>135</v>
      </c>
      <c r="B85">
        <v>5510</v>
      </c>
      <c r="D85" t="s">
        <v>66</v>
      </c>
      <c r="F85">
        <v>11</v>
      </c>
      <c r="G85" t="str">
        <f>VLOOKUP(F85,new_16crops!$A$2:$B$17,2,FALSE)</f>
        <v>Tropical roots &amp; tubers</v>
      </c>
      <c r="H85">
        <f t="shared" si="2"/>
        <v>135</v>
      </c>
      <c r="I85" t="str">
        <f t="shared" si="1"/>
        <v xml:space="preserve"> Yautia (cocoyam)</v>
      </c>
      <c r="J85" s="2" t="str">
        <f t="shared" si="3"/>
        <v>0135</v>
      </c>
    </row>
    <row r="86" spans="1:10" x14ac:dyDescent="0.25">
      <c r="A86" t="s">
        <v>193</v>
      </c>
      <c r="J86" s="2"/>
    </row>
    <row r="87" spans="1:10" x14ac:dyDescent="0.25">
      <c r="A87">
        <v>157</v>
      </c>
      <c r="B87">
        <v>5510</v>
      </c>
      <c r="D87" t="s">
        <v>59</v>
      </c>
      <c r="F87">
        <v>12</v>
      </c>
      <c r="G87" t="str">
        <f>VLOOKUP(F87,new_16crops!$A$2:$B$17,2,FALSE)</f>
        <v>Sugar cane</v>
      </c>
      <c r="H87">
        <f t="shared" si="2"/>
        <v>157</v>
      </c>
      <c r="I87" t="str">
        <f t="shared" ref="I87:I149" si="4">RIGHT(D87,LEN(D87)-1)</f>
        <v xml:space="preserve"> Sugar beet</v>
      </c>
      <c r="J87" s="2" t="str">
        <f t="shared" si="3"/>
        <v>0157</v>
      </c>
    </row>
    <row r="88" spans="1:10" x14ac:dyDescent="0.25">
      <c r="A88">
        <v>156</v>
      </c>
      <c r="B88">
        <v>5510</v>
      </c>
      <c r="D88" t="s">
        <v>67</v>
      </c>
      <c r="F88">
        <v>12</v>
      </c>
      <c r="G88" t="str">
        <f>VLOOKUP(F88,new_16crops!$A$2:$B$17,2,FALSE)</f>
        <v>Sugar cane</v>
      </c>
      <c r="H88">
        <f t="shared" si="2"/>
        <v>156</v>
      </c>
      <c r="I88" t="str">
        <f t="shared" si="4"/>
        <v xml:space="preserve"> Sugar cane</v>
      </c>
      <c r="J88" s="2" t="str">
        <f t="shared" si="3"/>
        <v>0156</v>
      </c>
    </row>
    <row r="89" spans="1:10" x14ac:dyDescent="0.25">
      <c r="A89">
        <v>161</v>
      </c>
      <c r="B89">
        <v>5510</v>
      </c>
      <c r="D89" t="s">
        <v>129</v>
      </c>
      <c r="F89">
        <v>12</v>
      </c>
      <c r="G89" t="str">
        <f>VLOOKUP(F89,new_16crops!$A$2:$B$17,2,FALSE)</f>
        <v>Sugar cane</v>
      </c>
      <c r="H89">
        <f t="shared" si="2"/>
        <v>161</v>
      </c>
      <c r="I89" t="str">
        <f t="shared" si="4"/>
        <v xml:space="preserve"> Sugar crops, nes</v>
      </c>
      <c r="J89" s="2" t="str">
        <f t="shared" si="3"/>
        <v>0161</v>
      </c>
    </row>
    <row r="90" spans="1:10" x14ac:dyDescent="0.25">
      <c r="A90" t="s">
        <v>68</v>
      </c>
      <c r="J90" s="2"/>
    </row>
    <row r="91" spans="1:10" x14ac:dyDescent="0.25">
      <c r="A91">
        <v>254</v>
      </c>
      <c r="B91">
        <v>5510</v>
      </c>
      <c r="D91" t="s">
        <v>69</v>
      </c>
      <c r="F91">
        <v>13</v>
      </c>
      <c r="G91" t="str">
        <f>VLOOKUP(F91,new_16crops!$A$2:$B$17,2,FALSE)</f>
        <v>Oil, palm fruit</v>
      </c>
      <c r="H91">
        <f t="shared" ref="H91:H153" si="5">A91</f>
        <v>254</v>
      </c>
      <c r="I91" t="str">
        <f t="shared" si="4"/>
        <v xml:space="preserve"> Oil, palm fruit</v>
      </c>
      <c r="J91" s="2" t="str">
        <f t="shared" si="3"/>
        <v>0254</v>
      </c>
    </row>
    <row r="92" spans="1:10" x14ac:dyDescent="0.25">
      <c r="A92" t="s">
        <v>70</v>
      </c>
      <c r="J92" s="2"/>
    </row>
    <row r="93" spans="1:10" x14ac:dyDescent="0.25">
      <c r="A93">
        <v>463</v>
      </c>
      <c r="B93">
        <v>5510</v>
      </c>
      <c r="D93" t="s">
        <v>71</v>
      </c>
      <c r="F93">
        <v>14</v>
      </c>
      <c r="G93" t="str">
        <f>VLOOKUP(F93,new_16crops!$A$2:$B$17,2,FALSE)</f>
        <v>Vegetables &amp; fruits</v>
      </c>
      <c r="H93">
        <f t="shared" si="5"/>
        <v>463</v>
      </c>
      <c r="I93" t="str">
        <f t="shared" si="4"/>
        <v xml:space="preserve"> Vegetables, fresh nes</v>
      </c>
      <c r="J93" s="2" t="str">
        <f t="shared" si="3"/>
        <v>0463</v>
      </c>
    </row>
    <row r="94" spans="1:10" x14ac:dyDescent="0.25">
      <c r="A94">
        <v>560</v>
      </c>
      <c r="B94">
        <v>5510</v>
      </c>
      <c r="D94" t="s">
        <v>72</v>
      </c>
      <c r="F94">
        <v>14</v>
      </c>
      <c r="G94" t="str">
        <f>VLOOKUP(F94,new_16crops!$A$2:$B$17,2,FALSE)</f>
        <v>Vegetables &amp; fruits</v>
      </c>
      <c r="H94">
        <f t="shared" si="5"/>
        <v>560</v>
      </c>
      <c r="I94" t="str">
        <f t="shared" si="4"/>
        <v xml:space="preserve"> Grapes</v>
      </c>
      <c r="J94" s="2" t="str">
        <f t="shared" si="3"/>
        <v>0560</v>
      </c>
    </row>
    <row r="95" spans="1:10" x14ac:dyDescent="0.25">
      <c r="A95">
        <v>486</v>
      </c>
      <c r="B95">
        <v>5510</v>
      </c>
      <c r="D95" t="s">
        <v>73</v>
      </c>
      <c r="F95">
        <v>14</v>
      </c>
      <c r="G95" t="str">
        <f>VLOOKUP(F95,new_16crops!$A$2:$B$17,2,FALSE)</f>
        <v>Vegetables &amp; fruits</v>
      </c>
      <c r="H95">
        <f t="shared" si="5"/>
        <v>486</v>
      </c>
      <c r="I95" t="str">
        <f t="shared" si="4"/>
        <v xml:space="preserve"> Bananas</v>
      </c>
      <c r="J95" s="2" t="str">
        <f t="shared" si="3"/>
        <v>0486</v>
      </c>
    </row>
    <row r="96" spans="1:10" x14ac:dyDescent="0.25">
      <c r="A96">
        <v>217</v>
      </c>
      <c r="B96">
        <v>5510</v>
      </c>
      <c r="D96" t="s">
        <v>74</v>
      </c>
      <c r="F96">
        <v>14</v>
      </c>
      <c r="G96" t="str">
        <f>VLOOKUP(F96,new_16crops!$A$2:$B$17,2,FALSE)</f>
        <v>Vegetables &amp; fruits</v>
      </c>
      <c r="H96">
        <f t="shared" si="5"/>
        <v>217</v>
      </c>
      <c r="I96" t="str">
        <f t="shared" si="4"/>
        <v xml:space="preserve"> Cashew nuts, with shell</v>
      </c>
      <c r="J96" s="2" t="str">
        <f t="shared" si="3"/>
        <v>0217</v>
      </c>
    </row>
    <row r="97" spans="1:10" x14ac:dyDescent="0.25">
      <c r="A97">
        <v>571</v>
      </c>
      <c r="B97">
        <v>5510</v>
      </c>
      <c r="D97" t="s">
        <v>75</v>
      </c>
      <c r="F97">
        <v>14</v>
      </c>
      <c r="G97" t="str">
        <f>VLOOKUP(F97,new_16crops!$A$2:$B$17,2,FALSE)</f>
        <v>Vegetables &amp; fruits</v>
      </c>
      <c r="H97">
        <f t="shared" si="5"/>
        <v>571</v>
      </c>
      <c r="I97" t="str">
        <f t="shared" si="4"/>
        <v xml:space="preserve"> Mangoes, mangosteens, guavas</v>
      </c>
      <c r="J97" s="2" t="str">
        <f t="shared" si="3"/>
        <v>0571</v>
      </c>
    </row>
    <row r="98" spans="1:10" x14ac:dyDescent="0.25">
      <c r="A98">
        <v>489</v>
      </c>
      <c r="B98">
        <v>5510</v>
      </c>
      <c r="D98" t="s">
        <v>76</v>
      </c>
      <c r="F98">
        <v>14</v>
      </c>
      <c r="G98" t="str">
        <f>VLOOKUP(F98,new_16crops!$A$2:$B$17,2,FALSE)</f>
        <v>Vegetables &amp; fruits</v>
      </c>
      <c r="H98">
        <f t="shared" si="5"/>
        <v>489</v>
      </c>
      <c r="I98" t="str">
        <f t="shared" si="4"/>
        <v xml:space="preserve"> Plantains</v>
      </c>
      <c r="J98" s="2" t="str">
        <f t="shared" si="3"/>
        <v>0489</v>
      </c>
    </row>
    <row r="99" spans="1:10" x14ac:dyDescent="0.25">
      <c r="A99">
        <v>515</v>
      </c>
      <c r="B99">
        <v>5510</v>
      </c>
      <c r="D99" t="s">
        <v>77</v>
      </c>
      <c r="F99">
        <v>14</v>
      </c>
      <c r="G99" t="str">
        <f>VLOOKUP(F99,new_16crops!$A$2:$B$17,2,FALSE)</f>
        <v>Vegetables &amp; fruits</v>
      </c>
      <c r="H99">
        <f t="shared" si="5"/>
        <v>515</v>
      </c>
      <c r="I99" t="str">
        <f t="shared" si="4"/>
        <v xml:space="preserve"> Apples</v>
      </c>
      <c r="J99" s="2" t="str">
        <f t="shared" si="3"/>
        <v>0515</v>
      </c>
    </row>
    <row r="100" spans="1:10" x14ac:dyDescent="0.25">
      <c r="A100">
        <v>388</v>
      </c>
      <c r="B100">
        <v>5510</v>
      </c>
      <c r="D100" t="s">
        <v>78</v>
      </c>
      <c r="F100">
        <v>14</v>
      </c>
      <c r="G100" t="str">
        <f>VLOOKUP(F100,new_16crops!$A$2:$B$17,2,FALSE)</f>
        <v>Vegetables &amp; fruits</v>
      </c>
      <c r="H100">
        <f t="shared" si="5"/>
        <v>388</v>
      </c>
      <c r="I100" t="str">
        <f t="shared" si="4"/>
        <v xml:space="preserve"> Tomatoes</v>
      </c>
      <c r="J100" s="2" t="str">
        <f t="shared" si="3"/>
        <v>0388</v>
      </c>
    </row>
    <row r="101" spans="1:10" x14ac:dyDescent="0.25">
      <c r="A101">
        <v>619</v>
      </c>
      <c r="B101">
        <v>5510</v>
      </c>
      <c r="D101" t="s">
        <v>79</v>
      </c>
      <c r="F101">
        <v>14</v>
      </c>
      <c r="G101" t="str">
        <f>VLOOKUP(F101,new_16crops!$A$2:$B$17,2,FALSE)</f>
        <v>Vegetables &amp; fruits</v>
      </c>
      <c r="H101">
        <f t="shared" si="5"/>
        <v>619</v>
      </c>
      <c r="I101" t="str">
        <f t="shared" si="4"/>
        <v xml:space="preserve"> Fruit, fresh nes</v>
      </c>
      <c r="J101" s="2" t="str">
        <f t="shared" si="3"/>
        <v>0619</v>
      </c>
    </row>
    <row r="102" spans="1:10" x14ac:dyDescent="0.25">
      <c r="A102">
        <v>403</v>
      </c>
      <c r="B102">
        <v>5510</v>
      </c>
      <c r="D102" t="s">
        <v>80</v>
      </c>
      <c r="F102">
        <v>14</v>
      </c>
      <c r="G102" t="str">
        <f>VLOOKUP(F102,new_16crops!$A$2:$B$17,2,FALSE)</f>
        <v>Vegetables &amp; fruits</v>
      </c>
      <c r="H102">
        <f t="shared" si="5"/>
        <v>403</v>
      </c>
      <c r="I102" t="str">
        <f t="shared" si="4"/>
        <v xml:space="preserve"> Onions, dry</v>
      </c>
      <c r="J102" s="2" t="str">
        <f t="shared" ref="J102:J165" si="6">CONCATENATE("0",H102)</f>
        <v>0403</v>
      </c>
    </row>
    <row r="103" spans="1:10" x14ac:dyDescent="0.25">
      <c r="A103">
        <v>490</v>
      </c>
      <c r="B103">
        <v>5510</v>
      </c>
      <c r="D103" t="s">
        <v>81</v>
      </c>
      <c r="F103">
        <v>14</v>
      </c>
      <c r="G103" t="str">
        <f>VLOOKUP(F103,new_16crops!$A$2:$B$17,2,FALSE)</f>
        <v>Vegetables &amp; fruits</v>
      </c>
      <c r="H103">
        <f t="shared" si="5"/>
        <v>490</v>
      </c>
      <c r="I103" t="str">
        <f t="shared" si="4"/>
        <v xml:space="preserve"> Oranges</v>
      </c>
      <c r="J103" s="2" t="str">
        <f t="shared" si="6"/>
        <v>0490</v>
      </c>
    </row>
    <row r="104" spans="1:10" x14ac:dyDescent="0.25">
      <c r="A104">
        <v>567</v>
      </c>
      <c r="B104">
        <v>5510</v>
      </c>
      <c r="D104" t="s">
        <v>82</v>
      </c>
      <c r="F104">
        <v>14</v>
      </c>
      <c r="G104" t="str">
        <f>VLOOKUP(F104,new_16crops!$A$2:$B$17,2,FALSE)</f>
        <v>Vegetables &amp; fruits</v>
      </c>
      <c r="H104">
        <f t="shared" si="5"/>
        <v>567</v>
      </c>
      <c r="I104" t="str">
        <f t="shared" si="4"/>
        <v xml:space="preserve"> Watermelons</v>
      </c>
      <c r="J104" s="2" t="str">
        <f t="shared" si="6"/>
        <v>0567</v>
      </c>
    </row>
    <row r="105" spans="1:10" x14ac:dyDescent="0.25">
      <c r="A105">
        <v>603</v>
      </c>
      <c r="B105">
        <v>5510</v>
      </c>
      <c r="D105" t="s">
        <v>83</v>
      </c>
      <c r="F105">
        <v>14</v>
      </c>
      <c r="G105" t="str">
        <f>VLOOKUP(F105,new_16crops!$A$2:$B$17,2,FALSE)</f>
        <v>Vegetables &amp; fruits</v>
      </c>
      <c r="H105">
        <f t="shared" si="5"/>
        <v>603</v>
      </c>
      <c r="I105" t="str">
        <f t="shared" si="4"/>
        <v xml:space="preserve"> Fruit, tropical fresh nes</v>
      </c>
      <c r="J105" s="2" t="str">
        <f t="shared" si="6"/>
        <v>0603</v>
      </c>
    </row>
    <row r="106" spans="1:10" x14ac:dyDescent="0.25">
      <c r="A106">
        <v>536</v>
      </c>
      <c r="B106">
        <v>5510</v>
      </c>
      <c r="D106" t="s">
        <v>84</v>
      </c>
      <c r="F106">
        <v>14</v>
      </c>
      <c r="G106" t="str">
        <f>VLOOKUP(F106,new_16crops!$A$2:$B$17,2,FALSE)</f>
        <v>Vegetables &amp; fruits</v>
      </c>
      <c r="H106">
        <f t="shared" si="5"/>
        <v>536</v>
      </c>
      <c r="I106" t="str">
        <f t="shared" si="4"/>
        <v xml:space="preserve"> Plums and sloes</v>
      </c>
      <c r="J106" s="2" t="str">
        <f t="shared" si="6"/>
        <v>0536</v>
      </c>
    </row>
    <row r="107" spans="1:10" x14ac:dyDescent="0.25">
      <c r="A107">
        <v>358</v>
      </c>
      <c r="B107">
        <v>5510</v>
      </c>
      <c r="D107" t="s">
        <v>85</v>
      </c>
      <c r="F107">
        <v>14</v>
      </c>
      <c r="G107" t="str">
        <f>VLOOKUP(F107,new_16crops!$A$2:$B$17,2,FALSE)</f>
        <v>Vegetables &amp; fruits</v>
      </c>
      <c r="H107">
        <f t="shared" si="5"/>
        <v>358</v>
      </c>
      <c r="I107" t="str">
        <f t="shared" si="4"/>
        <v xml:space="preserve"> Cabbages and other brassicas</v>
      </c>
      <c r="J107" s="2" t="str">
        <f t="shared" si="6"/>
        <v>0358</v>
      </c>
    </row>
    <row r="108" spans="1:10" x14ac:dyDescent="0.25">
      <c r="A108">
        <v>495</v>
      </c>
      <c r="B108">
        <v>5510</v>
      </c>
      <c r="D108" t="s">
        <v>86</v>
      </c>
      <c r="F108">
        <v>14</v>
      </c>
      <c r="G108" t="str">
        <f>VLOOKUP(F108,new_16crops!$A$2:$B$17,2,FALSE)</f>
        <v>Vegetables &amp; fruits</v>
      </c>
      <c r="H108">
        <f t="shared" si="5"/>
        <v>495</v>
      </c>
      <c r="I108" t="str">
        <f t="shared" si="4"/>
        <v xml:space="preserve"> Tangerines, mandarins, clementines, satsumas</v>
      </c>
      <c r="J108" s="2" t="str">
        <f t="shared" si="6"/>
        <v>0495</v>
      </c>
    </row>
    <row r="109" spans="1:10" x14ac:dyDescent="0.25">
      <c r="A109">
        <v>397</v>
      </c>
      <c r="B109">
        <v>5510</v>
      </c>
      <c r="D109" t="s">
        <v>87</v>
      </c>
      <c r="F109">
        <v>14</v>
      </c>
      <c r="G109" t="str">
        <f>VLOOKUP(F109,new_16crops!$A$2:$B$17,2,FALSE)</f>
        <v>Vegetables &amp; fruits</v>
      </c>
      <c r="H109">
        <f t="shared" si="5"/>
        <v>397</v>
      </c>
      <c r="I109" t="str">
        <f t="shared" si="4"/>
        <v xml:space="preserve"> Cucumbers and gherkins</v>
      </c>
      <c r="J109" s="2" t="str">
        <f t="shared" si="6"/>
        <v>0397</v>
      </c>
    </row>
    <row r="110" spans="1:10" x14ac:dyDescent="0.25">
      <c r="A110">
        <v>394</v>
      </c>
      <c r="B110">
        <v>5510</v>
      </c>
      <c r="D110" t="s">
        <v>88</v>
      </c>
      <c r="F110">
        <v>14</v>
      </c>
      <c r="G110" t="str">
        <f>VLOOKUP(F110,new_16crops!$A$2:$B$17,2,FALSE)</f>
        <v>Vegetables &amp; fruits</v>
      </c>
      <c r="H110">
        <f t="shared" si="5"/>
        <v>394</v>
      </c>
      <c r="I110" t="str">
        <f t="shared" si="4"/>
        <v xml:space="preserve"> Pumpkins, squash and gourds</v>
      </c>
      <c r="J110" s="2" t="str">
        <f t="shared" si="6"/>
        <v>0394</v>
      </c>
    </row>
    <row r="111" spans="1:10" x14ac:dyDescent="0.25">
      <c r="A111">
        <v>399</v>
      </c>
      <c r="B111">
        <v>5510</v>
      </c>
      <c r="D111" t="s">
        <v>89</v>
      </c>
      <c r="F111">
        <v>14</v>
      </c>
      <c r="G111" t="str">
        <f>VLOOKUP(F111,new_16crops!$A$2:$B$17,2,FALSE)</f>
        <v>Vegetables &amp; fruits</v>
      </c>
      <c r="H111">
        <f t="shared" si="5"/>
        <v>399</v>
      </c>
      <c r="I111" t="str">
        <f t="shared" si="4"/>
        <v xml:space="preserve"> Eggplants (aubergines)</v>
      </c>
      <c r="J111" s="2" t="str">
        <f t="shared" si="6"/>
        <v>0399</v>
      </c>
    </row>
    <row r="112" spans="1:10" x14ac:dyDescent="0.25">
      <c r="A112">
        <v>221</v>
      </c>
      <c r="B112">
        <v>5510</v>
      </c>
      <c r="D112" t="s">
        <v>90</v>
      </c>
      <c r="F112">
        <v>14</v>
      </c>
      <c r="G112" t="str">
        <f>VLOOKUP(F112,new_16crops!$A$2:$B$17,2,FALSE)</f>
        <v>Vegetables &amp; fruits</v>
      </c>
      <c r="H112">
        <f t="shared" si="5"/>
        <v>221</v>
      </c>
      <c r="I112" t="str">
        <f t="shared" si="4"/>
        <v xml:space="preserve"> Almonds, with shell</v>
      </c>
      <c r="J112" s="2" t="str">
        <f t="shared" si="6"/>
        <v>0221</v>
      </c>
    </row>
    <row r="113" spans="1:10" x14ac:dyDescent="0.25">
      <c r="A113">
        <v>521</v>
      </c>
      <c r="B113">
        <v>5510</v>
      </c>
      <c r="D113" t="s">
        <v>91</v>
      </c>
      <c r="F113">
        <v>14</v>
      </c>
      <c r="G113" t="str">
        <f>VLOOKUP(F113,new_16crops!$A$2:$B$17,2,FALSE)</f>
        <v>Vegetables &amp; fruits</v>
      </c>
      <c r="H113">
        <f t="shared" si="5"/>
        <v>521</v>
      </c>
      <c r="I113" t="str">
        <f t="shared" si="4"/>
        <v xml:space="preserve"> Pears</v>
      </c>
      <c r="J113" s="2" t="str">
        <f t="shared" si="6"/>
        <v>0521</v>
      </c>
    </row>
    <row r="114" spans="1:10" x14ac:dyDescent="0.25">
      <c r="A114">
        <v>534</v>
      </c>
      <c r="B114">
        <v>5510</v>
      </c>
      <c r="D114" t="s">
        <v>92</v>
      </c>
      <c r="F114">
        <v>14</v>
      </c>
      <c r="G114" t="str">
        <f>VLOOKUP(F114,new_16crops!$A$2:$B$17,2,FALSE)</f>
        <v>Vegetables &amp; fruits</v>
      </c>
      <c r="H114">
        <f t="shared" si="5"/>
        <v>534</v>
      </c>
      <c r="I114" t="str">
        <f t="shared" si="4"/>
        <v xml:space="preserve"> Peaches and nectarines</v>
      </c>
      <c r="J114" s="2" t="str">
        <f t="shared" si="6"/>
        <v>0534</v>
      </c>
    </row>
    <row r="115" spans="1:10" x14ac:dyDescent="0.25">
      <c r="A115">
        <v>367</v>
      </c>
      <c r="B115">
        <v>5510</v>
      </c>
      <c r="D115" t="s">
        <v>93</v>
      </c>
      <c r="F115">
        <v>14</v>
      </c>
      <c r="G115" t="str">
        <f>VLOOKUP(F115,new_16crops!$A$2:$B$17,2,FALSE)</f>
        <v>Vegetables &amp; fruits</v>
      </c>
      <c r="H115">
        <f t="shared" si="5"/>
        <v>367</v>
      </c>
      <c r="I115" t="str">
        <f t="shared" si="4"/>
        <v xml:space="preserve"> Asparagus</v>
      </c>
      <c r="J115" s="2" t="str">
        <f t="shared" si="6"/>
        <v>0367</v>
      </c>
    </row>
    <row r="116" spans="1:10" x14ac:dyDescent="0.25">
      <c r="A116">
        <v>512</v>
      </c>
      <c r="B116">
        <v>5510</v>
      </c>
      <c r="D116" t="s">
        <v>94</v>
      </c>
      <c r="F116">
        <v>14</v>
      </c>
      <c r="G116" t="str">
        <f>VLOOKUP(F116,new_16crops!$A$2:$B$17,2,FALSE)</f>
        <v>Vegetables &amp; fruits</v>
      </c>
      <c r="H116">
        <f t="shared" si="5"/>
        <v>512</v>
      </c>
      <c r="I116" t="str">
        <f t="shared" si="4"/>
        <v xml:space="preserve"> Fruit, citrus nes</v>
      </c>
      <c r="J116" s="2" t="str">
        <f t="shared" si="6"/>
        <v>0512</v>
      </c>
    </row>
    <row r="117" spans="1:10" x14ac:dyDescent="0.25">
      <c r="A117">
        <v>568</v>
      </c>
      <c r="B117">
        <v>5510</v>
      </c>
      <c r="D117" t="s">
        <v>95</v>
      </c>
      <c r="F117">
        <v>14</v>
      </c>
      <c r="G117" t="str">
        <f>VLOOKUP(F117,new_16crops!$A$2:$B$17,2,FALSE)</f>
        <v>Vegetables &amp; fruits</v>
      </c>
      <c r="H117">
        <f t="shared" si="5"/>
        <v>568</v>
      </c>
      <c r="I117" t="str">
        <f t="shared" si="4"/>
        <v xml:space="preserve"> Melons, other (inc.cantaloupes)</v>
      </c>
      <c r="J117" s="2" t="str">
        <f t="shared" si="6"/>
        <v>0568</v>
      </c>
    </row>
    <row r="118" spans="1:10" x14ac:dyDescent="0.25">
      <c r="A118">
        <v>577</v>
      </c>
      <c r="B118">
        <v>5510</v>
      </c>
      <c r="D118" t="s">
        <v>96</v>
      </c>
      <c r="F118">
        <v>14</v>
      </c>
      <c r="G118" t="str">
        <f>VLOOKUP(F118,new_16crops!$A$2:$B$17,2,FALSE)</f>
        <v>Vegetables &amp; fruits</v>
      </c>
      <c r="H118">
        <f t="shared" si="5"/>
        <v>577</v>
      </c>
      <c r="I118" t="str">
        <f t="shared" si="4"/>
        <v xml:space="preserve"> Dates</v>
      </c>
      <c r="J118" s="2" t="str">
        <f t="shared" si="6"/>
        <v>0577</v>
      </c>
    </row>
    <row r="119" spans="1:10" x14ac:dyDescent="0.25">
      <c r="A119">
        <v>393</v>
      </c>
      <c r="B119">
        <v>5510</v>
      </c>
      <c r="D119" t="s">
        <v>97</v>
      </c>
      <c r="F119">
        <v>14</v>
      </c>
      <c r="G119" t="str">
        <f>VLOOKUP(F119,new_16crops!$A$2:$B$17,2,FALSE)</f>
        <v>Vegetables &amp; fruits</v>
      </c>
      <c r="H119">
        <f t="shared" si="5"/>
        <v>393</v>
      </c>
      <c r="I119" t="str">
        <f t="shared" si="4"/>
        <v xml:space="preserve"> Cauliflowers and broccoli</v>
      </c>
      <c r="J119" s="2" t="str">
        <f t="shared" si="6"/>
        <v>0393</v>
      </c>
    </row>
    <row r="120" spans="1:10" x14ac:dyDescent="0.25">
      <c r="A120">
        <v>426</v>
      </c>
      <c r="B120">
        <v>5510</v>
      </c>
      <c r="D120" t="s">
        <v>98</v>
      </c>
      <c r="F120">
        <v>14</v>
      </c>
      <c r="G120" t="str">
        <f>VLOOKUP(F120,new_16crops!$A$2:$B$17,2,FALSE)</f>
        <v>Vegetables &amp; fruits</v>
      </c>
      <c r="H120">
        <f t="shared" si="5"/>
        <v>426</v>
      </c>
      <c r="I120" t="str">
        <f t="shared" si="4"/>
        <v xml:space="preserve"> Carrots and turnips</v>
      </c>
      <c r="J120" s="2" t="str">
        <f t="shared" si="6"/>
        <v>0426</v>
      </c>
    </row>
    <row r="121" spans="1:10" x14ac:dyDescent="0.25">
      <c r="A121">
        <v>372</v>
      </c>
      <c r="B121">
        <v>5510</v>
      </c>
      <c r="D121" t="s">
        <v>99</v>
      </c>
      <c r="F121">
        <v>14</v>
      </c>
      <c r="G121" t="str">
        <f>VLOOKUP(F121,new_16crops!$A$2:$B$17,2,FALSE)</f>
        <v>Vegetables &amp; fruits</v>
      </c>
      <c r="H121">
        <f t="shared" si="5"/>
        <v>372</v>
      </c>
      <c r="I121" t="str">
        <f t="shared" si="4"/>
        <v xml:space="preserve"> Lettuce and chicory</v>
      </c>
      <c r="J121" s="2" t="str">
        <f t="shared" si="6"/>
        <v>0372</v>
      </c>
    </row>
    <row r="122" spans="1:10" x14ac:dyDescent="0.25">
      <c r="A122">
        <v>446</v>
      </c>
      <c r="B122">
        <v>5510</v>
      </c>
      <c r="D122" t="s">
        <v>100</v>
      </c>
      <c r="F122">
        <v>14</v>
      </c>
      <c r="G122" t="str">
        <f>VLOOKUP(F122,new_16crops!$A$2:$B$17,2,FALSE)</f>
        <v>Vegetables &amp; fruits</v>
      </c>
      <c r="H122">
        <f t="shared" si="5"/>
        <v>446</v>
      </c>
      <c r="I122" t="str">
        <f t="shared" si="4"/>
        <v xml:space="preserve"> Maize, green</v>
      </c>
      <c r="J122" s="2" t="str">
        <f t="shared" si="6"/>
        <v>0446</v>
      </c>
    </row>
    <row r="123" spans="1:10" x14ac:dyDescent="0.25">
      <c r="A123">
        <v>497</v>
      </c>
      <c r="B123">
        <v>5510</v>
      </c>
      <c r="D123" t="s">
        <v>101</v>
      </c>
      <c r="F123">
        <v>14</v>
      </c>
      <c r="G123" t="str">
        <f>VLOOKUP(F123,new_16crops!$A$2:$B$17,2,FALSE)</f>
        <v>Vegetables &amp; fruits</v>
      </c>
      <c r="H123">
        <f t="shared" si="5"/>
        <v>497</v>
      </c>
      <c r="I123" t="str">
        <f t="shared" si="4"/>
        <v xml:space="preserve"> Lemons and limes</v>
      </c>
      <c r="J123" s="2" t="str">
        <f t="shared" si="6"/>
        <v>0497</v>
      </c>
    </row>
    <row r="124" spans="1:10" x14ac:dyDescent="0.25">
      <c r="A124">
        <v>430</v>
      </c>
      <c r="B124">
        <v>5510</v>
      </c>
      <c r="D124" t="s">
        <v>102</v>
      </c>
      <c r="F124">
        <v>14</v>
      </c>
      <c r="G124" t="str">
        <f>VLOOKUP(F124,new_16crops!$A$2:$B$17,2,FALSE)</f>
        <v>Vegetables &amp; fruits</v>
      </c>
      <c r="H124">
        <f t="shared" si="5"/>
        <v>430</v>
      </c>
      <c r="I124" t="str">
        <f t="shared" si="4"/>
        <v xml:space="preserve"> Okra</v>
      </c>
      <c r="J124" s="2" t="str">
        <f t="shared" si="6"/>
        <v>0430</v>
      </c>
    </row>
    <row r="125" spans="1:10" x14ac:dyDescent="0.25">
      <c r="A125">
        <v>222</v>
      </c>
      <c r="B125">
        <v>5510</v>
      </c>
      <c r="D125" t="s">
        <v>103</v>
      </c>
      <c r="F125">
        <v>14</v>
      </c>
      <c r="G125" t="str">
        <f>VLOOKUP(F125,new_16crops!$A$2:$B$17,2,FALSE)</f>
        <v>Vegetables &amp; fruits</v>
      </c>
      <c r="H125">
        <f t="shared" si="5"/>
        <v>222</v>
      </c>
      <c r="I125" t="str">
        <f t="shared" si="4"/>
        <v xml:space="preserve"> Walnuts, with shell</v>
      </c>
      <c r="J125" s="2" t="str">
        <f t="shared" si="6"/>
        <v>0222</v>
      </c>
    </row>
    <row r="126" spans="1:10" x14ac:dyDescent="0.25">
      <c r="A126">
        <v>574</v>
      </c>
      <c r="B126">
        <v>5510</v>
      </c>
      <c r="D126" t="s">
        <v>104</v>
      </c>
      <c r="F126">
        <v>14</v>
      </c>
      <c r="G126" t="str">
        <f>VLOOKUP(F126,new_16crops!$A$2:$B$17,2,FALSE)</f>
        <v>Vegetables &amp; fruits</v>
      </c>
      <c r="H126">
        <f t="shared" si="5"/>
        <v>574</v>
      </c>
      <c r="I126" t="str">
        <f t="shared" si="4"/>
        <v xml:space="preserve"> Pineapples</v>
      </c>
      <c r="J126" s="2" t="str">
        <f t="shared" si="6"/>
        <v>0574</v>
      </c>
    </row>
    <row r="127" spans="1:10" x14ac:dyDescent="0.25">
      <c r="A127">
        <v>226</v>
      </c>
      <c r="B127">
        <v>5510</v>
      </c>
      <c r="D127" t="s">
        <v>105</v>
      </c>
      <c r="F127">
        <v>14</v>
      </c>
      <c r="G127" t="str">
        <f>VLOOKUP(F127,new_16crops!$A$2:$B$17,2,FALSE)</f>
        <v>Vegetables &amp; fruits</v>
      </c>
      <c r="H127">
        <f t="shared" si="5"/>
        <v>226</v>
      </c>
      <c r="I127" t="str">
        <f t="shared" si="4"/>
        <v xml:space="preserve"> Areca nuts</v>
      </c>
      <c r="J127" s="2" t="str">
        <f t="shared" si="6"/>
        <v>0226</v>
      </c>
    </row>
    <row r="128" spans="1:10" x14ac:dyDescent="0.25">
      <c r="A128">
        <v>373</v>
      </c>
      <c r="B128">
        <v>5510</v>
      </c>
      <c r="D128" t="s">
        <v>106</v>
      </c>
      <c r="F128">
        <v>14</v>
      </c>
      <c r="G128" t="str">
        <f>VLOOKUP(F128,new_16crops!$A$2:$B$17,2,FALSE)</f>
        <v>Vegetables &amp; fruits</v>
      </c>
      <c r="H128">
        <f t="shared" si="5"/>
        <v>373</v>
      </c>
      <c r="I128" t="str">
        <f t="shared" si="4"/>
        <v xml:space="preserve"> Spinach</v>
      </c>
      <c r="J128" s="2" t="str">
        <f t="shared" si="6"/>
        <v>0373</v>
      </c>
    </row>
    <row r="129" spans="1:10" x14ac:dyDescent="0.25">
      <c r="A129">
        <v>591</v>
      </c>
      <c r="B129">
        <v>5510</v>
      </c>
      <c r="D129" t="s">
        <v>107</v>
      </c>
      <c r="F129">
        <v>14</v>
      </c>
      <c r="G129" t="str">
        <f>VLOOKUP(F129,new_16crops!$A$2:$B$17,2,FALSE)</f>
        <v>Vegetables &amp; fruits</v>
      </c>
      <c r="H129">
        <f t="shared" si="5"/>
        <v>591</v>
      </c>
      <c r="I129" t="str">
        <f t="shared" si="4"/>
        <v xml:space="preserve"> Cashewapple</v>
      </c>
      <c r="J129" s="2" t="str">
        <f t="shared" si="6"/>
        <v>0591</v>
      </c>
    </row>
    <row r="130" spans="1:10" x14ac:dyDescent="0.25">
      <c r="A130">
        <v>225</v>
      </c>
      <c r="B130">
        <v>5510</v>
      </c>
      <c r="D130" t="s">
        <v>108</v>
      </c>
      <c r="F130">
        <v>14</v>
      </c>
      <c r="G130" t="str">
        <f>VLOOKUP(F130,new_16crops!$A$2:$B$17,2,FALSE)</f>
        <v>Vegetables &amp; fruits</v>
      </c>
      <c r="H130">
        <f t="shared" si="5"/>
        <v>225</v>
      </c>
      <c r="I130" t="str">
        <f t="shared" si="4"/>
        <v xml:space="preserve"> Hazelnuts, with shell</v>
      </c>
      <c r="J130" s="2" t="str">
        <f t="shared" si="6"/>
        <v>0225</v>
      </c>
    </row>
    <row r="131" spans="1:10" x14ac:dyDescent="0.25">
      <c r="A131">
        <v>234</v>
      </c>
      <c r="B131">
        <v>5510</v>
      </c>
      <c r="D131" t="s">
        <v>109</v>
      </c>
      <c r="F131">
        <v>14</v>
      </c>
      <c r="G131" t="str">
        <f>VLOOKUP(F131,new_16crops!$A$2:$B$17,2,FALSE)</f>
        <v>Vegetables &amp; fruits</v>
      </c>
      <c r="H131">
        <f t="shared" si="5"/>
        <v>234</v>
      </c>
      <c r="I131" t="str">
        <f t="shared" si="4"/>
        <v xml:space="preserve"> Nuts, nes</v>
      </c>
      <c r="J131" s="2" t="str">
        <f t="shared" si="6"/>
        <v>0234</v>
      </c>
    </row>
    <row r="132" spans="1:10" x14ac:dyDescent="0.25">
      <c r="A132">
        <v>224</v>
      </c>
      <c r="B132">
        <v>5510</v>
      </c>
      <c r="D132" t="s">
        <v>110</v>
      </c>
      <c r="F132">
        <v>14</v>
      </c>
      <c r="G132" t="str">
        <f>VLOOKUP(F132,new_16crops!$A$2:$B$17,2,FALSE)</f>
        <v>Vegetables &amp; fruits</v>
      </c>
      <c r="H132">
        <f t="shared" si="5"/>
        <v>224</v>
      </c>
      <c r="I132" t="str">
        <f t="shared" si="4"/>
        <v xml:space="preserve"> Kola nuts</v>
      </c>
      <c r="J132" s="2" t="str">
        <f t="shared" si="6"/>
        <v>0224</v>
      </c>
    </row>
    <row r="133" spans="1:10" x14ac:dyDescent="0.25">
      <c r="A133">
        <v>220</v>
      </c>
      <c r="B133">
        <v>5510</v>
      </c>
      <c r="D133" t="s">
        <v>111</v>
      </c>
      <c r="F133">
        <v>14</v>
      </c>
      <c r="G133" t="str">
        <f>VLOOKUP(F133,new_16crops!$A$2:$B$17,2,FALSE)</f>
        <v>Vegetables &amp; fruits</v>
      </c>
      <c r="H133">
        <f t="shared" si="5"/>
        <v>220</v>
      </c>
      <c r="I133" t="str">
        <f t="shared" si="4"/>
        <v xml:space="preserve"> Chestnut</v>
      </c>
      <c r="J133" s="2" t="str">
        <f t="shared" si="6"/>
        <v>0220</v>
      </c>
    </row>
    <row r="134" spans="1:10" x14ac:dyDescent="0.25">
      <c r="A134">
        <v>223</v>
      </c>
      <c r="B134">
        <v>5510</v>
      </c>
      <c r="D134" t="s">
        <v>112</v>
      </c>
      <c r="F134">
        <v>14</v>
      </c>
      <c r="G134" t="str">
        <f>VLOOKUP(F134,new_16crops!$A$2:$B$17,2,FALSE)</f>
        <v>Vegetables &amp; fruits</v>
      </c>
      <c r="H134">
        <f t="shared" si="5"/>
        <v>223</v>
      </c>
      <c r="I134" t="str">
        <f t="shared" si="4"/>
        <v xml:space="preserve"> Pistachios</v>
      </c>
      <c r="J134" s="2" t="str">
        <f t="shared" si="6"/>
        <v>0223</v>
      </c>
    </row>
    <row r="135" spans="1:10" x14ac:dyDescent="0.25">
      <c r="A135">
        <v>572</v>
      </c>
      <c r="B135">
        <v>5510</v>
      </c>
      <c r="D135" t="s">
        <v>113</v>
      </c>
      <c r="F135">
        <v>14</v>
      </c>
      <c r="G135" t="str">
        <f>VLOOKUP(F135,new_16crops!$A$2:$B$17,2,FALSE)</f>
        <v>Vegetables &amp; fruits</v>
      </c>
      <c r="H135">
        <f t="shared" si="5"/>
        <v>572</v>
      </c>
      <c r="I135" t="str">
        <f t="shared" si="4"/>
        <v xml:space="preserve"> Avocados</v>
      </c>
      <c r="J135" s="2" t="str">
        <f t="shared" si="6"/>
        <v>0572</v>
      </c>
    </row>
    <row r="136" spans="1:10" x14ac:dyDescent="0.25">
      <c r="A136">
        <v>526</v>
      </c>
      <c r="B136">
        <v>5510</v>
      </c>
      <c r="D136" t="s">
        <v>114</v>
      </c>
      <c r="F136">
        <v>14</v>
      </c>
      <c r="G136" t="str">
        <f>VLOOKUP(F136,new_16crops!$A$2:$B$17,2,FALSE)</f>
        <v>Vegetables &amp; fruits</v>
      </c>
      <c r="H136">
        <f t="shared" si="5"/>
        <v>526</v>
      </c>
      <c r="I136" t="str">
        <f t="shared" si="4"/>
        <v xml:space="preserve"> Apricots</v>
      </c>
      <c r="J136" s="2" t="str">
        <f t="shared" si="6"/>
        <v>0526</v>
      </c>
    </row>
    <row r="137" spans="1:10" x14ac:dyDescent="0.25">
      <c r="A137">
        <v>531</v>
      </c>
      <c r="B137">
        <v>5510</v>
      </c>
      <c r="D137" t="s">
        <v>115</v>
      </c>
      <c r="F137">
        <v>14</v>
      </c>
      <c r="G137" t="str">
        <f>VLOOKUP(F137,new_16crops!$A$2:$B$17,2,FALSE)</f>
        <v>Vegetables &amp; fruits</v>
      </c>
      <c r="H137">
        <f t="shared" si="5"/>
        <v>531</v>
      </c>
      <c r="I137" t="str">
        <f t="shared" si="4"/>
        <v xml:space="preserve"> Cherries</v>
      </c>
      <c r="J137" s="2" t="str">
        <f t="shared" si="6"/>
        <v>0531</v>
      </c>
    </row>
    <row r="138" spans="1:10" x14ac:dyDescent="0.25">
      <c r="A138">
        <v>600</v>
      </c>
      <c r="B138">
        <v>5510</v>
      </c>
      <c r="D138" t="s">
        <v>116</v>
      </c>
      <c r="F138">
        <v>14</v>
      </c>
      <c r="G138" t="str">
        <f>VLOOKUP(F138,new_16crops!$A$2:$B$17,2,FALSE)</f>
        <v>Vegetables &amp; fruits</v>
      </c>
      <c r="H138">
        <f t="shared" si="5"/>
        <v>600</v>
      </c>
      <c r="I138" t="str">
        <f t="shared" si="4"/>
        <v xml:space="preserve"> Papayas</v>
      </c>
      <c r="J138" s="2" t="str">
        <f t="shared" si="6"/>
        <v>0600</v>
      </c>
    </row>
    <row r="139" spans="1:10" x14ac:dyDescent="0.25">
      <c r="A139">
        <v>569</v>
      </c>
      <c r="B139">
        <v>5510</v>
      </c>
      <c r="D139" t="s">
        <v>117</v>
      </c>
      <c r="F139">
        <v>14</v>
      </c>
      <c r="G139" t="str">
        <f>VLOOKUP(F139,new_16crops!$A$2:$B$17,2,FALSE)</f>
        <v>Vegetables &amp; fruits</v>
      </c>
      <c r="H139">
        <f t="shared" si="5"/>
        <v>569</v>
      </c>
      <c r="I139" t="str">
        <f t="shared" si="4"/>
        <v xml:space="preserve"> Figs</v>
      </c>
      <c r="J139" s="2" t="str">
        <f t="shared" si="6"/>
        <v>0569</v>
      </c>
    </row>
    <row r="140" spans="1:10" x14ac:dyDescent="0.25">
      <c r="A140">
        <v>507</v>
      </c>
      <c r="B140">
        <v>5510</v>
      </c>
      <c r="D140" t="s">
        <v>118</v>
      </c>
      <c r="F140">
        <v>14</v>
      </c>
      <c r="G140" t="str">
        <f>VLOOKUP(F140,new_16crops!$A$2:$B$17,2,FALSE)</f>
        <v>Vegetables &amp; fruits</v>
      </c>
      <c r="H140">
        <f t="shared" si="5"/>
        <v>507</v>
      </c>
      <c r="I140" t="str">
        <f t="shared" si="4"/>
        <v xml:space="preserve"> Grapefruit (inc. pomelos)</v>
      </c>
      <c r="J140" s="2" t="str">
        <f t="shared" si="6"/>
        <v>0507</v>
      </c>
    </row>
    <row r="141" spans="1:10" x14ac:dyDescent="0.25">
      <c r="A141">
        <v>544</v>
      </c>
      <c r="B141">
        <v>5510</v>
      </c>
      <c r="D141" t="s">
        <v>119</v>
      </c>
      <c r="F141">
        <v>14</v>
      </c>
      <c r="G141" t="str">
        <f>VLOOKUP(F141,new_16crops!$A$2:$B$17,2,FALSE)</f>
        <v>Vegetables &amp; fruits</v>
      </c>
      <c r="H141">
        <f t="shared" si="5"/>
        <v>544</v>
      </c>
      <c r="I141" t="str">
        <f t="shared" si="4"/>
        <v xml:space="preserve"> Strawberries</v>
      </c>
      <c r="J141" s="2" t="str">
        <f t="shared" si="6"/>
        <v>0544</v>
      </c>
    </row>
    <row r="142" spans="1:10" x14ac:dyDescent="0.25">
      <c r="A142">
        <v>420</v>
      </c>
      <c r="B142">
        <v>5510</v>
      </c>
      <c r="D142" t="s">
        <v>121</v>
      </c>
      <c r="F142">
        <v>14</v>
      </c>
      <c r="G142" t="str">
        <f>VLOOKUP(F142,new_16crops!$A$2:$B$17,2,FALSE)</f>
        <v>Vegetables &amp; fruits</v>
      </c>
      <c r="H142">
        <f t="shared" si="5"/>
        <v>420</v>
      </c>
      <c r="I142" t="str">
        <f t="shared" si="4"/>
        <v xml:space="preserve"> Vegetables, leguminous nes</v>
      </c>
      <c r="J142" s="2" t="str">
        <f t="shared" si="6"/>
        <v>0420</v>
      </c>
    </row>
    <row r="143" spans="1:10" x14ac:dyDescent="0.25">
      <c r="A143">
        <v>402</v>
      </c>
      <c r="B143">
        <v>5510</v>
      </c>
      <c r="D143" t="s">
        <v>122</v>
      </c>
      <c r="F143">
        <v>14</v>
      </c>
      <c r="G143" t="str">
        <f>VLOOKUP(F143,new_16crops!$A$2:$B$17,2,FALSE)</f>
        <v>Vegetables &amp; fruits</v>
      </c>
      <c r="H143">
        <f t="shared" si="5"/>
        <v>402</v>
      </c>
      <c r="I143" t="str">
        <f t="shared" si="4"/>
        <v xml:space="preserve"> Onions, shallots, green</v>
      </c>
      <c r="J143" s="2" t="str">
        <f t="shared" si="6"/>
        <v>0402</v>
      </c>
    </row>
    <row r="144" spans="1:10" x14ac:dyDescent="0.25">
      <c r="A144">
        <v>530</v>
      </c>
      <c r="B144">
        <v>5510</v>
      </c>
      <c r="D144" t="s">
        <v>123</v>
      </c>
      <c r="F144">
        <v>14</v>
      </c>
      <c r="G144" t="str">
        <f>VLOOKUP(F144,new_16crops!$A$2:$B$17,2,FALSE)</f>
        <v>Vegetables &amp; fruits</v>
      </c>
      <c r="H144">
        <f t="shared" si="5"/>
        <v>530</v>
      </c>
      <c r="I144" t="str">
        <f t="shared" si="4"/>
        <v xml:space="preserve"> Cherries, sour</v>
      </c>
      <c r="J144" s="2" t="str">
        <f t="shared" si="6"/>
        <v>0530</v>
      </c>
    </row>
    <row r="145" spans="1:10" x14ac:dyDescent="0.25">
      <c r="A145">
        <v>592</v>
      </c>
      <c r="B145">
        <v>5510</v>
      </c>
      <c r="D145" t="s">
        <v>124</v>
      </c>
      <c r="F145">
        <v>14</v>
      </c>
      <c r="G145" t="str">
        <f>VLOOKUP(F145,new_16crops!$A$2:$B$17,2,FALSE)</f>
        <v>Vegetables &amp; fruits</v>
      </c>
      <c r="H145">
        <f t="shared" si="5"/>
        <v>592</v>
      </c>
      <c r="I145" t="str">
        <f t="shared" si="4"/>
        <v xml:space="preserve"> Kiwi fruit</v>
      </c>
      <c r="J145" s="2" t="str">
        <f t="shared" si="6"/>
        <v>0592</v>
      </c>
    </row>
    <row r="146" spans="1:10" x14ac:dyDescent="0.25">
      <c r="A146">
        <v>558</v>
      </c>
      <c r="B146">
        <v>5510</v>
      </c>
      <c r="D146" t="s">
        <v>125</v>
      </c>
      <c r="F146">
        <v>14</v>
      </c>
      <c r="G146" t="str">
        <f>VLOOKUP(F146,new_16crops!$A$2:$B$17,2,FALSE)</f>
        <v>Vegetables &amp; fruits</v>
      </c>
      <c r="H146">
        <f t="shared" si="5"/>
        <v>558</v>
      </c>
      <c r="I146" t="str">
        <f t="shared" si="4"/>
        <v xml:space="preserve"> Berries nes</v>
      </c>
      <c r="J146" s="2" t="str">
        <f t="shared" si="6"/>
        <v>0558</v>
      </c>
    </row>
    <row r="147" spans="1:10" x14ac:dyDescent="0.25">
      <c r="A147">
        <v>366</v>
      </c>
      <c r="B147">
        <v>5510</v>
      </c>
      <c r="D147" t="s">
        <v>126</v>
      </c>
      <c r="F147">
        <v>14</v>
      </c>
      <c r="G147" t="str">
        <f>VLOOKUP(F147,new_16crops!$A$2:$B$17,2,FALSE)</f>
        <v>Vegetables &amp; fruits</v>
      </c>
      <c r="H147">
        <f t="shared" si="5"/>
        <v>366</v>
      </c>
      <c r="I147" t="str">
        <f t="shared" si="4"/>
        <v xml:space="preserve"> Artichokes</v>
      </c>
      <c r="J147" s="2" t="str">
        <f t="shared" si="6"/>
        <v>0366</v>
      </c>
    </row>
    <row r="148" spans="1:10" x14ac:dyDescent="0.25">
      <c r="A148">
        <v>550</v>
      </c>
      <c r="B148">
        <v>5510</v>
      </c>
      <c r="D148" t="s">
        <v>127</v>
      </c>
      <c r="F148">
        <v>14</v>
      </c>
      <c r="G148" t="str">
        <f>VLOOKUP(F148,new_16crops!$A$2:$B$17,2,FALSE)</f>
        <v>Vegetables &amp; fruits</v>
      </c>
      <c r="H148">
        <f t="shared" si="5"/>
        <v>550</v>
      </c>
      <c r="I148" t="str">
        <f t="shared" si="4"/>
        <v xml:space="preserve"> Currants</v>
      </c>
      <c r="J148" s="2" t="str">
        <f t="shared" si="6"/>
        <v>0550</v>
      </c>
    </row>
    <row r="149" spans="1:10" x14ac:dyDescent="0.25">
      <c r="A149">
        <v>547</v>
      </c>
      <c r="B149">
        <v>5510</v>
      </c>
      <c r="D149" t="s">
        <v>128</v>
      </c>
      <c r="F149">
        <v>14</v>
      </c>
      <c r="G149" t="str">
        <f>VLOOKUP(F149,new_16crops!$A$2:$B$17,2,FALSE)</f>
        <v>Vegetables &amp; fruits</v>
      </c>
      <c r="H149">
        <f t="shared" si="5"/>
        <v>547</v>
      </c>
      <c r="I149" t="str">
        <f t="shared" si="4"/>
        <v xml:space="preserve"> Raspberries</v>
      </c>
      <c r="J149" s="2" t="str">
        <f t="shared" si="6"/>
        <v>0547</v>
      </c>
    </row>
    <row r="150" spans="1:10" x14ac:dyDescent="0.25">
      <c r="A150">
        <v>541</v>
      </c>
      <c r="B150">
        <v>5510</v>
      </c>
      <c r="D150" t="s">
        <v>130</v>
      </c>
      <c r="F150">
        <v>14</v>
      </c>
      <c r="G150" t="str">
        <f>VLOOKUP(F150,new_16crops!$A$2:$B$17,2,FALSE)</f>
        <v>Vegetables &amp; fruits</v>
      </c>
      <c r="H150">
        <f t="shared" si="5"/>
        <v>541</v>
      </c>
      <c r="I150" t="str">
        <f t="shared" ref="I150:I193" si="7">RIGHT(D150,LEN(D150)-1)</f>
        <v xml:space="preserve"> Fruit, stone nes</v>
      </c>
      <c r="J150" s="2" t="str">
        <f t="shared" si="6"/>
        <v>0541</v>
      </c>
    </row>
    <row r="151" spans="1:10" x14ac:dyDescent="0.25">
      <c r="A151">
        <v>552</v>
      </c>
      <c r="B151">
        <v>5510</v>
      </c>
      <c r="D151" t="s">
        <v>131</v>
      </c>
      <c r="F151">
        <v>14</v>
      </c>
      <c r="G151" t="str">
        <f>VLOOKUP(F151,new_16crops!$A$2:$B$17,2,FALSE)</f>
        <v>Vegetables &amp; fruits</v>
      </c>
      <c r="H151">
        <f t="shared" si="5"/>
        <v>552</v>
      </c>
      <c r="I151" t="str">
        <f t="shared" si="7"/>
        <v xml:space="preserve"> Blueberries</v>
      </c>
      <c r="J151" s="2" t="str">
        <f t="shared" si="6"/>
        <v>0552</v>
      </c>
    </row>
    <row r="152" spans="1:10" x14ac:dyDescent="0.25">
      <c r="A152">
        <v>523</v>
      </c>
      <c r="B152">
        <v>5510</v>
      </c>
      <c r="D152" t="s">
        <v>132</v>
      </c>
      <c r="F152">
        <v>14</v>
      </c>
      <c r="G152" t="str">
        <f>VLOOKUP(F152,new_16crops!$A$2:$B$17,2,FALSE)</f>
        <v>Vegetables &amp; fruits</v>
      </c>
      <c r="H152">
        <f t="shared" si="5"/>
        <v>523</v>
      </c>
      <c r="I152" t="str">
        <f t="shared" si="7"/>
        <v xml:space="preserve"> Quinces</v>
      </c>
      <c r="J152" s="2" t="str">
        <f t="shared" si="6"/>
        <v>0523</v>
      </c>
    </row>
    <row r="153" spans="1:10" x14ac:dyDescent="0.25">
      <c r="A153">
        <v>549</v>
      </c>
      <c r="B153">
        <v>5510</v>
      </c>
      <c r="D153" t="s">
        <v>133</v>
      </c>
      <c r="F153">
        <v>14</v>
      </c>
      <c r="G153" t="str">
        <f>VLOOKUP(F153,new_16crops!$A$2:$B$17,2,FALSE)</f>
        <v>Vegetables &amp; fruits</v>
      </c>
      <c r="H153">
        <f t="shared" si="5"/>
        <v>549</v>
      </c>
      <c r="I153" t="str">
        <f t="shared" si="7"/>
        <v xml:space="preserve"> Gooseberries</v>
      </c>
      <c r="J153" s="2" t="str">
        <f t="shared" si="6"/>
        <v>0549</v>
      </c>
    </row>
    <row r="154" spans="1:10" x14ac:dyDescent="0.25">
      <c r="A154">
        <v>554</v>
      </c>
      <c r="B154">
        <v>5510</v>
      </c>
      <c r="D154" t="s">
        <v>134</v>
      </c>
      <c r="F154">
        <v>14</v>
      </c>
      <c r="G154" t="str">
        <f>VLOOKUP(F154,new_16crops!$A$2:$B$17,2,FALSE)</f>
        <v>Vegetables &amp; fruits</v>
      </c>
      <c r="H154">
        <f t="shared" ref="H154:H193" si="8">A154</f>
        <v>554</v>
      </c>
      <c r="I154" t="str">
        <f t="shared" si="7"/>
        <v xml:space="preserve"> Cranberries</v>
      </c>
      <c r="J154" s="2" t="str">
        <f t="shared" si="6"/>
        <v>0554</v>
      </c>
    </row>
    <row r="155" spans="1:10" x14ac:dyDescent="0.25">
      <c r="A155">
        <v>459</v>
      </c>
      <c r="B155">
        <v>5510</v>
      </c>
      <c r="D155" t="s">
        <v>135</v>
      </c>
      <c r="F155">
        <v>14</v>
      </c>
      <c r="G155" t="str">
        <f>VLOOKUP(F155,new_16crops!$A$2:$B$17,2,FALSE)</f>
        <v>Vegetables &amp; fruits</v>
      </c>
      <c r="H155">
        <f t="shared" si="8"/>
        <v>459</v>
      </c>
      <c r="I155" t="str">
        <f t="shared" si="7"/>
        <v xml:space="preserve"> Chicory roots</v>
      </c>
      <c r="J155" s="2" t="str">
        <f t="shared" si="6"/>
        <v>0459</v>
      </c>
    </row>
    <row r="156" spans="1:10" x14ac:dyDescent="0.25">
      <c r="A156">
        <v>449</v>
      </c>
      <c r="B156">
        <v>5510</v>
      </c>
      <c r="D156" t="s">
        <v>136</v>
      </c>
      <c r="F156">
        <v>14</v>
      </c>
      <c r="G156" t="str">
        <f>VLOOKUP(F156,new_16crops!$A$2:$B$17,2,FALSE)</f>
        <v>Vegetables &amp; fruits</v>
      </c>
      <c r="H156">
        <f t="shared" si="8"/>
        <v>449</v>
      </c>
      <c r="I156" t="str">
        <f t="shared" si="7"/>
        <v xml:space="preserve"> Mushrooms and truffles</v>
      </c>
      <c r="J156" s="2" t="str">
        <f t="shared" si="6"/>
        <v>0449</v>
      </c>
    </row>
    <row r="157" spans="1:10" x14ac:dyDescent="0.25">
      <c r="A157">
        <v>216</v>
      </c>
      <c r="B157">
        <v>5510</v>
      </c>
      <c r="D157" t="s">
        <v>137</v>
      </c>
      <c r="F157">
        <v>14</v>
      </c>
      <c r="G157" t="str">
        <f>VLOOKUP(F157,new_16crops!$A$2:$B$17,2,FALSE)</f>
        <v>Vegetables &amp; fruits</v>
      </c>
      <c r="H157">
        <f t="shared" si="8"/>
        <v>216</v>
      </c>
      <c r="I157" t="str">
        <f t="shared" si="7"/>
        <v xml:space="preserve"> Brazil nuts, with shell</v>
      </c>
      <c r="J157" s="2" t="str">
        <f t="shared" si="6"/>
        <v>0216</v>
      </c>
    </row>
    <row r="158" spans="1:10" x14ac:dyDescent="0.25">
      <c r="A158">
        <v>407</v>
      </c>
      <c r="B158">
        <v>5510</v>
      </c>
      <c r="D158" t="s">
        <v>138</v>
      </c>
      <c r="F158">
        <v>14</v>
      </c>
      <c r="G158" t="str">
        <f>VLOOKUP(F158,new_16crops!$A$2:$B$17,2,FALSE)</f>
        <v>Vegetables &amp; fruits</v>
      </c>
      <c r="H158">
        <f t="shared" si="8"/>
        <v>407</v>
      </c>
      <c r="I158" t="str">
        <f t="shared" si="7"/>
        <v xml:space="preserve"> Leeks, other alliaceous vegetables</v>
      </c>
      <c r="J158" s="2" t="str">
        <f t="shared" si="6"/>
        <v>0407</v>
      </c>
    </row>
    <row r="159" spans="1:10" x14ac:dyDescent="0.25">
      <c r="A159">
        <v>542</v>
      </c>
      <c r="B159">
        <v>5510</v>
      </c>
      <c r="D159" t="s">
        <v>139</v>
      </c>
      <c r="F159">
        <v>14</v>
      </c>
      <c r="G159" t="str">
        <f>VLOOKUP(F159,new_16crops!$A$2:$B$17,2,FALSE)</f>
        <v>Vegetables &amp; fruits</v>
      </c>
      <c r="H159">
        <f t="shared" si="8"/>
        <v>542</v>
      </c>
      <c r="I159" t="str">
        <f t="shared" si="7"/>
        <v xml:space="preserve"> Fruit, pome nes</v>
      </c>
      <c r="J159" s="2" t="str">
        <f t="shared" si="6"/>
        <v>0542</v>
      </c>
    </row>
    <row r="160" spans="1:10" x14ac:dyDescent="0.25">
      <c r="A160">
        <v>378</v>
      </c>
      <c r="B160">
        <v>5510</v>
      </c>
      <c r="D160" t="s">
        <v>140</v>
      </c>
      <c r="F160">
        <v>14</v>
      </c>
      <c r="G160" t="str">
        <f>VLOOKUP(F160,new_16crops!$A$2:$B$17,2,FALSE)</f>
        <v>Vegetables &amp; fruits</v>
      </c>
      <c r="H160">
        <f t="shared" si="8"/>
        <v>378</v>
      </c>
      <c r="I160" t="str">
        <f t="shared" si="7"/>
        <v xml:space="preserve"> Cassava leaves</v>
      </c>
      <c r="J160" s="2" t="str">
        <f t="shared" si="6"/>
        <v>0378</v>
      </c>
    </row>
    <row r="161" spans="1:10" x14ac:dyDescent="0.25">
      <c r="A161" t="s">
        <v>141</v>
      </c>
      <c r="J161" s="2"/>
    </row>
    <row r="162" spans="1:10" x14ac:dyDescent="0.25">
      <c r="A162">
        <v>656</v>
      </c>
      <c r="B162">
        <v>5510</v>
      </c>
      <c r="D162" t="s">
        <v>142</v>
      </c>
      <c r="F162">
        <v>15</v>
      </c>
      <c r="G162" t="str">
        <f>VLOOKUP(F162,new_16crops!$A$2:$B$17,2,FALSE)</f>
        <v>Other non-food, luxury, spices</v>
      </c>
      <c r="H162">
        <f t="shared" si="8"/>
        <v>656</v>
      </c>
      <c r="I162" t="str">
        <f t="shared" si="7"/>
        <v xml:space="preserve"> Coffee, green</v>
      </c>
      <c r="J162" s="2" t="str">
        <f t="shared" si="6"/>
        <v>0656</v>
      </c>
    </row>
    <row r="163" spans="1:10" x14ac:dyDescent="0.25">
      <c r="A163">
        <v>661</v>
      </c>
      <c r="B163">
        <v>5510</v>
      </c>
      <c r="D163" t="s">
        <v>143</v>
      </c>
      <c r="F163">
        <v>15</v>
      </c>
      <c r="G163" t="str">
        <f>VLOOKUP(F163,new_16crops!$A$2:$B$17,2,FALSE)</f>
        <v>Other non-food, luxury, spices</v>
      </c>
      <c r="H163">
        <f t="shared" si="8"/>
        <v>661</v>
      </c>
      <c r="I163" t="str">
        <f t="shared" si="7"/>
        <v xml:space="preserve"> Cocoa, beans</v>
      </c>
      <c r="J163" s="2" t="str">
        <f t="shared" si="6"/>
        <v>0661</v>
      </c>
    </row>
    <row r="164" spans="1:10" x14ac:dyDescent="0.25">
      <c r="A164">
        <v>826</v>
      </c>
      <c r="B164">
        <v>5510</v>
      </c>
      <c r="D164" t="s">
        <v>144</v>
      </c>
      <c r="F164">
        <v>15</v>
      </c>
      <c r="G164" t="str">
        <f>VLOOKUP(F164,new_16crops!$A$2:$B$17,2,FALSE)</f>
        <v>Other non-food, luxury, spices</v>
      </c>
      <c r="H164">
        <f t="shared" si="8"/>
        <v>826</v>
      </c>
      <c r="I164" t="str">
        <f t="shared" si="7"/>
        <v xml:space="preserve"> Tobacco, unmanufactured</v>
      </c>
      <c r="J164" s="2" t="str">
        <f t="shared" si="6"/>
        <v>0826</v>
      </c>
    </row>
    <row r="165" spans="1:10" x14ac:dyDescent="0.25">
      <c r="A165">
        <v>667</v>
      </c>
      <c r="B165">
        <v>5510</v>
      </c>
      <c r="D165" t="s">
        <v>145</v>
      </c>
      <c r="F165">
        <v>15</v>
      </c>
      <c r="G165" t="str">
        <f>VLOOKUP(F165,new_16crops!$A$2:$B$17,2,FALSE)</f>
        <v>Other non-food, luxury, spices</v>
      </c>
      <c r="H165">
        <f t="shared" si="8"/>
        <v>667</v>
      </c>
      <c r="I165" t="str">
        <f t="shared" si="7"/>
        <v xml:space="preserve"> Tea</v>
      </c>
      <c r="J165" s="2" t="str">
        <f t="shared" si="6"/>
        <v>0667</v>
      </c>
    </row>
    <row r="166" spans="1:10" x14ac:dyDescent="0.25">
      <c r="A166">
        <v>689</v>
      </c>
      <c r="B166">
        <v>5510</v>
      </c>
      <c r="D166" t="s">
        <v>146</v>
      </c>
      <c r="F166">
        <v>15</v>
      </c>
      <c r="G166" t="str">
        <f>VLOOKUP(F166,new_16crops!$A$2:$B$17,2,FALSE)</f>
        <v>Other non-food, luxury, spices</v>
      </c>
      <c r="H166">
        <f t="shared" si="8"/>
        <v>689</v>
      </c>
      <c r="I166" t="str">
        <f t="shared" si="7"/>
        <v xml:space="preserve"> Chillies and peppers, dry</v>
      </c>
      <c r="J166" s="2" t="str">
        <f t="shared" ref="J166:J193" si="9">CONCATENATE("0",H166)</f>
        <v>0689</v>
      </c>
    </row>
    <row r="167" spans="1:10" x14ac:dyDescent="0.25">
      <c r="A167">
        <v>401</v>
      </c>
      <c r="B167">
        <v>5510</v>
      </c>
      <c r="D167" t="s">
        <v>147</v>
      </c>
      <c r="F167">
        <v>15</v>
      </c>
      <c r="G167" t="str">
        <f>VLOOKUP(F167,new_16crops!$A$2:$B$17,2,FALSE)</f>
        <v>Other non-food, luxury, spices</v>
      </c>
      <c r="H167">
        <f t="shared" si="8"/>
        <v>401</v>
      </c>
      <c r="I167" t="str">
        <f t="shared" si="7"/>
        <v xml:space="preserve"> Chillies and peppers, green</v>
      </c>
      <c r="J167" s="2" t="str">
        <f t="shared" si="9"/>
        <v>0401</v>
      </c>
    </row>
    <row r="168" spans="1:10" x14ac:dyDescent="0.25">
      <c r="A168">
        <v>406</v>
      </c>
      <c r="B168">
        <v>5510</v>
      </c>
      <c r="D168" t="s">
        <v>148</v>
      </c>
      <c r="F168">
        <v>15</v>
      </c>
      <c r="G168" t="str">
        <f>VLOOKUP(F168,new_16crops!$A$2:$B$17,2,FALSE)</f>
        <v>Other non-food, luxury, spices</v>
      </c>
      <c r="H168">
        <f t="shared" si="8"/>
        <v>406</v>
      </c>
      <c r="I168" t="str">
        <f t="shared" si="7"/>
        <v xml:space="preserve"> Garlic</v>
      </c>
      <c r="J168" s="2" t="str">
        <f t="shared" si="9"/>
        <v>0406</v>
      </c>
    </row>
    <row r="169" spans="1:10" x14ac:dyDescent="0.25">
      <c r="A169">
        <v>723</v>
      </c>
      <c r="B169">
        <v>5510</v>
      </c>
      <c r="D169" t="s">
        <v>149</v>
      </c>
      <c r="F169">
        <v>15</v>
      </c>
      <c r="G169" t="str">
        <f>VLOOKUP(F169,new_16crops!$A$2:$B$17,2,FALSE)</f>
        <v>Other non-food, luxury, spices</v>
      </c>
      <c r="H169">
        <f t="shared" si="8"/>
        <v>723</v>
      </c>
      <c r="I169" t="str">
        <f t="shared" si="7"/>
        <v xml:space="preserve"> Spices, nes</v>
      </c>
      <c r="J169" s="2" t="str">
        <f t="shared" si="9"/>
        <v>0723</v>
      </c>
    </row>
    <row r="170" spans="1:10" x14ac:dyDescent="0.25">
      <c r="A170">
        <v>711</v>
      </c>
      <c r="B170">
        <v>5510</v>
      </c>
      <c r="D170" t="s">
        <v>150</v>
      </c>
      <c r="F170">
        <v>15</v>
      </c>
      <c r="G170" t="str">
        <f>VLOOKUP(F170,new_16crops!$A$2:$B$17,2,FALSE)</f>
        <v>Other non-food, luxury, spices</v>
      </c>
      <c r="H170">
        <f t="shared" si="8"/>
        <v>711</v>
      </c>
      <c r="I170" t="str">
        <f t="shared" si="7"/>
        <v xml:space="preserve"> Anise, badian, fennel, coriander</v>
      </c>
      <c r="J170" s="2" t="str">
        <f t="shared" si="9"/>
        <v>0711</v>
      </c>
    </row>
    <row r="171" spans="1:10" x14ac:dyDescent="0.25">
      <c r="A171">
        <v>587</v>
      </c>
      <c r="B171">
        <v>5510</v>
      </c>
      <c r="D171" t="s">
        <v>151</v>
      </c>
      <c r="F171">
        <v>15</v>
      </c>
      <c r="G171" t="str">
        <f>VLOOKUP(F171,new_16crops!$A$2:$B$17,2,FALSE)</f>
        <v>Other non-food, luxury, spices</v>
      </c>
      <c r="H171">
        <f t="shared" si="8"/>
        <v>587</v>
      </c>
      <c r="I171" t="str">
        <f t="shared" si="7"/>
        <v xml:space="preserve"> Persimmons</v>
      </c>
      <c r="J171" s="2" t="str">
        <f t="shared" si="9"/>
        <v>0587</v>
      </c>
    </row>
    <row r="172" spans="1:10" x14ac:dyDescent="0.25">
      <c r="A172">
        <v>687</v>
      </c>
      <c r="B172">
        <v>5510</v>
      </c>
      <c r="D172" t="s">
        <v>153</v>
      </c>
      <c r="F172">
        <v>15</v>
      </c>
      <c r="G172" t="str">
        <f>VLOOKUP(F172,new_16crops!$A$2:$B$17,2,FALSE)</f>
        <v>Other non-food, luxury, spices</v>
      </c>
      <c r="H172">
        <f t="shared" si="8"/>
        <v>687</v>
      </c>
      <c r="I172" t="str">
        <f t="shared" si="7"/>
        <v xml:space="preserve"> Pepper (piper spp.)</v>
      </c>
      <c r="J172" s="2" t="str">
        <f t="shared" si="9"/>
        <v>0687</v>
      </c>
    </row>
    <row r="173" spans="1:10" x14ac:dyDescent="0.25">
      <c r="A173">
        <v>698</v>
      </c>
      <c r="B173">
        <v>5510</v>
      </c>
      <c r="D173" t="s">
        <v>154</v>
      </c>
      <c r="F173">
        <v>15</v>
      </c>
      <c r="G173" t="str">
        <f>VLOOKUP(F173,new_16crops!$A$2:$B$17,2,FALSE)</f>
        <v>Other non-food, luxury, spices</v>
      </c>
      <c r="H173">
        <f t="shared" si="8"/>
        <v>698</v>
      </c>
      <c r="I173" t="str">
        <f t="shared" si="7"/>
        <v xml:space="preserve"> Cloves</v>
      </c>
      <c r="J173" s="2" t="str">
        <f t="shared" si="9"/>
        <v>0698</v>
      </c>
    </row>
    <row r="174" spans="1:10" x14ac:dyDescent="0.25">
      <c r="A174">
        <v>702</v>
      </c>
      <c r="B174">
        <v>5510</v>
      </c>
      <c r="D174" t="s">
        <v>155</v>
      </c>
      <c r="F174">
        <v>15</v>
      </c>
      <c r="G174" t="str">
        <f>VLOOKUP(F174,new_16crops!$A$2:$B$17,2,FALSE)</f>
        <v>Other non-food, luxury, spices</v>
      </c>
      <c r="H174">
        <f t="shared" si="8"/>
        <v>702</v>
      </c>
      <c r="I174" t="str">
        <f t="shared" si="7"/>
        <v xml:space="preserve"> Nutmeg, mace and cardamoms</v>
      </c>
      <c r="J174" s="2" t="str">
        <f t="shared" si="9"/>
        <v>0702</v>
      </c>
    </row>
    <row r="175" spans="1:10" x14ac:dyDescent="0.25">
      <c r="A175">
        <v>720</v>
      </c>
      <c r="B175">
        <v>5510</v>
      </c>
      <c r="D175" t="s">
        <v>156</v>
      </c>
      <c r="F175">
        <v>15</v>
      </c>
      <c r="G175" t="str">
        <f>VLOOKUP(F175,new_16crops!$A$2:$B$17,2,FALSE)</f>
        <v>Other non-food, luxury, spices</v>
      </c>
      <c r="H175">
        <f t="shared" si="8"/>
        <v>720</v>
      </c>
      <c r="I175" t="str">
        <f t="shared" si="7"/>
        <v xml:space="preserve"> Ginger</v>
      </c>
      <c r="J175" s="2" t="str">
        <f t="shared" si="9"/>
        <v>0720</v>
      </c>
    </row>
    <row r="176" spans="1:10" x14ac:dyDescent="0.25">
      <c r="A176">
        <v>693</v>
      </c>
      <c r="B176">
        <v>5510</v>
      </c>
      <c r="D176" t="s">
        <v>157</v>
      </c>
      <c r="F176">
        <v>15</v>
      </c>
      <c r="G176" t="str">
        <f>VLOOKUP(F176,new_16crops!$A$2:$B$17,2,FALSE)</f>
        <v>Other non-food, luxury, spices</v>
      </c>
      <c r="H176">
        <f t="shared" si="8"/>
        <v>693</v>
      </c>
      <c r="I176" t="str">
        <f t="shared" si="7"/>
        <v xml:space="preserve"> Cinnamon (canella)</v>
      </c>
      <c r="J176" s="2" t="str">
        <f t="shared" si="9"/>
        <v>0693</v>
      </c>
    </row>
    <row r="177" spans="1:10" x14ac:dyDescent="0.25">
      <c r="A177">
        <v>692</v>
      </c>
      <c r="B177">
        <v>5510</v>
      </c>
      <c r="D177" t="s">
        <v>158</v>
      </c>
      <c r="F177">
        <v>15</v>
      </c>
      <c r="G177" t="str">
        <f>VLOOKUP(F177,new_16crops!$A$2:$B$17,2,FALSE)</f>
        <v>Other non-food, luxury, spices</v>
      </c>
      <c r="H177">
        <f t="shared" si="8"/>
        <v>692</v>
      </c>
      <c r="I177" t="str">
        <f t="shared" si="7"/>
        <v xml:space="preserve"> Vanilla</v>
      </c>
      <c r="J177" s="2" t="str">
        <f t="shared" si="9"/>
        <v>0692</v>
      </c>
    </row>
    <row r="178" spans="1:10" x14ac:dyDescent="0.25">
      <c r="A178">
        <v>677</v>
      </c>
      <c r="B178">
        <v>5510</v>
      </c>
      <c r="D178" t="s">
        <v>159</v>
      </c>
      <c r="F178">
        <v>15</v>
      </c>
      <c r="G178" t="str">
        <f>VLOOKUP(F178,new_16crops!$A$2:$B$17,2,FALSE)</f>
        <v>Other non-food, luxury, spices</v>
      </c>
      <c r="H178">
        <f t="shared" si="8"/>
        <v>677</v>
      </c>
      <c r="I178" t="str">
        <f t="shared" si="7"/>
        <v xml:space="preserve"> Hops</v>
      </c>
      <c r="J178" s="2" t="str">
        <f t="shared" si="9"/>
        <v>0677</v>
      </c>
    </row>
    <row r="179" spans="1:10" x14ac:dyDescent="0.25">
      <c r="A179">
        <v>671</v>
      </c>
      <c r="B179">
        <v>5510</v>
      </c>
      <c r="D179" t="s">
        <v>160</v>
      </c>
      <c r="F179">
        <v>15</v>
      </c>
      <c r="G179" t="str">
        <f>VLOOKUP(F179,new_16crops!$A$2:$B$17,2,FALSE)</f>
        <v>Other non-food, luxury, spices</v>
      </c>
      <c r="H179">
        <f t="shared" si="8"/>
        <v>671</v>
      </c>
      <c r="I179" t="str">
        <f t="shared" si="7"/>
        <v xml:space="preserve"> Mate</v>
      </c>
      <c r="J179" s="2" t="str">
        <f t="shared" si="9"/>
        <v>0671</v>
      </c>
    </row>
    <row r="180" spans="1:10" x14ac:dyDescent="0.25">
      <c r="A180">
        <v>836</v>
      </c>
      <c r="B180">
        <v>5510</v>
      </c>
      <c r="D180" t="s">
        <v>161</v>
      </c>
      <c r="F180">
        <v>15</v>
      </c>
      <c r="G180" t="str">
        <f>VLOOKUP(F180,new_16crops!$A$2:$B$17,2,FALSE)</f>
        <v>Other non-food, luxury, spices</v>
      </c>
      <c r="H180">
        <f t="shared" si="8"/>
        <v>836</v>
      </c>
      <c r="I180" t="str">
        <f t="shared" si="7"/>
        <v xml:space="preserve"> Rubber, natural</v>
      </c>
      <c r="J180" s="2" t="str">
        <f t="shared" si="9"/>
        <v>0836</v>
      </c>
    </row>
    <row r="181" spans="1:10" x14ac:dyDescent="0.25">
      <c r="A181">
        <v>754</v>
      </c>
      <c r="B181">
        <v>5510</v>
      </c>
      <c r="D181" t="s">
        <v>162</v>
      </c>
      <c r="F181">
        <v>15</v>
      </c>
      <c r="G181" t="str">
        <f>VLOOKUP(F181,new_16crops!$A$2:$B$17,2,FALSE)</f>
        <v>Other non-food, luxury, spices</v>
      </c>
      <c r="H181">
        <f t="shared" si="8"/>
        <v>754</v>
      </c>
      <c r="I181" t="str">
        <f t="shared" si="7"/>
        <v xml:space="preserve"> Pyrethrum, dried</v>
      </c>
      <c r="J181" s="2" t="str">
        <f t="shared" si="9"/>
        <v>0754</v>
      </c>
    </row>
    <row r="182" spans="1:10" x14ac:dyDescent="0.25">
      <c r="A182">
        <v>748</v>
      </c>
      <c r="B182">
        <v>5510</v>
      </c>
      <c r="D182" t="s">
        <v>163</v>
      </c>
      <c r="F182">
        <v>15</v>
      </c>
      <c r="G182" t="str">
        <f>VLOOKUP(F182,new_16crops!$A$2:$B$17,2,FALSE)</f>
        <v>Other non-food, luxury, spices</v>
      </c>
      <c r="H182">
        <f t="shared" si="8"/>
        <v>748</v>
      </c>
      <c r="I182" t="str">
        <f t="shared" si="7"/>
        <v xml:space="preserve"> Peppermint</v>
      </c>
      <c r="J182" s="2" t="str">
        <f t="shared" si="9"/>
        <v>0748</v>
      </c>
    </row>
    <row r="183" spans="1:10" x14ac:dyDescent="0.25">
      <c r="A183" t="s">
        <v>164</v>
      </c>
      <c r="J183" s="2"/>
    </row>
    <row r="184" spans="1:10" x14ac:dyDescent="0.25">
      <c r="A184">
        <v>328</v>
      </c>
      <c r="B184">
        <v>5510</v>
      </c>
      <c r="D184" t="s">
        <v>165</v>
      </c>
      <c r="F184">
        <v>16</v>
      </c>
      <c r="G184" t="str">
        <f>VLOOKUP(F184,new_16crops!$A$2:$B$17,2,FALSE)</f>
        <v>Plant based fibres</v>
      </c>
      <c r="H184">
        <f t="shared" si="8"/>
        <v>328</v>
      </c>
      <c r="I184" t="str">
        <f t="shared" si="7"/>
        <v xml:space="preserve"> Seed cotton</v>
      </c>
      <c r="J184" s="2" t="str">
        <f t="shared" si="9"/>
        <v>0328</v>
      </c>
    </row>
    <row r="185" spans="1:10" x14ac:dyDescent="0.25">
      <c r="A185">
        <v>780</v>
      </c>
      <c r="B185">
        <v>5510</v>
      </c>
      <c r="D185" t="s">
        <v>166</v>
      </c>
      <c r="F185">
        <v>16</v>
      </c>
      <c r="G185" t="str">
        <f>VLOOKUP(F185,new_16crops!$A$2:$B$17,2,FALSE)</f>
        <v>Plant based fibres</v>
      </c>
      <c r="H185">
        <f t="shared" si="8"/>
        <v>780</v>
      </c>
      <c r="I185" t="str">
        <f t="shared" si="7"/>
        <v xml:space="preserve"> Jute</v>
      </c>
      <c r="J185" s="2" t="str">
        <f t="shared" si="9"/>
        <v>0780</v>
      </c>
    </row>
    <row r="186" spans="1:10" x14ac:dyDescent="0.25">
      <c r="A186">
        <v>789</v>
      </c>
      <c r="B186">
        <v>5510</v>
      </c>
      <c r="D186" t="s">
        <v>167</v>
      </c>
      <c r="F186">
        <v>16</v>
      </c>
      <c r="G186" t="str">
        <f>VLOOKUP(F186,new_16crops!$A$2:$B$17,2,FALSE)</f>
        <v>Plant based fibres</v>
      </c>
      <c r="H186">
        <f t="shared" si="8"/>
        <v>789</v>
      </c>
      <c r="I186" t="str">
        <f t="shared" si="7"/>
        <v xml:space="preserve"> Sisal</v>
      </c>
      <c r="J186" s="2" t="str">
        <f t="shared" si="9"/>
        <v>0789</v>
      </c>
    </row>
    <row r="187" spans="1:10" x14ac:dyDescent="0.25">
      <c r="A187">
        <v>821</v>
      </c>
      <c r="B187">
        <v>5510</v>
      </c>
      <c r="D187" t="s">
        <v>168</v>
      </c>
      <c r="F187">
        <v>16</v>
      </c>
      <c r="G187" t="str">
        <f>VLOOKUP(F187,new_16crops!$A$2:$B$17,2,FALSE)</f>
        <v>Plant based fibres</v>
      </c>
      <c r="H187">
        <f t="shared" si="8"/>
        <v>821</v>
      </c>
      <c r="I187" t="str">
        <f t="shared" si="7"/>
        <v xml:space="preserve"> Fibre crops nes</v>
      </c>
      <c r="J187" s="2" t="str">
        <f t="shared" si="9"/>
        <v>0821</v>
      </c>
    </row>
    <row r="188" spans="1:10" x14ac:dyDescent="0.25">
      <c r="A188">
        <v>773</v>
      </c>
      <c r="B188">
        <v>5510</v>
      </c>
      <c r="D188" t="s">
        <v>169</v>
      </c>
      <c r="F188">
        <v>16</v>
      </c>
      <c r="G188" t="str">
        <f>VLOOKUP(F188,new_16crops!$A$2:$B$17,2,FALSE)</f>
        <v>Plant based fibres</v>
      </c>
      <c r="H188">
        <f t="shared" si="8"/>
        <v>773</v>
      </c>
      <c r="I188" t="str">
        <f t="shared" si="7"/>
        <v xml:space="preserve"> Flax fibre and tow</v>
      </c>
      <c r="J188" s="2" t="str">
        <f t="shared" si="9"/>
        <v>0773</v>
      </c>
    </row>
    <row r="189" spans="1:10" x14ac:dyDescent="0.25">
      <c r="A189">
        <v>782</v>
      </c>
      <c r="B189">
        <v>5510</v>
      </c>
      <c r="D189" t="s">
        <v>170</v>
      </c>
      <c r="F189">
        <v>16</v>
      </c>
      <c r="G189" t="str">
        <f>VLOOKUP(F189,new_16crops!$A$2:$B$17,2,FALSE)</f>
        <v>Plant based fibres</v>
      </c>
      <c r="H189">
        <f t="shared" si="8"/>
        <v>782</v>
      </c>
      <c r="I189" t="str">
        <f t="shared" si="7"/>
        <v xml:space="preserve"> Bastfibres, other</v>
      </c>
      <c r="J189" s="2" t="str">
        <f t="shared" si="9"/>
        <v>0782</v>
      </c>
    </row>
    <row r="190" spans="1:10" x14ac:dyDescent="0.25">
      <c r="A190">
        <v>809</v>
      </c>
      <c r="B190">
        <v>5510</v>
      </c>
      <c r="D190" t="s">
        <v>171</v>
      </c>
      <c r="F190">
        <v>16</v>
      </c>
      <c r="G190" t="str">
        <f>VLOOKUP(F190,new_16crops!$A$2:$B$17,2,FALSE)</f>
        <v>Plant based fibres</v>
      </c>
      <c r="H190">
        <f t="shared" si="8"/>
        <v>809</v>
      </c>
      <c r="I190" t="str">
        <f t="shared" si="7"/>
        <v xml:space="preserve"> Manila fibre (abaca)</v>
      </c>
      <c r="J190" s="2" t="str">
        <f t="shared" si="9"/>
        <v>0809</v>
      </c>
    </row>
    <row r="191" spans="1:10" x14ac:dyDescent="0.25">
      <c r="A191">
        <v>788</v>
      </c>
      <c r="B191">
        <v>5510</v>
      </c>
      <c r="D191" t="s">
        <v>172</v>
      </c>
      <c r="F191">
        <v>16</v>
      </c>
      <c r="G191" t="str">
        <f>VLOOKUP(F191,new_16crops!$A$2:$B$17,2,FALSE)</f>
        <v>Plant based fibres</v>
      </c>
      <c r="H191">
        <f t="shared" si="8"/>
        <v>788</v>
      </c>
      <c r="I191" t="str">
        <f t="shared" si="7"/>
        <v xml:space="preserve"> Ramie</v>
      </c>
      <c r="J191" s="2" t="str">
        <f t="shared" si="9"/>
        <v>0788</v>
      </c>
    </row>
    <row r="192" spans="1:10" x14ac:dyDescent="0.25">
      <c r="A192">
        <v>800</v>
      </c>
      <c r="B192">
        <v>5510</v>
      </c>
      <c r="D192" t="s">
        <v>173</v>
      </c>
      <c r="F192">
        <v>16</v>
      </c>
      <c r="G192" t="str">
        <f>VLOOKUP(F192,new_16crops!$A$2:$B$17,2,FALSE)</f>
        <v>Plant based fibres</v>
      </c>
      <c r="H192">
        <f t="shared" si="8"/>
        <v>800</v>
      </c>
      <c r="I192" t="str">
        <f t="shared" si="7"/>
        <v xml:space="preserve"> Agave fibres nes</v>
      </c>
      <c r="J192" s="2" t="str">
        <f t="shared" si="9"/>
        <v>0800</v>
      </c>
    </row>
    <row r="193" spans="1:10" x14ac:dyDescent="0.25">
      <c r="A193">
        <v>777</v>
      </c>
      <c r="B193">
        <v>5510</v>
      </c>
      <c r="D193" t="s">
        <v>174</v>
      </c>
      <c r="F193">
        <v>16</v>
      </c>
      <c r="G193" t="str">
        <f>VLOOKUP(F193,new_16crops!$A$2:$B$17,2,FALSE)</f>
        <v>Plant based fibres</v>
      </c>
      <c r="H193">
        <f t="shared" si="8"/>
        <v>777</v>
      </c>
      <c r="I193" t="str">
        <f t="shared" si="7"/>
        <v xml:space="preserve"> Hemp tow waste</v>
      </c>
      <c r="J193" s="2" t="str">
        <f t="shared" si="9"/>
        <v>0777</v>
      </c>
    </row>
    <row r="197" spans="1:10" x14ac:dyDescent="0.25">
      <c r="A197" t="s">
        <v>234</v>
      </c>
    </row>
    <row r="198" spans="1:10" x14ac:dyDescent="0.25">
      <c r="A198" t="s">
        <v>257</v>
      </c>
    </row>
    <row r="199" spans="1:10" x14ac:dyDescent="0.25">
      <c r="A199" t="s">
        <v>236</v>
      </c>
    </row>
    <row r="200" spans="1:10" x14ac:dyDescent="0.25">
      <c r="B200">
        <v>88</v>
      </c>
      <c r="C200">
        <v>4</v>
      </c>
      <c r="E200" t="s">
        <v>237</v>
      </c>
    </row>
    <row r="201" spans="1:10" x14ac:dyDescent="0.25">
      <c r="B201">
        <v>98</v>
      </c>
      <c r="C201">
        <v>4</v>
      </c>
      <c r="E201" t="s">
        <v>238</v>
      </c>
    </row>
    <row r="202" spans="1:10" x14ac:dyDescent="0.25">
      <c r="B202">
        <v>7</v>
      </c>
      <c r="C202">
        <v>4</v>
      </c>
      <c r="E202" t="s">
        <v>239</v>
      </c>
    </row>
    <row r="204" spans="1:10" x14ac:dyDescent="0.25">
      <c r="A204" t="s">
        <v>240</v>
      </c>
    </row>
    <row r="205" spans="1:10" x14ac:dyDescent="0.25">
      <c r="A205" t="s">
        <v>241</v>
      </c>
    </row>
    <row r="207" spans="1:10" x14ac:dyDescent="0.25">
      <c r="A207" t="s">
        <v>258</v>
      </c>
    </row>
    <row r="208" spans="1:10" x14ac:dyDescent="0.25">
      <c r="A208" t="s">
        <v>243</v>
      </c>
    </row>
    <row r="209" spans="1:1" x14ac:dyDescent="0.25">
      <c r="A209" t="s">
        <v>259</v>
      </c>
    </row>
    <row r="211" spans="1:1" x14ac:dyDescent="0.25">
      <c r="A211" t="s">
        <v>245</v>
      </c>
    </row>
    <row r="212" spans="1:1" x14ac:dyDescent="0.25">
      <c r="A212" t="s">
        <v>246</v>
      </c>
    </row>
    <row r="213" spans="1:1" x14ac:dyDescent="0.25">
      <c r="A213" t="s">
        <v>247</v>
      </c>
    </row>
    <row r="215" spans="1:1" x14ac:dyDescent="0.25">
      <c r="A215" t="s">
        <v>248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old_7crops</vt:lpstr>
      <vt:lpstr>old_FAO_definitions</vt:lpstr>
      <vt:lpstr>new_16crops</vt:lpstr>
      <vt:lpstr>new_FAO_definitions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2020-08-05T10:09:33Z</dcterms:modified>
</cp:coreProperties>
</file>