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t\OneDrive\Desktop\Resultados 2\"/>
    </mc:Choice>
  </mc:AlternateContent>
  <xr:revisionPtr revIDLastSave="0" documentId="13_ncr:1_{F6CBE8F7-81EE-437B-A54B-0486985E78CB}" xr6:coauthVersionLast="47" xr6:coauthVersionMax="47" xr10:uidLastSave="{00000000-0000-0000-0000-000000000000}"/>
  <bookViews>
    <workbookView xWindow="-120" yWindow="-120" windowWidth="20730" windowHeight="11160" activeTab="3" xr2:uid="{4D091E14-1398-4C02-BCEC-09C9FB5CC50A}"/>
  </bookViews>
  <sheets>
    <sheet name="Solubilidad del tensoactivo" sheetId="6" r:id="rId1"/>
    <sheet name="Experimento 2" sheetId="8" r:id="rId2"/>
    <sheet name="Resultados -&gt;" sheetId="4" r:id="rId3"/>
    <sheet name="Homogenización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3" l="1"/>
  <c r="G17" i="3"/>
  <c r="G10" i="3"/>
  <c r="G11" i="3"/>
  <c r="G12" i="3"/>
  <c r="G13" i="3"/>
  <c r="G14" i="3"/>
  <c r="G15" i="3"/>
  <c r="G16" i="3"/>
  <c r="G18" i="3"/>
  <c r="G19" i="3"/>
  <c r="G20" i="3"/>
  <c r="C28" i="8"/>
  <c r="C27" i="8"/>
  <c r="D27" i="8" s="1"/>
  <c r="C26" i="8"/>
  <c r="D26" i="8" s="1"/>
  <c r="C25" i="8"/>
  <c r="D25" i="8" s="1"/>
  <c r="E25" i="8" s="1"/>
  <c r="C24" i="8"/>
  <c r="D24" i="8" s="1"/>
  <c r="C23" i="8"/>
  <c r="D23" i="8" s="1"/>
  <c r="C22" i="8"/>
  <c r="D22" i="8" s="1"/>
  <c r="E22" i="8" s="1"/>
  <c r="C21" i="8"/>
  <c r="D21" i="8" s="1"/>
  <c r="C15" i="8"/>
  <c r="C16" i="8" s="1"/>
  <c r="C6" i="8"/>
  <c r="D6" i="8" s="1"/>
  <c r="D4" i="8"/>
  <c r="D28" i="8" l="1"/>
  <c r="E28" i="8" s="1"/>
  <c r="E23" i="8"/>
  <c r="E21" i="8"/>
  <c r="E26" i="8"/>
  <c r="E24" i="8"/>
  <c r="E27" i="8"/>
  <c r="B20" i="6"/>
  <c r="D20" i="6" s="1"/>
  <c r="B21" i="6" s="1"/>
  <c r="D21" i="6" s="1"/>
  <c r="B15" i="6"/>
  <c r="D15" i="6" s="1"/>
  <c r="B16" i="6" s="1"/>
  <c r="D16" i="6" s="1"/>
  <c r="D9" i="6"/>
</calcChain>
</file>

<file path=xl/sharedStrings.xml><?xml version="1.0" encoding="utf-8"?>
<sst xmlns="http://schemas.openxmlformats.org/spreadsheetml/2006/main" count="69" uniqueCount="51">
  <si>
    <t>Solucion madre</t>
  </si>
  <si>
    <t>Puedes modificar</t>
  </si>
  <si>
    <t>Volumen [ml]</t>
  </si>
  <si>
    <t>Calculos para la solucion madre</t>
  </si>
  <si>
    <t>C inicial [mg/L]</t>
  </si>
  <si>
    <t>fenantreno añadido [mg]</t>
  </si>
  <si>
    <t>g</t>
  </si>
  <si>
    <t>surfactante</t>
  </si>
  <si>
    <t>Surfactante</t>
  </si>
  <si>
    <t>Fenantreno</t>
  </si>
  <si>
    <t>mg/L</t>
  </si>
  <si>
    <t>Tween 80</t>
  </si>
  <si>
    <t>uL/L</t>
  </si>
  <si>
    <t>mL</t>
  </si>
  <si>
    <t>C_fen_teo</t>
  </si>
  <si>
    <t>Pruebas a la curva espectro</t>
  </si>
  <si>
    <t>Tiempo (h)</t>
  </si>
  <si>
    <t>Tensoactivo</t>
  </si>
  <si>
    <t>Peso molecular</t>
  </si>
  <si>
    <t>densidad</t>
  </si>
  <si>
    <t>CMC</t>
  </si>
  <si>
    <t>HLB</t>
  </si>
  <si>
    <t>Número de agregación</t>
  </si>
  <si>
    <t>g/mol</t>
  </si>
  <si>
    <t>g/cm^3</t>
  </si>
  <si>
    <t>mg/l</t>
  </si>
  <si>
    <t>Tergitol NP 10 (nonifenol)</t>
  </si>
  <si>
    <t>Solucion a preparar</t>
  </si>
  <si>
    <t>ml</t>
  </si>
  <si>
    <t>l</t>
  </si>
  <si>
    <t>Cambiar a gusto</t>
  </si>
  <si>
    <t>Tergitol NP 10</t>
  </si>
  <si>
    <t>CMC surf</t>
  </si>
  <si>
    <t>x_1</t>
  </si>
  <si>
    <t>mg</t>
  </si>
  <si>
    <t>Volumen</t>
  </si>
  <si>
    <t>cm^3</t>
  </si>
  <si>
    <t>Agua/ tween</t>
  </si>
  <si>
    <t>L</t>
  </si>
  <si>
    <t>Añadir al experimento</t>
  </si>
  <si>
    <t>La curva de calibración se realizó con:</t>
  </si>
  <si>
    <t>.</t>
  </si>
  <si>
    <t>Fenantreno a usar</t>
  </si>
  <si>
    <t>mL/L</t>
  </si>
  <si>
    <t>mL a C_f</t>
  </si>
  <si>
    <t>R1</t>
  </si>
  <si>
    <t>R2</t>
  </si>
  <si>
    <t>R3</t>
  </si>
  <si>
    <t>Promedio</t>
  </si>
  <si>
    <t>desviacion</t>
  </si>
  <si>
    <t>Absorbancia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</si>
</sst>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164" fontId="0" fillId="0" borderId="0" xfId="0" applyNumberFormat="1"/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3" fillId="5" borderId="0" xfId="0" applyFont="1" applyFill="1"/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2" xfId="0" applyFill="1" applyBorder="1"/>
    <xf numFmtId="0" fontId="0" fillId="8" borderId="3" xfId="0" applyFill="1" applyBorder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9" borderId="0" xfId="0" applyFill="1"/>
    <xf numFmtId="0" fontId="0" fillId="10" borderId="6" xfId="0" applyFill="1" applyBorder="1" applyAlignment="1">
      <alignment vertical="center" wrapText="1"/>
    </xf>
    <xf numFmtId="0" fontId="0" fillId="6" borderId="0" xfId="0" applyFill="1"/>
    <xf numFmtId="164" fontId="0" fillId="6" borderId="0" xfId="0" applyNumberFormat="1" applyFill="1"/>
    <xf numFmtId="0" fontId="0" fillId="11" borderId="1" xfId="0" applyFill="1" applyBorder="1"/>
    <xf numFmtId="164" fontId="0" fillId="11" borderId="1" xfId="0" applyNumberFormat="1" applyFill="1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2" fontId="0" fillId="0" borderId="0" xfId="0" applyNumberFormat="1" applyAlignment="1">
      <alignment horizontal="right"/>
    </xf>
    <xf numFmtId="0" fontId="0" fillId="0" borderId="1" xfId="0" applyBorder="1"/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Tiempo de disolución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Homogenización!$D$7</c:f>
              <c:strCache>
                <c:ptCount val="1"/>
                <c:pt idx="0">
                  <c:v>Absorbancia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accent1"/>
                </a:solidFill>
              </a:ln>
              <a:effectLst/>
            </c:spPr>
          </c:marker>
          <c:trendline>
            <c:spPr>
              <a:ln w="34925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3978979818918799"/>
                  <c:y val="0.114111836873033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s-MX"/>
                </a:p>
              </c:txPr>
            </c:trendlineLbl>
          </c:trendline>
          <c:xVal>
            <c:numRef>
              <c:f>Homogenización!$B$9:$B$20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12</c:v>
                </c:pt>
                <c:pt idx="7">
                  <c:v>24</c:v>
                </c:pt>
                <c:pt idx="8">
                  <c:v>48</c:v>
                </c:pt>
                <c:pt idx="9">
                  <c:v>72</c:v>
                </c:pt>
                <c:pt idx="10">
                  <c:v>96</c:v>
                </c:pt>
                <c:pt idx="11">
                  <c:v>120</c:v>
                </c:pt>
              </c:numCache>
            </c:numRef>
          </c:xVal>
          <c:yVal>
            <c:numRef>
              <c:f>Homogenización!$G$9:$G$20</c:f>
              <c:numCache>
                <c:formatCode>General</c:formatCode>
                <c:ptCount val="12"/>
                <c:pt idx="0">
                  <c:v>0.59499999999999986</c:v>
                </c:pt>
                <c:pt idx="1">
                  <c:v>0.7120000000000003</c:v>
                </c:pt>
                <c:pt idx="2">
                  <c:v>0.99600000000000011</c:v>
                </c:pt>
                <c:pt idx="3">
                  <c:v>1.2830000000000001</c:v>
                </c:pt>
                <c:pt idx="4">
                  <c:v>1.5289999999999999</c:v>
                </c:pt>
                <c:pt idx="5">
                  <c:v>1.6839999999999999</c:v>
                </c:pt>
                <c:pt idx="6">
                  <c:v>2.1360000000000006</c:v>
                </c:pt>
                <c:pt idx="7">
                  <c:v>2.4220000000000002</c:v>
                </c:pt>
                <c:pt idx="8">
                  <c:v>2.5819999999999999</c:v>
                </c:pt>
                <c:pt idx="9">
                  <c:v>2.6629999999999998</c:v>
                </c:pt>
                <c:pt idx="10">
                  <c:v>2.7879999999999998</c:v>
                </c:pt>
                <c:pt idx="11">
                  <c:v>2.7889999999999997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A2-4B19-BB6B-8E9CE057E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40128"/>
        <c:axId val="176757600"/>
      </c:scatterChart>
      <c:valAx>
        <c:axId val="17674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MX"/>
                  <a:t>Tíempo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76757600"/>
        <c:crosses val="autoZero"/>
        <c:crossBetween val="midCat"/>
      </c:valAx>
      <c:valAx>
        <c:axId val="1767576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MX"/>
                  <a:t>Absorbancia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7674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31027777777777"/>
          <c:y val="7.9539629629629627E-2"/>
          <c:w val="0.8575086111111111"/>
          <c:h val="0.78948574074074074"/>
        </c:manualLayout>
      </c:layout>
      <c:scatterChart>
        <c:scatterStyle val="lineMarker"/>
        <c:varyColors val="0"/>
        <c:ser>
          <c:idx val="0"/>
          <c:order val="0"/>
          <c:tx>
            <c:strRef>
              <c:f>Homogenización!$D$7</c:f>
              <c:strCache>
                <c:ptCount val="1"/>
                <c:pt idx="0">
                  <c:v>Absorbancia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38100">
                <a:solidFill>
                  <a:srgbClr val="7030A0"/>
                </a:solidFill>
              </a:ln>
              <a:effectLst/>
            </c:spPr>
          </c:marker>
          <c:trendline>
            <c:spPr>
              <a:ln w="28575" cap="rnd">
                <a:solidFill>
                  <a:srgbClr val="7030A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5.4502777777777775E-2"/>
                  <c:y val="0.61824925925925922"/>
                </c:manualLayout>
              </c:layout>
              <c:numFmt formatCode="General" sourceLinked="0"/>
              <c:spPr>
                <a:noFill/>
                <a:ln>
                  <a:solidFill>
                    <a:srgbClr val="7030A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s-MX"/>
                </a:p>
              </c:txPr>
            </c:trendlineLbl>
          </c:trendline>
          <c:xVal>
            <c:numRef>
              <c:f>Homogenización!$B$9:$B$20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12</c:v>
                </c:pt>
                <c:pt idx="7">
                  <c:v>24</c:v>
                </c:pt>
                <c:pt idx="8">
                  <c:v>48</c:v>
                </c:pt>
                <c:pt idx="9">
                  <c:v>72</c:v>
                </c:pt>
                <c:pt idx="10">
                  <c:v>96</c:v>
                </c:pt>
                <c:pt idx="11">
                  <c:v>120</c:v>
                </c:pt>
              </c:numCache>
            </c:numRef>
          </c:xVal>
          <c:yVal>
            <c:numRef>
              <c:f>Homogenización!$G$9:$G$20</c:f>
              <c:numCache>
                <c:formatCode>General</c:formatCode>
                <c:ptCount val="12"/>
                <c:pt idx="0">
                  <c:v>0.59499999999999986</c:v>
                </c:pt>
                <c:pt idx="1">
                  <c:v>0.7120000000000003</c:v>
                </c:pt>
                <c:pt idx="2">
                  <c:v>0.99600000000000011</c:v>
                </c:pt>
                <c:pt idx="3">
                  <c:v>1.2830000000000001</c:v>
                </c:pt>
                <c:pt idx="4">
                  <c:v>1.5289999999999999</c:v>
                </c:pt>
                <c:pt idx="5">
                  <c:v>1.6839999999999999</c:v>
                </c:pt>
                <c:pt idx="6">
                  <c:v>2.1360000000000006</c:v>
                </c:pt>
                <c:pt idx="7">
                  <c:v>2.4220000000000002</c:v>
                </c:pt>
                <c:pt idx="8">
                  <c:v>2.5819999999999999</c:v>
                </c:pt>
                <c:pt idx="9">
                  <c:v>2.6629999999999998</c:v>
                </c:pt>
                <c:pt idx="10">
                  <c:v>2.7879999999999998</c:v>
                </c:pt>
                <c:pt idx="11">
                  <c:v>2.7889999999999997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5E-4BB6-A680-CA398C075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40128"/>
        <c:axId val="176757600"/>
      </c:scatterChart>
      <c:valAx>
        <c:axId val="176740128"/>
        <c:scaling>
          <c:orientation val="minMax"/>
          <c:max val="1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MX"/>
                  <a:t>Tíempo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76757600"/>
        <c:crosses val="autoZero"/>
        <c:crossBetween val="midCat"/>
        <c:majorUnit val="15"/>
      </c:valAx>
      <c:valAx>
        <c:axId val="176757600"/>
        <c:scaling>
          <c:orientation val="minMax"/>
          <c:max val="3.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MX"/>
                  <a:t>Absorbancia [253</a:t>
                </a:r>
                <a:r>
                  <a:rPr lang="es-MX" baseline="0"/>
                  <a:t> nm]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7674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01861111111111"/>
          <c:y val="0.112445"/>
          <c:w val="0.8575086111111111"/>
          <c:h val="0.75893240740740731"/>
        </c:manualLayout>
      </c:layout>
      <c:scatterChart>
        <c:scatterStyle val="lineMarker"/>
        <c:varyColors val="0"/>
        <c:ser>
          <c:idx val="0"/>
          <c:order val="0"/>
          <c:tx>
            <c:v>absorban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38100">
                <a:solidFill>
                  <a:srgbClr val="7030A0"/>
                </a:solidFill>
              </a:ln>
              <a:effectLst/>
            </c:spPr>
          </c:marker>
          <c:trendline>
            <c:spPr>
              <a:ln w="28575" cap="rnd">
                <a:solidFill>
                  <a:srgbClr val="7030A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5.9794444444444442E-2"/>
                  <c:y val="0.58273925925925929"/>
                </c:manualLayout>
              </c:layout>
              <c:numFmt formatCode="General" sourceLinked="0"/>
              <c:spPr>
                <a:solidFill>
                  <a:schemeClr val="bg2"/>
                </a:solidFill>
                <a:ln w="25400">
                  <a:solidFill>
                    <a:srgbClr val="7030A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s-MX"/>
                </a:p>
              </c:txPr>
            </c:trendlineLbl>
          </c:trendline>
          <c:xVal>
            <c:numRef>
              <c:f>Homogenización!$B$9:$B$20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12</c:v>
                </c:pt>
                <c:pt idx="7">
                  <c:v>24</c:v>
                </c:pt>
                <c:pt idx="8">
                  <c:v>48</c:v>
                </c:pt>
                <c:pt idx="9">
                  <c:v>72</c:v>
                </c:pt>
                <c:pt idx="10">
                  <c:v>96</c:v>
                </c:pt>
                <c:pt idx="11">
                  <c:v>120</c:v>
                </c:pt>
              </c:numCache>
            </c:numRef>
          </c:xVal>
          <c:yVal>
            <c:numRef>
              <c:f>Homogenización!$G$9:$G$20</c:f>
              <c:numCache>
                <c:formatCode>General</c:formatCode>
                <c:ptCount val="12"/>
                <c:pt idx="0">
                  <c:v>0.59499999999999986</c:v>
                </c:pt>
                <c:pt idx="1">
                  <c:v>0.7120000000000003</c:v>
                </c:pt>
                <c:pt idx="2">
                  <c:v>0.99600000000000011</c:v>
                </c:pt>
                <c:pt idx="3">
                  <c:v>1.2830000000000001</c:v>
                </c:pt>
                <c:pt idx="4">
                  <c:v>1.5289999999999999</c:v>
                </c:pt>
                <c:pt idx="5">
                  <c:v>1.6839999999999999</c:v>
                </c:pt>
                <c:pt idx="6">
                  <c:v>2.1360000000000006</c:v>
                </c:pt>
                <c:pt idx="7">
                  <c:v>2.4220000000000002</c:v>
                </c:pt>
                <c:pt idx="8">
                  <c:v>2.5819999999999999</c:v>
                </c:pt>
                <c:pt idx="9">
                  <c:v>2.6629999999999998</c:v>
                </c:pt>
                <c:pt idx="10">
                  <c:v>2.7879999999999998</c:v>
                </c:pt>
                <c:pt idx="11">
                  <c:v>2.7889999999999997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CE-42E9-AA8C-B5104B4DD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40128"/>
        <c:axId val="176757600"/>
      </c:scatterChart>
      <c:valAx>
        <c:axId val="176740128"/>
        <c:scaling>
          <c:orientation val="minMax"/>
          <c:max val="1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MX" b="1"/>
                  <a:t>Tíempo [h]</a:t>
                </a:r>
              </a:p>
            </c:rich>
          </c:tx>
          <c:layout>
            <c:manualLayout>
              <c:xMode val="edge"/>
              <c:yMode val="edge"/>
              <c:x val="0.47168305555555556"/>
              <c:y val="0.938616851851852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76757600"/>
        <c:crosses val="autoZero"/>
        <c:crossBetween val="midCat"/>
        <c:majorUnit val="15"/>
      </c:valAx>
      <c:valAx>
        <c:axId val="176757600"/>
        <c:scaling>
          <c:orientation val="minMax"/>
          <c:max val="3.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MX" b="1"/>
                  <a:t>Absorbancia [253</a:t>
                </a:r>
                <a:r>
                  <a:rPr lang="es-MX" b="1" baseline="0"/>
                  <a:t> nm]</a:t>
                </a:r>
                <a:endParaRPr lang="es-MX" b="1"/>
              </a:p>
            </c:rich>
          </c:tx>
          <c:layout>
            <c:manualLayout>
              <c:xMode val="edge"/>
              <c:yMode val="edge"/>
              <c:x val="1.5875E-2"/>
              <c:y val="0.29289166666666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76740128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r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</c:legendEntry>
      <c:layout>
        <c:manualLayout>
          <c:xMode val="edge"/>
          <c:yMode val="edge"/>
          <c:x val="0.61571861111111126"/>
          <c:y val="1.4111111111111111E-2"/>
          <c:w val="0.34723972222222221"/>
          <c:h val="8.2237777777777771E-2"/>
        </c:manualLayout>
      </c:layout>
      <c:overlay val="0"/>
      <c:spPr>
        <a:solidFill>
          <a:schemeClr val="bg1"/>
        </a:solidFill>
        <a:ln>
          <a:solidFill>
            <a:schemeClr val="tx1">
              <a:alpha val="99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01861111111111"/>
          <c:y val="0.11972925497972785"/>
          <c:w val="0.8575086111111111"/>
          <c:h val="0.75164818306822712"/>
        </c:manualLayout>
      </c:layout>
      <c:scatterChart>
        <c:scatterStyle val="lineMarker"/>
        <c:varyColors val="0"/>
        <c:ser>
          <c:idx val="0"/>
          <c:order val="0"/>
          <c:tx>
            <c:v>Datoexperimenal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38100">
                <a:solidFill>
                  <a:srgbClr val="7030A0"/>
                </a:solidFill>
              </a:ln>
              <a:effectLst/>
            </c:spPr>
          </c:marker>
          <c:trendline>
            <c:spPr>
              <a:ln w="28575" cap="rnd">
                <a:solidFill>
                  <a:srgbClr val="7030A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5.5857572856778094E-2"/>
                  <c:y val="0.56896782767685472"/>
                </c:manualLayout>
              </c:layout>
              <c:numFmt formatCode="General" sourceLinked="0"/>
              <c:spPr>
                <a:solidFill>
                  <a:schemeClr val="bg2"/>
                </a:solidFill>
                <a:ln w="25400">
                  <a:solidFill>
                    <a:srgbClr val="7030A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s-MX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Homogenización!$H$9:$H$20</c:f>
                <c:numCache>
                  <c:formatCode>General</c:formatCode>
                  <c:ptCount val="12"/>
                  <c:pt idx="0">
                    <c:v>0.1</c:v>
                  </c:pt>
                  <c:pt idx="1">
                    <c:v>0.09</c:v>
                  </c:pt>
                  <c:pt idx="2">
                    <c:v>0.10299999999999999</c:v>
                  </c:pt>
                  <c:pt idx="3">
                    <c:v>0.05</c:v>
                  </c:pt>
                  <c:pt idx="4">
                    <c:v>6.0999999999999999E-2</c:v>
                  </c:pt>
                  <c:pt idx="5">
                    <c:v>9.9000000000000005E-2</c:v>
                  </c:pt>
                  <c:pt idx="6">
                    <c:v>0.12</c:v>
                  </c:pt>
                  <c:pt idx="7">
                    <c:v>0.16</c:v>
                  </c:pt>
                  <c:pt idx="8">
                    <c:v>7.5999999999999998E-2</c:v>
                  </c:pt>
                  <c:pt idx="9">
                    <c:v>9.9000000000000005E-2</c:v>
                  </c:pt>
                  <c:pt idx="10">
                    <c:v>0.109</c:v>
                  </c:pt>
                  <c:pt idx="11">
                    <c:v>0.111</c:v>
                  </c:pt>
                </c:numCache>
              </c:numRef>
            </c:plus>
            <c:minus>
              <c:numRef>
                <c:f>Homogenización!$H$9:$H$20</c:f>
                <c:numCache>
                  <c:formatCode>General</c:formatCode>
                  <c:ptCount val="12"/>
                  <c:pt idx="0">
                    <c:v>0.1</c:v>
                  </c:pt>
                  <c:pt idx="1">
                    <c:v>0.09</c:v>
                  </c:pt>
                  <c:pt idx="2">
                    <c:v>0.10299999999999999</c:v>
                  </c:pt>
                  <c:pt idx="3">
                    <c:v>0.05</c:v>
                  </c:pt>
                  <c:pt idx="4">
                    <c:v>6.0999999999999999E-2</c:v>
                  </c:pt>
                  <c:pt idx="5">
                    <c:v>9.9000000000000005E-2</c:v>
                  </c:pt>
                  <c:pt idx="6">
                    <c:v>0.12</c:v>
                  </c:pt>
                  <c:pt idx="7">
                    <c:v>0.16</c:v>
                  </c:pt>
                  <c:pt idx="8">
                    <c:v>7.5999999999999998E-2</c:v>
                  </c:pt>
                  <c:pt idx="9">
                    <c:v>9.9000000000000005E-2</c:v>
                  </c:pt>
                  <c:pt idx="10">
                    <c:v>0.109</c:v>
                  </c:pt>
                  <c:pt idx="11">
                    <c:v>0.111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Homogenización!$B$9:$B$20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12</c:v>
                </c:pt>
                <c:pt idx="7">
                  <c:v>24</c:v>
                </c:pt>
                <c:pt idx="8">
                  <c:v>48</c:v>
                </c:pt>
                <c:pt idx="9">
                  <c:v>72</c:v>
                </c:pt>
                <c:pt idx="10">
                  <c:v>96</c:v>
                </c:pt>
                <c:pt idx="11">
                  <c:v>120</c:v>
                </c:pt>
              </c:numCache>
            </c:numRef>
          </c:xVal>
          <c:yVal>
            <c:numRef>
              <c:f>Homogenización!$G$9:$G$20</c:f>
              <c:numCache>
                <c:formatCode>General</c:formatCode>
                <c:ptCount val="12"/>
                <c:pt idx="0">
                  <c:v>0.59499999999999986</c:v>
                </c:pt>
                <c:pt idx="1">
                  <c:v>0.7120000000000003</c:v>
                </c:pt>
                <c:pt idx="2">
                  <c:v>0.99600000000000011</c:v>
                </c:pt>
                <c:pt idx="3">
                  <c:v>1.2830000000000001</c:v>
                </c:pt>
                <c:pt idx="4">
                  <c:v>1.5289999999999999</c:v>
                </c:pt>
                <c:pt idx="5">
                  <c:v>1.6839999999999999</c:v>
                </c:pt>
                <c:pt idx="6">
                  <c:v>2.1360000000000006</c:v>
                </c:pt>
                <c:pt idx="7">
                  <c:v>2.4220000000000002</c:v>
                </c:pt>
                <c:pt idx="8">
                  <c:v>2.5819999999999999</c:v>
                </c:pt>
                <c:pt idx="9">
                  <c:v>2.6629999999999998</c:v>
                </c:pt>
                <c:pt idx="10">
                  <c:v>2.7879999999999998</c:v>
                </c:pt>
                <c:pt idx="11">
                  <c:v>2.7889999999999997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88-491F-8951-829C3FC40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40128"/>
        <c:axId val="176757600"/>
      </c:scatterChart>
      <c:valAx>
        <c:axId val="176740128"/>
        <c:scaling>
          <c:orientation val="minMax"/>
          <c:max val="1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MX" b="1"/>
                  <a:t>Tíempo [h]</a:t>
                </a:r>
              </a:p>
            </c:rich>
          </c:tx>
          <c:layout>
            <c:manualLayout>
              <c:xMode val="edge"/>
              <c:yMode val="edge"/>
              <c:x val="0.47168305555555556"/>
              <c:y val="0.938616851851852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76757600"/>
        <c:crosses val="autoZero"/>
        <c:crossBetween val="midCat"/>
        <c:majorUnit val="15"/>
      </c:valAx>
      <c:valAx>
        <c:axId val="176757600"/>
        <c:scaling>
          <c:orientation val="minMax"/>
          <c:max val="3.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MX" b="1"/>
                  <a:t>Absorbancia [253</a:t>
                </a:r>
                <a:r>
                  <a:rPr lang="es-MX" b="1" baseline="0"/>
                  <a:t> nm]</a:t>
                </a:r>
                <a:endParaRPr lang="es-MX" b="1"/>
              </a:p>
            </c:rich>
          </c:tx>
          <c:layout>
            <c:manualLayout>
              <c:xMode val="edge"/>
              <c:yMode val="edge"/>
              <c:x val="1.5875E-2"/>
              <c:y val="0.29289166666666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76740128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r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</c:legendEntry>
      <c:layout>
        <c:manualLayout>
          <c:xMode val="edge"/>
          <c:yMode val="edge"/>
          <c:x val="0.30164680825935147"/>
          <c:y val="5.8896670703748828E-2"/>
          <c:w val="0.66129916666666666"/>
          <c:h val="4.4852774643231404E-2"/>
        </c:manualLayout>
      </c:layout>
      <c:overlay val="0"/>
      <c:spPr>
        <a:solidFill>
          <a:schemeClr val="bg1"/>
        </a:solidFill>
        <a:ln>
          <a:solidFill>
            <a:schemeClr val="tx1">
              <a:alpha val="99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52389</xdr:colOff>
      <xdr:row>1</xdr:row>
      <xdr:rowOff>166688</xdr:rowOff>
    </xdr:from>
    <xdr:to>
      <xdr:col>18</xdr:col>
      <xdr:colOff>690562</xdr:colOff>
      <xdr:row>21</xdr:row>
      <xdr:rowOff>178594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E65FAE3-9FD9-A2AE-661A-BBEC84A35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23</xdr:row>
      <xdr:rowOff>0</xdr:rowOff>
    </xdr:from>
    <xdr:to>
      <xdr:col>18</xdr:col>
      <xdr:colOff>342000</xdr:colOff>
      <xdr:row>51</xdr:row>
      <xdr:rowOff>66000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1E8EDA6-B6EE-41B4-AFB5-ED57B80B4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23</xdr:row>
      <xdr:rowOff>22678</xdr:rowOff>
    </xdr:from>
    <xdr:to>
      <xdr:col>28</xdr:col>
      <xdr:colOff>342000</xdr:colOff>
      <xdr:row>51</xdr:row>
      <xdr:rowOff>88678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5B121A5-4D46-4911-BA14-575C796FC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190500</xdr:colOff>
      <xdr:row>5</xdr:row>
      <xdr:rowOff>127000</xdr:rowOff>
    </xdr:from>
    <xdr:to>
      <xdr:col>18</xdr:col>
      <xdr:colOff>532500</xdr:colOff>
      <xdr:row>34</xdr:row>
      <xdr:rowOff>2500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D26761B-E2E0-40B0-A356-7C9EF46DDC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0.68321</cdr:x>
      <cdr:y>0.01529</cdr:y>
    </cdr:from>
    <cdr:to>
      <cdr:x>0.95691</cdr:x>
      <cdr:y>0.09529</cdr:y>
    </cdr:to>
    <cdr:sp macro="" textlink="">
      <cdr:nvSpPr>
        <cdr:cNvPr id="3" name="CuadroTexto 4">
          <a:extLst xmlns:a="http://schemas.openxmlformats.org/drawingml/2006/main">
            <a:ext uri="{FF2B5EF4-FFF2-40B4-BE49-F238E27FC236}">
              <a16:creationId xmlns:a16="http://schemas.microsoft.com/office/drawing/2014/main" id="{54C7C951-0E3B-3DF2-EC15-E80A907CB481}"/>
            </a:ext>
          </a:extLst>
        </cdr:cNvPr>
        <cdr:cNvSpPr txBox="1"/>
      </cdr:nvSpPr>
      <cdr:spPr>
        <a:xfrm xmlns:a="http://schemas.openxmlformats.org/drawingml/2006/main">
          <a:off x="4919133" y="82552"/>
          <a:ext cx="1970617" cy="4320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>
            <a:spcAft>
              <a:spcPts val="50"/>
            </a:spcAft>
          </a:pPr>
          <a:r>
            <a:rPr lang="es-MX" sz="1400">
              <a:latin typeface="Arial" panose="020B0604020202020204" pitchFamily="34" charset="0"/>
              <a:cs typeface="Arial" panose="020B0604020202020204" pitchFamily="34" charset="0"/>
            </a:rPr>
            <a:t>Dato experimental</a:t>
          </a:r>
        </a:p>
        <a:p xmlns:a="http://schemas.openxmlformats.org/drawingml/2006/main">
          <a:pPr algn="l">
            <a:spcAft>
              <a:spcPts val="50"/>
            </a:spcAft>
          </a:pPr>
          <a:r>
            <a:rPr lang="es-MX" sz="1400">
              <a:latin typeface="Arial" panose="020B0604020202020204" pitchFamily="34" charset="0"/>
              <a:cs typeface="Arial" panose="020B0604020202020204" pitchFamily="34" charset="0"/>
            </a:rPr>
            <a:t>Regresión logaritmica</a:t>
          </a:r>
        </a:p>
      </cdr:txBody>
    </cdr:sp>
  </cdr:relSizeAnchor>
  <cdr:relSizeAnchor xmlns:cdr="http://schemas.openxmlformats.org/drawingml/2006/chartDrawing">
    <cdr:from>
      <cdr:x>0.44824</cdr:x>
      <cdr:y>0.03248</cdr:y>
    </cdr:from>
    <cdr:to>
      <cdr:x>0.6161</cdr:x>
      <cdr:y>0.08187</cdr:y>
    </cdr:to>
    <cdr:sp macro="" textlink="">
      <cdr:nvSpPr>
        <cdr:cNvPr id="4" name="CuadroTexto 4">
          <a:extLst xmlns:a="http://schemas.openxmlformats.org/drawingml/2006/main">
            <a:ext uri="{FF2B5EF4-FFF2-40B4-BE49-F238E27FC236}">
              <a16:creationId xmlns:a16="http://schemas.microsoft.com/office/drawing/2014/main" id="{54C7C951-0E3B-3DF2-EC15-E80A907CB481}"/>
            </a:ext>
          </a:extLst>
        </cdr:cNvPr>
        <cdr:cNvSpPr txBox="1"/>
      </cdr:nvSpPr>
      <cdr:spPr>
        <a:xfrm xmlns:a="http://schemas.openxmlformats.org/drawingml/2006/main">
          <a:off x="3227313" y="175381"/>
          <a:ext cx="1208617" cy="2667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>
            <a:spcAft>
              <a:spcPts val="50"/>
            </a:spcAft>
          </a:pPr>
          <a:r>
            <a:rPr lang="es-MX" sz="1400">
              <a:latin typeface="Arial" panose="020B0604020202020204" pitchFamily="34" charset="0"/>
              <a:cs typeface="Arial" panose="020B0604020202020204" pitchFamily="34" charset="0"/>
            </a:rPr>
            <a:t>Absorbancia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0.61481</cdr:x>
      <cdr:y>0.06482</cdr:y>
    </cdr:from>
    <cdr:to>
      <cdr:x>0.96158</cdr:x>
      <cdr:y>0.09746</cdr:y>
    </cdr:to>
    <cdr:sp macro="" textlink="">
      <cdr:nvSpPr>
        <cdr:cNvPr id="3" name="CuadroTexto 4">
          <a:extLst xmlns:a="http://schemas.openxmlformats.org/drawingml/2006/main">
            <a:ext uri="{FF2B5EF4-FFF2-40B4-BE49-F238E27FC236}">
              <a16:creationId xmlns:a16="http://schemas.microsoft.com/office/drawing/2014/main" id="{54C7C951-0E3B-3DF2-EC15-E80A907CB481}"/>
            </a:ext>
          </a:extLst>
        </cdr:cNvPr>
        <cdr:cNvSpPr txBox="1"/>
      </cdr:nvSpPr>
      <cdr:spPr>
        <a:xfrm xmlns:a="http://schemas.openxmlformats.org/drawingml/2006/main">
          <a:off x="4403946" y="357473"/>
          <a:ext cx="2484000" cy="1800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>
            <a:spcAft>
              <a:spcPts val="50"/>
            </a:spcAft>
          </a:pPr>
          <a:r>
            <a:rPr lang="es-MX" sz="1400">
              <a:latin typeface="Arial" panose="020B0604020202020204" pitchFamily="34" charset="0"/>
              <a:cs typeface="Arial" panose="020B0604020202020204" pitchFamily="34" charset="0"/>
            </a:rPr>
            <a:t>Regresión logarítmica</a:t>
          </a:r>
        </a:p>
      </cdr:txBody>
    </cdr:sp>
  </cdr:relSizeAnchor>
  <cdr:relSizeAnchor xmlns:cdr="http://schemas.openxmlformats.org/drawingml/2006/chartDrawing">
    <cdr:from>
      <cdr:x>0.51747</cdr:x>
      <cdr:y>0.01932</cdr:y>
    </cdr:from>
    <cdr:to>
      <cdr:x>0.68533</cdr:x>
      <cdr:y>0.05849</cdr:y>
    </cdr:to>
    <cdr:sp macro="" textlink="">
      <cdr:nvSpPr>
        <cdr:cNvPr id="4" name="CuadroTexto 4">
          <a:extLst xmlns:a="http://schemas.openxmlformats.org/drawingml/2006/main">
            <a:ext uri="{FF2B5EF4-FFF2-40B4-BE49-F238E27FC236}">
              <a16:creationId xmlns:a16="http://schemas.microsoft.com/office/drawing/2014/main" id="{54C7C951-0E3B-3DF2-EC15-E80A907CB481}"/>
            </a:ext>
          </a:extLst>
        </cdr:cNvPr>
        <cdr:cNvSpPr txBox="1"/>
      </cdr:nvSpPr>
      <cdr:spPr>
        <a:xfrm xmlns:a="http://schemas.openxmlformats.org/drawingml/2006/main">
          <a:off x="3730313" y="103793"/>
          <a:ext cx="1210061" cy="21044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>
            <a:spcAft>
              <a:spcPts val="50"/>
            </a:spcAft>
          </a:pPr>
          <a:r>
            <a:rPr lang="es-MX" sz="1400">
              <a:latin typeface="Arial" panose="020B0604020202020204" pitchFamily="34" charset="0"/>
              <a:cs typeface="Arial" panose="020B0604020202020204" pitchFamily="34" charset="0"/>
            </a:rPr>
            <a:t>Absorbancia</a:t>
          </a:r>
        </a:p>
      </cdr:txBody>
    </cdr:sp>
  </cdr:relSizeAnchor>
  <cdr:relSizeAnchor xmlns:cdr="http://schemas.openxmlformats.org/drawingml/2006/chartDrawing">
    <cdr:from>
      <cdr:x>0.35116</cdr:x>
      <cdr:y>0.06144</cdr:y>
    </cdr:from>
    <cdr:to>
      <cdr:x>0.58116</cdr:x>
      <cdr:y>0.1006</cdr:y>
    </cdr:to>
    <cdr:sp macro="" textlink="">
      <cdr:nvSpPr>
        <cdr:cNvPr id="2" name="CuadroTexto 4">
          <a:extLst xmlns:a="http://schemas.openxmlformats.org/drawingml/2006/main">
            <a:ext uri="{FF2B5EF4-FFF2-40B4-BE49-F238E27FC236}">
              <a16:creationId xmlns:a16="http://schemas.microsoft.com/office/drawing/2014/main" id="{8661D029-322E-77DE-B16B-0B623EB85F28}"/>
            </a:ext>
          </a:extLst>
        </cdr:cNvPr>
        <cdr:cNvSpPr txBox="1"/>
      </cdr:nvSpPr>
      <cdr:spPr>
        <a:xfrm xmlns:a="http://schemas.openxmlformats.org/drawingml/2006/main">
          <a:off x="2515414" y="338806"/>
          <a:ext cx="1647520" cy="2160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>
            <a:spcAft>
              <a:spcPts val="50"/>
            </a:spcAft>
          </a:pPr>
          <a:r>
            <a:rPr lang="es-MX" sz="1400">
              <a:latin typeface="Arial" panose="020B0604020202020204" pitchFamily="34" charset="0"/>
              <a:cs typeface="Arial" panose="020B0604020202020204" pitchFamily="34" charset="0"/>
            </a:rPr>
            <a:t>Dato experimental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rizt\OneDrive\Desktop\Resultados%202\(1)%20Tween%2080%20y%20tergitol%20np10%20a%2010%20CMC%20.xlsx" TargetMode="External"/><Relationship Id="rId1" Type="http://schemas.openxmlformats.org/officeDocument/2006/relationships/externalLinkPath" Target="(1)%20Tween%2080%20y%20tergitol%20np10%20a%2010%20CMC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lubilidad del tensoactivo"/>
      <sheetName val="Experimento 1"/>
      <sheetName val="Resultados"/>
      <sheetName val="Tergitol y Tween 80 a 10 CMC"/>
    </sheetNames>
    <sheetDataSet>
      <sheetData sheetId="0">
        <row r="21">
          <cell r="D21">
            <v>1.2037037037037035E-2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1687-8EA7-48FC-AB65-205C633F699B}">
  <dimension ref="A1:G21"/>
  <sheetViews>
    <sheetView workbookViewId="0">
      <selection activeCell="F18" sqref="F18"/>
    </sheetView>
  </sheetViews>
  <sheetFormatPr baseColWidth="10" defaultRowHeight="15" x14ac:dyDescent="0.25"/>
  <cols>
    <col min="1" max="1" width="18.28515625" customWidth="1"/>
  </cols>
  <sheetData>
    <row r="1" spans="1:7" ht="15.75" thickBot="1" x14ac:dyDescent="0.3"/>
    <row r="2" spans="1:7" ht="30" x14ac:dyDescent="0.25">
      <c r="A2" s="30" t="s">
        <v>17</v>
      </c>
      <c r="B2" s="17" t="s">
        <v>18</v>
      </c>
      <c r="C2" s="17" t="s">
        <v>19</v>
      </c>
      <c r="D2" s="17" t="s">
        <v>20</v>
      </c>
      <c r="E2" s="16" t="s">
        <v>21</v>
      </c>
      <c r="F2" s="16" t="s">
        <v>22</v>
      </c>
      <c r="G2" s="17" t="s">
        <v>9</v>
      </c>
    </row>
    <row r="3" spans="1:7" ht="15.75" thickBot="1" x14ac:dyDescent="0.3">
      <c r="A3" s="31"/>
      <c r="B3" s="19" t="s">
        <v>23</v>
      </c>
      <c r="C3" s="19" t="s">
        <v>24</v>
      </c>
      <c r="D3" s="19" t="s">
        <v>25</v>
      </c>
      <c r="E3" s="18"/>
      <c r="F3" s="18"/>
      <c r="G3" s="19" t="s">
        <v>25</v>
      </c>
    </row>
    <row r="5" spans="1:7" ht="15.75" thickBot="1" x14ac:dyDescent="0.3">
      <c r="A5" s="18" t="s">
        <v>11</v>
      </c>
      <c r="B5" s="19">
        <v>1309.7</v>
      </c>
      <c r="C5" s="19">
        <v>1.08</v>
      </c>
      <c r="D5" s="19">
        <v>13</v>
      </c>
      <c r="E5" s="19">
        <v>15</v>
      </c>
      <c r="F5" s="19">
        <v>59</v>
      </c>
      <c r="G5" s="19"/>
    </row>
    <row r="6" spans="1:7" ht="30.75" thickBot="1" x14ac:dyDescent="0.3">
      <c r="A6" s="18" t="s">
        <v>26</v>
      </c>
      <c r="B6" s="19">
        <v>220.35</v>
      </c>
      <c r="C6" s="19">
        <v>0.94499999999999995</v>
      </c>
      <c r="D6" s="19">
        <v>55</v>
      </c>
      <c r="E6" s="19">
        <v>13.2</v>
      </c>
      <c r="F6" s="19">
        <v>100</v>
      </c>
      <c r="G6" s="19"/>
    </row>
    <row r="9" spans="1:7" x14ac:dyDescent="0.25">
      <c r="A9" t="s">
        <v>27</v>
      </c>
      <c r="B9" s="20">
        <v>1000</v>
      </c>
      <c r="C9" t="s">
        <v>28</v>
      </c>
      <c r="D9">
        <f>B9/1000</f>
        <v>1</v>
      </c>
      <c r="E9" t="s">
        <v>29</v>
      </c>
      <c r="F9" s="20" t="s">
        <v>30</v>
      </c>
      <c r="G9" s="20"/>
    </row>
    <row r="13" spans="1:7" ht="15.75" thickBot="1" x14ac:dyDescent="0.3">
      <c r="A13" s="21" t="s">
        <v>31</v>
      </c>
    </row>
    <row r="14" spans="1:7" x14ac:dyDescent="0.25">
      <c r="A14" t="s">
        <v>32</v>
      </c>
      <c r="B14">
        <v>55</v>
      </c>
    </row>
    <row r="15" spans="1:7" x14ac:dyDescent="0.25">
      <c r="A15" s="2" t="s">
        <v>33</v>
      </c>
      <c r="B15" s="2">
        <f>B14*D9</f>
        <v>55</v>
      </c>
      <c r="C15" s="2" t="s">
        <v>34</v>
      </c>
      <c r="D15" s="5">
        <f>B15/1000</f>
        <v>5.5E-2</v>
      </c>
      <c r="E15" t="s">
        <v>6</v>
      </c>
    </row>
    <row r="16" spans="1:7" x14ac:dyDescent="0.25">
      <c r="A16" s="22" t="s">
        <v>35</v>
      </c>
      <c r="B16" s="23">
        <f>D15/C6</f>
        <v>5.8201058201058205E-2</v>
      </c>
      <c r="C16" s="22" t="s">
        <v>36</v>
      </c>
      <c r="D16" s="5">
        <f>B16</f>
        <v>5.8201058201058205E-2</v>
      </c>
      <c r="E16" t="s">
        <v>28</v>
      </c>
    </row>
    <row r="18" spans="1:5" ht="15.75" thickBot="1" x14ac:dyDescent="0.3">
      <c r="A18" s="21" t="s">
        <v>11</v>
      </c>
    </row>
    <row r="19" spans="1:5" x14ac:dyDescent="0.25">
      <c r="A19" t="s">
        <v>32</v>
      </c>
      <c r="B19">
        <v>13</v>
      </c>
      <c r="C19" t="s">
        <v>10</v>
      </c>
    </row>
    <row r="20" spans="1:5" x14ac:dyDescent="0.25">
      <c r="A20" s="2" t="s">
        <v>33</v>
      </c>
      <c r="B20" s="2">
        <f>B19*D9</f>
        <v>13</v>
      </c>
      <c r="C20" s="2" t="s">
        <v>34</v>
      </c>
      <c r="D20" s="5">
        <f>B20/1000</f>
        <v>1.2999999999999999E-2</v>
      </c>
      <c r="E20" t="s">
        <v>6</v>
      </c>
    </row>
    <row r="21" spans="1:5" x14ac:dyDescent="0.25">
      <c r="A21" s="22" t="s">
        <v>35</v>
      </c>
      <c r="B21" s="23">
        <f>D20/C5</f>
        <v>1.2037037037037035E-2</v>
      </c>
      <c r="C21" s="22" t="s">
        <v>36</v>
      </c>
      <c r="D21" s="5">
        <f>B21</f>
        <v>1.2037037037037035E-2</v>
      </c>
      <c r="E21" t="s">
        <v>28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5AC2-B722-4573-BE31-7CE87F606983}">
  <dimension ref="B2:H28"/>
  <sheetViews>
    <sheetView workbookViewId="0">
      <selection activeCell="E21" sqref="E21"/>
    </sheetView>
  </sheetViews>
  <sheetFormatPr baseColWidth="10" defaultRowHeight="15" x14ac:dyDescent="0.25"/>
  <cols>
    <col min="2" max="2" width="38.7109375" bestFit="1" customWidth="1"/>
    <col min="3" max="3" width="13.85546875" bestFit="1" customWidth="1"/>
    <col min="4" max="4" width="17.7109375" bestFit="1" customWidth="1"/>
    <col min="5" max="5" width="12" bestFit="1" customWidth="1"/>
    <col min="6" max="6" width="13" bestFit="1" customWidth="1"/>
    <col min="8" max="8" width="51.5703125" bestFit="1" customWidth="1"/>
  </cols>
  <sheetData>
    <row r="2" spans="2:8" ht="18.75" x14ac:dyDescent="0.3">
      <c r="B2" s="1" t="s">
        <v>0</v>
      </c>
      <c r="C2" s="2" t="s">
        <v>37</v>
      </c>
    </row>
    <row r="3" spans="2:8" x14ac:dyDescent="0.25">
      <c r="G3" s="3"/>
      <c r="H3" t="s">
        <v>1</v>
      </c>
    </row>
    <row r="4" spans="2:8" x14ac:dyDescent="0.25">
      <c r="B4" s="4" t="s">
        <v>2</v>
      </c>
      <c r="C4" s="3">
        <v>200</v>
      </c>
      <c r="D4" s="24">
        <f>C4/1000</f>
        <v>0.2</v>
      </c>
      <c r="E4" t="s">
        <v>38</v>
      </c>
      <c r="G4" s="4"/>
      <c r="H4" t="s">
        <v>3</v>
      </c>
    </row>
    <row r="5" spans="2:8" x14ac:dyDescent="0.25">
      <c r="B5" s="4" t="s">
        <v>4</v>
      </c>
      <c r="C5" s="4">
        <v>15</v>
      </c>
      <c r="G5" s="6"/>
      <c r="H5" t="s">
        <v>7</v>
      </c>
    </row>
    <row r="6" spans="2:8" x14ac:dyDescent="0.25">
      <c r="B6" s="4" t="s">
        <v>5</v>
      </c>
      <c r="C6" s="4">
        <f>(C5*C4)/1000</f>
        <v>3</v>
      </c>
      <c r="D6" s="25">
        <f>C6/1000</f>
        <v>3.0000000000000001E-3</v>
      </c>
      <c r="E6" t="s">
        <v>6</v>
      </c>
      <c r="G6" s="24"/>
      <c r="H6" t="s">
        <v>39</v>
      </c>
    </row>
    <row r="9" spans="2:8" ht="15.75" x14ac:dyDescent="0.25">
      <c r="B9" s="8" t="s">
        <v>8</v>
      </c>
    </row>
    <row r="11" spans="2:8" x14ac:dyDescent="0.25">
      <c r="B11" t="s">
        <v>40</v>
      </c>
      <c r="E11" s="9"/>
    </row>
    <row r="12" spans="2:8" x14ac:dyDescent="0.25">
      <c r="B12" s="10" t="s">
        <v>9</v>
      </c>
      <c r="C12" s="11">
        <v>5</v>
      </c>
      <c r="D12" s="12" t="s">
        <v>10</v>
      </c>
      <c r="E12" s="13"/>
    </row>
    <row r="13" spans="2:8" x14ac:dyDescent="0.25">
      <c r="B13" s="10" t="s">
        <v>11</v>
      </c>
      <c r="C13" s="11">
        <v>160</v>
      </c>
      <c r="D13" s="12" t="s">
        <v>12</v>
      </c>
      <c r="E13" s="13"/>
      <c r="F13" t="s">
        <v>41</v>
      </c>
    </row>
    <row r="14" spans="2:8" x14ac:dyDescent="0.25">
      <c r="E14" s="13"/>
    </row>
    <row r="15" spans="2:8" x14ac:dyDescent="0.25">
      <c r="B15" s="10" t="s">
        <v>42</v>
      </c>
      <c r="C15" s="11">
        <f>$C$5</f>
        <v>15</v>
      </c>
      <c r="D15" s="12" t="s">
        <v>10</v>
      </c>
    </row>
    <row r="16" spans="2:8" x14ac:dyDescent="0.25">
      <c r="B16" s="10" t="s">
        <v>11</v>
      </c>
      <c r="C16" s="11">
        <f>C13*C15/C12</f>
        <v>480</v>
      </c>
      <c r="D16" s="12" t="s">
        <v>12</v>
      </c>
    </row>
    <row r="20" spans="2:7" x14ac:dyDescent="0.25">
      <c r="B20" s="7" t="s">
        <v>20</v>
      </c>
      <c r="C20" s="7" t="s">
        <v>43</v>
      </c>
      <c r="D20" s="7" t="s">
        <v>13</v>
      </c>
      <c r="E20" s="7" t="s">
        <v>44</v>
      </c>
    </row>
    <row r="21" spans="2:7" x14ac:dyDescent="0.25">
      <c r="B21" s="26">
        <v>1</v>
      </c>
      <c r="C21" s="27">
        <f>'[1]Solubilidad del tensoactivo'!$D$21*'Experimento 2'!B21</f>
        <v>1.2037037037037035E-2</v>
      </c>
      <c r="D21" s="27">
        <f>C21*$D$4</f>
        <v>2.4074074074074072E-3</v>
      </c>
      <c r="E21" s="25">
        <f>D21*C$15/C$12</f>
        <v>7.2222222222222219E-3</v>
      </c>
      <c r="F21" s="28"/>
      <c r="G21" s="5"/>
    </row>
    <row r="22" spans="2:7" x14ac:dyDescent="0.25">
      <c r="B22" s="27">
        <v>10</v>
      </c>
      <c r="C22" s="27">
        <f>'[1]Solubilidad del tensoactivo'!$D$21*'Experimento 2'!B22</f>
        <v>0.12037037037037035</v>
      </c>
      <c r="D22" s="27">
        <f t="shared" ref="D22:D28" si="0">C22*$D$4</f>
        <v>2.4074074074074071E-2</v>
      </c>
      <c r="E22" s="25">
        <f>D22*C$15/C$12</f>
        <v>7.2222222222222215E-2</v>
      </c>
      <c r="F22" s="28"/>
      <c r="G22" s="5"/>
    </row>
    <row r="23" spans="2:7" x14ac:dyDescent="0.25">
      <c r="B23" s="27">
        <v>15</v>
      </c>
      <c r="C23" s="27">
        <f>'[1]Solubilidad del tensoactivo'!$D$21*'Experimento 2'!B23</f>
        <v>0.18055555555555552</v>
      </c>
      <c r="D23" s="27">
        <f t="shared" si="0"/>
        <v>3.6111111111111108E-2</v>
      </c>
      <c r="E23" s="25">
        <f>D23*C$15/C$12</f>
        <v>0.10833333333333332</v>
      </c>
      <c r="F23" s="28"/>
      <c r="G23" s="5"/>
    </row>
    <row r="24" spans="2:7" x14ac:dyDescent="0.25">
      <c r="B24" s="29">
        <v>30</v>
      </c>
      <c r="C24" s="27">
        <f>'[1]Solubilidad del tensoactivo'!$D$21*'Experimento 2'!B24</f>
        <v>0.36111111111111105</v>
      </c>
      <c r="D24" s="27">
        <f t="shared" si="0"/>
        <v>7.2222222222222215E-2</v>
      </c>
      <c r="E24" s="25">
        <f t="shared" ref="E24:E28" si="1">D24*C$15/C$12</f>
        <v>0.21666666666666665</v>
      </c>
      <c r="F24" s="28"/>
      <c r="G24" s="5"/>
    </row>
    <row r="25" spans="2:7" x14ac:dyDescent="0.25">
      <c r="B25" s="29">
        <v>60</v>
      </c>
      <c r="C25" s="27">
        <f>'[1]Solubilidad del tensoactivo'!$D$21*'Experimento 2'!B25</f>
        <v>0.7222222222222221</v>
      </c>
      <c r="D25" s="27">
        <f t="shared" si="0"/>
        <v>0.14444444444444443</v>
      </c>
      <c r="E25" s="25">
        <f t="shared" si="1"/>
        <v>0.43333333333333329</v>
      </c>
      <c r="F25" s="28"/>
      <c r="G25" s="5"/>
    </row>
    <row r="26" spans="2:7" x14ac:dyDescent="0.25">
      <c r="B26" s="29">
        <v>100</v>
      </c>
      <c r="C26" s="27">
        <f>'[1]Solubilidad del tensoactivo'!$D$21*'Experimento 2'!B26</f>
        <v>1.2037037037037035</v>
      </c>
      <c r="D26" s="27">
        <f t="shared" si="0"/>
        <v>0.2407407407407407</v>
      </c>
      <c r="E26" s="25">
        <f t="shared" si="1"/>
        <v>0.7222222222222221</v>
      </c>
      <c r="F26" s="28"/>
      <c r="G26" s="5"/>
    </row>
    <row r="27" spans="2:7" x14ac:dyDescent="0.25">
      <c r="B27" s="27">
        <v>200</v>
      </c>
      <c r="C27" s="27">
        <f>'[1]Solubilidad del tensoactivo'!$D$21*'Experimento 2'!B27</f>
        <v>2.407407407407407</v>
      </c>
      <c r="D27" s="27">
        <f t="shared" si="0"/>
        <v>0.4814814814814814</v>
      </c>
      <c r="E27" s="25">
        <f t="shared" si="1"/>
        <v>1.4444444444444442</v>
      </c>
      <c r="F27" s="28"/>
      <c r="G27" s="5"/>
    </row>
    <row r="28" spans="2:7" x14ac:dyDescent="0.25">
      <c r="B28" s="29">
        <v>400</v>
      </c>
      <c r="C28" s="27">
        <f>'[1]Solubilidad del tensoactivo'!$D$21*'Experimento 2'!B28</f>
        <v>4.814814814814814</v>
      </c>
      <c r="D28" s="27">
        <f t="shared" si="0"/>
        <v>0.9629629629629628</v>
      </c>
      <c r="E28" s="25">
        <f t="shared" si="1"/>
        <v>2.8888888888888884</v>
      </c>
      <c r="F28" s="28"/>
      <c r="G2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7CE4-803E-4AC4-9993-CEF64B754994}">
  <sheetPr>
    <tabColor theme="8"/>
  </sheetPr>
  <dimension ref="A1"/>
  <sheetViews>
    <sheetView workbookViewId="0">
      <selection activeCell="G16" sqref="G16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48A-F3AA-4F9D-9D75-2AD8FD577E39}">
  <sheetPr>
    <tabColor theme="8"/>
  </sheetPr>
  <dimension ref="B7:H37"/>
  <sheetViews>
    <sheetView tabSelected="1" topLeftCell="B7" zoomScale="91" zoomScaleNormal="91" workbookViewId="0">
      <selection activeCell="I26" sqref="I26"/>
    </sheetView>
  </sheetViews>
  <sheetFormatPr baseColWidth="10" defaultColWidth="11.42578125" defaultRowHeight="15" x14ac:dyDescent="0.25"/>
  <cols>
    <col min="1" max="2" width="11.42578125" style="9"/>
    <col min="3" max="3" width="10.140625" style="9" bestFit="1" customWidth="1"/>
    <col min="4" max="4" width="11.42578125" style="9"/>
    <col min="5" max="5" width="13.140625" style="9" customWidth="1"/>
    <col min="6" max="6" width="11.42578125" style="9"/>
    <col min="7" max="7" width="10.5703125" style="9" bestFit="1" customWidth="1"/>
    <col min="8" max="16384" width="11.42578125" style="9"/>
  </cols>
  <sheetData>
    <row r="7" spans="2:8" x14ac:dyDescent="0.25">
      <c r="B7" s="15" t="s">
        <v>15</v>
      </c>
      <c r="D7" s="32" t="s">
        <v>50</v>
      </c>
      <c r="E7" s="32"/>
      <c r="F7" s="32"/>
    </row>
    <row r="8" spans="2:8" x14ac:dyDescent="0.25">
      <c r="B8" s="9" t="s">
        <v>16</v>
      </c>
      <c r="C8" s="9" t="s">
        <v>14</v>
      </c>
      <c r="D8" s="9" t="s">
        <v>45</v>
      </c>
      <c r="E8" s="9" t="s">
        <v>46</v>
      </c>
      <c r="F8" s="9" t="s">
        <v>47</v>
      </c>
      <c r="G8" s="9" t="s">
        <v>48</v>
      </c>
      <c r="H8" s="9" t="s">
        <v>49</v>
      </c>
    </row>
    <row r="9" spans="2:8" x14ac:dyDescent="0.25">
      <c r="B9" s="9">
        <v>1</v>
      </c>
      <c r="C9" s="9">
        <v>15</v>
      </c>
      <c r="D9" s="9">
        <v>0.416672516529078</v>
      </c>
      <c r="E9" s="14">
        <v>0.76647098005139624</v>
      </c>
      <c r="F9" s="9">
        <v>0.60185650341952524</v>
      </c>
      <c r="G9" s="9">
        <f>AVERAGE(D9:F9)</f>
        <v>0.59499999999999986</v>
      </c>
      <c r="H9" s="9">
        <v>0.1</v>
      </c>
    </row>
    <row r="10" spans="2:8" x14ac:dyDescent="0.25">
      <c r="B10" s="9">
        <v>2</v>
      </c>
      <c r="C10" s="9">
        <v>15</v>
      </c>
      <c r="D10" s="9">
        <v>1.0527306700370114</v>
      </c>
      <c r="E10" s="14">
        <v>0.48753329834352588</v>
      </c>
      <c r="F10" s="9">
        <v>0.59573603161946365</v>
      </c>
      <c r="G10" s="9">
        <f t="shared" ref="G10:G20" si="0">AVERAGE(D10:F10)</f>
        <v>0.7120000000000003</v>
      </c>
      <c r="H10" s="9">
        <v>0.09</v>
      </c>
    </row>
    <row r="11" spans="2:8" x14ac:dyDescent="0.25">
      <c r="B11" s="9">
        <v>3</v>
      </c>
      <c r="C11" s="9">
        <v>15</v>
      </c>
      <c r="D11" s="9">
        <v>0.7965801723612993</v>
      </c>
      <c r="E11" s="14">
        <v>1.0674468768556233</v>
      </c>
      <c r="F11" s="9">
        <v>1.1239729507830776</v>
      </c>
      <c r="G11" s="9">
        <f t="shared" si="0"/>
        <v>0.99600000000000011</v>
      </c>
      <c r="H11" s="9">
        <v>0.10299999999999999</v>
      </c>
    </row>
    <row r="12" spans="2:8" x14ac:dyDescent="0.25">
      <c r="B12" s="9">
        <v>4</v>
      </c>
      <c r="C12" s="9">
        <v>15</v>
      </c>
      <c r="D12" s="9">
        <v>0.83031579127958222</v>
      </c>
      <c r="E12" s="14">
        <v>1.3452300835287767</v>
      </c>
      <c r="F12" s="9">
        <v>1.6734541251916413</v>
      </c>
      <c r="G12" s="9">
        <f t="shared" si="0"/>
        <v>1.2830000000000001</v>
      </c>
      <c r="H12" s="9">
        <v>0.05</v>
      </c>
    </row>
    <row r="13" spans="2:8" x14ac:dyDescent="0.25">
      <c r="B13" s="9">
        <v>5</v>
      </c>
      <c r="C13" s="9">
        <v>15</v>
      </c>
      <c r="D13" s="9">
        <v>1.4716176225421824</v>
      </c>
      <c r="E13" s="14">
        <v>1.9797758331640813</v>
      </c>
      <c r="F13" s="9">
        <v>1.1356065442937364</v>
      </c>
      <c r="G13" s="9">
        <f t="shared" si="0"/>
        <v>1.5289999999999999</v>
      </c>
      <c r="H13" s="9">
        <v>6.0999999999999999E-2</v>
      </c>
    </row>
    <row r="14" spans="2:8" x14ac:dyDescent="0.25">
      <c r="B14" s="9">
        <v>6</v>
      </c>
      <c r="C14" s="9">
        <v>15</v>
      </c>
      <c r="D14" s="9">
        <v>2.1205508583067156</v>
      </c>
      <c r="E14" s="14">
        <v>1.2715789783554607</v>
      </c>
      <c r="F14" s="9">
        <v>1.6598701633378232</v>
      </c>
      <c r="G14" s="9">
        <f t="shared" si="0"/>
        <v>1.6839999999999999</v>
      </c>
      <c r="H14" s="9">
        <v>9.9000000000000005E-2</v>
      </c>
    </row>
    <row r="15" spans="2:8" x14ac:dyDescent="0.25">
      <c r="B15" s="9">
        <v>12</v>
      </c>
      <c r="C15" s="9">
        <v>15</v>
      </c>
      <c r="D15" s="9">
        <v>2.1880623093338762</v>
      </c>
      <c r="E15" s="14">
        <v>2.1315821967649402</v>
      </c>
      <c r="F15" s="9">
        <v>2.0883554939011848</v>
      </c>
      <c r="G15" s="9">
        <f t="shared" si="0"/>
        <v>2.1360000000000006</v>
      </c>
      <c r="H15" s="9">
        <v>0.12</v>
      </c>
    </row>
    <row r="16" spans="2:8" x14ac:dyDescent="0.25">
      <c r="B16" s="9">
        <v>24</v>
      </c>
      <c r="C16" s="9">
        <v>15</v>
      </c>
      <c r="D16" s="9">
        <v>2.8388847098373189</v>
      </c>
      <c r="E16" s="14">
        <v>1.7986415643759852</v>
      </c>
      <c r="F16" s="9">
        <v>2.6284737257866961</v>
      </c>
      <c r="G16" s="9">
        <f t="shared" si="0"/>
        <v>2.4220000000000002</v>
      </c>
      <c r="H16" s="9">
        <v>0.16</v>
      </c>
    </row>
    <row r="17" spans="2:8" x14ac:dyDescent="0.25">
      <c r="B17" s="9">
        <v>48</v>
      </c>
      <c r="C17" s="9">
        <v>15</v>
      </c>
      <c r="D17" s="9">
        <v>2.7749218661696453</v>
      </c>
      <c r="E17" s="14">
        <v>2.5376050362734448</v>
      </c>
      <c r="F17" s="9">
        <v>2.4334730975569094</v>
      </c>
      <c r="G17" s="9">
        <f t="shared" si="0"/>
        <v>2.5819999999999999</v>
      </c>
      <c r="H17" s="9">
        <v>7.5999999999999998E-2</v>
      </c>
    </row>
    <row r="18" spans="2:8" x14ac:dyDescent="0.25">
      <c r="B18" s="9">
        <v>72</v>
      </c>
      <c r="C18" s="9">
        <v>15</v>
      </c>
      <c r="D18" s="9">
        <v>2.6265362919023985</v>
      </c>
      <c r="E18" s="14">
        <v>2.8533591281625497</v>
      </c>
      <c r="F18" s="9">
        <v>2.5091045799350518</v>
      </c>
      <c r="G18" s="9">
        <f t="shared" si="0"/>
        <v>2.6629999999999998</v>
      </c>
      <c r="H18" s="9">
        <v>9.9000000000000005E-2</v>
      </c>
    </row>
    <row r="19" spans="2:8" x14ac:dyDescent="0.25">
      <c r="B19" s="9">
        <v>96</v>
      </c>
      <c r="C19" s="9">
        <v>15</v>
      </c>
      <c r="D19" s="9">
        <v>3.2760731044211888</v>
      </c>
      <c r="E19" s="14">
        <v>2.4996522352637043</v>
      </c>
      <c r="F19" s="9">
        <v>2.5882746603151059</v>
      </c>
      <c r="G19" s="9">
        <f t="shared" si="0"/>
        <v>2.7879999999999998</v>
      </c>
      <c r="H19" s="9">
        <v>0.109</v>
      </c>
    </row>
    <row r="20" spans="2:8" x14ac:dyDescent="0.25">
      <c r="B20" s="9">
        <v>120</v>
      </c>
      <c r="C20" s="9">
        <v>15</v>
      </c>
      <c r="D20" s="9">
        <v>3.2710738635463361</v>
      </c>
      <c r="E20" s="14">
        <v>2.6275155198806734</v>
      </c>
      <c r="F20" s="9">
        <v>2.4684106165729891</v>
      </c>
      <c r="G20" s="9">
        <f t="shared" si="0"/>
        <v>2.7889999999999997</v>
      </c>
      <c r="H20" s="9">
        <v>0.111</v>
      </c>
    </row>
    <row r="21" spans="2:8" x14ac:dyDescent="0.25">
      <c r="E21" s="14"/>
    </row>
    <row r="22" spans="2:8" x14ac:dyDescent="0.25">
      <c r="E22" s="14"/>
    </row>
    <row r="23" spans="2:8" x14ac:dyDescent="0.25">
      <c r="E23" s="14"/>
    </row>
    <row r="24" spans="2:8" x14ac:dyDescent="0.25">
      <c r="E24" s="14"/>
    </row>
    <row r="26" spans="2:8" x14ac:dyDescent="0.25">
      <c r="C26" s="13"/>
    </row>
    <row r="27" spans="2:8" x14ac:dyDescent="0.25">
      <c r="C27" s="13"/>
    </row>
    <row r="28" spans="2:8" x14ac:dyDescent="0.25">
      <c r="C28" s="13"/>
    </row>
    <row r="29" spans="2:8" x14ac:dyDescent="0.25">
      <c r="C29" s="13"/>
    </row>
    <row r="30" spans="2:8" x14ac:dyDescent="0.25">
      <c r="C30" s="13"/>
    </row>
    <row r="31" spans="2:8" x14ac:dyDescent="0.25">
      <c r="C31" s="13"/>
    </row>
    <row r="32" spans="2:8" x14ac:dyDescent="0.25">
      <c r="C32" s="13"/>
    </row>
    <row r="33" spans="3:3" x14ac:dyDescent="0.25">
      <c r="C33" s="13"/>
    </row>
    <row r="34" spans="3:3" x14ac:dyDescent="0.25">
      <c r="C34" s="13"/>
    </row>
    <row r="35" spans="3:3" x14ac:dyDescent="0.25">
      <c r="C35" s="13"/>
    </row>
    <row r="36" spans="3:3" x14ac:dyDescent="0.25">
      <c r="C36" s="13"/>
    </row>
    <row r="37" spans="3:3" x14ac:dyDescent="0.25">
      <c r="C37" s="13"/>
    </row>
  </sheetData>
  <mergeCells count="1">
    <mergeCell ref="D7:F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Solubilidad del tensoactivo</vt:lpstr>
      <vt:lpstr>Experimento 2</vt:lpstr>
      <vt:lpstr>Resultados -&gt;</vt:lpstr>
      <vt:lpstr>Homogenización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gonzalez</dc:creator>
  <cp:lastModifiedBy>Sandra Karina González León</cp:lastModifiedBy>
  <dcterms:created xsi:type="dcterms:W3CDTF">2022-09-02T17:03:27Z</dcterms:created>
  <dcterms:modified xsi:type="dcterms:W3CDTF">2023-10-06T19:59:01Z</dcterms:modified>
</cp:coreProperties>
</file>