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2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3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6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7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40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1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2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3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44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5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6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7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8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9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50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51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52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53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54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5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6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7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8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9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60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61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62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63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64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5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6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7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8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2.xml" ContentType="application/vnd.openxmlformats-officedocument.drawing+xml"/>
  <Override PartName="/xl/charts/chart69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70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71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72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theme/themeOverride5.xml" ContentType="application/vnd.openxmlformats-officedocument.themeOverride+xml"/>
  <Override PartName="/xl/charts/chart73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theme/themeOverride6.xml" ContentType="application/vnd.openxmlformats-officedocument.themeOverride+xml"/>
  <Override PartName="/xl/charts/chart74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wnloads\Resultados 2\"/>
    </mc:Choice>
  </mc:AlternateContent>
  <xr:revisionPtr revIDLastSave="0" documentId="13_ncr:1_{072012F1-946B-48E9-A1E7-8D0B02F4D725}" xr6:coauthVersionLast="47" xr6:coauthVersionMax="47" xr10:uidLastSave="{00000000-0000-0000-0000-000000000000}"/>
  <bookViews>
    <workbookView xWindow="-120" yWindow="-120" windowWidth="38640" windowHeight="15840" tabRatio="792" activeTab="1" xr2:uid="{4970A6A7-F599-4807-BB8D-350CEDD03D2E}"/>
  </bookViews>
  <sheets>
    <sheet name="Experimento " sheetId="1" r:id="rId1"/>
    <sheet name="Análisis" sheetId="4" r:id="rId2"/>
    <sheet name="Imagenes" sheetId="12" r:id="rId3"/>
    <sheet name="Datos" sheetId="3" r:id="rId4"/>
    <sheet name="(C)=9 mgL" sheetId="5" r:id="rId5"/>
    <sheet name="(C)=8 mgL" sheetId="6" r:id="rId6"/>
    <sheet name="(C)=7 mgL" sheetId="7" r:id="rId7"/>
    <sheet name="(C)=6" sheetId="11" r:id="rId8"/>
    <sheet name="(C)=5 mgL" sheetId="8" r:id="rId9"/>
    <sheet name="(C)=4 " sheetId="10" r:id="rId10"/>
    <sheet name="(C)=3 mgL" sheetId="9" r:id="rId11"/>
  </sheets>
  <externalReferences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B292" i="4" l="1" a="1"/>
  <c r="DB292" i="4" s="1"/>
  <c r="DJ300" i="4" s="1"/>
  <c r="DC293" i="4"/>
  <c r="DC295" i="4"/>
  <c r="CP299" i="4"/>
  <c r="CO304" i="4"/>
  <c r="DB257" i="4" a="1"/>
  <c r="DB257" i="4" s="1"/>
  <c r="DJ266" i="4" s="1"/>
  <c r="DC258" i="4"/>
  <c r="DC259" i="4"/>
  <c r="DC260" i="4"/>
  <c r="DC261" i="4"/>
  <c r="CP266" i="4"/>
  <c r="CO269" i="4"/>
  <c r="DB223" i="4" a="1"/>
  <c r="DC223" i="4" s="1"/>
  <c r="DB223" i="4"/>
  <c r="DJ235" i="4" s="1"/>
  <c r="DB224" i="4"/>
  <c r="DC224" i="4"/>
  <c r="DB225" i="4"/>
  <c r="DB226" i="4"/>
  <c r="DC226" i="4"/>
  <c r="DB227" i="4"/>
  <c r="CP232" i="4"/>
  <c r="CO230" i="4"/>
  <c r="DB189" i="4" a="1"/>
  <c r="DB189" i="4" s="1"/>
  <c r="DJ196" i="4" s="1"/>
  <c r="DC190" i="4"/>
  <c r="DC192" i="4"/>
  <c r="CP195" i="4"/>
  <c r="CO197" i="4"/>
  <c r="CO192" i="4"/>
  <c r="CO193" i="4"/>
  <c r="CO194" i="4"/>
  <c r="CO195" i="4"/>
  <c r="CO196" i="4"/>
  <c r="CO198" i="4"/>
  <c r="CO199" i="4"/>
  <c r="CO200" i="4"/>
  <c r="CO201" i="4"/>
  <c r="CO202" i="4"/>
  <c r="CO203" i="4"/>
  <c r="CO191" i="4"/>
  <c r="DB155" i="4" a="1"/>
  <c r="DC155" i="4" s="1"/>
  <c r="DB155" i="4"/>
  <c r="DJ158" i="4" s="1"/>
  <c r="DC156" i="4"/>
  <c r="DB157" i="4"/>
  <c r="DC158" i="4"/>
  <c r="DB159" i="4"/>
  <c r="CP157" i="4"/>
  <c r="CO157" i="4"/>
  <c r="DK124" i="4"/>
  <c r="DJ124" i="4"/>
  <c r="DB121" i="4" a="1"/>
  <c r="DC121" i="4" s="1"/>
  <c r="DB121" i="4"/>
  <c r="DC122" i="4"/>
  <c r="DB123" i="4"/>
  <c r="DC124" i="4"/>
  <c r="DB125" i="4"/>
  <c r="CP123" i="4"/>
  <c r="CO123" i="4"/>
  <c r="DB87" i="4" a="1"/>
  <c r="DB87" i="4" s="1"/>
  <c r="CP91" i="4"/>
  <c r="CO91" i="4"/>
  <c r="CP99" i="4"/>
  <c r="CX304" i="4"/>
  <c r="CY304" i="4" s="1"/>
  <c r="CW304" i="4"/>
  <c r="CD304" i="4"/>
  <c r="CX303" i="4"/>
  <c r="CY303" i="4" s="1"/>
  <c r="CW303" i="4"/>
  <c r="CG303" i="4"/>
  <c r="CE303" i="4"/>
  <c r="CD303" i="4"/>
  <c r="CX302" i="4"/>
  <c r="CW302" i="4"/>
  <c r="CY302" i="4" s="1"/>
  <c r="CE302" i="4"/>
  <c r="CD302" i="4"/>
  <c r="CG302" i="4" s="1"/>
  <c r="CY301" i="4"/>
  <c r="CX301" i="4"/>
  <c r="CW301" i="4"/>
  <c r="CE301" i="4"/>
  <c r="CD301" i="4"/>
  <c r="CG301" i="4" s="1"/>
  <c r="CY300" i="4"/>
  <c r="CX300" i="4"/>
  <c r="CW300" i="4"/>
  <c r="CE300" i="4"/>
  <c r="CD300" i="4"/>
  <c r="CG300" i="4" s="1"/>
  <c r="CY299" i="4"/>
  <c r="CX299" i="4"/>
  <c r="CW299" i="4"/>
  <c r="CG299" i="4"/>
  <c r="CE299" i="4"/>
  <c r="CD299" i="4"/>
  <c r="CX298" i="4"/>
  <c r="CW298" i="4"/>
  <c r="CY298" i="4" s="1"/>
  <c r="CE298" i="4"/>
  <c r="CD298" i="4"/>
  <c r="CX297" i="4"/>
  <c r="CY297" i="4" s="1"/>
  <c r="CW297" i="4"/>
  <c r="CG297" i="4"/>
  <c r="CE297" i="4"/>
  <c r="CD297" i="4"/>
  <c r="CX296" i="4"/>
  <c r="CW296" i="4"/>
  <c r="CY296" i="4" s="1"/>
  <c r="CE296" i="4"/>
  <c r="CD296" i="4"/>
  <c r="CG296" i="4" s="1"/>
  <c r="CX269" i="4"/>
  <c r="CY269" i="4" s="1"/>
  <c r="CW269" i="4"/>
  <c r="CD269" i="4"/>
  <c r="CX268" i="4"/>
  <c r="CY268" i="4" s="1"/>
  <c r="CW268" i="4"/>
  <c r="CG268" i="4"/>
  <c r="CE268" i="4"/>
  <c r="CD268" i="4"/>
  <c r="CX267" i="4"/>
  <c r="CW267" i="4"/>
  <c r="CY267" i="4" s="1"/>
  <c r="CE267" i="4"/>
  <c r="CD267" i="4"/>
  <c r="CG267" i="4" s="1"/>
  <c r="CY266" i="4"/>
  <c r="CX266" i="4"/>
  <c r="CW266" i="4"/>
  <c r="CE266" i="4"/>
  <c r="CD266" i="4"/>
  <c r="CG266" i="4" s="1"/>
  <c r="CY265" i="4"/>
  <c r="CX265" i="4"/>
  <c r="CW265" i="4"/>
  <c r="CE265" i="4"/>
  <c r="CD265" i="4"/>
  <c r="CY264" i="4"/>
  <c r="CX264" i="4"/>
  <c r="CW264" i="4"/>
  <c r="CG264" i="4"/>
  <c r="CE264" i="4"/>
  <c r="CD264" i="4"/>
  <c r="CX263" i="4"/>
  <c r="CW263" i="4"/>
  <c r="CY263" i="4" s="1"/>
  <c r="CE263" i="4"/>
  <c r="CD263" i="4"/>
  <c r="CX262" i="4"/>
  <c r="CY262" i="4" s="1"/>
  <c r="CW262" i="4"/>
  <c r="CG262" i="4"/>
  <c r="CE262" i="4"/>
  <c r="CD262" i="4"/>
  <c r="CX261" i="4"/>
  <c r="CW261" i="4"/>
  <c r="CY261" i="4" s="1"/>
  <c r="CE261" i="4"/>
  <c r="CD261" i="4"/>
  <c r="CX235" i="4"/>
  <c r="CY235" i="4" s="1"/>
  <c r="CW235" i="4"/>
  <c r="CD235" i="4"/>
  <c r="CY234" i="4"/>
  <c r="CX234" i="4"/>
  <c r="CW234" i="4"/>
  <c r="CG234" i="4"/>
  <c r="CE234" i="4"/>
  <c r="CD234" i="4"/>
  <c r="CX233" i="4"/>
  <c r="CW233" i="4"/>
  <c r="CY233" i="4" s="1"/>
  <c r="CE233" i="4"/>
  <c r="CD233" i="4"/>
  <c r="CY232" i="4"/>
  <c r="CX232" i="4"/>
  <c r="CW232" i="4"/>
  <c r="CE232" i="4"/>
  <c r="CD232" i="4"/>
  <c r="CY231" i="4"/>
  <c r="CX231" i="4"/>
  <c r="CW231" i="4"/>
  <c r="CE231" i="4"/>
  <c r="CD231" i="4"/>
  <c r="CX230" i="4"/>
  <c r="CY230" i="4" s="1"/>
  <c r="CW230" i="4"/>
  <c r="CG230" i="4"/>
  <c r="CE230" i="4"/>
  <c r="CD230" i="4"/>
  <c r="CX229" i="4"/>
  <c r="CW229" i="4"/>
  <c r="CY229" i="4" s="1"/>
  <c r="CE229" i="4"/>
  <c r="CD229" i="4"/>
  <c r="CG229" i="4" s="1"/>
  <c r="CY228" i="4"/>
  <c r="CX228" i="4"/>
  <c r="CW228" i="4"/>
  <c r="CG228" i="4"/>
  <c r="CE228" i="4"/>
  <c r="CD228" i="4"/>
  <c r="CX227" i="4"/>
  <c r="CW227" i="4"/>
  <c r="CY227" i="4" s="1"/>
  <c r="CE227" i="4"/>
  <c r="CD227" i="4"/>
  <c r="CY201" i="4"/>
  <c r="CX201" i="4"/>
  <c r="CW201" i="4"/>
  <c r="CD201" i="4"/>
  <c r="CX200" i="4"/>
  <c r="CY200" i="4" s="1"/>
  <c r="CW200" i="4"/>
  <c r="CG200" i="4"/>
  <c r="CE200" i="4"/>
  <c r="CD200" i="4"/>
  <c r="CX199" i="4"/>
  <c r="CW199" i="4"/>
  <c r="CY199" i="4" s="1"/>
  <c r="CE199" i="4"/>
  <c r="CD199" i="4"/>
  <c r="CG199" i="4" s="1"/>
  <c r="CY198" i="4"/>
  <c r="CX198" i="4"/>
  <c r="CW198" i="4"/>
  <c r="CE198" i="4"/>
  <c r="CD198" i="4"/>
  <c r="CG198" i="4" s="1"/>
  <c r="CX197" i="4"/>
  <c r="CW197" i="4"/>
  <c r="CY197" i="4" s="1"/>
  <c r="CE197" i="4"/>
  <c r="CD197" i="4"/>
  <c r="CG197" i="4" s="1"/>
  <c r="CX196" i="4"/>
  <c r="CY196" i="4" s="1"/>
  <c r="CW196" i="4"/>
  <c r="CG196" i="4"/>
  <c r="CE196" i="4"/>
  <c r="CD196" i="4"/>
  <c r="CX195" i="4"/>
  <c r="CW195" i="4"/>
  <c r="CG195" i="4"/>
  <c r="CE195" i="4"/>
  <c r="CD195" i="4"/>
  <c r="CX194" i="4"/>
  <c r="CY194" i="4" s="1"/>
  <c r="CW194" i="4"/>
  <c r="CG194" i="4"/>
  <c r="CE194" i="4"/>
  <c r="CD194" i="4"/>
  <c r="CX193" i="4"/>
  <c r="CW193" i="4"/>
  <c r="CY193" i="4" s="1"/>
  <c r="CG193" i="4"/>
  <c r="CJ189" i="4" s="1" a="1"/>
  <c r="CE193" i="4"/>
  <c r="CD193" i="4"/>
  <c r="CX167" i="4"/>
  <c r="CY167" i="4" s="1"/>
  <c r="CW167" i="4"/>
  <c r="CD167" i="4"/>
  <c r="CX166" i="4"/>
  <c r="CY166" i="4" s="1"/>
  <c r="CW166" i="4"/>
  <c r="CG166" i="4"/>
  <c r="CE166" i="4"/>
  <c r="CD166" i="4"/>
  <c r="CX165" i="4"/>
  <c r="CW165" i="4"/>
  <c r="CE165" i="4"/>
  <c r="CG165" i="4" s="1"/>
  <c r="CD165" i="4"/>
  <c r="CY164" i="4"/>
  <c r="CX164" i="4"/>
  <c r="CW164" i="4"/>
  <c r="CE164" i="4"/>
  <c r="CD164" i="4"/>
  <c r="CG164" i="4" s="1"/>
  <c r="CX163" i="4"/>
  <c r="CW163" i="4"/>
  <c r="CY163" i="4" s="1"/>
  <c r="CG163" i="4"/>
  <c r="CE163" i="4"/>
  <c r="CD163" i="4"/>
  <c r="CX162" i="4"/>
  <c r="CW162" i="4"/>
  <c r="CY162" i="4" s="1"/>
  <c r="CE162" i="4"/>
  <c r="CD162" i="4"/>
  <c r="CG162" i="4" s="1"/>
  <c r="CY161" i="4"/>
  <c r="CX161" i="4"/>
  <c r="CW161" i="4"/>
  <c r="CG161" i="4"/>
  <c r="CE161" i="4"/>
  <c r="CD161" i="4"/>
  <c r="CX160" i="4"/>
  <c r="CW160" i="4"/>
  <c r="CY160" i="4" s="1"/>
  <c r="CE160" i="4"/>
  <c r="CD160" i="4"/>
  <c r="CX159" i="4"/>
  <c r="CY159" i="4" s="1"/>
  <c r="CW159" i="4"/>
  <c r="CG159" i="4"/>
  <c r="CE159" i="4"/>
  <c r="CD159" i="4"/>
  <c r="CX133" i="4"/>
  <c r="CW133" i="4"/>
  <c r="CY133" i="4" s="1"/>
  <c r="CD133" i="4"/>
  <c r="CX132" i="4"/>
  <c r="CW132" i="4"/>
  <c r="CY132" i="4" s="1"/>
  <c r="CE132" i="4"/>
  <c r="CD132" i="4"/>
  <c r="CG132" i="4" s="1"/>
  <c r="CY131" i="4"/>
  <c r="CX131" i="4"/>
  <c r="CW131" i="4"/>
  <c r="CG131" i="4"/>
  <c r="CE131" i="4"/>
  <c r="CD131" i="4"/>
  <c r="CX130" i="4"/>
  <c r="CW130" i="4"/>
  <c r="CY130" i="4" s="1"/>
  <c r="CG130" i="4"/>
  <c r="CE130" i="4"/>
  <c r="CD130" i="4"/>
  <c r="CX129" i="4"/>
  <c r="CW129" i="4"/>
  <c r="CY129" i="4" s="1"/>
  <c r="CG129" i="4"/>
  <c r="CE129" i="4"/>
  <c r="CD129" i="4"/>
  <c r="CX128" i="4"/>
  <c r="CW128" i="4"/>
  <c r="CY128" i="4" s="1"/>
  <c r="CE128" i="4"/>
  <c r="CD128" i="4"/>
  <c r="CX127" i="4"/>
  <c r="CY127" i="4" s="1"/>
  <c r="CW127" i="4"/>
  <c r="CG127" i="4"/>
  <c r="CE127" i="4"/>
  <c r="CD127" i="4"/>
  <c r="CX126" i="4"/>
  <c r="CW126" i="4"/>
  <c r="CY126" i="4" s="1"/>
  <c r="CE126" i="4"/>
  <c r="CD126" i="4"/>
  <c r="CG126" i="4" s="1"/>
  <c r="CY125" i="4"/>
  <c r="CX125" i="4"/>
  <c r="CW125" i="4"/>
  <c r="CG125" i="4"/>
  <c r="CE125" i="4"/>
  <c r="CD125" i="4"/>
  <c r="CX99" i="4"/>
  <c r="CW99" i="4"/>
  <c r="CY99" i="4" s="1"/>
  <c r="CD99" i="4"/>
  <c r="CX98" i="4"/>
  <c r="CW98" i="4"/>
  <c r="CY98" i="4" s="1"/>
  <c r="CE98" i="4"/>
  <c r="CD98" i="4"/>
  <c r="CX97" i="4"/>
  <c r="CY97" i="4" s="1"/>
  <c r="CW97" i="4"/>
  <c r="CG97" i="4"/>
  <c r="CE97" i="4"/>
  <c r="CD97" i="4"/>
  <c r="CX96" i="4"/>
  <c r="CW96" i="4"/>
  <c r="CY96" i="4" s="1"/>
  <c r="CG96" i="4"/>
  <c r="CE96" i="4"/>
  <c r="CD96" i="4"/>
  <c r="CX95" i="4"/>
  <c r="CW95" i="4"/>
  <c r="CY95" i="4" s="1"/>
  <c r="CE95" i="4"/>
  <c r="CD95" i="4"/>
  <c r="CG95" i="4" s="1"/>
  <c r="CX94" i="4"/>
  <c r="CW94" i="4"/>
  <c r="CY94" i="4" s="1"/>
  <c r="CE94" i="4"/>
  <c r="CD94" i="4"/>
  <c r="CG94" i="4" s="1"/>
  <c r="CX93" i="4"/>
  <c r="CY93" i="4" s="1"/>
  <c r="CW93" i="4"/>
  <c r="CG93" i="4"/>
  <c r="CE93" i="4"/>
  <c r="CD93" i="4"/>
  <c r="CX92" i="4"/>
  <c r="CW92" i="4"/>
  <c r="CE92" i="4"/>
  <c r="CG92" i="4" s="1"/>
  <c r="CD92" i="4"/>
  <c r="CX91" i="4"/>
  <c r="CY91" i="4" s="1"/>
  <c r="CW91" i="4"/>
  <c r="CG91" i="4"/>
  <c r="CE91" i="4"/>
  <c r="CD91" i="4"/>
  <c r="AU92" i="4"/>
  <c r="AQ95" i="4"/>
  <c r="AR99" i="4"/>
  <c r="AS91" i="4"/>
  <c r="BY89" i="4"/>
  <c r="BJ159" i="4"/>
  <c r="BJ160" i="4"/>
  <c r="BK160" i="4"/>
  <c r="BL160" i="4"/>
  <c r="BM160" i="4"/>
  <c r="BJ161" i="4"/>
  <c r="BK161" i="4"/>
  <c r="BL161" i="4"/>
  <c r="BM161" i="4"/>
  <c r="BJ162" i="4"/>
  <c r="BK162" i="4"/>
  <c r="BL162" i="4"/>
  <c r="BM162" i="4"/>
  <c r="BJ163" i="4"/>
  <c r="BK163" i="4"/>
  <c r="BL163" i="4"/>
  <c r="BM163" i="4"/>
  <c r="BJ164" i="4"/>
  <c r="BK164" i="4"/>
  <c r="BL164" i="4"/>
  <c r="BM164" i="4"/>
  <c r="BJ165" i="4"/>
  <c r="BK165" i="4"/>
  <c r="BL165" i="4"/>
  <c r="BM165" i="4"/>
  <c r="BJ166" i="4"/>
  <c r="BK166" i="4"/>
  <c r="BL166" i="4"/>
  <c r="BM166" i="4"/>
  <c r="BJ167" i="4"/>
  <c r="BK167" i="4"/>
  <c r="BL167" i="4"/>
  <c r="BM167" i="4"/>
  <c r="BP155" i="4" s="1" a="1"/>
  <c r="BP155" i="4" s="1"/>
  <c r="BP162" i="4" s="1"/>
  <c r="BP163" i="4" s="1"/>
  <c r="BP164" i="4"/>
  <c r="DB295" i="4" l="1"/>
  <c r="DB293" i="4"/>
  <c r="DC296" i="4"/>
  <c r="DC294" i="4"/>
  <c r="DC292" i="4"/>
  <c r="DB296" i="4"/>
  <c r="DB294" i="4"/>
  <c r="DB260" i="4"/>
  <c r="DB258" i="4"/>
  <c r="DC257" i="4"/>
  <c r="DB261" i="4"/>
  <c r="DB259" i="4"/>
  <c r="DJ230" i="4"/>
  <c r="DC227" i="4"/>
  <c r="DC225" i="4"/>
  <c r="DB192" i="4"/>
  <c r="DB190" i="4"/>
  <c r="DC193" i="4"/>
  <c r="DC191" i="4"/>
  <c r="DC189" i="4"/>
  <c r="DB193" i="4"/>
  <c r="DB191" i="4"/>
  <c r="DB158" i="4"/>
  <c r="DB156" i="4"/>
  <c r="DC159" i="4"/>
  <c r="DC157" i="4"/>
  <c r="DB124" i="4"/>
  <c r="DB122" i="4"/>
  <c r="DC125" i="4"/>
  <c r="DC123" i="4"/>
  <c r="DJ91" i="4"/>
  <c r="DJ96" i="4"/>
  <c r="DJ100" i="4"/>
  <c r="DJ92" i="4"/>
  <c r="DJ97" i="4"/>
  <c r="DJ101" i="4"/>
  <c r="DJ93" i="4"/>
  <c r="DJ94" i="4"/>
  <c r="DJ98" i="4"/>
  <c r="DJ89" i="4"/>
  <c r="DJ90" i="4"/>
  <c r="DJ95" i="4"/>
  <c r="DJ99" i="4"/>
  <c r="DC90" i="4"/>
  <c r="DC88" i="4"/>
  <c r="DB90" i="4"/>
  <c r="DB88" i="4"/>
  <c r="DC91" i="4"/>
  <c r="DC89" i="4"/>
  <c r="DC87" i="4"/>
  <c r="DB91" i="4"/>
  <c r="DB89" i="4"/>
  <c r="CJ198" i="4"/>
  <c r="CJ189" i="4"/>
  <c r="DB266" i="4"/>
  <c r="DB130" i="4"/>
  <c r="CJ87" i="4" a="1"/>
  <c r="DJ306" i="4"/>
  <c r="DJ305" i="4"/>
  <c r="DJ304" i="4"/>
  <c r="DJ303" i="4"/>
  <c r="DJ301" i="4"/>
  <c r="DJ299" i="4"/>
  <c r="DJ297" i="4"/>
  <c r="DJ295" i="4"/>
  <c r="DJ294" i="4"/>
  <c r="DJ302" i="4"/>
  <c r="DJ296" i="4"/>
  <c r="DB301" i="4"/>
  <c r="DB300" i="4"/>
  <c r="DK303" i="4" s="1"/>
  <c r="CJ155" i="4" a="1"/>
  <c r="DJ298" i="4"/>
  <c r="CY92" i="4"/>
  <c r="CG98" i="4"/>
  <c r="CG128" i="4"/>
  <c r="CJ121" i="4" s="1" a="1"/>
  <c r="CG160" i="4"/>
  <c r="CG261" i="4"/>
  <c r="CG265" i="4"/>
  <c r="DK306" i="4"/>
  <c r="CG263" i="4"/>
  <c r="CY165" i="4"/>
  <c r="CY195" i="4"/>
  <c r="CG227" i="4"/>
  <c r="CJ223" i="4" s="1" a="1"/>
  <c r="CG231" i="4"/>
  <c r="CG232" i="4"/>
  <c r="CG233" i="4"/>
  <c r="CG298" i="4"/>
  <c r="CJ292" i="4" s="1" a="1"/>
  <c r="DK299" i="4"/>
  <c r="DK301" i="4"/>
  <c r="DK304" i="4"/>
  <c r="DK305" i="4"/>
  <c r="BL127" i="4"/>
  <c r="BL128" i="4"/>
  <c r="BL129" i="4"/>
  <c r="BL130" i="4"/>
  <c r="BL131" i="4"/>
  <c r="BL132" i="4"/>
  <c r="BL133" i="4"/>
  <c r="BL134" i="4"/>
  <c r="BL126" i="4"/>
  <c r="BK127" i="4"/>
  <c r="BK128" i="4"/>
  <c r="BK129" i="4"/>
  <c r="BK130" i="4"/>
  <c r="BK131" i="4"/>
  <c r="BK132" i="4"/>
  <c r="BK133" i="4"/>
  <c r="BK134" i="4"/>
  <c r="BK126" i="4"/>
  <c r="BL195" i="4"/>
  <c r="BL196" i="4"/>
  <c r="BL197" i="4"/>
  <c r="BL198" i="4"/>
  <c r="BL199" i="4"/>
  <c r="BL200" i="4"/>
  <c r="BL201" i="4"/>
  <c r="BL202" i="4"/>
  <c r="BL194" i="4"/>
  <c r="BK195" i="4"/>
  <c r="BK196" i="4"/>
  <c r="BK197" i="4"/>
  <c r="BK198" i="4"/>
  <c r="BK199" i="4"/>
  <c r="BK200" i="4"/>
  <c r="BK201" i="4"/>
  <c r="BK202" i="4"/>
  <c r="BK194" i="4"/>
  <c r="BL229" i="4"/>
  <c r="BL230" i="4"/>
  <c r="BL231" i="4"/>
  <c r="BL232" i="4"/>
  <c r="BL233" i="4"/>
  <c r="BL234" i="4"/>
  <c r="BL235" i="4"/>
  <c r="BL228" i="4"/>
  <c r="BK229" i="4"/>
  <c r="BK230" i="4"/>
  <c r="BK231" i="4"/>
  <c r="BK232" i="4"/>
  <c r="BK233" i="4"/>
  <c r="BK234" i="4"/>
  <c r="BK235" i="4"/>
  <c r="BK228" i="4"/>
  <c r="BL263" i="4"/>
  <c r="BL264" i="4"/>
  <c r="BL265" i="4"/>
  <c r="BL266" i="4"/>
  <c r="BL267" i="4"/>
  <c r="BL268" i="4"/>
  <c r="BL269" i="4"/>
  <c r="BL262" i="4"/>
  <c r="BK263" i="4"/>
  <c r="BK264" i="4"/>
  <c r="BK265" i="4"/>
  <c r="BK266" i="4"/>
  <c r="BK267" i="4"/>
  <c r="BK268" i="4"/>
  <c r="BK269" i="4"/>
  <c r="BK262" i="4"/>
  <c r="BL298" i="4"/>
  <c r="BL299" i="4"/>
  <c r="BL300" i="4"/>
  <c r="BL301" i="4"/>
  <c r="BL302" i="4"/>
  <c r="BL303" i="4"/>
  <c r="BL304" i="4"/>
  <c r="BL297" i="4"/>
  <c r="BK298" i="4"/>
  <c r="BK299" i="4"/>
  <c r="BK300" i="4"/>
  <c r="BK301" i="4"/>
  <c r="BK302" i="4"/>
  <c r="BK303" i="4"/>
  <c r="BK304" i="4"/>
  <c r="BK297" i="4"/>
  <c r="AS297" i="4"/>
  <c r="AS298" i="4"/>
  <c r="AS299" i="4"/>
  <c r="AS300" i="4"/>
  <c r="AS301" i="4"/>
  <c r="AS302" i="4"/>
  <c r="AS303" i="4"/>
  <c r="AS296" i="4"/>
  <c r="AR297" i="4"/>
  <c r="AR298" i="4"/>
  <c r="AR299" i="4"/>
  <c r="AR300" i="4"/>
  <c r="AR301" i="4"/>
  <c r="AR302" i="4"/>
  <c r="AR303" i="4"/>
  <c r="AR304" i="4"/>
  <c r="AR296" i="4"/>
  <c r="AS262" i="4"/>
  <c r="AS263" i="4"/>
  <c r="AS264" i="4"/>
  <c r="AS265" i="4"/>
  <c r="AS266" i="4"/>
  <c r="AS267" i="4"/>
  <c r="AS268" i="4"/>
  <c r="AS261" i="4"/>
  <c r="AR262" i="4"/>
  <c r="AR263" i="4"/>
  <c r="AR264" i="4"/>
  <c r="AR265" i="4"/>
  <c r="AR266" i="4"/>
  <c r="AR267" i="4"/>
  <c r="AR268" i="4"/>
  <c r="AR269" i="4"/>
  <c r="AR261" i="4"/>
  <c r="AS228" i="4"/>
  <c r="AS229" i="4"/>
  <c r="AS230" i="4"/>
  <c r="AS231" i="4"/>
  <c r="AS232" i="4"/>
  <c r="AS233" i="4"/>
  <c r="AS234" i="4"/>
  <c r="AS227" i="4"/>
  <c r="AR228" i="4"/>
  <c r="AR229" i="4"/>
  <c r="AR230" i="4"/>
  <c r="AR231" i="4"/>
  <c r="AR232" i="4"/>
  <c r="AR233" i="4"/>
  <c r="AR234" i="4"/>
  <c r="AR235" i="4"/>
  <c r="AR227" i="4"/>
  <c r="AS194" i="4"/>
  <c r="AS195" i="4"/>
  <c r="AS196" i="4"/>
  <c r="AS197" i="4"/>
  <c r="AS198" i="4"/>
  <c r="AS199" i="4"/>
  <c r="AS200" i="4"/>
  <c r="AS193" i="4"/>
  <c r="AR194" i="4"/>
  <c r="AR195" i="4"/>
  <c r="AR196" i="4"/>
  <c r="AR197" i="4"/>
  <c r="AR198" i="4"/>
  <c r="AR199" i="4"/>
  <c r="AR200" i="4"/>
  <c r="AR201" i="4"/>
  <c r="AR202" i="4"/>
  <c r="AR193" i="4"/>
  <c r="AS160" i="4"/>
  <c r="AS161" i="4"/>
  <c r="AS162" i="4"/>
  <c r="AS163" i="4"/>
  <c r="AS164" i="4"/>
  <c r="AS165" i="4"/>
  <c r="AS166" i="4"/>
  <c r="AS159" i="4"/>
  <c r="AR160" i="4"/>
  <c r="AR161" i="4"/>
  <c r="AR162" i="4"/>
  <c r="AR163" i="4"/>
  <c r="AR164" i="4"/>
  <c r="AR165" i="4"/>
  <c r="AR166" i="4"/>
  <c r="AR167" i="4"/>
  <c r="AR159" i="4"/>
  <c r="AS126" i="4"/>
  <c r="AS127" i="4"/>
  <c r="AS128" i="4"/>
  <c r="AS129" i="4"/>
  <c r="AS130" i="4"/>
  <c r="AS131" i="4"/>
  <c r="AS132" i="4"/>
  <c r="AS125" i="4"/>
  <c r="AR126" i="4"/>
  <c r="AR127" i="4"/>
  <c r="AR128" i="4"/>
  <c r="AR129" i="4"/>
  <c r="AR130" i="4"/>
  <c r="AR131" i="4"/>
  <c r="AR132" i="4"/>
  <c r="AR133" i="4"/>
  <c r="AR134" i="4"/>
  <c r="AR125" i="4"/>
  <c r="BL99" i="4"/>
  <c r="BL98" i="4"/>
  <c r="BL97" i="4"/>
  <c r="BL96" i="4"/>
  <c r="BL95" i="4"/>
  <c r="BL94" i="4"/>
  <c r="BL93" i="4"/>
  <c r="BL92" i="4"/>
  <c r="P89" i="4"/>
  <c r="F91" i="4"/>
  <c r="G91" i="4" s="1"/>
  <c r="L91" i="4"/>
  <c r="R91" i="4"/>
  <c r="S91" i="4"/>
  <c r="AQ91" i="4"/>
  <c r="BJ91" i="4"/>
  <c r="F92" i="4"/>
  <c r="L92" i="4"/>
  <c r="M92" i="4" s="1"/>
  <c r="R92" i="4"/>
  <c r="AC92" i="4"/>
  <c r="AQ92" i="4"/>
  <c r="BJ92" i="4"/>
  <c r="F93" i="4"/>
  <c r="L93" i="4"/>
  <c r="M94" i="4" s="1"/>
  <c r="R93" i="4"/>
  <c r="AB93" i="4"/>
  <c r="AC93" i="4"/>
  <c r="AQ93" i="4"/>
  <c r="BJ93" i="4"/>
  <c r="F94" i="4"/>
  <c r="G94" i="4"/>
  <c r="L94" i="4"/>
  <c r="R94" i="4"/>
  <c r="S94" i="4"/>
  <c r="AB94" i="4"/>
  <c r="AQ94" i="4"/>
  <c r="BJ94" i="4"/>
  <c r="F95" i="4"/>
  <c r="G96" i="4" s="1"/>
  <c r="L95" i="4"/>
  <c r="M95" i="4" s="1"/>
  <c r="R95" i="4"/>
  <c r="S95" i="4" s="1"/>
  <c r="BJ95" i="4"/>
  <c r="F96" i="4"/>
  <c r="L96" i="4"/>
  <c r="R96" i="4"/>
  <c r="S96" i="4" s="1"/>
  <c r="AQ96" i="4"/>
  <c r="BJ96" i="4"/>
  <c r="F97" i="4"/>
  <c r="G97" i="4" s="1"/>
  <c r="L97" i="4"/>
  <c r="R97" i="4"/>
  <c r="S97" i="4"/>
  <c r="AQ97" i="4"/>
  <c r="BJ97" i="4"/>
  <c r="F98" i="4"/>
  <c r="L98" i="4"/>
  <c r="R98" i="4"/>
  <c r="AQ98" i="4"/>
  <c r="BJ98" i="4"/>
  <c r="F99" i="4"/>
  <c r="L99" i="4"/>
  <c r="M89" i="4" s="1"/>
  <c r="M99" i="4"/>
  <c r="R99" i="4"/>
  <c r="S89" i="4" s="1"/>
  <c r="AQ99" i="4"/>
  <c r="BJ99" i="4"/>
  <c r="F125" i="4"/>
  <c r="G125" i="4" s="1"/>
  <c r="L125" i="4"/>
  <c r="M126" i="4" s="1"/>
  <c r="R125" i="4"/>
  <c r="S125" i="4" s="1"/>
  <c r="AQ125" i="4"/>
  <c r="BJ125" i="4"/>
  <c r="F126" i="4"/>
  <c r="L126" i="4"/>
  <c r="R126" i="4"/>
  <c r="AB126" i="4"/>
  <c r="AC126" i="4"/>
  <c r="AQ126" i="4"/>
  <c r="BJ126" i="4"/>
  <c r="F127" i="4"/>
  <c r="L127" i="4"/>
  <c r="M127" i="4" s="1"/>
  <c r="R127" i="4"/>
  <c r="AC127" i="4"/>
  <c r="AQ127" i="4"/>
  <c r="BJ127" i="4"/>
  <c r="F128" i="4"/>
  <c r="AC128" i="4" s="1"/>
  <c r="G128" i="4"/>
  <c r="L128" i="4"/>
  <c r="R128" i="4"/>
  <c r="S128" i="4"/>
  <c r="AB128" i="4"/>
  <c r="AQ128" i="4"/>
  <c r="BJ128" i="4"/>
  <c r="F129" i="4"/>
  <c r="L129" i="4"/>
  <c r="M129" i="4" s="1"/>
  <c r="R129" i="4"/>
  <c r="AQ129" i="4"/>
  <c r="BJ129" i="4"/>
  <c r="F130" i="4"/>
  <c r="G130" i="4"/>
  <c r="L130" i="4"/>
  <c r="R130" i="4"/>
  <c r="S130" i="4"/>
  <c r="AB130" i="4"/>
  <c r="AQ130" i="4"/>
  <c r="BJ130" i="4"/>
  <c r="F131" i="4"/>
  <c r="G131" i="4" s="1"/>
  <c r="L131" i="4"/>
  <c r="R131" i="4"/>
  <c r="S132" i="4" s="1"/>
  <c r="AQ131" i="4"/>
  <c r="BJ131" i="4"/>
  <c r="F132" i="4"/>
  <c r="G132" i="4" s="1"/>
  <c r="L132" i="4"/>
  <c r="R132" i="4"/>
  <c r="AB132" i="4"/>
  <c r="AQ132" i="4"/>
  <c r="BJ132" i="4"/>
  <c r="F133" i="4"/>
  <c r="L133" i="4"/>
  <c r="M123" i="4" s="1"/>
  <c r="M133" i="4"/>
  <c r="R133" i="4"/>
  <c r="AQ133" i="4"/>
  <c r="BJ133" i="4"/>
  <c r="F159" i="4"/>
  <c r="AB159" i="4" s="1"/>
  <c r="L159" i="4"/>
  <c r="R159" i="4"/>
  <c r="AQ159" i="4"/>
  <c r="F160" i="4"/>
  <c r="L160" i="4"/>
  <c r="R160" i="4"/>
  <c r="S161" i="4" s="1"/>
  <c r="AQ160" i="4"/>
  <c r="F161" i="4"/>
  <c r="G161" i="4"/>
  <c r="L161" i="4"/>
  <c r="AC161" i="4" s="1"/>
  <c r="R161" i="4"/>
  <c r="AB161" i="4"/>
  <c r="AQ161" i="4"/>
  <c r="F162" i="4"/>
  <c r="L162" i="4"/>
  <c r="R162" i="4"/>
  <c r="AQ162" i="4"/>
  <c r="F163" i="4"/>
  <c r="L163" i="4"/>
  <c r="R163" i="4"/>
  <c r="S164" i="4" s="1"/>
  <c r="AQ163" i="4"/>
  <c r="F164" i="4"/>
  <c r="AB164" i="4" s="1"/>
  <c r="G164" i="4"/>
  <c r="L164" i="4"/>
  <c r="AC164" i="4" s="1"/>
  <c r="R164" i="4"/>
  <c r="AQ164" i="4"/>
  <c r="F165" i="4"/>
  <c r="G166" i="4" s="1"/>
  <c r="L165" i="4"/>
  <c r="R165" i="4"/>
  <c r="S165" i="4" s="1"/>
  <c r="AQ165" i="4"/>
  <c r="F166" i="4"/>
  <c r="AB166" i="4" s="1"/>
  <c r="L166" i="4"/>
  <c r="R166" i="4"/>
  <c r="S166" i="4"/>
  <c r="AQ166" i="4"/>
  <c r="F167" i="4"/>
  <c r="G157" i="4" s="1"/>
  <c r="L167" i="4"/>
  <c r="R167" i="4"/>
  <c r="S157" i="4" s="1"/>
  <c r="AQ167" i="4"/>
  <c r="F193" i="4"/>
  <c r="L193" i="4"/>
  <c r="M193" i="4" s="1"/>
  <c r="R193" i="4"/>
  <c r="S193" i="4" s="1"/>
  <c r="AQ193" i="4"/>
  <c r="BJ193" i="4"/>
  <c r="F194" i="4"/>
  <c r="L194" i="4"/>
  <c r="R194" i="4"/>
  <c r="AB194" i="4"/>
  <c r="AQ194" i="4"/>
  <c r="BJ194" i="4"/>
  <c r="F195" i="4"/>
  <c r="AC195" i="4" s="1"/>
  <c r="G195" i="4"/>
  <c r="L195" i="4"/>
  <c r="R195" i="4"/>
  <c r="S195" i="4"/>
  <c r="AB195" i="4"/>
  <c r="AQ195" i="4"/>
  <c r="BJ195" i="4"/>
  <c r="F196" i="4"/>
  <c r="AC196" i="4" s="1"/>
  <c r="L196" i="4"/>
  <c r="R196" i="4"/>
  <c r="S196" i="4" s="1"/>
  <c r="AQ196" i="4"/>
  <c r="BJ196" i="4"/>
  <c r="F197" i="4"/>
  <c r="AC197" i="4" s="1"/>
  <c r="L197" i="4"/>
  <c r="R197" i="4"/>
  <c r="S198" i="4" s="1"/>
  <c r="S197" i="4"/>
  <c r="AQ197" i="4"/>
  <c r="BJ197" i="4"/>
  <c r="F198" i="4"/>
  <c r="AB198" i="4" s="1"/>
  <c r="L198" i="4"/>
  <c r="M198" i="4"/>
  <c r="R198" i="4"/>
  <c r="AQ198" i="4"/>
  <c r="BJ198" i="4"/>
  <c r="F199" i="4"/>
  <c r="AC199" i="4" s="1"/>
  <c r="L199" i="4"/>
  <c r="M199" i="4" s="1"/>
  <c r="R199" i="4"/>
  <c r="AQ199" i="4"/>
  <c r="BJ199" i="4"/>
  <c r="F200" i="4"/>
  <c r="AB200" i="4" s="1"/>
  <c r="L200" i="4"/>
  <c r="R200" i="4"/>
  <c r="AQ200" i="4"/>
  <c r="BJ200" i="4"/>
  <c r="F201" i="4"/>
  <c r="AB201" i="4" s="1"/>
  <c r="L201" i="4"/>
  <c r="R201" i="4"/>
  <c r="S191" i="4" s="1"/>
  <c r="AQ201" i="4"/>
  <c r="BJ201" i="4"/>
  <c r="F227" i="4"/>
  <c r="G227" i="4"/>
  <c r="L227" i="4"/>
  <c r="M227" i="4" s="1"/>
  <c r="R227" i="4"/>
  <c r="S227" i="4"/>
  <c r="AQ227" i="4"/>
  <c r="BJ227" i="4"/>
  <c r="F228" i="4"/>
  <c r="L228" i="4"/>
  <c r="R228" i="4"/>
  <c r="AB228" i="4"/>
  <c r="AQ228" i="4"/>
  <c r="BJ228" i="4"/>
  <c r="F229" i="4"/>
  <c r="AC229" i="4" s="1"/>
  <c r="L229" i="4"/>
  <c r="R229" i="4"/>
  <c r="S229" i="4"/>
  <c r="AQ229" i="4"/>
  <c r="BJ229" i="4"/>
  <c r="F230" i="4"/>
  <c r="L230" i="4"/>
  <c r="R230" i="4"/>
  <c r="AQ230" i="4"/>
  <c r="BJ230" i="4"/>
  <c r="F231" i="4"/>
  <c r="L231" i="4"/>
  <c r="M231" i="4" s="1"/>
  <c r="R231" i="4"/>
  <c r="AB231" i="4"/>
  <c r="AQ231" i="4"/>
  <c r="BJ231" i="4"/>
  <c r="F232" i="4"/>
  <c r="L232" i="4"/>
  <c r="R232" i="4"/>
  <c r="AB232" i="4"/>
  <c r="AQ232" i="4"/>
  <c r="BJ232" i="4"/>
  <c r="F233" i="4"/>
  <c r="L233" i="4"/>
  <c r="M233" i="4"/>
  <c r="R233" i="4"/>
  <c r="AC233" i="4"/>
  <c r="AQ233" i="4"/>
  <c r="BJ233" i="4"/>
  <c r="F234" i="4"/>
  <c r="L234" i="4"/>
  <c r="R234" i="4"/>
  <c r="S235" i="4" s="1"/>
  <c r="AB234" i="4"/>
  <c r="AQ234" i="4"/>
  <c r="BJ234" i="4"/>
  <c r="F235" i="4"/>
  <c r="G225" i="4" s="1"/>
  <c r="G235" i="4"/>
  <c r="L235" i="4"/>
  <c r="R235" i="4"/>
  <c r="S225" i="4" s="1"/>
  <c r="AB235" i="4"/>
  <c r="AQ235" i="4"/>
  <c r="BJ235" i="4"/>
  <c r="F261" i="4"/>
  <c r="G261" i="4" s="1"/>
  <c r="L261" i="4"/>
  <c r="M262" i="4" s="1"/>
  <c r="R261" i="4"/>
  <c r="S261" i="4" s="1"/>
  <c r="AQ261" i="4"/>
  <c r="BJ261" i="4"/>
  <c r="F262" i="4"/>
  <c r="G262" i="4"/>
  <c r="L262" i="4"/>
  <c r="M263" i="4" s="1"/>
  <c r="R262" i="4"/>
  <c r="S262" i="4"/>
  <c r="AB262" i="4"/>
  <c r="AQ262" i="4"/>
  <c r="BJ262" i="4"/>
  <c r="F263" i="4"/>
  <c r="L263" i="4"/>
  <c r="M264" i="4" s="1"/>
  <c r="R263" i="4"/>
  <c r="AQ263" i="4"/>
  <c r="BJ263" i="4"/>
  <c r="F264" i="4"/>
  <c r="AB264" i="4" s="1"/>
  <c r="L264" i="4"/>
  <c r="R264" i="4"/>
  <c r="AQ264" i="4"/>
  <c r="BJ264" i="4"/>
  <c r="F265" i="4"/>
  <c r="G265" i="4"/>
  <c r="L265" i="4"/>
  <c r="R265" i="4"/>
  <c r="S265" i="4"/>
  <c r="AB265" i="4"/>
  <c r="AQ265" i="4"/>
  <c r="BJ265" i="4"/>
  <c r="F266" i="4"/>
  <c r="G266" i="4"/>
  <c r="L266" i="4"/>
  <c r="M267" i="4" s="1"/>
  <c r="R266" i="4"/>
  <c r="S266" i="4"/>
  <c r="AB266" i="4"/>
  <c r="AQ266" i="4"/>
  <c r="BJ266" i="4"/>
  <c r="F267" i="4"/>
  <c r="G267" i="4" s="1"/>
  <c r="L267" i="4"/>
  <c r="R267" i="4"/>
  <c r="S267" i="4" s="1"/>
  <c r="AC267" i="4"/>
  <c r="AQ267" i="4"/>
  <c r="BJ267" i="4"/>
  <c r="F268" i="4"/>
  <c r="AB268" i="4" s="1"/>
  <c r="L268" i="4"/>
  <c r="R268" i="4"/>
  <c r="AQ268" i="4"/>
  <c r="BJ268" i="4"/>
  <c r="F269" i="4"/>
  <c r="L269" i="4"/>
  <c r="R269" i="4"/>
  <c r="S259" i="4" s="1"/>
  <c r="AB269" i="4"/>
  <c r="AQ269" i="4"/>
  <c r="BJ269" i="4"/>
  <c r="F296" i="4"/>
  <c r="L296" i="4"/>
  <c r="M296" i="4"/>
  <c r="R296" i="4"/>
  <c r="S296" i="4" s="1"/>
  <c r="AQ296" i="4"/>
  <c r="BJ296" i="4"/>
  <c r="F297" i="4"/>
  <c r="G297" i="4" s="1"/>
  <c r="L297" i="4"/>
  <c r="R297" i="4"/>
  <c r="AQ297" i="4"/>
  <c r="BJ297" i="4"/>
  <c r="F298" i="4"/>
  <c r="L298" i="4"/>
  <c r="R298" i="4"/>
  <c r="AQ298" i="4"/>
  <c r="BJ298" i="4"/>
  <c r="F299" i="4"/>
  <c r="AB299" i="4" s="1"/>
  <c r="L299" i="4"/>
  <c r="M299" i="4"/>
  <c r="R299" i="4"/>
  <c r="AQ299" i="4"/>
  <c r="BJ299" i="4"/>
  <c r="F300" i="4"/>
  <c r="G300" i="4" s="1"/>
  <c r="L300" i="4"/>
  <c r="R300" i="4"/>
  <c r="S300" i="4"/>
  <c r="AQ300" i="4"/>
  <c r="BJ300" i="4"/>
  <c r="F301" i="4"/>
  <c r="AB301" i="4" s="1"/>
  <c r="L301" i="4"/>
  <c r="R301" i="4"/>
  <c r="S301" i="4"/>
  <c r="AQ301" i="4"/>
  <c r="BJ301" i="4"/>
  <c r="F302" i="4"/>
  <c r="L302" i="4"/>
  <c r="AC302" i="4" s="1"/>
  <c r="M302" i="4"/>
  <c r="R302" i="4"/>
  <c r="AQ302" i="4"/>
  <c r="BJ302" i="4"/>
  <c r="F303" i="4"/>
  <c r="L303" i="4"/>
  <c r="R303" i="4"/>
  <c r="AB303" i="4"/>
  <c r="AQ303" i="4"/>
  <c r="BJ303" i="4"/>
  <c r="F304" i="4"/>
  <c r="G304" i="4"/>
  <c r="L304" i="4"/>
  <c r="M294" i="4" s="1"/>
  <c r="R304" i="4"/>
  <c r="S304" i="4"/>
  <c r="AB304" i="4"/>
  <c r="AQ304" i="4"/>
  <c r="BJ304" i="4"/>
  <c r="F331" i="4"/>
  <c r="G331" i="4" s="1"/>
  <c r="L331" i="4"/>
  <c r="M331" i="4" s="1"/>
  <c r="R331" i="4"/>
  <c r="S331" i="4" s="1"/>
  <c r="F332" i="4"/>
  <c r="L332" i="4"/>
  <c r="R332" i="4"/>
  <c r="AC332" i="4"/>
  <c r="F333" i="4"/>
  <c r="L333" i="4"/>
  <c r="AC333" i="4" s="1"/>
  <c r="M333" i="4"/>
  <c r="R333" i="4"/>
  <c r="F334" i="4"/>
  <c r="L334" i="4"/>
  <c r="M334" i="4"/>
  <c r="R334" i="4"/>
  <c r="F335" i="4"/>
  <c r="L335" i="4"/>
  <c r="M335" i="4"/>
  <c r="R335" i="4"/>
  <c r="F336" i="4"/>
  <c r="L336" i="4"/>
  <c r="M337" i="4" s="1"/>
  <c r="M336" i="4"/>
  <c r="R336" i="4"/>
  <c r="F337" i="4"/>
  <c r="L337" i="4"/>
  <c r="M338" i="4" s="1"/>
  <c r="R337" i="4"/>
  <c r="F338" i="4"/>
  <c r="L338" i="4"/>
  <c r="R338" i="4"/>
  <c r="F339" i="4"/>
  <c r="L339" i="4"/>
  <c r="M339" i="4"/>
  <c r="R339" i="4"/>
  <c r="S329" i="4" s="1"/>
  <c r="H60" i="12"/>
  <c r="H61" i="12"/>
  <c r="H62" i="12"/>
  <c r="H63" i="12"/>
  <c r="H64" i="12"/>
  <c r="H65" i="12"/>
  <c r="H59" i="12"/>
  <c r="E60" i="12"/>
  <c r="E61" i="12"/>
  <c r="E62" i="12"/>
  <c r="E63" i="12"/>
  <c r="E64" i="12"/>
  <c r="E65" i="12"/>
  <c r="E59" i="12"/>
  <c r="DK300" i="4" l="1"/>
  <c r="DB198" i="4"/>
  <c r="CJ121" i="4"/>
  <c r="CJ130" i="4"/>
  <c r="CJ301" i="4"/>
  <c r="CJ292" i="4"/>
  <c r="DB164" i="4"/>
  <c r="CJ257" i="4" a="1"/>
  <c r="CJ164" i="4"/>
  <c r="CJ155" i="4"/>
  <c r="DJ271" i="4"/>
  <c r="DJ270" i="4"/>
  <c r="DJ269" i="4"/>
  <c r="DJ268" i="4"/>
  <c r="DJ265" i="4"/>
  <c r="DJ264" i="4"/>
  <c r="DJ262" i="4"/>
  <c r="DJ260" i="4"/>
  <c r="DJ259" i="4"/>
  <c r="DB265" i="4"/>
  <c r="DK263" i="4" s="1"/>
  <c r="DJ263" i="4"/>
  <c r="DJ261" i="4"/>
  <c r="DJ267" i="4"/>
  <c r="DB96" i="4"/>
  <c r="DB95" i="4"/>
  <c r="DK297" i="4"/>
  <c r="DK295" i="4"/>
  <c r="DK294" i="4"/>
  <c r="DK302" i="4"/>
  <c r="DK296" i="4"/>
  <c r="DK298" i="4"/>
  <c r="DB129" i="4"/>
  <c r="DJ131" i="4"/>
  <c r="DJ127" i="4"/>
  <c r="DJ125" i="4"/>
  <c r="DJ134" i="4"/>
  <c r="DJ132" i="4"/>
  <c r="DJ126" i="4"/>
  <c r="DJ135" i="4"/>
  <c r="DJ133" i="4"/>
  <c r="DJ130" i="4"/>
  <c r="DJ128" i="4"/>
  <c r="DJ123" i="4"/>
  <c r="DJ129" i="4"/>
  <c r="CJ197" i="4"/>
  <c r="CJ232" i="4"/>
  <c r="CJ223" i="4"/>
  <c r="CJ87" i="4"/>
  <c r="CJ96" i="4"/>
  <c r="DB232" i="4"/>
  <c r="AC337" i="4"/>
  <c r="AC261" i="4"/>
  <c r="S232" i="4"/>
  <c r="S231" i="4"/>
  <c r="M191" i="4"/>
  <c r="AC198" i="4"/>
  <c r="AB167" i="4"/>
  <c r="AE158" i="4" s="1"/>
  <c r="M131" i="4"/>
  <c r="AB129" i="4"/>
  <c r="AC129" i="4"/>
  <c r="AB127" i="4"/>
  <c r="M96" i="4"/>
  <c r="AC95" i="4"/>
  <c r="M265" i="4"/>
  <c r="S339" i="4"/>
  <c r="AC331" i="4"/>
  <c r="AC336" i="4"/>
  <c r="M332" i="4"/>
  <c r="S294" i="4"/>
  <c r="G302" i="4"/>
  <c r="AC300" i="4"/>
  <c r="M300" i="4"/>
  <c r="AC297" i="4"/>
  <c r="M297" i="4"/>
  <c r="G269" i="4"/>
  <c r="AC265" i="4"/>
  <c r="AC262" i="4"/>
  <c r="AC231" i="4"/>
  <c r="M230" i="4"/>
  <c r="S228" i="4"/>
  <c r="G201" i="4"/>
  <c r="M195" i="4"/>
  <c r="M164" i="4"/>
  <c r="M161" i="4"/>
  <c r="AB133" i="4"/>
  <c r="S133" i="4"/>
  <c r="AC130" i="4"/>
  <c r="S129" i="4"/>
  <c r="AC99" i="4"/>
  <c r="S297" i="4"/>
  <c r="AB196" i="4"/>
  <c r="M259" i="4"/>
  <c r="AC264" i="4"/>
  <c r="M329" i="4"/>
  <c r="S336" i="4"/>
  <c r="S335" i="4"/>
  <c r="S302" i="4"/>
  <c r="G301" i="4"/>
  <c r="AB300" i="4"/>
  <c r="AC299" i="4"/>
  <c r="AB297" i="4"/>
  <c r="AC296" i="4"/>
  <c r="G294" i="4"/>
  <c r="S269" i="4"/>
  <c r="G259" i="4"/>
  <c r="M261" i="4"/>
  <c r="M225" i="4"/>
  <c r="S233" i="4"/>
  <c r="G230" i="4"/>
  <c r="AB229" i="4"/>
  <c r="G229" i="4"/>
  <c r="S201" i="4"/>
  <c r="AC201" i="4"/>
  <c r="G198" i="4"/>
  <c r="AB197" i="4"/>
  <c r="G197" i="4"/>
  <c r="G196" i="4"/>
  <c r="S194" i="4"/>
  <c r="AC166" i="4"/>
  <c r="S123" i="4"/>
  <c r="AB131" i="4"/>
  <c r="M130" i="4"/>
  <c r="G98" i="4"/>
  <c r="AB97" i="4"/>
  <c r="AC94" i="4"/>
  <c r="M93" i="4"/>
  <c r="AB91" i="4"/>
  <c r="G334" i="4"/>
  <c r="AB333" i="4"/>
  <c r="M303" i="4"/>
  <c r="AC303" i="4"/>
  <c r="M304" i="4"/>
  <c r="S263" i="4"/>
  <c r="S264" i="4"/>
  <c r="M229" i="4"/>
  <c r="M228" i="4"/>
  <c r="S334" i="4"/>
  <c r="G333" i="4"/>
  <c r="AB332" i="4"/>
  <c r="G298" i="4"/>
  <c r="AB298" i="4"/>
  <c r="G299" i="4"/>
  <c r="M268" i="4"/>
  <c r="AC268" i="4"/>
  <c r="M269" i="4"/>
  <c r="M234" i="4"/>
  <c r="M235" i="4"/>
  <c r="AC228" i="4"/>
  <c r="M201" i="4"/>
  <c r="M200" i="4"/>
  <c r="S338" i="4"/>
  <c r="G337" i="4"/>
  <c r="AB336" i="4"/>
  <c r="AC339" i="4"/>
  <c r="G329" i="4"/>
  <c r="AB339" i="4"/>
  <c r="S337" i="4"/>
  <c r="AC335" i="4"/>
  <c r="G336" i="4"/>
  <c r="AB335" i="4"/>
  <c r="S333" i="4"/>
  <c r="M301" i="4"/>
  <c r="AC301" i="4"/>
  <c r="G263" i="4"/>
  <c r="AB263" i="4"/>
  <c r="G264" i="4"/>
  <c r="AC263" i="4"/>
  <c r="AC234" i="4"/>
  <c r="G232" i="4"/>
  <c r="AC232" i="4"/>
  <c r="G233" i="4"/>
  <c r="AC200" i="4"/>
  <c r="G338" i="4"/>
  <c r="AB337" i="4"/>
  <c r="AC338" i="4"/>
  <c r="G339" i="4"/>
  <c r="AB338" i="4"/>
  <c r="AC334" i="4"/>
  <c r="G335" i="4"/>
  <c r="AB334" i="4"/>
  <c r="S298" i="4"/>
  <c r="S299" i="4"/>
  <c r="AC298" i="4"/>
  <c r="M266" i="4"/>
  <c r="AC266" i="4"/>
  <c r="AC193" i="4"/>
  <c r="G194" i="4"/>
  <c r="G193" i="4"/>
  <c r="AB193" i="4"/>
  <c r="AE192" i="4" s="1"/>
  <c r="G303" i="4"/>
  <c r="M298" i="4"/>
  <c r="AB296" i="4"/>
  <c r="S268" i="4"/>
  <c r="G268" i="4"/>
  <c r="AB267" i="4"/>
  <c r="AB261" i="4"/>
  <c r="G199" i="4"/>
  <c r="AB199" i="4"/>
  <c r="G200" i="4"/>
  <c r="AC194" i="4"/>
  <c r="S163" i="4"/>
  <c r="S162" i="4"/>
  <c r="S99" i="4"/>
  <c r="S98" i="4"/>
  <c r="AB331" i="4"/>
  <c r="S303" i="4"/>
  <c r="AB302" i="4"/>
  <c r="S332" i="4"/>
  <c r="G332" i="4"/>
  <c r="AC304" i="4"/>
  <c r="G296" i="4"/>
  <c r="AC269" i="4"/>
  <c r="AC235" i="4"/>
  <c r="S234" i="4"/>
  <c r="AB233" i="4"/>
  <c r="G234" i="4"/>
  <c r="M232" i="4"/>
  <c r="S230" i="4"/>
  <c r="AB230" i="4"/>
  <c r="AC230" i="4"/>
  <c r="G231" i="4"/>
  <c r="AB227" i="4"/>
  <c r="AC227" i="4"/>
  <c r="G228" i="4"/>
  <c r="S199" i="4"/>
  <c r="S200" i="4"/>
  <c r="M197" i="4"/>
  <c r="G191" i="4"/>
  <c r="M165" i="4"/>
  <c r="M166" i="4"/>
  <c r="S167" i="4"/>
  <c r="AC165" i="4"/>
  <c r="G165" i="4"/>
  <c r="M163" i="4"/>
  <c r="AC160" i="4"/>
  <c r="S160" i="4"/>
  <c r="S159" i="4"/>
  <c r="S131" i="4"/>
  <c r="S126" i="4"/>
  <c r="S127" i="4"/>
  <c r="M157" i="4"/>
  <c r="M167" i="4"/>
  <c r="AB165" i="4"/>
  <c r="AC163" i="4"/>
  <c r="AC162" i="4"/>
  <c r="G163" i="4"/>
  <c r="G162" i="4"/>
  <c r="AB160" i="4"/>
  <c r="AT160" i="4" s="1"/>
  <c r="AU160" i="4" s="1"/>
  <c r="M159" i="4"/>
  <c r="M160" i="4"/>
  <c r="G123" i="4"/>
  <c r="AC133" i="4"/>
  <c r="M196" i="4"/>
  <c r="M194" i="4"/>
  <c r="AC167" i="4"/>
  <c r="AB163" i="4"/>
  <c r="AB162" i="4"/>
  <c r="M162" i="4"/>
  <c r="AC159" i="4"/>
  <c r="G160" i="4"/>
  <c r="G159" i="4"/>
  <c r="M128" i="4"/>
  <c r="M91" i="4"/>
  <c r="AC91" i="4"/>
  <c r="G133" i="4"/>
  <c r="M125" i="4"/>
  <c r="AC125" i="4"/>
  <c r="G89" i="4"/>
  <c r="AB99" i="4"/>
  <c r="AB96" i="4"/>
  <c r="AC96" i="4"/>
  <c r="G95" i="4"/>
  <c r="AB95" i="4"/>
  <c r="G92" i="4"/>
  <c r="AB92" i="4"/>
  <c r="G93" i="4"/>
  <c r="G167" i="4"/>
  <c r="AC132" i="4"/>
  <c r="M132" i="4"/>
  <c r="AC131" i="4"/>
  <c r="G126" i="4"/>
  <c r="G127" i="4"/>
  <c r="AB125" i="4"/>
  <c r="AE124" i="4" s="1"/>
  <c r="AB98" i="4"/>
  <c r="G99" i="4"/>
  <c r="AC98" i="4"/>
  <c r="M97" i="4"/>
  <c r="AC97" i="4"/>
  <c r="M98" i="4"/>
  <c r="S92" i="4"/>
  <c r="S93" i="4"/>
  <c r="G129" i="4"/>
  <c r="D19" i="4"/>
  <c r="S216" i="11"/>
  <c r="S215" i="11"/>
  <c r="S214" i="11"/>
  <c r="S213" i="11"/>
  <c r="S212" i="11"/>
  <c r="S211" i="11"/>
  <c r="S210" i="11"/>
  <c r="S209" i="11"/>
  <c r="S208" i="11"/>
  <c r="S207" i="11"/>
  <c r="S206" i="11"/>
  <c r="S205" i="11"/>
  <c r="S204" i="11"/>
  <c r="S203" i="11"/>
  <c r="S202" i="11"/>
  <c r="S201" i="11"/>
  <c r="S200" i="11"/>
  <c r="S199" i="11"/>
  <c r="S198" i="11"/>
  <c r="S197" i="11"/>
  <c r="S196" i="11"/>
  <c r="S195" i="11"/>
  <c r="S194" i="11"/>
  <c r="S193" i="11"/>
  <c r="S192" i="11"/>
  <c r="S191" i="11"/>
  <c r="S190" i="11"/>
  <c r="S189" i="11"/>
  <c r="S188" i="11"/>
  <c r="S187" i="11"/>
  <c r="S186" i="11"/>
  <c r="S185" i="11"/>
  <c r="S184" i="11"/>
  <c r="S183" i="11"/>
  <c r="S182" i="11"/>
  <c r="S181" i="11"/>
  <c r="S180" i="11"/>
  <c r="S179" i="11"/>
  <c r="S178" i="11"/>
  <c r="S177" i="11"/>
  <c r="S176" i="11"/>
  <c r="S175" i="11"/>
  <c r="S174" i="11"/>
  <c r="S173" i="11"/>
  <c r="S172" i="11"/>
  <c r="S171" i="11"/>
  <c r="S170" i="11"/>
  <c r="S169" i="11"/>
  <c r="S168" i="11"/>
  <c r="S167" i="11"/>
  <c r="S166" i="11"/>
  <c r="S165" i="11"/>
  <c r="S164" i="11"/>
  <c r="S163" i="11"/>
  <c r="S162" i="11"/>
  <c r="S161" i="11"/>
  <c r="S160" i="11"/>
  <c r="S159" i="11"/>
  <c r="S158" i="11"/>
  <c r="S157" i="11"/>
  <c r="S156" i="11"/>
  <c r="S155" i="11"/>
  <c r="S154" i="11"/>
  <c r="S153" i="11"/>
  <c r="S152" i="11"/>
  <c r="S151" i="11"/>
  <c r="S150" i="11"/>
  <c r="S149" i="11"/>
  <c r="S148" i="11"/>
  <c r="S147" i="11"/>
  <c r="S146" i="11"/>
  <c r="S145" i="11"/>
  <c r="S144" i="11"/>
  <c r="S143" i="11"/>
  <c r="S142" i="11"/>
  <c r="S141" i="11"/>
  <c r="S140" i="11"/>
  <c r="S139" i="11"/>
  <c r="S138" i="11"/>
  <c r="S137" i="11"/>
  <c r="S136" i="11"/>
  <c r="S135" i="11"/>
  <c r="S134" i="11"/>
  <c r="S133" i="11"/>
  <c r="S132" i="11"/>
  <c r="S131" i="11"/>
  <c r="S130" i="11"/>
  <c r="S129" i="11"/>
  <c r="S128" i="11"/>
  <c r="S127" i="11"/>
  <c r="S126" i="11"/>
  <c r="S125" i="11"/>
  <c r="S124" i="11"/>
  <c r="S123" i="11"/>
  <c r="S122" i="11"/>
  <c r="S121" i="11"/>
  <c r="S120" i="11"/>
  <c r="S119" i="11"/>
  <c r="S118" i="11"/>
  <c r="S117" i="11"/>
  <c r="S116" i="11"/>
  <c r="S115" i="11"/>
  <c r="S114" i="11"/>
  <c r="S113" i="11"/>
  <c r="S112" i="11"/>
  <c r="S111" i="11"/>
  <c r="S110" i="11"/>
  <c r="S109" i="11"/>
  <c r="S108" i="11"/>
  <c r="S107" i="11"/>
  <c r="S106" i="11"/>
  <c r="S105" i="11"/>
  <c r="S104" i="11"/>
  <c r="S103" i="11"/>
  <c r="S102" i="11"/>
  <c r="S101" i="11"/>
  <c r="S100" i="11"/>
  <c r="S99" i="11"/>
  <c r="S98" i="11"/>
  <c r="S97" i="11"/>
  <c r="S96" i="11"/>
  <c r="S95" i="11"/>
  <c r="S94" i="11"/>
  <c r="S93" i="11"/>
  <c r="S92" i="11"/>
  <c r="S91" i="11"/>
  <c r="S90" i="11"/>
  <c r="S89" i="11"/>
  <c r="S88" i="11"/>
  <c r="S87" i="11"/>
  <c r="S86" i="11"/>
  <c r="S85" i="11"/>
  <c r="S84" i="11"/>
  <c r="S83" i="11"/>
  <c r="S82" i="11"/>
  <c r="S81" i="11"/>
  <c r="S80" i="11"/>
  <c r="S79" i="11"/>
  <c r="S78" i="11"/>
  <c r="S77" i="11"/>
  <c r="S76" i="11"/>
  <c r="S75" i="11"/>
  <c r="S74" i="11"/>
  <c r="S73" i="11"/>
  <c r="S72" i="11"/>
  <c r="S71" i="11"/>
  <c r="S70" i="11"/>
  <c r="S69" i="11"/>
  <c r="S68" i="11"/>
  <c r="S67" i="11"/>
  <c r="S66" i="11"/>
  <c r="S65" i="11"/>
  <c r="S64" i="11"/>
  <c r="S63" i="11"/>
  <c r="S62" i="11"/>
  <c r="S61" i="11"/>
  <c r="S60" i="11"/>
  <c r="S59" i="11"/>
  <c r="S58" i="11"/>
  <c r="S57" i="11"/>
  <c r="S56" i="11"/>
  <c r="S55" i="11"/>
  <c r="S54" i="11"/>
  <c r="S53" i="11"/>
  <c r="S52" i="11"/>
  <c r="S51" i="11"/>
  <c r="S50" i="11"/>
  <c r="S49" i="11"/>
  <c r="S48" i="11"/>
  <c r="S47" i="11"/>
  <c r="S46" i="11"/>
  <c r="S45" i="11"/>
  <c r="S44" i="11"/>
  <c r="S43" i="11"/>
  <c r="S42" i="11"/>
  <c r="S41" i="11"/>
  <c r="S40" i="11"/>
  <c r="S39" i="11"/>
  <c r="S38" i="11"/>
  <c r="S37" i="11"/>
  <c r="S36" i="11"/>
  <c r="S35" i="11"/>
  <c r="S34" i="11"/>
  <c r="S33" i="11"/>
  <c r="S32" i="11"/>
  <c r="S31" i="11"/>
  <c r="S30" i="11"/>
  <c r="S29" i="11"/>
  <c r="S28" i="11"/>
  <c r="S27" i="11"/>
  <c r="S26" i="11"/>
  <c r="S25" i="11"/>
  <c r="S24" i="11"/>
  <c r="S23" i="11"/>
  <c r="S22" i="11"/>
  <c r="S21" i="11"/>
  <c r="S20" i="11"/>
  <c r="S19" i="11"/>
  <c r="S18" i="11"/>
  <c r="S17" i="11"/>
  <c r="S16" i="11"/>
  <c r="S15" i="11"/>
  <c r="S14" i="11"/>
  <c r="S13" i="11"/>
  <c r="S12" i="11"/>
  <c r="S11" i="11"/>
  <c r="S10" i="11"/>
  <c r="S9" i="11"/>
  <c r="S8" i="11"/>
  <c r="S7" i="11"/>
  <c r="S6" i="11"/>
  <c r="CO99" i="4" l="1"/>
  <c r="CO98" i="4"/>
  <c r="CO94" i="4"/>
  <c r="CO92" i="4"/>
  <c r="CO101" i="4"/>
  <c r="CO100" i="4"/>
  <c r="CO96" i="4"/>
  <c r="CO95" i="4"/>
  <c r="CO97" i="4"/>
  <c r="CJ95" i="4"/>
  <c r="CO90" i="4"/>
  <c r="CO93" i="4"/>
  <c r="CO89" i="4"/>
  <c r="CO233" i="4"/>
  <c r="CJ231" i="4"/>
  <c r="CO229" i="4"/>
  <c r="CO227" i="4"/>
  <c r="CO225" i="4"/>
  <c r="CO236" i="4"/>
  <c r="CO235" i="4"/>
  <c r="CO237" i="4"/>
  <c r="CO234" i="4"/>
  <c r="CO231" i="4"/>
  <c r="CO232" i="4"/>
  <c r="CO228" i="4"/>
  <c r="CO226" i="4"/>
  <c r="DK96" i="4"/>
  <c r="DK93" i="4"/>
  <c r="DK98" i="4"/>
  <c r="DK94" i="4"/>
  <c r="DK99" i="4"/>
  <c r="DK90" i="4"/>
  <c r="DK91" i="4"/>
  <c r="DK100" i="4"/>
  <c r="DK92" i="4"/>
  <c r="DK95" i="4"/>
  <c r="DK97" i="4"/>
  <c r="DK89" i="4"/>
  <c r="DK101" i="4"/>
  <c r="CO165" i="4"/>
  <c r="CO168" i="4"/>
  <c r="CO162" i="4"/>
  <c r="CO160" i="4"/>
  <c r="CO169" i="4"/>
  <c r="CO166" i="4"/>
  <c r="CO163" i="4"/>
  <c r="CO158" i="4"/>
  <c r="CO167" i="4"/>
  <c r="CJ163" i="4"/>
  <c r="CO159" i="4"/>
  <c r="CO161" i="4"/>
  <c r="CO164" i="4"/>
  <c r="CO133" i="4"/>
  <c r="CO132" i="4"/>
  <c r="CO128" i="4"/>
  <c r="CO126" i="4"/>
  <c r="CO135" i="4"/>
  <c r="CO134" i="4"/>
  <c r="CO130" i="4"/>
  <c r="CO129" i="4"/>
  <c r="CO124" i="4"/>
  <c r="CO127" i="4"/>
  <c r="CO125" i="4"/>
  <c r="CO131" i="4"/>
  <c r="CJ129" i="4"/>
  <c r="DJ237" i="4"/>
  <c r="DJ236" i="4"/>
  <c r="DJ234" i="4"/>
  <c r="DJ232" i="4"/>
  <c r="DJ231" i="4"/>
  <c r="DJ228" i="4"/>
  <c r="DJ226" i="4"/>
  <c r="DJ225" i="4"/>
  <c r="DB231" i="4"/>
  <c r="DK231" i="4" s="1"/>
  <c r="DJ229" i="4"/>
  <c r="DJ227" i="4"/>
  <c r="DJ233" i="4"/>
  <c r="DK123" i="4"/>
  <c r="DK135" i="4"/>
  <c r="DK133" i="4"/>
  <c r="DK130" i="4"/>
  <c r="DK129" i="4"/>
  <c r="DK128" i="4"/>
  <c r="DK126" i="4"/>
  <c r="DK127" i="4"/>
  <c r="DK125" i="4"/>
  <c r="DK134" i="4"/>
  <c r="DK131" i="4"/>
  <c r="DK132" i="4"/>
  <c r="DK267" i="4"/>
  <c r="DK261" i="4"/>
  <c r="DK264" i="4"/>
  <c r="DK269" i="4"/>
  <c r="DK260" i="4"/>
  <c r="DK266" i="4"/>
  <c r="DK259" i="4"/>
  <c r="DK265" i="4"/>
  <c r="DK270" i="4"/>
  <c r="DK271" i="4"/>
  <c r="DK262" i="4"/>
  <c r="DK268" i="4"/>
  <c r="CO302" i="4"/>
  <c r="CJ300" i="4"/>
  <c r="CO298" i="4"/>
  <c r="CO296" i="4"/>
  <c r="CO303" i="4"/>
  <c r="CO301" i="4"/>
  <c r="CO300" i="4"/>
  <c r="CO297" i="4"/>
  <c r="CO295" i="4"/>
  <c r="CO306" i="4"/>
  <c r="CO299" i="4"/>
  <c r="CO305" i="4"/>
  <c r="CO294" i="4"/>
  <c r="CP194" i="4"/>
  <c r="CP198" i="4"/>
  <c r="CP197" i="4"/>
  <c r="CP192" i="4"/>
  <c r="CP191" i="4"/>
  <c r="CP203" i="4"/>
  <c r="CP199" i="4"/>
  <c r="CP193" i="4"/>
  <c r="CP200" i="4"/>
  <c r="CP196" i="4"/>
  <c r="CP202" i="4"/>
  <c r="CP201" i="4"/>
  <c r="DJ166" i="4"/>
  <c r="DB163" i="4"/>
  <c r="DK158" i="4" s="1"/>
  <c r="DJ167" i="4"/>
  <c r="DJ164" i="4"/>
  <c r="DJ161" i="4"/>
  <c r="DJ159" i="4"/>
  <c r="DJ169" i="4"/>
  <c r="DJ168" i="4"/>
  <c r="DJ165" i="4"/>
  <c r="DJ160" i="4"/>
  <c r="DJ157" i="4"/>
  <c r="DJ163" i="4"/>
  <c r="DJ162" i="4"/>
  <c r="CJ266" i="4"/>
  <c r="CJ257" i="4"/>
  <c r="DJ203" i="4"/>
  <c r="DJ202" i="4"/>
  <c r="DJ201" i="4"/>
  <c r="DJ200" i="4"/>
  <c r="DJ198" i="4"/>
  <c r="DJ199" i="4"/>
  <c r="DJ194" i="4"/>
  <c r="DJ191" i="4"/>
  <c r="DJ197" i="4"/>
  <c r="DJ195" i="4"/>
  <c r="DJ193" i="4"/>
  <c r="DB197" i="4"/>
  <c r="DK195" i="4" s="1"/>
  <c r="DJ192" i="4"/>
  <c r="AT159" i="4"/>
  <c r="AU159" i="4" s="1"/>
  <c r="BK96" i="4"/>
  <c r="BK92" i="4"/>
  <c r="AR92" i="4"/>
  <c r="AR96" i="4"/>
  <c r="AR91" i="4"/>
  <c r="AT91" i="4" s="1"/>
  <c r="AU91" i="4" s="1"/>
  <c r="AS95" i="4"/>
  <c r="BK95" i="4"/>
  <c r="BM95" i="4" s="1"/>
  <c r="BK93" i="4"/>
  <c r="BM93" i="4" s="1"/>
  <c r="BK97" i="4"/>
  <c r="BM97" i="4" s="1"/>
  <c r="AR93" i="4"/>
  <c r="AR97" i="4"/>
  <c r="AS92" i="4"/>
  <c r="AS96" i="4"/>
  <c r="BK99" i="4"/>
  <c r="BM99" i="4" s="1"/>
  <c r="BK94" i="4"/>
  <c r="BM94" i="4" s="1"/>
  <c r="BK98" i="4"/>
  <c r="BM98" i="4" s="1"/>
  <c r="AR94" i="4"/>
  <c r="AR98" i="4"/>
  <c r="AS93" i="4"/>
  <c r="AS97" i="4"/>
  <c r="AR95" i="4"/>
  <c r="AS94" i="4"/>
  <c r="AS98" i="4"/>
  <c r="AT162" i="4"/>
  <c r="AU162" i="4" s="1"/>
  <c r="AT164" i="4"/>
  <c r="AU164" i="4" s="1"/>
  <c r="AT163" i="4"/>
  <c r="AU163" i="4" s="1"/>
  <c r="BM228" i="4"/>
  <c r="BM232" i="4"/>
  <c r="BM229" i="4"/>
  <c r="BM231" i="4"/>
  <c r="AT227" i="4"/>
  <c r="AU227" i="4" s="1"/>
  <c r="AT233" i="4"/>
  <c r="AU233" i="4" s="1"/>
  <c r="BM233" i="4"/>
  <c r="BM234" i="4"/>
  <c r="BM230" i="4"/>
  <c r="BM235" i="4"/>
  <c r="AT165" i="4"/>
  <c r="AU165" i="4" s="1"/>
  <c r="AT98" i="4"/>
  <c r="AU98" i="4" s="1"/>
  <c r="BM92" i="4"/>
  <c r="BM127" i="4"/>
  <c r="BM129" i="4"/>
  <c r="BM128" i="4"/>
  <c r="BM130" i="4"/>
  <c r="BM131" i="4"/>
  <c r="BM133" i="4"/>
  <c r="BM126" i="4"/>
  <c r="AT132" i="4"/>
  <c r="AU132" i="4" s="1"/>
  <c r="BM132" i="4"/>
  <c r="BM96" i="4"/>
  <c r="AT96" i="4"/>
  <c r="AU96" i="4" s="1"/>
  <c r="AE226" i="4"/>
  <c r="BM264" i="4"/>
  <c r="BM267" i="4"/>
  <c r="BM268" i="4"/>
  <c r="BM262" i="4"/>
  <c r="BM266" i="4"/>
  <c r="AT268" i="4"/>
  <c r="AU268" i="4" s="1"/>
  <c r="AE260" i="4"/>
  <c r="BM265" i="4"/>
  <c r="BM263" i="4"/>
  <c r="BM269" i="4"/>
  <c r="BM195" i="4"/>
  <c r="BM200" i="4"/>
  <c r="BM198" i="4"/>
  <c r="AT200" i="4"/>
  <c r="AU200" i="4" s="1"/>
  <c r="BM194" i="4"/>
  <c r="BM196" i="4"/>
  <c r="BM201" i="4"/>
  <c r="AT197" i="4"/>
  <c r="AU197" i="4" s="1"/>
  <c r="BM199" i="4"/>
  <c r="BM197" i="4"/>
  <c r="AE330" i="4"/>
  <c r="AT93" i="4"/>
  <c r="AU93" i="4" s="1"/>
  <c r="AT95" i="4"/>
  <c r="AU95" i="4" s="1"/>
  <c r="AE90" i="4"/>
  <c r="AT94" i="4"/>
  <c r="AU94" i="4" s="1"/>
  <c r="AT97" i="4"/>
  <c r="AU97" i="4" s="1"/>
  <c r="AT161" i="4"/>
  <c r="AU161" i="4" s="1"/>
  <c r="AX155" i="4" s="1" a="1"/>
  <c r="AT166" i="4"/>
  <c r="AU166" i="4" s="1"/>
  <c r="BM299" i="4"/>
  <c r="BM302" i="4"/>
  <c r="BM303" i="4"/>
  <c r="AT303" i="4"/>
  <c r="AU303" i="4" s="1"/>
  <c r="BM297" i="4"/>
  <c r="BM301" i="4"/>
  <c r="BM298" i="4"/>
  <c r="BM304" i="4"/>
  <c r="AE295" i="4"/>
  <c r="BM300" i="4"/>
  <c r="AT297" i="4"/>
  <c r="AU297" i="4" s="1"/>
  <c r="AT300" i="4"/>
  <c r="AU300" i="4" s="1"/>
  <c r="D26" i="4"/>
  <c r="J52" i="12"/>
  <c r="J51" i="12"/>
  <c r="J50" i="12"/>
  <c r="J49" i="12"/>
  <c r="J48" i="12"/>
  <c r="J47" i="12"/>
  <c r="J46" i="12"/>
  <c r="CP294" i="4" l="1"/>
  <c r="CP305" i="4"/>
  <c r="CP298" i="4"/>
  <c r="CP295" i="4"/>
  <c r="CP301" i="4"/>
  <c r="CP300" i="4"/>
  <c r="CP304" i="4"/>
  <c r="CP296" i="4"/>
  <c r="CP302" i="4"/>
  <c r="CP297" i="4"/>
  <c r="CP303" i="4"/>
  <c r="CP306" i="4"/>
  <c r="CP237" i="4"/>
  <c r="CP227" i="4"/>
  <c r="CP225" i="4"/>
  <c r="CP234" i="4"/>
  <c r="CP229" i="4"/>
  <c r="CP228" i="4"/>
  <c r="CP231" i="4"/>
  <c r="CP235" i="4"/>
  <c r="CP226" i="4"/>
  <c r="CP230" i="4"/>
  <c r="CP233" i="4"/>
  <c r="CP236" i="4"/>
  <c r="DK199" i="4"/>
  <c r="DK193" i="4"/>
  <c r="DK202" i="4"/>
  <c r="DK197" i="4"/>
  <c r="DK191" i="4"/>
  <c r="DK200" i="4"/>
  <c r="DK194" i="4"/>
  <c r="DK198" i="4"/>
  <c r="DK201" i="4"/>
  <c r="DK196" i="4"/>
  <c r="DK203" i="4"/>
  <c r="DK192" i="4"/>
  <c r="CP124" i="4"/>
  <c r="CP127" i="4"/>
  <c r="CP125" i="4"/>
  <c r="CP132" i="4"/>
  <c r="CP126" i="4"/>
  <c r="CP128" i="4"/>
  <c r="CP133" i="4"/>
  <c r="CP135" i="4"/>
  <c r="CP130" i="4"/>
  <c r="CP129" i="4"/>
  <c r="CP134" i="4"/>
  <c r="CP131" i="4"/>
  <c r="CP90" i="4"/>
  <c r="CP89" i="4"/>
  <c r="CP94" i="4"/>
  <c r="CP93" i="4"/>
  <c r="CP92" i="4"/>
  <c r="CP98" i="4"/>
  <c r="CP101" i="4"/>
  <c r="CP95" i="4"/>
  <c r="CP97" i="4"/>
  <c r="CP100" i="4"/>
  <c r="CP96" i="4"/>
  <c r="CP158" i="4"/>
  <c r="CP159" i="4"/>
  <c r="CP168" i="4"/>
  <c r="CP162" i="4"/>
  <c r="CP160" i="4"/>
  <c r="CP164" i="4"/>
  <c r="CP169" i="4"/>
  <c r="CP161" i="4"/>
  <c r="CP166" i="4"/>
  <c r="CP167" i="4"/>
  <c r="CP163" i="4"/>
  <c r="CP165" i="4"/>
  <c r="DK157" i="4"/>
  <c r="DK169" i="4"/>
  <c r="DK164" i="4"/>
  <c r="DK165" i="4"/>
  <c r="DK167" i="4"/>
  <c r="DK161" i="4"/>
  <c r="DK162" i="4"/>
  <c r="DK166" i="4"/>
  <c r="DK168" i="4"/>
  <c r="DK163" i="4"/>
  <c r="DK160" i="4"/>
  <c r="DK159" i="4"/>
  <c r="CO267" i="4"/>
  <c r="CJ265" i="4"/>
  <c r="CO263" i="4"/>
  <c r="CO261" i="4"/>
  <c r="CO270" i="4"/>
  <c r="CO268" i="4"/>
  <c r="CO266" i="4"/>
  <c r="CO265" i="4"/>
  <c r="CO262" i="4"/>
  <c r="CO260" i="4"/>
  <c r="CO264" i="4"/>
  <c r="CO271" i="4"/>
  <c r="CO259" i="4"/>
  <c r="DK229" i="4"/>
  <c r="DK233" i="4"/>
  <c r="DK227" i="4"/>
  <c r="DK237" i="4"/>
  <c r="DK225" i="4"/>
  <c r="DK236" i="4"/>
  <c r="DK228" i="4"/>
  <c r="DK226" i="4"/>
  <c r="DK232" i="4"/>
  <c r="DK234" i="4"/>
  <c r="DK230" i="4"/>
  <c r="DK235" i="4"/>
  <c r="AT261" i="4"/>
  <c r="AU261" i="4" s="1"/>
  <c r="AT230" i="4"/>
  <c r="AU230" i="4" s="1"/>
  <c r="AX155" i="4"/>
  <c r="BC157" i="4" s="1"/>
  <c r="AX164" i="4"/>
  <c r="AT198" i="4"/>
  <c r="AU198" i="4" s="1"/>
  <c r="AT194" i="4"/>
  <c r="AU194" i="4" s="1"/>
  <c r="AT262" i="4"/>
  <c r="AU262" i="4" s="1"/>
  <c r="AT266" i="4"/>
  <c r="AU266" i="4" s="1"/>
  <c r="AT127" i="4"/>
  <c r="AU127" i="4" s="1"/>
  <c r="AT231" i="4"/>
  <c r="AU231" i="4" s="1"/>
  <c r="AT232" i="4"/>
  <c r="AU232" i="4" s="1"/>
  <c r="AT92" i="4"/>
  <c r="AX87" i="4" a="1"/>
  <c r="BC163" i="4"/>
  <c r="BX159" i="4"/>
  <c r="AT301" i="4"/>
  <c r="AU301" i="4" s="1"/>
  <c r="AT263" i="4"/>
  <c r="AU263" i="4" s="1"/>
  <c r="BP292" i="4" a="1"/>
  <c r="AT298" i="4"/>
  <c r="AU298" i="4" s="1"/>
  <c r="AT199" i="4"/>
  <c r="AU199" i="4" s="1"/>
  <c r="BP189" i="4" a="1"/>
  <c r="BP257" i="4" a="1"/>
  <c r="AT267" i="4"/>
  <c r="AU267" i="4" s="1"/>
  <c r="BP121" i="4" a="1"/>
  <c r="AT126" i="4"/>
  <c r="AU126" i="4" s="1"/>
  <c r="AT234" i="4"/>
  <c r="AU234" i="4" s="1"/>
  <c r="AT299" i="4"/>
  <c r="AU299" i="4" s="1"/>
  <c r="AT302" i="4"/>
  <c r="AU302" i="4" s="1"/>
  <c r="AT296" i="4"/>
  <c r="AU296" i="4" s="1"/>
  <c r="AT193" i="4"/>
  <c r="AU193" i="4" s="1"/>
  <c r="AT265" i="4"/>
  <c r="AU265" i="4" s="1"/>
  <c r="AT131" i="4"/>
  <c r="AU131" i="4" s="1"/>
  <c r="AT130" i="4"/>
  <c r="AU130" i="4" s="1"/>
  <c r="AT125" i="4"/>
  <c r="AU125" i="4" s="1"/>
  <c r="AT128" i="4"/>
  <c r="AU128" i="4" s="1"/>
  <c r="AT129" i="4"/>
  <c r="AU129" i="4" s="1"/>
  <c r="BP223" i="4" a="1"/>
  <c r="AT195" i="4"/>
  <c r="AU195" i="4" s="1"/>
  <c r="AT196" i="4"/>
  <c r="AU196" i="4" s="1"/>
  <c r="AT264" i="4"/>
  <c r="AU264" i="4" s="1"/>
  <c r="BP87" i="4" a="1"/>
  <c r="AT229" i="4"/>
  <c r="AU229" i="4" s="1"/>
  <c r="AT228" i="4"/>
  <c r="AU228" i="4" s="1"/>
  <c r="F59" i="4"/>
  <c r="CP264" i="4" l="1"/>
  <c r="CP260" i="4"/>
  <c r="CP263" i="4"/>
  <c r="CP270" i="4"/>
  <c r="CP269" i="4"/>
  <c r="CP267" i="4"/>
  <c r="CP268" i="4"/>
  <c r="CP265" i="4"/>
  <c r="CP259" i="4"/>
  <c r="CP262" i="4"/>
  <c r="CP271" i="4"/>
  <c r="CP261" i="4"/>
  <c r="BX161" i="4"/>
  <c r="BX160" i="4"/>
  <c r="BX158" i="4"/>
  <c r="BX163" i="4"/>
  <c r="BX166" i="4"/>
  <c r="BX169" i="4"/>
  <c r="BX168" i="4"/>
  <c r="BX167" i="4"/>
  <c r="BX157" i="4"/>
  <c r="BX164" i="4"/>
  <c r="BX162" i="4"/>
  <c r="BX165" i="4"/>
  <c r="AX292" i="4" a="1"/>
  <c r="AX292" i="4" s="1"/>
  <c r="AX257" i="4" a="1"/>
  <c r="AX257" i="4" s="1"/>
  <c r="AX189" i="4" a="1"/>
  <c r="AX189" i="4" s="1"/>
  <c r="BC164" i="4"/>
  <c r="BC168" i="4"/>
  <c r="BP292" i="4"/>
  <c r="BP301" i="4"/>
  <c r="BC167" i="4"/>
  <c r="BC165" i="4"/>
  <c r="AX163" i="4"/>
  <c r="BD161" i="4" s="1"/>
  <c r="BP257" i="4"/>
  <c r="BX268" i="4" s="1"/>
  <c r="BP266" i="4"/>
  <c r="BP189" i="4"/>
  <c r="BX202" i="4" s="1"/>
  <c r="BP198" i="4"/>
  <c r="BC169" i="4"/>
  <c r="BC161" i="4"/>
  <c r="BC162" i="4"/>
  <c r="BC160" i="4"/>
  <c r="BP223" i="4"/>
  <c r="BX232" i="4" s="1"/>
  <c r="BP232" i="4"/>
  <c r="BP121" i="4"/>
  <c r="BX131" i="4" s="1"/>
  <c r="BP130" i="4"/>
  <c r="BC158" i="4"/>
  <c r="BC166" i="4"/>
  <c r="BC159" i="4"/>
  <c r="BP87" i="4"/>
  <c r="BP94" i="4" s="1"/>
  <c r="BP95" i="4" s="1"/>
  <c r="BP96" i="4"/>
  <c r="AX87" i="4"/>
  <c r="AX96" i="4"/>
  <c r="BX203" i="4"/>
  <c r="BX192" i="4"/>
  <c r="BX195" i="4"/>
  <c r="BX95" i="4"/>
  <c r="BX97" i="4"/>
  <c r="BX91" i="4"/>
  <c r="BX98" i="4"/>
  <c r="BX89" i="4"/>
  <c r="BX100" i="4"/>
  <c r="BX96" i="4"/>
  <c r="BX99" i="4"/>
  <c r="BX101" i="4"/>
  <c r="BX90" i="4"/>
  <c r="BX123" i="4"/>
  <c r="BX226" i="4"/>
  <c r="BX229" i="4"/>
  <c r="BX235" i="4"/>
  <c r="BX237" i="4"/>
  <c r="BP230" i="4"/>
  <c r="BP231" i="4" s="1"/>
  <c r="BX227" i="4"/>
  <c r="BX234" i="4"/>
  <c r="BX230" i="4"/>
  <c r="BX231" i="4"/>
  <c r="BX228" i="4"/>
  <c r="BX261" i="4"/>
  <c r="BX264" i="4"/>
  <c r="BX260" i="4"/>
  <c r="BX263" i="4"/>
  <c r="BX266" i="4"/>
  <c r="BX270" i="4"/>
  <c r="BX271" i="4"/>
  <c r="BX267" i="4"/>
  <c r="BX265" i="4"/>
  <c r="BX296" i="4"/>
  <c r="BX299" i="4"/>
  <c r="BX303" i="4"/>
  <c r="BX294" i="4"/>
  <c r="BX297" i="4"/>
  <c r="BX305" i="4"/>
  <c r="BX306" i="4"/>
  <c r="BX295" i="4"/>
  <c r="BX298" i="4"/>
  <c r="BX301" i="4"/>
  <c r="BX304" i="4"/>
  <c r="BX302" i="4"/>
  <c r="BP299" i="4"/>
  <c r="BP300" i="4" s="1"/>
  <c r="BX300" i="4"/>
  <c r="BD169" i="4"/>
  <c r="BD157" i="4"/>
  <c r="BD165" i="4"/>
  <c r="BD166" i="4"/>
  <c r="BD167" i="4"/>
  <c r="BD158" i="4"/>
  <c r="AX223" i="4" a="1"/>
  <c r="AX121" i="4" a="1"/>
  <c r="BY158" i="4"/>
  <c r="BY161" i="4"/>
  <c r="BY164" i="4"/>
  <c r="BY167" i="4"/>
  <c r="BY168" i="4"/>
  <c r="BY169" i="4"/>
  <c r="BY159" i="4"/>
  <c r="BY162" i="4"/>
  <c r="BY166" i="4"/>
  <c r="BY163" i="4"/>
  <c r="BY157" i="4"/>
  <c r="BY160" i="4"/>
  <c r="BY165" i="4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BC89" i="4" l="1"/>
  <c r="AX95" i="4"/>
  <c r="BX132" i="4"/>
  <c r="BX125" i="4"/>
  <c r="BX225" i="4"/>
  <c r="BX233" i="4"/>
  <c r="BX236" i="4"/>
  <c r="BP264" i="4"/>
  <c r="BP265" i="4" s="1"/>
  <c r="BX269" i="4"/>
  <c r="BX262" i="4"/>
  <c r="BX259" i="4"/>
  <c r="BC298" i="4"/>
  <c r="BC306" i="4"/>
  <c r="BC303" i="4"/>
  <c r="AX300" i="4"/>
  <c r="BD297" i="4" s="1"/>
  <c r="BC305" i="4"/>
  <c r="BC300" i="4"/>
  <c r="BC296" i="4"/>
  <c r="BC294" i="4"/>
  <c r="BC295" i="4"/>
  <c r="BC297" i="4"/>
  <c r="BC304" i="4"/>
  <c r="BC299" i="4"/>
  <c r="BC301" i="4"/>
  <c r="BC302" i="4"/>
  <c r="AX301" i="4"/>
  <c r="BC265" i="4"/>
  <c r="BC261" i="4"/>
  <c r="BC259" i="4"/>
  <c r="BC269" i="4"/>
  <c r="BC264" i="4"/>
  <c r="BC266" i="4"/>
  <c r="BC263" i="4"/>
  <c r="AX265" i="4"/>
  <c r="BD269" i="4" s="1"/>
  <c r="BC260" i="4"/>
  <c r="BC270" i="4"/>
  <c r="BC267" i="4"/>
  <c r="BC262" i="4"/>
  <c r="BC271" i="4"/>
  <c r="BC268" i="4"/>
  <c r="AX266" i="4"/>
  <c r="BC192" i="4"/>
  <c r="BC199" i="4"/>
  <c r="AX197" i="4"/>
  <c r="BD194" i="4" s="1"/>
  <c r="BC203" i="4"/>
  <c r="BC197" i="4"/>
  <c r="BC194" i="4"/>
  <c r="BC200" i="4"/>
  <c r="BC201" i="4"/>
  <c r="BC196" i="4"/>
  <c r="BC195" i="4"/>
  <c r="BC198" i="4"/>
  <c r="BC191" i="4"/>
  <c r="BC202" i="4"/>
  <c r="AX198" i="4"/>
  <c r="BD159" i="4"/>
  <c r="BD164" i="4"/>
  <c r="BD163" i="4"/>
  <c r="BD162" i="4"/>
  <c r="BD168" i="4"/>
  <c r="BD160" i="4"/>
  <c r="BX134" i="4"/>
  <c r="BX126" i="4"/>
  <c r="BX133" i="4"/>
  <c r="BX129" i="4"/>
  <c r="BX200" i="4"/>
  <c r="BP196" i="4"/>
  <c r="BP197" i="4" s="1"/>
  <c r="BY196" i="4" s="1"/>
  <c r="BX201" i="4"/>
  <c r="BX194" i="4"/>
  <c r="AX121" i="4"/>
  <c r="AX130" i="4"/>
  <c r="BX130" i="4"/>
  <c r="BX124" i="4"/>
  <c r="BX128" i="4"/>
  <c r="BP128" i="4"/>
  <c r="BP129" i="4" s="1"/>
  <c r="BY129" i="4" s="1"/>
  <c r="BX196" i="4"/>
  <c r="BX199" i="4"/>
  <c r="BX198" i="4"/>
  <c r="BX193" i="4"/>
  <c r="AX223" i="4"/>
  <c r="AX231" i="4" s="1"/>
  <c r="AX232" i="4"/>
  <c r="BX135" i="4"/>
  <c r="BX127" i="4"/>
  <c r="BX92" i="4"/>
  <c r="BX93" i="4"/>
  <c r="BX94" i="4"/>
  <c r="BX197" i="4"/>
  <c r="BX191" i="4"/>
  <c r="BC193" i="4"/>
  <c r="BC95" i="4"/>
  <c r="BC98" i="4"/>
  <c r="BC101" i="4"/>
  <c r="BC96" i="4"/>
  <c r="BC99" i="4"/>
  <c r="BC91" i="4"/>
  <c r="BC90" i="4"/>
  <c r="BC100" i="4"/>
  <c r="BC94" i="4"/>
  <c r="BC92" i="4"/>
  <c r="BC93" i="4"/>
  <c r="BC97" i="4"/>
  <c r="BC234" i="4"/>
  <c r="BC225" i="4"/>
  <c r="BC228" i="4"/>
  <c r="BC231" i="4"/>
  <c r="BC233" i="4"/>
  <c r="BC230" i="4"/>
  <c r="BC232" i="4"/>
  <c r="BC236" i="4"/>
  <c r="BC226" i="4"/>
  <c r="BC123" i="4"/>
  <c r="BC126" i="4"/>
  <c r="AX129" i="4"/>
  <c r="BC130" i="4"/>
  <c r="BC124" i="4"/>
  <c r="BC127" i="4"/>
  <c r="BC129" i="4"/>
  <c r="BC125" i="4"/>
  <c r="BC132" i="4"/>
  <c r="BC135" i="4"/>
  <c r="BC131" i="4"/>
  <c r="BC133" i="4"/>
  <c r="BC128" i="4"/>
  <c r="BC134" i="4"/>
  <c r="BD266" i="4"/>
  <c r="BD261" i="4"/>
  <c r="BY265" i="4"/>
  <c r="BY267" i="4"/>
  <c r="BY261" i="4"/>
  <c r="BY264" i="4"/>
  <c r="BY268" i="4"/>
  <c r="BY259" i="4"/>
  <c r="BY262" i="4"/>
  <c r="BY263" i="4"/>
  <c r="BY269" i="4"/>
  <c r="BY260" i="4"/>
  <c r="BY270" i="4"/>
  <c r="BY271" i="4"/>
  <c r="BY266" i="4"/>
  <c r="BY225" i="4"/>
  <c r="BY228" i="4"/>
  <c r="BY226" i="4"/>
  <c r="BY229" i="4"/>
  <c r="BY232" i="4"/>
  <c r="BY237" i="4"/>
  <c r="BY227" i="4"/>
  <c r="BY233" i="4"/>
  <c r="BY234" i="4"/>
  <c r="BY236" i="4"/>
  <c r="BY230" i="4"/>
  <c r="BY231" i="4"/>
  <c r="BY235" i="4"/>
  <c r="BY90" i="4"/>
  <c r="BY93" i="4"/>
  <c r="BY96" i="4"/>
  <c r="BY99" i="4"/>
  <c r="BY100" i="4"/>
  <c r="BY101" i="4"/>
  <c r="BY95" i="4"/>
  <c r="BY97" i="4"/>
  <c r="BY91" i="4"/>
  <c r="BY92" i="4"/>
  <c r="BY94" i="4"/>
  <c r="BY98" i="4"/>
  <c r="BY192" i="4"/>
  <c r="BY195" i="4"/>
  <c r="BY194" i="4"/>
  <c r="BY203" i="4"/>
  <c r="BY197" i="4"/>
  <c r="BY201" i="4"/>
  <c r="BD202" i="4"/>
  <c r="BD203" i="4"/>
  <c r="BD200" i="4"/>
  <c r="BD196" i="4"/>
  <c r="BD198" i="4"/>
  <c r="BY300" i="4"/>
  <c r="BY302" i="4"/>
  <c r="BY296" i="4"/>
  <c r="BY299" i="4"/>
  <c r="BY303" i="4"/>
  <c r="BY294" i="4"/>
  <c r="BY297" i="4"/>
  <c r="BY301" i="4"/>
  <c r="BY306" i="4"/>
  <c r="BY298" i="4"/>
  <c r="BY304" i="4"/>
  <c r="BY305" i="4"/>
  <c r="BY295" i="4"/>
  <c r="BY124" i="4"/>
  <c r="BY126" i="4"/>
  <c r="BY133" i="4"/>
  <c r="N9" i="4"/>
  <c r="BY135" i="4" l="1"/>
  <c r="BY123" i="4"/>
  <c r="BY134" i="4"/>
  <c r="BY130" i="4"/>
  <c r="BY125" i="4"/>
  <c r="BY128" i="4"/>
  <c r="BY127" i="4"/>
  <c r="BY199" i="4"/>
  <c r="BY193" i="4"/>
  <c r="BY198" i="4"/>
  <c r="BY200" i="4"/>
  <c r="BD306" i="4"/>
  <c r="BD305" i="4"/>
  <c r="BD301" i="4"/>
  <c r="BD296" i="4"/>
  <c r="BD298" i="4"/>
  <c r="BD295" i="4"/>
  <c r="BD302" i="4"/>
  <c r="BD294" i="4"/>
  <c r="BD300" i="4"/>
  <c r="BD303" i="4"/>
  <c r="BD299" i="4"/>
  <c r="BD304" i="4"/>
  <c r="BD271" i="4"/>
  <c r="BD263" i="4"/>
  <c r="BD270" i="4"/>
  <c r="BD265" i="4"/>
  <c r="BD260" i="4"/>
  <c r="BD262" i="4"/>
  <c r="BD259" i="4"/>
  <c r="BD264" i="4"/>
  <c r="BD268" i="4"/>
  <c r="BD267" i="4"/>
  <c r="BC227" i="4"/>
  <c r="BC229" i="4"/>
  <c r="BD201" i="4"/>
  <c r="BD193" i="4"/>
  <c r="BD191" i="4"/>
  <c r="BD195" i="4"/>
  <c r="BD192" i="4"/>
  <c r="BD199" i="4"/>
  <c r="BD197" i="4"/>
  <c r="BY132" i="4"/>
  <c r="BY131" i="4"/>
  <c r="BY191" i="4"/>
  <c r="BY202" i="4"/>
  <c r="BC237" i="4"/>
  <c r="BC235" i="4"/>
  <c r="BD92" i="4"/>
  <c r="BD89" i="4"/>
  <c r="BD101" i="4"/>
  <c r="BD90" i="4"/>
  <c r="BD100" i="4"/>
  <c r="BD99" i="4"/>
  <c r="BD97" i="4"/>
  <c r="BD98" i="4"/>
  <c r="BD91" i="4"/>
  <c r="BD96" i="4"/>
  <c r="BD94" i="4"/>
  <c r="BD93" i="4"/>
  <c r="BD95" i="4"/>
  <c r="BD230" i="4"/>
  <c r="BD236" i="4"/>
  <c r="BD235" i="4"/>
  <c r="BD226" i="4"/>
  <c r="BD229" i="4"/>
  <c r="BD232" i="4"/>
  <c r="BD227" i="4"/>
  <c r="BD234" i="4"/>
  <c r="BD231" i="4"/>
  <c r="BD237" i="4"/>
  <c r="BD233" i="4"/>
  <c r="BD225" i="4"/>
  <c r="BD228" i="4"/>
  <c r="BD123" i="4"/>
  <c r="BD124" i="4"/>
  <c r="BD130" i="4"/>
  <c r="BD126" i="4"/>
  <c r="BD125" i="4"/>
  <c r="BD135" i="4"/>
  <c r="BD128" i="4"/>
  <c r="BD127" i="4"/>
  <c r="BD131" i="4"/>
  <c r="BD132" i="4"/>
  <c r="BD134" i="4"/>
  <c r="BD129" i="4"/>
  <c r="BD133" i="4"/>
  <c r="D28" i="4"/>
  <c r="I28" i="4" s="1"/>
  <c r="AA10" i="4" s="1"/>
  <c r="C29" i="4"/>
  <c r="D34" i="4"/>
  <c r="I34" i="4" s="1"/>
  <c r="AA12" i="4" s="1"/>
  <c r="D36" i="4"/>
  <c r="D35" i="4"/>
  <c r="E35" i="4" s="1"/>
  <c r="BD10" i="4"/>
  <c r="BD11" i="4" s="1"/>
  <c r="C25" i="4" l="1"/>
  <c r="H25" i="4" s="1"/>
  <c r="AB10" i="4"/>
  <c r="AD10" i="4" s="1"/>
  <c r="E34" i="4"/>
  <c r="E36" i="4"/>
  <c r="C36" i="4"/>
  <c r="C27" i="4"/>
  <c r="C18" i="4"/>
  <c r="R64" i="4"/>
  <c r="L64" i="4"/>
  <c r="F64" i="4"/>
  <c r="R63" i="4"/>
  <c r="L63" i="4"/>
  <c r="F63" i="4"/>
  <c r="R62" i="4"/>
  <c r="L62" i="4"/>
  <c r="F62" i="4"/>
  <c r="R61" i="4"/>
  <c r="L61" i="4"/>
  <c r="F61" i="4"/>
  <c r="R60" i="4"/>
  <c r="L60" i="4"/>
  <c r="F60" i="4"/>
  <c r="R59" i="4"/>
  <c r="L59" i="4"/>
  <c r="R58" i="4"/>
  <c r="L58" i="4"/>
  <c r="F58" i="4"/>
  <c r="R57" i="4"/>
  <c r="L57" i="4"/>
  <c r="F57" i="4"/>
  <c r="R56" i="4"/>
  <c r="L56" i="4"/>
  <c r="F56" i="4"/>
  <c r="AA54" i="4"/>
  <c r="P54" i="4"/>
  <c r="J54" i="4"/>
  <c r="J34" i="4"/>
  <c r="D33" i="4"/>
  <c r="C33" i="4"/>
  <c r="D32" i="4"/>
  <c r="E32" i="4" s="1"/>
  <c r="D31" i="4"/>
  <c r="I31" i="4" s="1"/>
  <c r="AA11" i="4" s="1"/>
  <c r="D30" i="4"/>
  <c r="E30" i="4" s="1"/>
  <c r="D29" i="4"/>
  <c r="E28" i="4"/>
  <c r="D27" i="4"/>
  <c r="D25" i="4"/>
  <c r="I25" i="4" s="1"/>
  <c r="D24" i="4"/>
  <c r="D23" i="4"/>
  <c r="D22" i="4"/>
  <c r="I22" i="4" s="1"/>
  <c r="AA8" i="4" s="1"/>
  <c r="D21" i="4"/>
  <c r="D20" i="4"/>
  <c r="I19" i="4" s="1"/>
  <c r="J19" i="4" s="1"/>
  <c r="D18" i="4"/>
  <c r="E18" i="4" s="1"/>
  <c r="D17" i="4"/>
  <c r="E17" i="4" s="1"/>
  <c r="D16" i="4"/>
  <c r="I16" i="4" s="1"/>
  <c r="AI8" i="4"/>
  <c r="AI7" i="4"/>
  <c r="D12" i="1"/>
  <c r="E12" i="1" s="1"/>
  <c r="D13" i="1"/>
  <c r="E13" i="1" s="1"/>
  <c r="AB56" i="4" l="1"/>
  <c r="AM14" i="4"/>
  <c r="AM18" i="4"/>
  <c r="AM22" i="4"/>
  <c r="AM4" i="4"/>
  <c r="AM15" i="4"/>
  <c r="AM19" i="4"/>
  <c r="AM23" i="4"/>
  <c r="AM12" i="4"/>
  <c r="AM16" i="4"/>
  <c r="AM20" i="4"/>
  <c r="AM24" i="4"/>
  <c r="AM13" i="4"/>
  <c r="AM17" i="4"/>
  <c r="AM21" i="4"/>
  <c r="AM25" i="4"/>
  <c r="AA9" i="4"/>
  <c r="AB9" i="4" s="1"/>
  <c r="AD9" i="4" s="1"/>
  <c r="E20" i="4"/>
  <c r="AA7" i="4"/>
  <c r="AS7" i="4" s="1"/>
  <c r="AT7" i="4" s="1"/>
  <c r="C34" i="4"/>
  <c r="H34" i="4" s="1"/>
  <c r="K34" i="4" s="1"/>
  <c r="K52" i="12" s="1"/>
  <c r="J25" i="4"/>
  <c r="E31" i="4"/>
  <c r="C31" i="4"/>
  <c r="E25" i="4"/>
  <c r="E16" i="4"/>
  <c r="J31" i="4"/>
  <c r="C28" i="4"/>
  <c r="H28" i="4" s="1"/>
  <c r="C32" i="4"/>
  <c r="F32" i="4" s="1"/>
  <c r="E22" i="4"/>
  <c r="AS8" i="4"/>
  <c r="AT8" i="4" s="1"/>
  <c r="C24" i="4"/>
  <c r="C21" i="4"/>
  <c r="C35" i="4"/>
  <c r="G35" i="4" s="1"/>
  <c r="C19" i="4"/>
  <c r="C30" i="4"/>
  <c r="G30" i="4" s="1"/>
  <c r="S62" i="4"/>
  <c r="F18" i="4"/>
  <c r="E33" i="4"/>
  <c r="G33" i="4" s="1"/>
  <c r="S60" i="4"/>
  <c r="E23" i="4"/>
  <c r="E27" i="4"/>
  <c r="E29" i="4"/>
  <c r="F29" i="4" s="1"/>
  <c r="E19" i="4"/>
  <c r="C22" i="4"/>
  <c r="H22" i="4" s="1"/>
  <c r="M56" i="4"/>
  <c r="M54" i="4"/>
  <c r="AB12" i="4"/>
  <c r="AD12" i="4" s="1"/>
  <c r="G18" i="4"/>
  <c r="C26" i="4"/>
  <c r="S56" i="4"/>
  <c r="M62" i="4"/>
  <c r="M63" i="4"/>
  <c r="M64" i="4"/>
  <c r="C16" i="4"/>
  <c r="M57" i="4"/>
  <c r="AM5" i="4"/>
  <c r="C23" i="4"/>
  <c r="S58" i="4"/>
  <c r="M60" i="4"/>
  <c r="M61" i="4"/>
  <c r="S64" i="4"/>
  <c r="M58" i="4"/>
  <c r="M59" i="4"/>
  <c r="G36" i="4"/>
  <c r="F36" i="4"/>
  <c r="G54" i="4"/>
  <c r="AC64" i="4"/>
  <c r="C17" i="4"/>
  <c r="F17" i="4" s="1"/>
  <c r="G59" i="4"/>
  <c r="AC58" i="4"/>
  <c r="G61" i="4"/>
  <c r="AC60" i="4"/>
  <c r="E26" i="4"/>
  <c r="G57" i="4"/>
  <c r="AC56" i="4"/>
  <c r="G63" i="4"/>
  <c r="AC62" i="4"/>
  <c r="C20" i="4"/>
  <c r="H19" i="4" s="1"/>
  <c r="AM8" i="4"/>
  <c r="AM10" i="4"/>
  <c r="AM11" i="4"/>
  <c r="AM6" i="4"/>
  <c r="AM7" i="4"/>
  <c r="AM9" i="4"/>
  <c r="BF20" i="4"/>
  <c r="AB58" i="4"/>
  <c r="AB60" i="4"/>
  <c r="AB62" i="4"/>
  <c r="AB64" i="4"/>
  <c r="E21" i="4"/>
  <c r="E24" i="4"/>
  <c r="G56" i="4"/>
  <c r="G58" i="4"/>
  <c r="AB57" i="4"/>
  <c r="G60" i="4"/>
  <c r="AB59" i="4"/>
  <c r="G62" i="4"/>
  <c r="AB61" i="4"/>
  <c r="G64" i="4"/>
  <c r="AB63" i="4"/>
  <c r="S57" i="4"/>
  <c r="AC57" i="4"/>
  <c r="S59" i="4"/>
  <c r="AC59" i="4"/>
  <c r="S61" i="4"/>
  <c r="AC61" i="4"/>
  <c r="S63" i="4"/>
  <c r="AC63" i="4"/>
  <c r="S54" i="4"/>
  <c r="D11" i="1"/>
  <c r="E11" i="1" s="1"/>
  <c r="D10" i="1"/>
  <c r="G34" i="4" l="1"/>
  <c r="H16" i="4"/>
  <c r="Z6" i="4" s="1"/>
  <c r="H31" i="4"/>
  <c r="Z11" i="4" s="1"/>
  <c r="AR11" i="4" s="1"/>
  <c r="F34" i="4"/>
  <c r="K25" i="4"/>
  <c r="K49" i="12" s="1"/>
  <c r="Z9" i="4"/>
  <c r="F20" i="4"/>
  <c r="K19" i="4"/>
  <c r="AB7" i="4"/>
  <c r="AD7" i="4" s="1"/>
  <c r="AV7" i="4"/>
  <c r="AU7" i="4"/>
  <c r="AW7" i="4"/>
  <c r="AS9" i="4"/>
  <c r="AT9" i="4" s="1"/>
  <c r="AA6" i="4"/>
  <c r="AB6" i="4" s="1"/>
  <c r="G32" i="4"/>
  <c r="Z10" i="4"/>
  <c r="AB11" i="4"/>
  <c r="AD11" i="4" s="1"/>
  <c r="AS11" i="4"/>
  <c r="AT11" i="4" s="1"/>
  <c r="F31" i="4"/>
  <c r="G31" i="4"/>
  <c r="F25" i="4"/>
  <c r="F35" i="4"/>
  <c r="F28" i="4"/>
  <c r="Z12" i="4"/>
  <c r="AR12" i="4" s="1"/>
  <c r="AB8" i="4"/>
  <c r="AD8" i="4" s="1"/>
  <c r="G28" i="4"/>
  <c r="AV8" i="4"/>
  <c r="AU8" i="4"/>
  <c r="AW8" i="4"/>
  <c r="F22" i="4"/>
  <c r="Z8" i="4"/>
  <c r="AR8" i="4" s="1"/>
  <c r="AX8" i="4" s="1"/>
  <c r="F30" i="4"/>
  <c r="G19" i="4"/>
  <c r="G22" i="4"/>
  <c r="G16" i="4"/>
  <c r="G29" i="4"/>
  <c r="F19" i="4"/>
  <c r="G27" i="4"/>
  <c r="J22" i="4"/>
  <c r="K22" i="4" s="1"/>
  <c r="K48" i="12" s="1"/>
  <c r="F33" i="4"/>
  <c r="F23" i="4"/>
  <c r="F27" i="4"/>
  <c r="BF16" i="4"/>
  <c r="BF14" i="4"/>
  <c r="G23" i="4"/>
  <c r="AE55" i="4"/>
  <c r="BF19" i="4"/>
  <c r="F16" i="4"/>
  <c r="G25" i="4"/>
  <c r="BF8" i="4"/>
  <c r="J28" i="4"/>
  <c r="AS10" i="4"/>
  <c r="AT10" i="4" s="1"/>
  <c r="G21" i="4"/>
  <c r="F21" i="4"/>
  <c r="F24" i="4"/>
  <c r="G24" i="4"/>
  <c r="J16" i="4"/>
  <c r="BF24" i="4"/>
  <c r="BF12" i="4"/>
  <c r="BF9" i="4"/>
  <c r="BF4" i="4"/>
  <c r="BF23" i="4"/>
  <c r="BF11" i="4"/>
  <c r="BF10" i="4"/>
  <c r="BF21" i="4"/>
  <c r="BF18" i="4"/>
  <c r="BF15" i="4"/>
  <c r="BF13" i="4"/>
  <c r="BF7" i="4"/>
  <c r="BF5" i="4"/>
  <c r="BF6" i="4"/>
  <c r="BF22" i="4"/>
  <c r="AS12" i="4"/>
  <c r="AT12" i="4" s="1"/>
  <c r="G17" i="4"/>
  <c r="BF17" i="4"/>
  <c r="BF25" i="4"/>
  <c r="G26" i="4"/>
  <c r="F26" i="4"/>
  <c r="G20" i="4"/>
  <c r="AR9" i="4" l="1"/>
  <c r="BA9" i="4" s="1"/>
  <c r="AC9" i="4"/>
  <c r="AE9" i="4" s="1"/>
  <c r="AF9" i="4"/>
  <c r="Z7" i="4"/>
  <c r="AC7" i="4" s="1"/>
  <c r="AE7" i="4" s="1"/>
  <c r="AD6" i="4"/>
  <c r="AC6" i="4"/>
  <c r="AE6" i="4" s="1"/>
  <c r="AF6" i="4"/>
  <c r="AC10" i="4"/>
  <c r="AE10" i="4" s="1"/>
  <c r="AF10" i="4"/>
  <c r="AF11" i="4"/>
  <c r="AC11" i="4"/>
  <c r="AE11" i="4" s="1"/>
  <c r="AV11" i="4"/>
  <c r="BA11" i="4"/>
  <c r="AX11" i="4"/>
  <c r="AU11" i="4"/>
  <c r="AW11" i="4"/>
  <c r="AV9" i="4"/>
  <c r="AU9" i="4"/>
  <c r="AW9" i="4"/>
  <c r="AF12" i="4"/>
  <c r="AC12" i="4"/>
  <c r="AE12" i="4" s="1"/>
  <c r="AR10" i="4"/>
  <c r="BA10" i="4" s="1"/>
  <c r="K28" i="4"/>
  <c r="K50" i="12" s="1"/>
  <c r="K31" i="4"/>
  <c r="K51" i="12" s="1"/>
  <c r="AC8" i="4"/>
  <c r="AE8" i="4" s="1"/>
  <c r="AF8" i="4"/>
  <c r="AR6" i="4"/>
  <c r="AY8" i="4"/>
  <c r="AZ8" i="4"/>
  <c r="BA8" i="4"/>
  <c r="K47" i="12"/>
  <c r="AV10" i="4"/>
  <c r="AU10" i="4"/>
  <c r="AW10" i="4"/>
  <c r="K16" i="4"/>
  <c r="K46" i="12" s="1"/>
  <c r="AX12" i="4"/>
  <c r="AU12" i="4"/>
  <c r="BA12" i="4"/>
  <c r="AV12" i="4"/>
  <c r="AW12" i="4"/>
  <c r="AS6" i="4"/>
  <c r="AT6" i="4" s="1"/>
  <c r="D30" i="1"/>
  <c r="AX9" i="4" l="1"/>
  <c r="AR7" i="4"/>
  <c r="AF7" i="4"/>
  <c r="AZ11" i="4"/>
  <c r="AY11" i="4"/>
  <c r="AY9" i="4"/>
  <c r="AZ9" i="4"/>
  <c r="AX10" i="4"/>
  <c r="AZ10" i="4" s="1"/>
  <c r="AX6" i="4"/>
  <c r="AZ6" i="4" s="1"/>
  <c r="AV6" i="4"/>
  <c r="BA6" i="4"/>
  <c r="AU6" i="4"/>
  <c r="AW6" i="4"/>
  <c r="AY12" i="4"/>
  <c r="AZ12" i="4"/>
  <c r="D26" i="1"/>
  <c r="D7" i="1"/>
  <c r="D8" i="1"/>
  <c r="D9" i="1"/>
  <c r="D6" i="1"/>
  <c r="BA7" i="4" l="1"/>
  <c r="AX7" i="4"/>
  <c r="AY10" i="4"/>
  <c r="AY6" i="4"/>
  <c r="E2" i="1"/>
  <c r="E8" i="1"/>
  <c r="E9" i="1"/>
  <c r="E10" i="1"/>
  <c r="AY7" i="4" l="1"/>
  <c r="AZ7" i="4"/>
  <c r="E30" i="1"/>
  <c r="F30" i="1" s="1"/>
  <c r="F6" i="1" s="1"/>
  <c r="E6" i="1"/>
  <c r="E7" i="1"/>
  <c r="F13" i="1" l="1"/>
  <c r="F12" i="1"/>
  <c r="F11" i="1"/>
  <c r="F9" i="1"/>
  <c r="F10" i="1"/>
  <c r="F7" i="1"/>
  <c r="F8" i="1"/>
  <c r="CK296" i="4"/>
  <c r="CJ296" i="4"/>
  <c r="CK295" i="4"/>
  <c r="CJ295" i="4"/>
  <c r="CK294" i="4"/>
  <c r="CJ294" i="4"/>
  <c r="CK293" i="4"/>
  <c r="CJ293" i="4"/>
  <c r="CK292" i="4"/>
  <c r="BQ296" i="4"/>
  <c r="BP296" i="4"/>
  <c r="BQ295" i="4"/>
  <c r="BP295" i="4"/>
  <c r="BQ294" i="4"/>
  <c r="BP294" i="4"/>
  <c r="BQ293" i="4"/>
  <c r="BP293" i="4"/>
  <c r="BQ292" i="4"/>
  <c r="AY296" i="4"/>
  <c r="AX296" i="4"/>
  <c r="AY295" i="4"/>
  <c r="AX295" i="4"/>
  <c r="AY294" i="4"/>
  <c r="AX294" i="4"/>
  <c r="AY293" i="4"/>
  <c r="AX293" i="4"/>
  <c r="AY292" i="4"/>
  <c r="CK261" i="4"/>
  <c r="CJ261" i="4"/>
  <c r="CK260" i="4"/>
  <c r="CJ260" i="4"/>
  <c r="CK259" i="4"/>
  <c r="CJ259" i="4"/>
  <c r="CK258" i="4"/>
  <c r="CJ258" i="4"/>
  <c r="CK257" i="4"/>
  <c r="BQ261" i="4"/>
  <c r="BP261" i="4"/>
  <c r="BQ260" i="4"/>
  <c r="BP260" i="4"/>
  <c r="BQ259" i="4"/>
  <c r="BP259" i="4"/>
  <c r="BQ258" i="4"/>
  <c r="BP258" i="4"/>
  <c r="BQ257" i="4"/>
  <c r="AY261" i="4"/>
  <c r="AX261" i="4"/>
  <c r="AY260" i="4"/>
  <c r="AX260" i="4"/>
  <c r="AY259" i="4"/>
  <c r="AX259" i="4"/>
  <c r="AY258" i="4"/>
  <c r="AX258" i="4"/>
  <c r="AY257" i="4"/>
  <c r="CK227" i="4"/>
  <c r="CJ227" i="4"/>
  <c r="CK226" i="4"/>
  <c r="CJ226" i="4"/>
  <c r="CK225" i="4"/>
  <c r="CJ225" i="4"/>
  <c r="CK224" i="4"/>
  <c r="CJ224" i="4"/>
  <c r="CK223" i="4"/>
  <c r="BQ227" i="4"/>
  <c r="BP227" i="4"/>
  <c r="BQ226" i="4"/>
  <c r="BP226" i="4"/>
  <c r="BQ225" i="4"/>
  <c r="BP225" i="4"/>
  <c r="BQ224" i="4"/>
  <c r="BP224" i="4"/>
  <c r="BQ223" i="4"/>
  <c r="AY227" i="4"/>
  <c r="AX227" i="4"/>
  <c r="AY226" i="4"/>
  <c r="AX226" i="4"/>
  <c r="AY225" i="4"/>
  <c r="AX225" i="4"/>
  <c r="AY224" i="4"/>
  <c r="AX224" i="4"/>
  <c r="AY223" i="4"/>
  <c r="CK193" i="4"/>
  <c r="CJ193" i="4"/>
  <c r="CK192" i="4"/>
  <c r="CJ192" i="4"/>
  <c r="CK191" i="4"/>
  <c r="CJ191" i="4"/>
  <c r="CK190" i="4"/>
  <c r="CJ190" i="4"/>
  <c r="CK189" i="4"/>
  <c r="BQ193" i="4"/>
  <c r="BP193" i="4"/>
  <c r="BQ192" i="4"/>
  <c r="BP192" i="4"/>
  <c r="BQ191" i="4"/>
  <c r="BP191" i="4"/>
  <c r="BQ190" i="4"/>
  <c r="BP190" i="4"/>
  <c r="BQ189" i="4"/>
  <c r="AY193" i="4"/>
  <c r="AX193" i="4"/>
  <c r="AY192" i="4"/>
  <c r="AX192" i="4"/>
  <c r="AY191" i="4"/>
  <c r="AX191" i="4"/>
  <c r="AY190" i="4"/>
  <c r="AX190" i="4"/>
  <c r="AY189" i="4"/>
  <c r="CK159" i="4"/>
  <c r="CJ159" i="4"/>
  <c r="CK158" i="4"/>
  <c r="CJ158" i="4"/>
  <c r="CK157" i="4"/>
  <c r="CJ157" i="4"/>
  <c r="CK156" i="4"/>
  <c r="CJ156" i="4"/>
  <c r="CK155" i="4"/>
  <c r="BQ159" i="4"/>
  <c r="BP159" i="4"/>
  <c r="BQ158" i="4"/>
  <c r="BP158" i="4"/>
  <c r="BQ157" i="4"/>
  <c r="BP157" i="4"/>
  <c r="BQ156" i="4"/>
  <c r="BP156" i="4"/>
  <c r="BQ155" i="4"/>
  <c r="AY159" i="4"/>
  <c r="AX159" i="4"/>
  <c r="AY158" i="4"/>
  <c r="AX158" i="4"/>
  <c r="AY157" i="4"/>
  <c r="AX157" i="4"/>
  <c r="AY156" i="4"/>
  <c r="AX156" i="4"/>
  <c r="AY155" i="4"/>
  <c r="CK125" i="4"/>
  <c r="CJ125" i="4"/>
  <c r="CK124" i="4"/>
  <c r="CJ124" i="4"/>
  <c r="CK123" i="4"/>
  <c r="CJ123" i="4"/>
  <c r="CK122" i="4"/>
  <c r="CJ122" i="4"/>
  <c r="CK121" i="4"/>
  <c r="BQ125" i="4"/>
  <c r="BP125" i="4"/>
  <c r="BQ124" i="4"/>
  <c r="BP124" i="4"/>
  <c r="BQ123" i="4"/>
  <c r="BP123" i="4"/>
  <c r="BQ122" i="4"/>
  <c r="BP122" i="4"/>
  <c r="BQ121" i="4"/>
  <c r="AY125" i="4"/>
  <c r="AX125" i="4"/>
  <c r="AY124" i="4"/>
  <c r="AX124" i="4"/>
  <c r="AY123" i="4"/>
  <c r="AX123" i="4"/>
  <c r="AY122" i="4"/>
  <c r="AX122" i="4"/>
  <c r="AY121" i="4"/>
  <c r="CK91" i="4"/>
  <c r="CJ91" i="4"/>
  <c r="CK90" i="4"/>
  <c r="CJ90" i="4"/>
  <c r="CK89" i="4"/>
  <c r="CJ89" i="4"/>
  <c r="CK88" i="4"/>
  <c r="CJ88" i="4"/>
  <c r="CK87" i="4"/>
  <c r="BQ91" i="4"/>
  <c r="BP91" i="4"/>
  <c r="BQ90" i="4"/>
  <c r="BP90" i="4"/>
  <c r="BQ89" i="4"/>
  <c r="BP89" i="4"/>
  <c r="BQ88" i="4"/>
  <c r="BP88" i="4"/>
  <c r="BQ87" i="4"/>
  <c r="AY91" i="4"/>
  <c r="AX91" i="4"/>
  <c r="AY90" i="4"/>
  <c r="AX90" i="4"/>
  <c r="AY89" i="4"/>
  <c r="AX89" i="4"/>
  <c r="AY88" i="4"/>
  <c r="AX88" i="4"/>
  <c r="AY8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<sst xmlns="http://schemas.openxmlformats.org/spreadsheetml/2006/main" count="1031" uniqueCount="118">
  <si>
    <t>g</t>
  </si>
  <si>
    <t>Concentraciones deseadas [mg/L]</t>
  </si>
  <si>
    <t>V_sol_m [ml]</t>
  </si>
  <si>
    <t>A realizar Agua + Tween 80 [mL]</t>
  </si>
  <si>
    <t>L</t>
  </si>
  <si>
    <t>Surfactante</t>
  </si>
  <si>
    <t>La curva de calibración se realizó con:</t>
  </si>
  <si>
    <t>Fenantreno</t>
  </si>
  <si>
    <t>mg/L</t>
  </si>
  <si>
    <t>Tween 80</t>
  </si>
  <si>
    <t>uL/L</t>
  </si>
  <si>
    <t>Fenantreno a usar</t>
  </si>
  <si>
    <t>CMC</t>
  </si>
  <si>
    <t>mL/L</t>
  </si>
  <si>
    <t>mL</t>
  </si>
  <si>
    <t>uL</t>
  </si>
  <si>
    <t>fenantreno añadido [g]</t>
  </si>
  <si>
    <t>Por triplicado</t>
  </si>
  <si>
    <t>Surfactante [mL a C_f]</t>
  </si>
  <si>
    <t>Rellenear</t>
  </si>
  <si>
    <t>C_e</t>
  </si>
  <si>
    <t>q_e</t>
  </si>
  <si>
    <t>DATOS</t>
  </si>
  <si>
    <t>Curva de calibración</t>
  </si>
  <si>
    <t>V</t>
  </si>
  <si>
    <t>m=</t>
  </si>
  <si>
    <t>m</t>
  </si>
  <si>
    <t>b=</t>
  </si>
  <si>
    <t>Isoterma de adsorción</t>
  </si>
  <si>
    <t>C_0, teo</t>
  </si>
  <si>
    <t>C_0, rea</t>
  </si>
  <si>
    <t>Abs_e</t>
  </si>
  <si>
    <t>ln(C_e)</t>
  </si>
  <si>
    <t>ln(q_e)</t>
  </si>
  <si>
    <t>Rr</t>
  </si>
  <si>
    <t>ln(K_F)</t>
  </si>
  <si>
    <t>1/n_f</t>
  </si>
  <si>
    <t>K_F</t>
  </si>
  <si>
    <t>C_0</t>
  </si>
  <si>
    <t>Abs_t</t>
  </si>
  <si>
    <t>C_t [mg/L]</t>
  </si>
  <si>
    <t>%var</t>
  </si>
  <si>
    <t>Hora</t>
  </si>
  <si>
    <t>R1</t>
  </si>
  <si>
    <t>t [horas]</t>
  </si>
  <si>
    <t>R2</t>
  </si>
  <si>
    <t>R3</t>
  </si>
  <si>
    <t>*</t>
  </si>
  <si>
    <t>Promedio</t>
  </si>
  <si>
    <t>Curva isoterma</t>
  </si>
  <si>
    <t>Promedio_outlier C-0 real</t>
  </si>
  <si>
    <t xml:space="preserve">Desviacion estandar </t>
  </si>
  <si>
    <t>FREUNDLICH</t>
  </si>
  <si>
    <t>LANGMUIR</t>
  </si>
  <si>
    <t>%remocion</t>
  </si>
  <si>
    <t>ordenada</t>
  </si>
  <si>
    <t>qe</t>
  </si>
  <si>
    <t>1/ce</t>
  </si>
  <si>
    <t>logCe</t>
  </si>
  <si>
    <t>LN ce</t>
  </si>
  <si>
    <t>1/qe</t>
  </si>
  <si>
    <t>log qe</t>
  </si>
  <si>
    <t>q_max</t>
  </si>
  <si>
    <t>Kl</t>
  </si>
  <si>
    <t>Pendiente</t>
  </si>
  <si>
    <t>%Remoción</t>
  </si>
  <si>
    <t>Vi</t>
  </si>
  <si>
    <t>V2</t>
  </si>
  <si>
    <t>?</t>
  </si>
  <si>
    <t>Ci</t>
  </si>
  <si>
    <t>C2</t>
  </si>
  <si>
    <t>CINETICA DE PSEUDO PRIMER ORDEN</t>
  </si>
  <si>
    <t>Regresion</t>
  </si>
  <si>
    <t>b</t>
  </si>
  <si>
    <t>se</t>
  </si>
  <si>
    <t>t</t>
  </si>
  <si>
    <t>Reg_lin</t>
  </si>
  <si>
    <t>Reg_cin</t>
  </si>
  <si>
    <t>r2</t>
  </si>
  <si>
    <t>sey</t>
  </si>
  <si>
    <t>q_t</t>
  </si>
  <si>
    <t>1-q_t/q_e</t>
  </si>
  <si>
    <t>ln(1-qt/qe)</t>
  </si>
  <si>
    <t>F</t>
  </si>
  <si>
    <t>df</t>
  </si>
  <si>
    <t>ssreg</t>
  </si>
  <si>
    <t>K_1</t>
  </si>
  <si>
    <t>R^2</t>
  </si>
  <si>
    <t>CINETICA DE PSEUDO SEGUNDO ORDEN</t>
  </si>
  <si>
    <t>t/q_t</t>
  </si>
  <si>
    <t>K_2</t>
  </si>
  <si>
    <t>Wavelength nm.</t>
  </si>
  <si>
    <t>RawData ...</t>
  </si>
  <si>
    <t>se me fue la luz</t>
  </si>
  <si>
    <t>TiO2</t>
  </si>
  <si>
    <t>TiO2/arroz crudo</t>
  </si>
  <si>
    <t>Concentracion de fenantreno</t>
  </si>
  <si>
    <t>% remocion</t>
  </si>
  <si>
    <t>TiO2/arroz tratada</t>
  </si>
  <si>
    <t>Concentración fenantreno</t>
  </si>
  <si>
    <t>Primer orden</t>
  </si>
  <si>
    <r>
      <t>Segundo orden R</t>
    </r>
    <r>
      <rPr>
        <vertAlign val="superscript"/>
        <sz val="12"/>
        <color rgb="FF000000"/>
        <rFont val="Arial"/>
        <family val="2"/>
      </rPr>
      <t>2</t>
    </r>
  </si>
  <si>
    <r>
      <t>R</t>
    </r>
    <r>
      <rPr>
        <vertAlign val="superscript"/>
        <sz val="12"/>
        <color rgb="FF000000"/>
        <rFont val="Arial"/>
        <family val="2"/>
      </rPr>
      <t>2</t>
    </r>
  </si>
  <si>
    <r>
      <t>K</t>
    </r>
    <r>
      <rPr>
        <vertAlign val="subscript"/>
        <sz val="12"/>
        <color rgb="FF000000"/>
        <rFont val="Arial"/>
        <family val="2"/>
      </rPr>
      <t>1</t>
    </r>
  </si>
  <si>
    <r>
      <t>T</t>
    </r>
    <r>
      <rPr>
        <vertAlign val="subscript"/>
        <sz val="12"/>
        <color rgb="FF000000"/>
        <rFont val="Arial"/>
        <family val="2"/>
      </rPr>
      <t>1/2</t>
    </r>
  </si>
  <si>
    <r>
      <t>K</t>
    </r>
    <r>
      <rPr>
        <vertAlign val="subscript"/>
        <sz val="12"/>
        <color rgb="FF000000"/>
        <rFont val="Arial"/>
        <family val="2"/>
      </rPr>
      <t>2</t>
    </r>
  </si>
  <si>
    <t>Cruda</t>
  </si>
  <si>
    <t>Ln(qe) [mg/g]</t>
  </si>
  <si>
    <t>Q_e (mg/g)</t>
  </si>
  <si>
    <t>Ln(C_e)</t>
  </si>
  <si>
    <t>C_e (mg/L)</t>
  </si>
  <si>
    <t>velocidad de reccion primer orden</t>
  </si>
  <si>
    <t>velocidad de reccion segundo orden</t>
  </si>
  <si>
    <t>C_t</t>
  </si>
  <si>
    <t>lnCt - lnCo</t>
  </si>
  <si>
    <t>Ct</t>
  </si>
  <si>
    <t>C0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</si>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</sst>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vertAlign val="subscript"/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595959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2" fillId="5" borderId="0" xfId="0" applyFont="1" applyFill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164" fontId="0" fillId="0" borderId="0" xfId="0" applyNumberFormat="1" applyAlignment="1">
      <alignment horizontal="center"/>
    </xf>
    <xf numFmtId="2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9" borderId="0" xfId="0" applyFill="1"/>
    <xf numFmtId="0" fontId="2" fillId="0" borderId="0" xfId="0" applyFont="1"/>
    <xf numFmtId="0" fontId="0" fillId="0" borderId="1" xfId="0" applyBorder="1"/>
    <xf numFmtId="0" fontId="1" fillId="0" borderId="0" xfId="0" applyFont="1"/>
    <xf numFmtId="0" fontId="0" fillId="2" borderId="2" xfId="0" applyFill="1" applyBorder="1"/>
    <xf numFmtId="0" fontId="0" fillId="9" borderId="2" xfId="0" applyFill="1" applyBorder="1"/>
    <xf numFmtId="0" fontId="0" fillId="0" borderId="3" xfId="0" applyBorder="1"/>
    <xf numFmtId="164" fontId="0" fillId="0" borderId="1" xfId="0" applyNumberFormat="1" applyBorder="1"/>
    <xf numFmtId="164" fontId="0" fillId="9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0" xfId="0" applyFill="1"/>
    <xf numFmtId="0" fontId="0" fillId="6" borderId="0" xfId="0" applyFill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9" borderId="4" xfId="0" applyFill="1" applyBorder="1" applyAlignment="1">
      <alignment horizontal="center"/>
    </xf>
    <xf numFmtId="2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9" borderId="6" xfId="0" applyFill="1" applyBorder="1" applyAlignment="1">
      <alignment horizontal="center"/>
    </xf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2" borderId="7" xfId="0" applyFill="1" applyBorder="1"/>
    <xf numFmtId="0" fontId="0" fillId="12" borderId="7" xfId="0" applyFill="1" applyBorder="1"/>
    <xf numFmtId="0" fontId="0" fillId="0" borderId="8" xfId="0" applyBorder="1"/>
    <xf numFmtId="164" fontId="0" fillId="0" borderId="9" xfId="0" applyNumberFormat="1" applyBorder="1"/>
    <xf numFmtId="164" fontId="0" fillId="9" borderId="9" xfId="0" applyNumberFormat="1" applyFill="1" applyBorder="1"/>
    <xf numFmtId="0" fontId="0" fillId="0" borderId="12" xfId="0" applyBorder="1"/>
    <xf numFmtId="0" fontId="0" fillId="0" borderId="14" xfId="0" applyBorder="1"/>
    <xf numFmtId="164" fontId="0" fillId="0" borderId="15" xfId="0" applyNumberFormat="1" applyBorder="1"/>
    <xf numFmtId="164" fontId="0" fillId="9" borderId="15" xfId="0" applyNumberFormat="1" applyFill="1" applyBorder="1"/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0" fontId="0" fillId="13" borderId="0" xfId="0" applyFill="1"/>
    <xf numFmtId="166" fontId="0" fillId="0" borderId="1" xfId="0" applyNumberFormat="1" applyBorder="1" applyAlignment="1">
      <alignment horizontal="center"/>
    </xf>
    <xf numFmtId="0" fontId="0" fillId="0" borderId="23" xfId="0" applyBorder="1"/>
    <xf numFmtId="0" fontId="0" fillId="0" borderId="29" xfId="0" applyBorder="1"/>
    <xf numFmtId="0" fontId="0" fillId="0" borderId="30" xfId="0" applyBorder="1"/>
    <xf numFmtId="0" fontId="0" fillId="0" borderId="24" xfId="0" applyBorder="1"/>
    <xf numFmtId="0" fontId="0" fillId="0" borderId="31" xfId="0" applyBorder="1"/>
    <xf numFmtId="0" fontId="0" fillId="0" borderId="32" xfId="0" applyBorder="1"/>
    <xf numFmtId="0" fontId="0" fillId="2" borderId="24" xfId="0" applyFill="1" applyBorder="1" applyAlignment="1">
      <alignment horizontal="center"/>
    </xf>
    <xf numFmtId="0" fontId="0" fillId="0" borderId="25" xfId="0" applyBorder="1"/>
    <xf numFmtId="0" fontId="0" fillId="0" borderId="33" xfId="0" applyBorder="1"/>
    <xf numFmtId="164" fontId="0" fillId="0" borderId="12" xfId="0" applyNumberFormat="1" applyBorder="1"/>
    <xf numFmtId="164" fontId="0" fillId="0" borderId="8" xfId="0" applyNumberFormat="1" applyBorder="1"/>
    <xf numFmtId="164" fontId="0" fillId="0" borderId="14" xfId="0" applyNumberFormat="1" applyBorder="1"/>
    <xf numFmtId="0" fontId="0" fillId="0" borderId="15" xfId="0" applyBorder="1"/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14" borderId="0" xfId="0" applyFill="1"/>
    <xf numFmtId="165" fontId="0" fillId="10" borderId="0" xfId="0" applyNumberFormat="1" applyFill="1"/>
    <xf numFmtId="0" fontId="0" fillId="15" borderId="0" xfId="0" applyFill="1"/>
    <xf numFmtId="164" fontId="0" fillId="6" borderId="1" xfId="0" applyNumberFormat="1" applyFill="1" applyBorder="1"/>
    <xf numFmtId="164" fontId="0" fillId="6" borderId="9" xfId="0" applyNumberFormat="1" applyFill="1" applyBorder="1"/>
    <xf numFmtId="164" fontId="4" fillId="0" borderId="35" xfId="0" applyNumberFormat="1" applyFont="1" applyBorder="1" applyAlignment="1">
      <alignment horizontal="center" vertical="center" wrapText="1"/>
    </xf>
    <xf numFmtId="164" fontId="4" fillId="0" borderId="33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readingOrder="1"/>
    </xf>
    <xf numFmtId="164" fontId="0" fillId="16" borderId="12" xfId="0" applyNumberFormat="1" applyFill="1" applyBorder="1"/>
    <xf numFmtId="164" fontId="0" fillId="16" borderId="14" xfId="0" applyNumberFormat="1" applyFill="1" applyBorder="1"/>
    <xf numFmtId="164" fontId="0" fillId="16" borderId="8" xfId="0" applyNumberFormat="1" applyFill="1" applyBorder="1"/>
    <xf numFmtId="164" fontId="0" fillId="0" borderId="26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8" borderId="21" xfId="0" applyNumberFormat="1" applyFill="1" applyBorder="1" applyAlignment="1">
      <alignment horizontal="center" vertical="center"/>
    </xf>
    <xf numFmtId="164" fontId="0" fillId="8" borderId="6" xfId="0" applyNumberFormat="1" applyFill="1" applyBorder="1" applyAlignment="1">
      <alignment horizontal="center" vertical="center"/>
    </xf>
    <xf numFmtId="164" fontId="0" fillId="8" borderId="22" xfId="0" applyNumberFormat="1" applyFill="1" applyBorder="1" applyAlignment="1">
      <alignment horizontal="center" vertical="center"/>
    </xf>
    <xf numFmtId="164" fontId="0" fillId="8" borderId="10" xfId="0" applyNumberFormat="1" applyFill="1" applyBorder="1" applyAlignment="1">
      <alignment horizontal="center" vertical="center"/>
    </xf>
    <xf numFmtId="164" fontId="0" fillId="8" borderId="4" xfId="0" applyNumberFormat="1" applyFill="1" applyBorder="1" applyAlignment="1">
      <alignment horizontal="center" vertical="center"/>
    </xf>
    <xf numFmtId="164" fontId="0" fillId="8" borderId="16" xfId="0" applyNumberFormat="1" applyFill="1" applyBorder="1" applyAlignment="1">
      <alignment horizontal="center" vertical="center"/>
    </xf>
    <xf numFmtId="164" fontId="0" fillId="8" borderId="11" xfId="0" applyNumberFormat="1" applyFill="1" applyBorder="1" applyAlignment="1">
      <alignment horizontal="center" vertical="center"/>
    </xf>
    <xf numFmtId="164" fontId="0" fillId="8" borderId="13" xfId="0" applyNumberFormat="1" applyFill="1" applyBorder="1" applyAlignment="1">
      <alignment horizontal="center" vertical="center"/>
    </xf>
    <xf numFmtId="164" fontId="0" fillId="8" borderId="17" xfId="0" applyNumberFormat="1" applyFill="1" applyBorder="1" applyAlignment="1">
      <alignment horizontal="center" vertical="center"/>
    </xf>
    <xf numFmtId="164" fontId="0" fillId="8" borderId="9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8" borderId="15" xfId="0" applyNumberFormat="1" applyFill="1" applyBorder="1" applyAlignment="1">
      <alignment horizontal="center" vertical="center"/>
    </xf>
    <xf numFmtId="164" fontId="0" fillId="8" borderId="18" xfId="0" applyNumberFormat="1" applyFill="1" applyBorder="1" applyAlignment="1">
      <alignment horizontal="center" vertical="center"/>
    </xf>
    <xf numFmtId="164" fontId="0" fillId="8" borderId="19" xfId="0" applyNumberFormat="1" applyFill="1" applyBorder="1" applyAlignment="1">
      <alignment horizontal="center" vertical="center"/>
    </xf>
    <xf numFmtId="164" fontId="0" fillId="8" borderId="20" xfId="0" applyNumberForma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164" fontId="4" fillId="0" borderId="34" xfId="0" applyNumberFormat="1" applyFont="1" applyBorder="1" applyAlignment="1">
      <alignment horizontal="center" vertical="center" wrapText="1"/>
    </xf>
    <xf numFmtId="164" fontId="4" fillId="0" borderId="35" xfId="0" applyNumberFormat="1" applyFont="1" applyBorder="1" applyAlignment="1">
      <alignment horizontal="center" vertical="center" wrapText="1"/>
    </xf>
    <xf numFmtId="164" fontId="4" fillId="0" borderId="38" xfId="0" applyNumberFormat="1" applyFont="1" applyBorder="1" applyAlignment="1">
      <alignment horizontal="center" vertical="center" wrapText="1"/>
    </xf>
    <xf numFmtId="164" fontId="4" fillId="0" borderId="37" xfId="0" applyNumberFormat="1" applyFont="1" applyBorder="1" applyAlignment="1">
      <alignment horizontal="center" vertical="center" wrapText="1"/>
    </xf>
    <xf numFmtId="164" fontId="4" fillId="0" borderId="36" xfId="0" applyNumberFormat="1" applyFont="1" applyBorder="1" applyAlignment="1">
      <alignment horizontal="center" vertical="center" wrapText="1"/>
    </xf>
    <xf numFmtId="164" fontId="7" fillId="0" borderId="38" xfId="0" applyNumberFormat="1" applyFont="1" applyBorder="1" applyAlignment="1">
      <alignment horizontal="center" vertical="center" wrapText="1"/>
    </xf>
    <xf numFmtId="164" fontId="7" fillId="0" borderId="37" xfId="0" applyNumberFormat="1" applyFont="1" applyBorder="1" applyAlignment="1">
      <alignment horizontal="center" vertical="center" wrapText="1"/>
    </xf>
    <xf numFmtId="164" fontId="7" fillId="0" borderId="3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7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7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507341296133936"/>
          <c:y val="0.13746957059553569"/>
          <c:w val="0.67889266774070944"/>
          <c:h val="0.8387210843858755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5B9BD5"/>
              </a:solidFill>
              <a:ln w="9525">
                <a:solidFill>
                  <a:srgbClr val="5B9BD5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rgbClr val="ED7D31"/>
                </a:solidFill>
                <a:prstDash val="sysDash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720918303489518"/>
                  <c:y val="-3.80437074703231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Análisis!$AD$6:$AD$12</c:f>
              <c:numCache>
                <c:formatCode>0.0000</c:formatCode>
                <c:ptCount val="7"/>
                <c:pt idx="0">
                  <c:v>1.2678657366811243</c:v>
                </c:pt>
                <c:pt idx="1">
                  <c:v>1.1546227008110288</c:v>
                </c:pt>
                <c:pt idx="2">
                  <c:v>1.0255999628231218</c:v>
                </c:pt>
                <c:pt idx="3">
                  <c:v>0.82166147960633606</c:v>
                </c:pt>
                <c:pt idx="4">
                  <c:v>0.672463730670809</c:v>
                </c:pt>
                <c:pt idx="5">
                  <c:v>0.42389329503536416</c:v>
                </c:pt>
                <c:pt idx="6">
                  <c:v>0.26764572219234323</c:v>
                </c:pt>
              </c:numCache>
            </c:numRef>
          </c:xVal>
          <c:yVal>
            <c:numRef>
              <c:f>Análisis!$AE$6:$AE$12</c:f>
              <c:numCache>
                <c:formatCode>0.0000</c:formatCode>
                <c:ptCount val="7"/>
                <c:pt idx="0">
                  <c:v>0.793058091450207</c:v>
                </c:pt>
                <c:pt idx="1">
                  <c:v>0.67338803057948282</c:v>
                </c:pt>
                <c:pt idx="2">
                  <c:v>0.50995568025745053</c:v>
                </c:pt>
                <c:pt idx="3">
                  <c:v>0.38792079845725486</c:v>
                </c:pt>
                <c:pt idx="4">
                  <c:v>0.25677453498870451</c:v>
                </c:pt>
                <c:pt idx="5">
                  <c:v>-2.1978906718775341E-2</c:v>
                </c:pt>
                <c:pt idx="6">
                  <c:v>-0.30621015001282303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02-463A-9A10-7463310BA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275871"/>
        <c:axId val="1848276287"/>
      </c:scatterChart>
      <c:valAx>
        <c:axId val="1848275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Ln(C_e)</a:t>
                </a:r>
              </a:p>
            </c:rich>
          </c:tx>
          <c:layout>
            <c:manualLayout>
              <c:xMode val="edge"/>
              <c:yMode val="edge"/>
              <c:x val="0.47532751912450455"/>
              <c:y val="0.917806527584864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276287"/>
        <c:crosses val="autoZero"/>
        <c:crossBetween val="midCat"/>
      </c:valAx>
      <c:valAx>
        <c:axId val="18482762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Ln(qe) [mg/g]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27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490435652090002"/>
          <c:y val="3.7647030923923352E-2"/>
          <c:w val="0.66234382664816716"/>
          <c:h val="0.81038454407478311"/>
        </c:manualLayout>
      </c:layou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Análisis!$AL$4:$AL$25</c:f>
              <c:numCache>
                <c:formatCode>General</c:formatCode>
                <c:ptCount val="2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</c:numCache>
            </c:numRef>
          </c:xVal>
          <c:yVal>
            <c:numRef>
              <c:f>Análisis!$AM$4:$AM$25</c:f>
              <c:numCache>
                <c:formatCode>General</c:formatCode>
                <c:ptCount val="22"/>
                <c:pt idx="0">
                  <c:v>0.2973240788531894</c:v>
                </c:pt>
                <c:pt idx="1">
                  <c:v>0.60647000967921438</c:v>
                </c:pt>
                <c:pt idx="2">
                  <c:v>0.92024100358927774</c:v>
                </c:pt>
                <c:pt idx="3">
                  <c:v>1.2370537699434663</c:v>
                </c:pt>
                <c:pt idx="4">
                  <c:v>1.5561477692935395</c:v>
                </c:pt>
                <c:pt idx="5">
                  <c:v>1.8770715527199977</c:v>
                </c:pt>
                <c:pt idx="6">
                  <c:v>2.1995250194415989</c:v>
                </c:pt>
                <c:pt idx="7">
                  <c:v>2.5232938237799738</c:v>
                </c:pt>
                <c:pt idx="8">
                  <c:v>2.848217029556996</c:v>
                </c:pt>
                <c:pt idx="9">
                  <c:v>3.1741692645476669</c:v>
                </c:pt>
                <c:pt idx="10">
                  <c:v>3.5010500509529887</c:v>
                </c:pt>
                <c:pt idx="11">
                  <c:v>3.8287770272006125</c:v>
                </c:pt>
                <c:pt idx="12">
                  <c:v>4.157281432003983</c:v>
                </c:pt>
                <c:pt idx="13">
                  <c:v>4.4865049779203607</c:v>
                </c:pt>
                <c:pt idx="14">
                  <c:v>4.816397617278084</c:v>
                </c:pt>
                <c:pt idx="15">
                  <c:v>5.1469159027882299</c:v>
                </c:pt>
                <c:pt idx="16">
                  <c:v>5.4780217570085661</c:v>
                </c:pt>
                <c:pt idx="17">
                  <c:v>5.8096815304920453</c:v>
                </c:pt>
                <c:pt idx="18">
                  <c:v>6.1418652685283952</c:v>
                </c:pt>
                <c:pt idx="19">
                  <c:v>6.4745461316781574</c:v>
                </c:pt>
                <c:pt idx="20">
                  <c:v>6.8076999317304034</c:v>
                </c:pt>
                <c:pt idx="21">
                  <c:v>7.1413047556679494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CC-4E2C-9CC9-1965529DD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275871"/>
        <c:axId val="1848276287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0" h="0"/>
              </a:sp3d>
            </c:spPr>
          </c:marker>
          <c:xVal>
            <c:numRef>
              <c:f>Análisis!$AB$6:$AB$12</c:f>
              <c:numCache>
                <c:formatCode>0.0000</c:formatCode>
                <c:ptCount val="7"/>
                <c:pt idx="0">
                  <c:v>3.5532608695652166</c:v>
                </c:pt>
                <c:pt idx="1">
                  <c:v>3.1728260869565217</c:v>
                </c:pt>
                <c:pt idx="2">
                  <c:v>2.788768115942029</c:v>
                </c:pt>
                <c:pt idx="3">
                  <c:v>2.2742753623188405</c:v>
                </c:pt>
                <c:pt idx="4">
                  <c:v>1.9590579710144924</c:v>
                </c:pt>
                <c:pt idx="5">
                  <c:v>1.5278985507246376</c:v>
                </c:pt>
                <c:pt idx="6">
                  <c:v>1.3068840579710144</c:v>
                </c:pt>
              </c:numCache>
            </c:numRef>
          </c:xVal>
          <c:yVal>
            <c:numRef>
              <c:f>Análisis!$AC$6:$AC$12</c:f>
              <c:numCache>
                <c:formatCode>0.0000</c:formatCode>
                <c:ptCount val="7"/>
                <c:pt idx="0">
                  <c:v>2.2101449275362319</c:v>
                </c:pt>
                <c:pt idx="1">
                  <c:v>1.9608695652173911</c:v>
                </c:pt>
                <c:pt idx="2">
                  <c:v>1.6652173913043478</c:v>
                </c:pt>
                <c:pt idx="3">
                  <c:v>1.4739130434782608</c:v>
                </c:pt>
                <c:pt idx="4">
                  <c:v>1.292753623188406</c:v>
                </c:pt>
                <c:pt idx="5">
                  <c:v>0.97826086956521729</c:v>
                </c:pt>
                <c:pt idx="6">
                  <c:v>0.73623188405797113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CC-4E2C-9CC9-1965529DD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275871"/>
        <c:axId val="1848276287"/>
      </c:scatterChart>
      <c:valAx>
        <c:axId val="1848275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C_e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276287"/>
        <c:crosses val="autoZero"/>
        <c:crossBetween val="midCat"/>
      </c:valAx>
      <c:valAx>
        <c:axId val="18482762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Q_e (mg/g)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275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77803950279324"/>
          <c:y val="0.42014123202227993"/>
          <c:w val="0.26203284547891509"/>
          <c:h val="0.26856069060677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507341296133936"/>
          <c:y val="0.13746957059553569"/>
          <c:w val="0.67889266774070944"/>
          <c:h val="0.8387210843858755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5B9BD5"/>
              </a:solidFill>
              <a:ln w="9525">
                <a:solidFill>
                  <a:srgbClr val="5B9BD5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rgbClr val="ED7D31"/>
                </a:solidFill>
                <a:prstDash val="sysDash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7702275631514833"/>
                  <c:y val="-4.87976627501719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Análisis!$AU$6:$AU$12</c:f>
              <c:numCache>
                <c:formatCode>0.0000</c:formatCode>
                <c:ptCount val="7"/>
                <c:pt idx="0">
                  <c:v>0.2814316304680331</c:v>
                </c:pt>
                <c:pt idx="1">
                  <c:v>0.31517643028434394</c:v>
                </c:pt>
                <c:pt idx="2">
                  <c:v>0.35858126542808888</c:v>
                </c:pt>
                <c:pt idx="3">
                  <c:v>0.43970049386649673</c:v>
                </c:pt>
                <c:pt idx="4">
                  <c:v>0.51044941742186067</c:v>
                </c:pt>
                <c:pt idx="5">
                  <c:v>0.65449371591178562</c:v>
                </c:pt>
                <c:pt idx="6">
                  <c:v>0.76517881896312734</c:v>
                </c:pt>
              </c:numCache>
            </c:numRef>
          </c:xVal>
          <c:yVal>
            <c:numRef>
              <c:f>Análisis!$AY$6:$AY$12</c:f>
              <c:numCache>
                <c:formatCode>0.0000</c:formatCode>
                <c:ptCount val="7"/>
                <c:pt idx="0">
                  <c:v>0.4524590163934426</c:v>
                </c:pt>
                <c:pt idx="1">
                  <c:v>0.50997782705099781</c:v>
                </c:pt>
                <c:pt idx="2">
                  <c:v>0.60052219321148825</c:v>
                </c:pt>
                <c:pt idx="3">
                  <c:v>0.67846607669616521</c:v>
                </c:pt>
                <c:pt idx="4">
                  <c:v>0.77354260089686089</c:v>
                </c:pt>
                <c:pt idx="5">
                  <c:v>1.0222222222222224</c:v>
                </c:pt>
                <c:pt idx="6">
                  <c:v>1.3582677165354329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02-463A-9A10-7463310BA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275871"/>
        <c:axId val="1848276287"/>
      </c:scatterChart>
      <c:valAx>
        <c:axId val="1848275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1/ce</a:t>
                </a:r>
              </a:p>
            </c:rich>
          </c:tx>
          <c:layout>
            <c:manualLayout>
              <c:xMode val="edge"/>
              <c:yMode val="edge"/>
              <c:x val="0.47809650432318312"/>
              <c:y val="0.884757678436622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276287"/>
        <c:crosses val="autoZero"/>
        <c:crossBetween val="midCat"/>
      </c:valAx>
      <c:valAx>
        <c:axId val="18482762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1/qe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27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490435652090002"/>
          <c:y val="3.7647030923923352E-2"/>
          <c:w val="0.66234382664816716"/>
          <c:h val="0.81038454407478311"/>
        </c:manualLayout>
      </c:layou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Análisis!$BE$4:$BE$25</c:f>
              <c:numCache>
                <c:formatCode>General</c:formatCode>
                <c:ptCount val="2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</c:numCache>
            </c:numRef>
          </c:xVal>
          <c:yVal>
            <c:numRef>
              <c:f>Análisis!$BF$4:$BF$15</c:f>
              <c:numCache>
                <c:formatCode>General</c:formatCode>
                <c:ptCount val="12"/>
                <c:pt idx="0">
                  <c:v>0.28088309645525533</c:v>
                </c:pt>
                <c:pt idx="1">
                  <c:v>0.55239463072418937</c:v>
                </c:pt>
                <c:pt idx="2">
                  <c:v>0.81499592502037499</c:v>
                </c:pt>
                <c:pt idx="3">
                  <c:v>1.0691185117870317</c:v>
                </c:pt>
                <c:pt idx="4">
                  <c:v>1.3151665000789101</c:v>
                </c:pt>
                <c:pt idx="5">
                  <c:v>1.5535187199005749</c:v>
                </c:pt>
                <c:pt idx="6">
                  <c:v>1.7845306684342022</c:v>
                </c:pt>
                <c:pt idx="7">
                  <c:v>2.0085362791865427</c:v>
                </c:pt>
                <c:pt idx="8">
                  <c:v>2.2258495325715981</c:v>
                </c:pt>
                <c:pt idx="9">
                  <c:v>2.4367659242653152</c:v>
                </c:pt>
                <c:pt idx="10">
                  <c:v>2.6415638057730177</c:v>
                </c:pt>
                <c:pt idx="11">
                  <c:v>2.8405056099985795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CC-4E2C-9CC9-1965529DD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275871"/>
        <c:axId val="1848276287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0" h="0"/>
              </a:sp3d>
            </c:spPr>
          </c:marker>
          <c:xVal>
            <c:numRef>
              <c:f>Análisis!$AT$6:$AT$12</c:f>
              <c:numCache>
                <c:formatCode>0.0000</c:formatCode>
                <c:ptCount val="7"/>
                <c:pt idx="0">
                  <c:v>3.5532608695652166</c:v>
                </c:pt>
                <c:pt idx="1">
                  <c:v>3.1728260869565217</c:v>
                </c:pt>
                <c:pt idx="2">
                  <c:v>2.788768115942029</c:v>
                </c:pt>
                <c:pt idx="3">
                  <c:v>2.2742753623188405</c:v>
                </c:pt>
                <c:pt idx="4">
                  <c:v>1.9590579710144924</c:v>
                </c:pt>
                <c:pt idx="5">
                  <c:v>1.5278985507246376</c:v>
                </c:pt>
                <c:pt idx="6">
                  <c:v>1.3068840579710144</c:v>
                </c:pt>
              </c:numCache>
            </c:numRef>
          </c:xVal>
          <c:yVal>
            <c:numRef>
              <c:f>Análisis!$AX$6:$AX$12</c:f>
              <c:numCache>
                <c:formatCode>0.0000</c:formatCode>
                <c:ptCount val="7"/>
                <c:pt idx="0">
                  <c:v>2.2101449275362319</c:v>
                </c:pt>
                <c:pt idx="1">
                  <c:v>1.9608695652173911</c:v>
                </c:pt>
                <c:pt idx="2">
                  <c:v>1.6652173913043478</c:v>
                </c:pt>
                <c:pt idx="3">
                  <c:v>1.4739130434782608</c:v>
                </c:pt>
                <c:pt idx="4">
                  <c:v>1.292753623188406</c:v>
                </c:pt>
                <c:pt idx="5">
                  <c:v>0.97826086956521729</c:v>
                </c:pt>
                <c:pt idx="6">
                  <c:v>0.73623188405797113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CC-4E2C-9CC9-1965529DD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275871"/>
        <c:axId val="1848276287"/>
      </c:scatterChart>
      <c:valAx>
        <c:axId val="1848275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C_e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276287"/>
        <c:crosses val="autoZero"/>
        <c:crossBetween val="midCat"/>
      </c:valAx>
      <c:valAx>
        <c:axId val="18482762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Q_e (mg/g)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275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77803950279324"/>
          <c:y val="0.42014123202227993"/>
          <c:w val="0.26203284547891509"/>
          <c:h val="0.26856069060677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4863973411436926"/>
          <c:y val="2.3431629390932157E-2"/>
          <c:w val="0.82007652982675816"/>
          <c:h val="0.7299771343844506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Análisis!$D$56:$D$64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Análisis!$F$56:$F$64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0F-49C1-8D7E-6FA4589AA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Análisis!$J$56:$J$64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Análisis!$L$56:$L$64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56-4D5D-B95B-ECF1CE1B4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Análisis!$P$56:$P$64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Análisis!$R$56:$R$64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81-44D9-A04D-BC5B9D0AE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Análisis!$D$91:$D$99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Análisis!$F$91:$F$99</c:f>
              <c:numCache>
                <c:formatCode>0.0000</c:formatCode>
                <c:ptCount val="9"/>
                <c:pt idx="0">
                  <c:v>9.0786231884057962</c:v>
                </c:pt>
                <c:pt idx="1">
                  <c:v>7.8105072463768108</c:v>
                </c:pt>
                <c:pt idx="2">
                  <c:v>6.5460144927536223</c:v>
                </c:pt>
                <c:pt idx="3">
                  <c:v>5.745289855072464</c:v>
                </c:pt>
                <c:pt idx="4">
                  <c:v>5.3612318840579709</c:v>
                </c:pt>
                <c:pt idx="5">
                  <c:v>4.7851449275362317</c:v>
                </c:pt>
                <c:pt idx="6">
                  <c:v>3.9445652173913039</c:v>
                </c:pt>
                <c:pt idx="7">
                  <c:v>3.6619565217391297</c:v>
                </c:pt>
                <c:pt idx="8">
                  <c:v>3.5532608695652166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8A-4ACA-9166-76BB0851B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Análisis!$J$91:$J$99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Análisis!$L$91:$L$99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6-48EC-8CDE-F14594645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Análisis!$P$91:$P$99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Análisis!$R$91:$R$99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F8-4A3B-AAF7-E27731D0F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Análisis!$D$125:$D$133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Análisis!$F$125:$F$133</c:f>
              <c:numCache>
                <c:formatCode>0.0000</c:formatCode>
                <c:ptCount val="9"/>
                <c:pt idx="0">
                  <c:v>7.9771739130434787</c:v>
                </c:pt>
                <c:pt idx="1">
                  <c:v>7.3213768115942033</c:v>
                </c:pt>
                <c:pt idx="2">
                  <c:v>6.2452898550724631</c:v>
                </c:pt>
                <c:pt idx="3">
                  <c:v>5.4844202898550725</c:v>
                </c:pt>
                <c:pt idx="4">
                  <c:v>5.2489130434782609</c:v>
                </c:pt>
                <c:pt idx="5">
                  <c:v>5.0894927536231878</c:v>
                </c:pt>
                <c:pt idx="6">
                  <c:v>4.9663043478260862</c:v>
                </c:pt>
                <c:pt idx="7">
                  <c:v>4.6329710144927532</c:v>
                </c:pt>
                <c:pt idx="8">
                  <c:v>4.3902173913043478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CD-4CF5-BA19-6E08BD08D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Análisis!$J$125:$J$133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Análisis!$L$125:$L$133</c:f>
              <c:numCache>
                <c:formatCode>0.0000</c:formatCode>
                <c:ptCount val="9"/>
                <c:pt idx="0">
                  <c:v>8.0749999999999993</c:v>
                </c:pt>
                <c:pt idx="1">
                  <c:v>7.3177536231884046</c:v>
                </c:pt>
                <c:pt idx="2">
                  <c:v>6.7416666666666663</c:v>
                </c:pt>
                <c:pt idx="3">
                  <c:v>6.2597826086956516</c:v>
                </c:pt>
                <c:pt idx="4">
                  <c:v>5.5460144927536223</c:v>
                </c:pt>
                <c:pt idx="5">
                  <c:v>4.6221014492753625</c:v>
                </c:pt>
                <c:pt idx="6">
                  <c:v>4.0351449275362317</c:v>
                </c:pt>
                <c:pt idx="7">
                  <c:v>3.5460144927536223</c:v>
                </c:pt>
                <c:pt idx="8">
                  <c:v>3.1728260869565217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04-4B05-B89D-A9307085A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Análisis!$P$125:$P$133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Análisis!$R$125:$R$133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30-473E-89B6-C11FE694D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Análisis!$D$159:$D$167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Análisis!$F$159:$F$167</c:f>
              <c:numCache>
                <c:formatCode>0.0000</c:formatCode>
                <c:ptCount val="9"/>
                <c:pt idx="0">
                  <c:v>6.9518115942028986</c:v>
                </c:pt>
                <c:pt idx="1">
                  <c:v>6.6438405797101447</c:v>
                </c:pt>
                <c:pt idx="2">
                  <c:v>5.8213768115942024</c:v>
                </c:pt>
                <c:pt idx="3">
                  <c:v>5.1474637681159416</c:v>
                </c:pt>
                <c:pt idx="4">
                  <c:v>4.6583333333333332</c:v>
                </c:pt>
                <c:pt idx="5">
                  <c:v>4.2996376811594201</c:v>
                </c:pt>
                <c:pt idx="6">
                  <c:v>3.7670289855072463</c:v>
                </c:pt>
                <c:pt idx="7">
                  <c:v>3.1583333333333332</c:v>
                </c:pt>
                <c:pt idx="8">
                  <c:v>2.788768115942029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85-48EA-AB1F-3C63803B9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Análisis!$J$159:$J$167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Análisis!$L$159:$L$167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7D-4C09-BDC6-ABFAD0364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Análisis!$P$159:$P$167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Análisis!$R$159:$R$167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8F-4FB8-B5A7-99F30240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Análisis!$D$193:$D$201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Análisis!$F$193:$F$201</c:f>
              <c:numCache>
                <c:formatCode>0.0000</c:formatCode>
                <c:ptCount val="9"/>
                <c:pt idx="0">
                  <c:v>5.9590579710144924</c:v>
                </c:pt>
                <c:pt idx="1">
                  <c:v>5.5749999999999993</c:v>
                </c:pt>
                <c:pt idx="2">
                  <c:v>4.5387681159420286</c:v>
                </c:pt>
                <c:pt idx="3">
                  <c:v>4.2525362318840578</c:v>
                </c:pt>
                <c:pt idx="4">
                  <c:v>4.0641304347826077</c:v>
                </c:pt>
                <c:pt idx="5">
                  <c:v>3.7271739130434778</c:v>
                </c:pt>
                <c:pt idx="6">
                  <c:v>3.3793478260869563</c:v>
                </c:pt>
                <c:pt idx="7">
                  <c:v>3.1003623188405793</c:v>
                </c:pt>
                <c:pt idx="8">
                  <c:v>2.2742753623188405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75-4C3C-8CF3-CCED633D3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Análisis!$J$193:$J$201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Análisis!$L$193:$L$201</c:f>
              <c:numCache>
                <c:formatCode>0.0000</c:formatCode>
                <c:ptCount val="9"/>
                <c:pt idx="0">
                  <c:v>5.9590579710144924</c:v>
                </c:pt>
                <c:pt idx="1">
                  <c:v>5.9373188405797102</c:v>
                </c:pt>
                <c:pt idx="2">
                  <c:v>4.8105072463768117</c:v>
                </c:pt>
                <c:pt idx="3">
                  <c:v>4.4807971014492747</c:v>
                </c:pt>
                <c:pt idx="4">
                  <c:v>4.1474637681159416</c:v>
                </c:pt>
                <c:pt idx="5">
                  <c:v>3.8829710144927536</c:v>
                </c:pt>
                <c:pt idx="6">
                  <c:v>3.8431159420289851</c:v>
                </c:pt>
                <c:pt idx="7">
                  <c:v>3.4228260869565212</c:v>
                </c:pt>
                <c:pt idx="8">
                  <c:v>3.1003623188405793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88-475E-8AB1-042E2EB62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Análisis!$P$193:$P$201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Análisis!$R$193:$R$201</c:f>
              <c:numCache>
                <c:formatCode>0.0000</c:formatCode>
                <c:ptCount val="9"/>
                <c:pt idx="0">
                  <c:v>5.6583333333333332</c:v>
                </c:pt>
                <c:pt idx="1">
                  <c:v>5.0134057971014485</c:v>
                </c:pt>
                <c:pt idx="2">
                  <c:v>4.5387681159420286</c:v>
                </c:pt>
                <c:pt idx="3">
                  <c:v>4.2525362318840578</c:v>
                </c:pt>
                <c:pt idx="4">
                  <c:v>4.0641304347826077</c:v>
                </c:pt>
                <c:pt idx="5">
                  <c:v>3.7271739130434778</c:v>
                </c:pt>
                <c:pt idx="6">
                  <c:v>3.3793478260869563</c:v>
                </c:pt>
                <c:pt idx="7">
                  <c:v>3.2670289855072463</c:v>
                </c:pt>
                <c:pt idx="8">
                  <c:v>2.2742753623188405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80-4100-B6B1-EC9D706A5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67693170399524"/>
          <c:y val="4.6382096842630893E-2"/>
          <c:w val="0.80456876542590039"/>
          <c:h val="0.8178236072588479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"/>
            <c:dispRSqr val="1"/>
            <c:dispEq val="1"/>
            <c:trendlineLbl>
              <c:layout>
                <c:manualLayout>
                  <c:x val="-1.9999869103155595E-2"/>
                  <c:y val="0.260112923971210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[2]Análisis!$AC$59:$AC$68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[2]Análisis!$AC$59:$AC$67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Análisis!$AA$56:$AA$64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Análisis!$AB$56:$AB$64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F55-49C8-8D88-315B7FB62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Análisis!$AC$91:$AC$99</c:f>
                <c:numCache>
                  <c:formatCode>General</c:formatCode>
                  <c:ptCount val="9"/>
                  <c:pt idx="0">
                    <c:v>6.49718404742422</c:v>
                  </c:pt>
                  <c:pt idx="1">
                    <c:v>5.6004906654847559</c:v>
                  </c:pt>
                  <c:pt idx="2">
                    <c:v>4.7063592646365491</c:v>
                  </c:pt>
                  <c:pt idx="3">
                    <c:v>4.1401614434690606</c:v>
                  </c:pt>
                  <c:pt idx="4">
                    <c:v>3.8685914477959664</c:v>
                  </c:pt>
                  <c:pt idx="5">
                    <c:v>3.461236454286325</c:v>
                  </c:pt>
                  <c:pt idx="6">
                    <c:v>2.8668568411150241</c:v>
                  </c:pt>
                  <c:pt idx="7">
                    <c:v>2.6670223159970865</c:v>
                  </c:pt>
                  <c:pt idx="8">
                    <c:v>2.5901628832594179</c:v>
                  </c:pt>
                </c:numCache>
              </c:numRef>
            </c:plus>
            <c:minus>
              <c:numRef>
                <c:f>Análisis!$AC$91:$AC$99</c:f>
                <c:numCache>
                  <c:formatCode>General</c:formatCode>
                  <c:ptCount val="9"/>
                  <c:pt idx="0">
                    <c:v>6.49718404742422</c:v>
                  </c:pt>
                  <c:pt idx="1">
                    <c:v>5.6004906654847559</c:v>
                  </c:pt>
                  <c:pt idx="2">
                    <c:v>4.7063592646365491</c:v>
                  </c:pt>
                  <c:pt idx="3">
                    <c:v>4.1401614434690606</c:v>
                  </c:pt>
                  <c:pt idx="4">
                    <c:v>3.8685914477959664</c:v>
                  </c:pt>
                  <c:pt idx="5">
                    <c:v>3.461236454286325</c:v>
                  </c:pt>
                  <c:pt idx="6">
                    <c:v>2.8668568411150241</c:v>
                  </c:pt>
                  <c:pt idx="7">
                    <c:v>2.6670223159970865</c:v>
                  </c:pt>
                  <c:pt idx="8">
                    <c:v>2.5901628832594179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Análisis!$AA$91:$AA$99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Análisis!$AB$91:$AB$99</c:f>
              <c:numCache>
                <c:formatCode>0.0000</c:formatCode>
                <c:ptCount val="9"/>
                <c:pt idx="0">
                  <c:v>9.0786231884057962</c:v>
                </c:pt>
                <c:pt idx="1">
                  <c:v>7.8105072463768108</c:v>
                </c:pt>
                <c:pt idx="2">
                  <c:v>6.5460144927536223</c:v>
                </c:pt>
                <c:pt idx="3">
                  <c:v>5.745289855072464</c:v>
                </c:pt>
                <c:pt idx="4">
                  <c:v>5.3612318840579709</c:v>
                </c:pt>
                <c:pt idx="5">
                  <c:v>4.7851449275362317</c:v>
                </c:pt>
                <c:pt idx="6">
                  <c:v>3.9445652173913039</c:v>
                </c:pt>
                <c:pt idx="7">
                  <c:v>3.6619565217391297</c:v>
                </c:pt>
                <c:pt idx="8">
                  <c:v>3.5532608695652166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47-40A2-B4B7-9AA419314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Análisis!$AC$125:$AC$133</c:f>
                <c:numCache>
                  <c:formatCode>General</c:formatCode>
                  <c:ptCount val="9"/>
                  <c:pt idx="0">
                    <c:v>6.9173489463900603E-2</c:v>
                  </c:pt>
                  <c:pt idx="1">
                    <c:v>2.5619810912567175E-3</c:v>
                  </c:pt>
                  <c:pt idx="2">
                    <c:v>0.35099140950201829</c:v>
                  </c:pt>
                  <c:pt idx="3">
                    <c:v>0.5482639535286995</c:v>
                  </c:pt>
                  <c:pt idx="4">
                    <c:v>0.21008244948295915</c:v>
                  </c:pt>
                  <c:pt idx="5">
                    <c:v>0.33049556077197273</c:v>
                  </c:pt>
                  <c:pt idx="6">
                    <c:v>0.65842914045268564</c:v>
                  </c:pt>
                  <c:pt idx="7">
                    <c:v>0.76859432737668032</c:v>
                  </c:pt>
                  <c:pt idx="8">
                    <c:v>0.86082564666188288</c:v>
                  </c:pt>
                </c:numCache>
              </c:numRef>
            </c:plus>
            <c:minus>
              <c:numRef>
                <c:f>Análisis!$AC$125:$AC$133</c:f>
                <c:numCache>
                  <c:formatCode>General</c:formatCode>
                  <c:ptCount val="9"/>
                  <c:pt idx="0">
                    <c:v>6.9173489463900603E-2</c:v>
                  </c:pt>
                  <c:pt idx="1">
                    <c:v>2.5619810912567175E-3</c:v>
                  </c:pt>
                  <c:pt idx="2">
                    <c:v>0.35099140950201829</c:v>
                  </c:pt>
                  <c:pt idx="3">
                    <c:v>0.5482639535286995</c:v>
                  </c:pt>
                  <c:pt idx="4">
                    <c:v>0.21008244948295915</c:v>
                  </c:pt>
                  <c:pt idx="5">
                    <c:v>0.33049556077197273</c:v>
                  </c:pt>
                  <c:pt idx="6">
                    <c:v>0.65842914045268564</c:v>
                  </c:pt>
                  <c:pt idx="7">
                    <c:v>0.76859432737668032</c:v>
                  </c:pt>
                  <c:pt idx="8">
                    <c:v>0.86082564666188288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Análisis!$AA$125:$AA$133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Análisis!$AB$125:$AB$133</c:f>
              <c:numCache>
                <c:formatCode>0.0000</c:formatCode>
                <c:ptCount val="9"/>
                <c:pt idx="0">
                  <c:v>8.0749999999999993</c:v>
                </c:pt>
                <c:pt idx="1">
                  <c:v>7.3177536231884046</c:v>
                </c:pt>
                <c:pt idx="2">
                  <c:v>6.7416666666666663</c:v>
                </c:pt>
                <c:pt idx="3">
                  <c:v>6.2597826086956516</c:v>
                </c:pt>
                <c:pt idx="4">
                  <c:v>5.5460144927536223</c:v>
                </c:pt>
                <c:pt idx="5">
                  <c:v>4.6221014492753625</c:v>
                </c:pt>
                <c:pt idx="6">
                  <c:v>4.0351449275362317</c:v>
                </c:pt>
                <c:pt idx="7">
                  <c:v>3.5460144927536223</c:v>
                </c:pt>
                <c:pt idx="8">
                  <c:v>3.1728260869565217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80-415D-9076-5748962D3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Análisis!$AC$159:$AC$167</c:f>
                <c:numCache>
                  <c:formatCode>General</c:formatCode>
                  <c:ptCount val="9"/>
                  <c:pt idx="0">
                    <c:v>4.9933011468571777</c:v>
                  </c:pt>
                  <c:pt idx="1">
                    <c:v>4.7755327541004506</c:v>
                  </c:pt>
                  <c:pt idx="2">
                    <c:v>4.1939630463854281</c:v>
                  </c:pt>
                  <c:pt idx="3">
                    <c:v>3.7174345634118855</c:v>
                  </c:pt>
                  <c:pt idx="4">
                    <c:v>3.371567116092379</c:v>
                  </c:pt>
                  <c:pt idx="5">
                    <c:v>3.1179309880580739</c:v>
                  </c:pt>
                  <c:pt idx="6">
                    <c:v>2.7413197676434997</c:v>
                  </c:pt>
                  <c:pt idx="7">
                    <c:v>2.3109069443125576</c:v>
                  </c:pt>
                  <c:pt idx="8">
                    <c:v>2.0495848730044854</c:v>
                  </c:pt>
                </c:numCache>
              </c:numRef>
            </c:plus>
            <c:minus>
              <c:numRef>
                <c:f>Análisis!$AC$159:$AC$167</c:f>
                <c:numCache>
                  <c:formatCode>General</c:formatCode>
                  <c:ptCount val="9"/>
                  <c:pt idx="0">
                    <c:v>4.9933011468571777</c:v>
                  </c:pt>
                  <c:pt idx="1">
                    <c:v>4.7755327541004506</c:v>
                  </c:pt>
                  <c:pt idx="2">
                    <c:v>4.1939630463854281</c:v>
                  </c:pt>
                  <c:pt idx="3">
                    <c:v>3.7174345634118855</c:v>
                  </c:pt>
                  <c:pt idx="4">
                    <c:v>3.371567116092379</c:v>
                  </c:pt>
                  <c:pt idx="5">
                    <c:v>3.1179309880580739</c:v>
                  </c:pt>
                  <c:pt idx="6">
                    <c:v>2.7413197676434997</c:v>
                  </c:pt>
                  <c:pt idx="7">
                    <c:v>2.3109069443125576</c:v>
                  </c:pt>
                  <c:pt idx="8">
                    <c:v>2.0495848730044854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Análisis!$AA$159:$AA$167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Análisis!$AB$159:$AB$167</c:f>
              <c:numCache>
                <c:formatCode>0.0000</c:formatCode>
                <c:ptCount val="9"/>
                <c:pt idx="0">
                  <c:v>6.9518115942028986</c:v>
                </c:pt>
                <c:pt idx="1">
                  <c:v>6.6438405797101447</c:v>
                </c:pt>
                <c:pt idx="2">
                  <c:v>5.8213768115942024</c:v>
                </c:pt>
                <c:pt idx="3">
                  <c:v>5.1474637681159416</c:v>
                </c:pt>
                <c:pt idx="4">
                  <c:v>4.6583333333333332</c:v>
                </c:pt>
                <c:pt idx="5">
                  <c:v>4.2996376811594201</c:v>
                </c:pt>
                <c:pt idx="6">
                  <c:v>3.7670289855072463</c:v>
                </c:pt>
                <c:pt idx="7">
                  <c:v>3.1583333333333332</c:v>
                </c:pt>
                <c:pt idx="8">
                  <c:v>2.788768115942029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D7-4BEB-BA80-F366AE9AC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Análisis!$AC$193:$AC$201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0.25619810912556124</c:v>
                  </c:pt>
                  <c:pt idx="2">
                    <c:v>0.19214858184417088</c:v>
                  </c:pt>
                  <c:pt idx="3">
                    <c:v>0.16140480874910285</c:v>
                  </c:pt>
                  <c:pt idx="4">
                    <c:v>5.8925565098879376E-2</c:v>
                  </c:pt>
                  <c:pt idx="5">
                    <c:v>0.11016518692399144</c:v>
                  </c:pt>
                  <c:pt idx="6">
                    <c:v>0.32793357968071757</c:v>
                  </c:pt>
                  <c:pt idx="7">
                    <c:v>0.22801631712174894</c:v>
                  </c:pt>
                  <c:pt idx="8">
                    <c:v>0.58413168880627486</c:v>
                  </c:pt>
                </c:numCache>
              </c:numRef>
            </c:plus>
            <c:minus>
              <c:numRef>
                <c:f>Análisis!$AC$193:$AC$201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0.25619810912556124</c:v>
                  </c:pt>
                  <c:pt idx="2">
                    <c:v>0.19214858184417088</c:v>
                  </c:pt>
                  <c:pt idx="3">
                    <c:v>0.16140480874910285</c:v>
                  </c:pt>
                  <c:pt idx="4">
                    <c:v>5.8925565098879376E-2</c:v>
                  </c:pt>
                  <c:pt idx="5">
                    <c:v>0.11016518692399144</c:v>
                  </c:pt>
                  <c:pt idx="6">
                    <c:v>0.32793357968071757</c:v>
                  </c:pt>
                  <c:pt idx="7">
                    <c:v>0.22801631712174894</c:v>
                  </c:pt>
                  <c:pt idx="8">
                    <c:v>0.58413168880627486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Análisis!$AA$193:$AA$201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Análisis!$AB$193:$AB$201</c:f>
              <c:numCache>
                <c:formatCode>0.0000</c:formatCode>
                <c:ptCount val="9"/>
                <c:pt idx="0">
                  <c:v>5.9590579710144924</c:v>
                </c:pt>
                <c:pt idx="1">
                  <c:v>5.5749999999999993</c:v>
                </c:pt>
                <c:pt idx="2">
                  <c:v>4.5387681159420286</c:v>
                </c:pt>
                <c:pt idx="3">
                  <c:v>4.2525362318840578</c:v>
                </c:pt>
                <c:pt idx="4">
                  <c:v>4.0641304347826077</c:v>
                </c:pt>
                <c:pt idx="5">
                  <c:v>3.7271739130434778</c:v>
                </c:pt>
                <c:pt idx="6">
                  <c:v>3.3793478260869563</c:v>
                </c:pt>
                <c:pt idx="7">
                  <c:v>3.1003623188405793</c:v>
                </c:pt>
                <c:pt idx="8">
                  <c:v>2.2742753623188405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D6-400C-9A45-D5FB9153E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Análisis!$D$227:$D$235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Análisis!$F$227:$F$235</c:f>
              <c:numCache>
                <c:formatCode>0.0000</c:formatCode>
                <c:ptCount val="9"/>
                <c:pt idx="0">
                  <c:v>5.1909420289855071</c:v>
                </c:pt>
                <c:pt idx="1">
                  <c:v>4.357608695652174</c:v>
                </c:pt>
                <c:pt idx="2">
                  <c:v>3.8503623188405793</c:v>
                </c:pt>
                <c:pt idx="3">
                  <c:v>3.3938405797101447</c:v>
                </c:pt>
                <c:pt idx="4">
                  <c:v>3.332246376811594</c:v>
                </c:pt>
                <c:pt idx="5">
                  <c:v>2.7815217391304348</c:v>
                </c:pt>
                <c:pt idx="6">
                  <c:v>2.5894927536231882</c:v>
                </c:pt>
                <c:pt idx="7">
                  <c:v>2.1655797101449274</c:v>
                </c:pt>
                <c:pt idx="8">
                  <c:v>1.9590579710144924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96-41C2-8F18-8DEE8E5CE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marker>
            <c:symbol val="none"/>
          </c:marker>
          <c:xVal>
            <c:numRef>
              <c:f>Análisis!$J$227:$J$235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Análisis!$L$227:$L$235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57-4B47-B238-EE623801D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 cmpd="sng" algn="ctr">
              <a:solidFill>
                <a:schemeClr val="accent1">
                  <a:tint val="77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Análisis!$P$227:$P$235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Análisis!$R$227:$R$235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9E-4148-96B2-604FF437B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Análisis!$AC$227:$AC$235</c:f>
                <c:numCache>
                  <c:formatCode>General</c:formatCode>
                  <c:ptCount val="9"/>
                  <c:pt idx="0">
                    <c:v>3.7481783365069532</c:v>
                  </c:pt>
                  <c:pt idx="1">
                    <c:v>3.1589226855181636</c:v>
                  </c:pt>
                  <c:pt idx="2">
                    <c:v>2.8002453327423784</c:v>
                  </c:pt>
                  <c:pt idx="3">
                    <c:v>2.4774357152441722</c:v>
                  </c:pt>
                  <c:pt idx="4">
                    <c:v>2.4338820366928267</c:v>
                  </c:pt>
                  <c:pt idx="5">
                    <c:v>2.0444609108219742</c:v>
                  </c:pt>
                  <c:pt idx="6">
                    <c:v>1.9086759129854272</c:v>
                  </c:pt>
                  <c:pt idx="7">
                    <c:v>1.6089241253085211</c:v>
                  </c:pt>
                  <c:pt idx="8">
                    <c:v>1.4628912031069512</c:v>
                  </c:pt>
                </c:numCache>
              </c:numRef>
            </c:plus>
            <c:minus>
              <c:numRef>
                <c:f>Análisis!$AC$227:$AC$235</c:f>
                <c:numCache>
                  <c:formatCode>General</c:formatCode>
                  <c:ptCount val="9"/>
                  <c:pt idx="0">
                    <c:v>3.7481783365069532</c:v>
                  </c:pt>
                  <c:pt idx="1">
                    <c:v>3.1589226855181636</c:v>
                  </c:pt>
                  <c:pt idx="2">
                    <c:v>2.8002453327423784</c:v>
                  </c:pt>
                  <c:pt idx="3">
                    <c:v>2.4774357152441722</c:v>
                  </c:pt>
                  <c:pt idx="4">
                    <c:v>2.4338820366928267</c:v>
                  </c:pt>
                  <c:pt idx="5">
                    <c:v>2.0444609108219742</c:v>
                  </c:pt>
                  <c:pt idx="6">
                    <c:v>1.9086759129854272</c:v>
                  </c:pt>
                  <c:pt idx="7">
                    <c:v>1.6089241253085211</c:v>
                  </c:pt>
                  <c:pt idx="8">
                    <c:v>1.4628912031069512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Análisis!$AA$227:$AA$235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Análisis!$AB$227:$AB$235</c:f>
              <c:numCache>
                <c:formatCode>0.0000</c:formatCode>
                <c:ptCount val="9"/>
                <c:pt idx="0">
                  <c:v>5.1909420289855071</c:v>
                </c:pt>
                <c:pt idx="1">
                  <c:v>4.357608695652174</c:v>
                </c:pt>
                <c:pt idx="2">
                  <c:v>3.8503623188405793</c:v>
                </c:pt>
                <c:pt idx="3">
                  <c:v>3.3938405797101447</c:v>
                </c:pt>
                <c:pt idx="4">
                  <c:v>3.332246376811594</c:v>
                </c:pt>
                <c:pt idx="5">
                  <c:v>2.7815217391304348</c:v>
                </c:pt>
                <c:pt idx="6">
                  <c:v>2.5894927536231882</c:v>
                </c:pt>
                <c:pt idx="7">
                  <c:v>2.1655797101449274</c:v>
                </c:pt>
                <c:pt idx="8">
                  <c:v>1.9590579710144924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5E-49EF-8E37-4C8FA17B5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Análisis!$D$261:$D$269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Análisis!$F$261:$F$269</c:f>
              <c:numCache>
                <c:formatCode>0.0000</c:formatCode>
                <c:ptCount val="9"/>
                <c:pt idx="0">
                  <c:v>3.9735507246376809</c:v>
                </c:pt>
                <c:pt idx="1">
                  <c:v>3.513405797101449</c:v>
                </c:pt>
                <c:pt idx="2">
                  <c:v>3.3177536231884055</c:v>
                </c:pt>
                <c:pt idx="3">
                  <c:v>2.6003623188405793</c:v>
                </c:pt>
                <c:pt idx="4">
                  <c:v>2.2960144927536232</c:v>
                </c:pt>
                <c:pt idx="5">
                  <c:v>1.9807971014492751</c:v>
                </c:pt>
                <c:pt idx="6">
                  <c:v>1.7742753623188405</c:v>
                </c:pt>
                <c:pt idx="7">
                  <c:v>1.6764492753623188</c:v>
                </c:pt>
                <c:pt idx="8">
                  <c:v>1.5278985507246376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43-4E13-8E77-E2065F99B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Análisis!$J$261:$J$269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Análisis!$L$261:$L$269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D0-4C32-B122-E6AC29262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 cmpd="sng" algn="ctr">
              <a:solidFill>
                <a:schemeClr val="accent1">
                  <a:tint val="77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Análisis!$P$261:$P$269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Análisis!$R$261:$R$269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D6-49DD-BBBF-A5D0CBF51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Análisis!$AC$261:$AC$269</c:f>
                <c:numCache>
                  <c:formatCode>General</c:formatCode>
                  <c:ptCount val="9"/>
                  <c:pt idx="0">
                    <c:v>2.887352689845069</c:v>
                  </c:pt>
                  <c:pt idx="1">
                    <c:v>2.5619810912556069</c:v>
                  </c:pt>
                  <c:pt idx="2">
                    <c:v>2.4236341123278042</c:v>
                  </c:pt>
                  <c:pt idx="3">
                    <c:v>1.9163618562591938</c:v>
                  </c:pt>
                  <c:pt idx="4">
                    <c:v>1.7011554445937229</c:v>
                  </c:pt>
                  <c:pt idx="5">
                    <c:v>1.4782630896544851</c:v>
                  </c:pt>
                  <c:pt idx="6">
                    <c:v>1.3322301674529156</c:v>
                  </c:pt>
                  <c:pt idx="7">
                    <c:v>1.2630566779890142</c:v>
                  </c:pt>
                  <c:pt idx="8">
                    <c:v>1.1580154532475342</c:v>
                  </c:pt>
                </c:numCache>
              </c:numRef>
            </c:plus>
            <c:minus>
              <c:numRef>
                <c:f>Análisis!$AC$261:$AC$269</c:f>
                <c:numCache>
                  <c:formatCode>General</c:formatCode>
                  <c:ptCount val="9"/>
                  <c:pt idx="0">
                    <c:v>2.887352689845069</c:v>
                  </c:pt>
                  <c:pt idx="1">
                    <c:v>2.5619810912556069</c:v>
                  </c:pt>
                  <c:pt idx="2">
                    <c:v>2.4236341123278042</c:v>
                  </c:pt>
                  <c:pt idx="3">
                    <c:v>1.9163618562591938</c:v>
                  </c:pt>
                  <c:pt idx="4">
                    <c:v>1.7011554445937229</c:v>
                  </c:pt>
                  <c:pt idx="5">
                    <c:v>1.4782630896544851</c:v>
                  </c:pt>
                  <c:pt idx="6">
                    <c:v>1.3322301674529156</c:v>
                  </c:pt>
                  <c:pt idx="7">
                    <c:v>1.2630566779890142</c:v>
                  </c:pt>
                  <c:pt idx="8">
                    <c:v>1.1580154532475342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Análisis!$AA$261:$AA$269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Análisis!$AB$261:$AB$269</c:f>
              <c:numCache>
                <c:formatCode>0.0000</c:formatCode>
                <c:ptCount val="9"/>
                <c:pt idx="0">
                  <c:v>3.9735507246376809</c:v>
                </c:pt>
                <c:pt idx="1">
                  <c:v>3.513405797101449</c:v>
                </c:pt>
                <c:pt idx="2">
                  <c:v>3.3177536231884055</c:v>
                </c:pt>
                <c:pt idx="3">
                  <c:v>2.6003623188405793</c:v>
                </c:pt>
                <c:pt idx="4">
                  <c:v>2.2960144927536232</c:v>
                </c:pt>
                <c:pt idx="5">
                  <c:v>1.9807971014492751</c:v>
                </c:pt>
                <c:pt idx="6">
                  <c:v>1.7742753623188405</c:v>
                </c:pt>
                <c:pt idx="7">
                  <c:v>1.6764492753623188</c:v>
                </c:pt>
                <c:pt idx="8">
                  <c:v>1.5278985507246376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AA-4CC6-8176-DFCABEFE5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Análisis!$D$294</c:f>
              <c:strCache>
                <c:ptCount val="1"/>
                <c:pt idx="0">
                  <c:v>3.00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Análisis!$D$296:$D$304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Análisis!$F$296:$F$304</c:f>
              <c:numCache>
                <c:formatCode>0.0000</c:formatCode>
                <c:ptCount val="9"/>
                <c:pt idx="0">
                  <c:v>3.1474637681159421</c:v>
                </c:pt>
                <c:pt idx="1">
                  <c:v>2.846739130434782</c:v>
                </c:pt>
                <c:pt idx="2">
                  <c:v>2.5351449275362317</c:v>
                </c:pt>
                <c:pt idx="3">
                  <c:v>2.3938405797101447</c:v>
                </c:pt>
                <c:pt idx="4">
                  <c:v>2.3793478260869567</c:v>
                </c:pt>
                <c:pt idx="5">
                  <c:v>2.2851449275362317</c:v>
                </c:pt>
                <c:pt idx="6">
                  <c:v>1.7380434782608696</c:v>
                </c:pt>
                <c:pt idx="7">
                  <c:v>1.5713768115942028</c:v>
                </c:pt>
                <c:pt idx="8">
                  <c:v>1.3068840579710144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6F-4963-A7E1-DFE942908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Análisis!$J$294</c:f>
              <c:strCache>
                <c:ptCount val="1"/>
                <c:pt idx="0">
                  <c:v>3.00</c:v>
                </c:pt>
              </c:strCache>
            </c:strRef>
          </c:tx>
          <c:marker>
            <c:symbol val="none"/>
          </c:marker>
          <c:xVal>
            <c:numRef>
              <c:f>Análisis!$J$296:$J$304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Análisis!$L$296:$L$304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75-4709-A6A5-D94DA9A4C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Análisis!$P$294</c:f>
              <c:strCache>
                <c:ptCount val="1"/>
                <c:pt idx="0">
                  <c:v>3.00</c:v>
                </c:pt>
              </c:strCache>
            </c:strRef>
          </c:tx>
          <c:spPr>
            <a:ln w="19050" cap="rnd" cmpd="sng" algn="ctr">
              <a:solidFill>
                <a:schemeClr val="accent1">
                  <a:tint val="77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Análisis!$P$296:$P$304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Análisis!$R$296:$R$304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D7-4BBD-A5C0-C1332F426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Análisis!$AA$294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Análisis!$AC$296:$AC$304</c:f>
                <c:numCache>
                  <c:formatCode>General</c:formatCode>
                  <c:ptCount val="9"/>
                  <c:pt idx="0">
                    <c:v>1.8805720724691073</c:v>
                  </c:pt>
                  <c:pt idx="1">
                    <c:v>1.7069486219519368</c:v>
                  </c:pt>
                  <c:pt idx="2">
                    <c:v>1.5270496250305317</c:v>
                  </c:pt>
                  <c:pt idx="3">
                    <c:v>1.445467521775476</c:v>
                  </c:pt>
                  <c:pt idx="4">
                    <c:v>1.4371001265698296</c:v>
                  </c:pt>
                  <c:pt idx="5">
                    <c:v>1.3827120577331251</c:v>
                  </c:pt>
                  <c:pt idx="6">
                    <c:v>1.0668428887199606</c:v>
                  </c:pt>
                  <c:pt idx="7">
                    <c:v>0.97061784385502292</c:v>
                  </c:pt>
                  <c:pt idx="8">
                    <c:v>0.81791288135196971</c:v>
                  </c:pt>
                </c:numCache>
              </c:numRef>
            </c:plus>
            <c:minus>
              <c:numRef>
                <c:f>Análisis!$AC$296:$AC$304</c:f>
                <c:numCache>
                  <c:formatCode>General</c:formatCode>
                  <c:ptCount val="9"/>
                  <c:pt idx="0">
                    <c:v>1.8805720724691073</c:v>
                  </c:pt>
                  <c:pt idx="1">
                    <c:v>1.7069486219519368</c:v>
                  </c:pt>
                  <c:pt idx="2">
                    <c:v>1.5270496250305317</c:v>
                  </c:pt>
                  <c:pt idx="3">
                    <c:v>1.445467521775476</c:v>
                  </c:pt>
                  <c:pt idx="4">
                    <c:v>1.4371001265698296</c:v>
                  </c:pt>
                  <c:pt idx="5">
                    <c:v>1.3827120577331251</c:v>
                  </c:pt>
                  <c:pt idx="6">
                    <c:v>1.0668428887199606</c:v>
                  </c:pt>
                  <c:pt idx="7">
                    <c:v>0.97061784385502292</c:v>
                  </c:pt>
                  <c:pt idx="8">
                    <c:v>0.81791288135196971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Análisis!$AA$296:$AA$304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Análisis!$AB$296:$AB$304</c:f>
              <c:numCache>
                <c:formatCode>0.0000</c:formatCode>
                <c:ptCount val="9"/>
                <c:pt idx="0">
                  <c:v>3.1474637681159421</c:v>
                </c:pt>
                <c:pt idx="1">
                  <c:v>2.846739130434782</c:v>
                </c:pt>
                <c:pt idx="2">
                  <c:v>2.5351449275362317</c:v>
                </c:pt>
                <c:pt idx="3">
                  <c:v>2.3938405797101447</c:v>
                </c:pt>
                <c:pt idx="4">
                  <c:v>2.3793478260869567</c:v>
                </c:pt>
                <c:pt idx="5">
                  <c:v>2.2851449275362317</c:v>
                </c:pt>
                <c:pt idx="6">
                  <c:v>1.7380434782608696</c:v>
                </c:pt>
                <c:pt idx="7">
                  <c:v>1.5713768115942028</c:v>
                </c:pt>
                <c:pt idx="8">
                  <c:v>1.3068840579710144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4F-4F9E-ABD8-2964A64D5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[2]Análisis!$D$57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[2]Análisis!$D$368:$D$376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[2]Análisis!$F$368:$F$376</c:f>
              <c:numCache>
                <c:formatCode>General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2C-44F5-9751-7D242A02F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[2]Análisis!$J$57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[2]Análisis!$J$368:$J$376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[2]Análisis!$L$368:$L$376</c:f>
              <c:numCache>
                <c:formatCode>General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5C-4E01-8E2E-99938E4B3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[2]Análisis!$J$57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 cmpd="sng" algn="ctr">
              <a:solidFill>
                <a:schemeClr val="accent1">
                  <a:tint val="77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[2]Análisis!$P$368:$P$376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[2]Análisis!$R$368:$R$376</c:f>
              <c:numCache>
                <c:formatCode>General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B5-434E-AD91-B7B7EDA79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[2]Análisis!$P$57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[2]Análisis!$AC$196:$AC$204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[2]Análisis!$AC$196:$AC$204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[2]Análisis!$AA$368:$AA$376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[2]Análisis!$AB$368:$AB$376</c:f>
              <c:numCache>
                <c:formatCode>General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A6-42E4-81F6-A25002789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Análisis!$BC$88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Análisis!$BB$89:$BB$101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Análisis!$BC$89:$BC$101</c:f>
              <c:numCache>
                <c:formatCode>0.0000</c:formatCode>
                <c:ptCount val="13"/>
                <c:pt idx="0">
                  <c:v>0</c:v>
                </c:pt>
                <c:pt idx="1">
                  <c:v>-0.34000204068441736</c:v>
                </c:pt>
                <c:pt idx="2">
                  <c:v>-0.68000408136883472</c:v>
                </c:pt>
                <c:pt idx="3">
                  <c:v>-1.0200061220532521</c:v>
                </c:pt>
                <c:pt idx="4">
                  <c:v>-1.3600081627376694</c:v>
                </c:pt>
                <c:pt idx="5">
                  <c:v>-1.7000102034220868</c:v>
                </c:pt>
                <c:pt idx="6">
                  <c:v>-2.0400122441065043</c:v>
                </c:pt>
                <c:pt idx="7">
                  <c:v>-2.3800142847909216</c:v>
                </c:pt>
                <c:pt idx="8">
                  <c:v>-2.7200163254753389</c:v>
                </c:pt>
                <c:pt idx="9">
                  <c:v>-3.0600183661597562</c:v>
                </c:pt>
                <c:pt idx="10">
                  <c:v>-3.4000204068441735</c:v>
                </c:pt>
                <c:pt idx="11">
                  <c:v>-3.7400224475285908</c:v>
                </c:pt>
                <c:pt idx="12">
                  <c:v>-4.0800244882130086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79-42D5-8CF3-356825B51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Análisis!$AQ$92:$AQ$98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Análisis!$AU$92:$AU$98</c:f>
              <c:numCache>
                <c:formatCode>0.0000</c:formatCode>
                <c:ptCount val="7"/>
                <c:pt idx="0">
                  <c:v>-0.26072626246325253</c:v>
                </c:pt>
                <c:pt idx="1">
                  <c:v>-0.61315491552053392</c:v>
                </c:pt>
                <c:pt idx="2">
                  <c:v>-0.92452123101067007</c:v>
                </c:pt>
                <c:pt idx="3">
                  <c:v>-1.1171435932899931</c:v>
                </c:pt>
                <c:pt idx="4">
                  <c:v>-1.5008040714313045</c:v>
                </c:pt>
                <c:pt idx="5">
                  <c:v>-2.6476184619172933</c:v>
                </c:pt>
                <c:pt idx="6">
                  <c:v>-3.928552307379352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9-42D5-8CF3-356825B51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Análisis!$AQ$92:$AQ$98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Análisis!$AR$92:$AR$98</c:f>
              <c:numCache>
                <c:formatCode>0.0000</c:formatCode>
                <c:ptCount val="7"/>
                <c:pt idx="0">
                  <c:v>0.50724637681159412</c:v>
                </c:pt>
                <c:pt idx="1">
                  <c:v>1.0130434782608695</c:v>
                </c:pt>
                <c:pt idx="2">
                  <c:v>1.333333333333333</c:v>
                </c:pt>
                <c:pt idx="3">
                  <c:v>1.4869565217391303</c:v>
                </c:pt>
                <c:pt idx="4">
                  <c:v>1.7173913043478259</c:v>
                </c:pt>
                <c:pt idx="5">
                  <c:v>2.0536231884057972</c:v>
                </c:pt>
                <c:pt idx="6">
                  <c:v>2.1666666666666665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7F-4815-ABCE-CF5264CC6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Análisis!$BD$88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Análisis!$BB$89:$BB$101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Análisis!$BD$89:$BD$101</c:f>
              <c:numCache>
                <c:formatCode>0.0000</c:formatCode>
                <c:ptCount val="13"/>
                <c:pt idx="0">
                  <c:v>0</c:v>
                </c:pt>
                <c:pt idx="1">
                  <c:v>0.63703256934077501</c:v>
                </c:pt>
                <c:pt idx="2">
                  <c:v>1.0904525215427781</c:v>
                </c:pt>
                <c:pt idx="3">
                  <c:v>1.4131827286774283</c:v>
                </c:pt>
                <c:pt idx="4">
                  <c:v>1.6428920436102039</c:v>
                </c:pt>
                <c:pt idx="5">
                  <c:v>1.8063919831893647</c:v>
                </c:pt>
                <c:pt idx="6">
                  <c:v>1.9227661504720988</c:v>
                </c:pt>
                <c:pt idx="7">
                  <c:v>2.0055976600470173</c:v>
                </c:pt>
                <c:pt idx="8">
                  <c:v>2.0645545500395412</c:v>
                </c:pt>
                <c:pt idx="9">
                  <c:v>2.1065182290238873</c:v>
                </c:pt>
                <c:pt idx="10">
                  <c:v>2.1363866694067579</c:v>
                </c:pt>
                <c:pt idx="11">
                  <c:v>2.1576460954746661</c:v>
                </c:pt>
                <c:pt idx="12">
                  <c:v>2.1727778931495139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7F-4815-ABCE-CF5264CC6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Análisis!$BJ$92:$BJ$99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Análisis!$BK$92:$BK$99</c:f>
              <c:numCache>
                <c:formatCode>0.0000</c:formatCode>
                <c:ptCount val="8"/>
                <c:pt idx="0">
                  <c:v>0.50724637681159412</c:v>
                </c:pt>
                <c:pt idx="1">
                  <c:v>1.0130434782608695</c:v>
                </c:pt>
                <c:pt idx="2">
                  <c:v>1.333333333333333</c:v>
                </c:pt>
                <c:pt idx="3">
                  <c:v>1.4869565217391303</c:v>
                </c:pt>
                <c:pt idx="4">
                  <c:v>1.7173913043478259</c:v>
                </c:pt>
                <c:pt idx="5">
                  <c:v>2.0536231884057972</c:v>
                </c:pt>
                <c:pt idx="6">
                  <c:v>2.1666666666666665</c:v>
                </c:pt>
                <c:pt idx="7">
                  <c:v>2.2101449275362319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11-4A32-9B4B-C31276633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Análisis!$BY$88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Análisis!$BW$89:$BW$101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Análisis!$BY$89:$BY$101</c:f>
              <c:numCache>
                <c:formatCode>0.0000</c:formatCode>
                <c:ptCount val="13"/>
                <c:pt idx="0">
                  <c:v>0</c:v>
                </c:pt>
                <c:pt idx="1">
                  <c:v>0.57177967964171816</c:v>
                </c:pt>
                <c:pt idx="2">
                  <c:v>0.96461860927600462</c:v>
                </c:pt>
                <c:pt idx="3">
                  <c:v>1.251151471777233</c:v>
                </c:pt>
                <c:pt idx="4">
                  <c:v>1.4693867320116514</c:v>
                </c:pt>
                <c:pt idx="5">
                  <c:v>1.641143048501204</c:v>
                </c:pt>
                <c:pt idx="6">
                  <c:v>1.7798397893478253</c:v>
                </c:pt>
                <c:pt idx="7">
                  <c:v>1.8941839343816769</c:v>
                </c:pt>
                <c:pt idx="8">
                  <c:v>1.9900716555867191</c:v>
                </c:pt>
                <c:pt idx="9">
                  <c:v>2.0716378532225361</c:v>
                </c:pt>
                <c:pt idx="10">
                  <c:v>2.141868103079184</c:v>
                </c:pt>
                <c:pt idx="11">
                  <c:v>2.2029720388897229</c:v>
                </c:pt>
                <c:pt idx="12">
                  <c:v>2.2566200540392702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11-4A32-9B4B-C31276633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Análisis!$BJ$92:$BJ$99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Análisis!$BM$92:$BM$99</c:f>
              <c:numCache>
                <c:formatCode>0.0000</c:formatCode>
                <c:ptCount val="8"/>
                <c:pt idx="0">
                  <c:v>0.98571428571428588</c:v>
                </c:pt>
                <c:pt idx="1">
                  <c:v>0.98712446351931338</c:v>
                </c:pt>
                <c:pt idx="2">
                  <c:v>1.1250000000000002</c:v>
                </c:pt>
                <c:pt idx="3">
                  <c:v>1.3450292397660819</c:v>
                </c:pt>
                <c:pt idx="4">
                  <c:v>1.7468354430379749</c:v>
                </c:pt>
                <c:pt idx="5">
                  <c:v>1.9477769936485532</c:v>
                </c:pt>
                <c:pt idx="6">
                  <c:v>2.3076923076923079</c:v>
                </c:pt>
                <c:pt idx="7">
                  <c:v>2.7147540983606557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7-45EB-8592-21CE30D00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Análisis!$BX$88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Análisis!$BW$89:$BW$101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Análisis!$BX$89:$BX$101</c:f>
              <c:numCache>
                <c:formatCode>0.0000</c:formatCode>
                <c:ptCount val="13"/>
                <c:pt idx="0">
                  <c:v>0.71224624131525749</c:v>
                </c:pt>
                <c:pt idx="1">
                  <c:v>0.8744626956895426</c:v>
                </c:pt>
                <c:pt idx="2">
                  <c:v>1.0366791500638277</c:v>
                </c:pt>
                <c:pt idx="3">
                  <c:v>1.1988956044381127</c:v>
                </c:pt>
                <c:pt idx="4">
                  <c:v>1.3611120588123979</c:v>
                </c:pt>
                <c:pt idx="5">
                  <c:v>1.5233285131866829</c:v>
                </c:pt>
                <c:pt idx="6">
                  <c:v>1.6855449675609679</c:v>
                </c:pt>
                <c:pt idx="7">
                  <c:v>1.8477614219352532</c:v>
                </c:pt>
                <c:pt idx="8">
                  <c:v>2.0099778763095379</c:v>
                </c:pt>
                <c:pt idx="9">
                  <c:v>2.1721943306838232</c:v>
                </c:pt>
                <c:pt idx="10">
                  <c:v>2.3344107850581084</c:v>
                </c:pt>
                <c:pt idx="11">
                  <c:v>2.4966272394323932</c:v>
                </c:pt>
                <c:pt idx="12">
                  <c:v>2.6588436938066784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07-45EB-8592-21CE30D00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Análisis!$BJ$126:$BJ$133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Análisis!$BK$126:$BK$133</c:f>
              <c:numCache>
                <c:formatCode>0.0000</c:formatCode>
                <c:ptCount val="8"/>
                <c:pt idx="0">
                  <c:v>0.30289855072463789</c:v>
                </c:pt>
                <c:pt idx="1">
                  <c:v>0.53333333333333321</c:v>
                </c:pt>
                <c:pt idx="2">
                  <c:v>0.72608695652173916</c:v>
                </c:pt>
                <c:pt idx="3">
                  <c:v>1.0115942028985507</c:v>
                </c:pt>
                <c:pt idx="4">
                  <c:v>1.3811594202898547</c:v>
                </c:pt>
                <c:pt idx="5">
                  <c:v>1.6159420289855071</c:v>
                </c:pt>
                <c:pt idx="6">
                  <c:v>1.8115942028985508</c:v>
                </c:pt>
                <c:pt idx="7">
                  <c:v>1.9608695652173911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A-4C62-B0A6-C14114A87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Análisis!$BY$88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Análisis!$BW$123:$BW$135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Análisis!$BY$123:$BY$135</c:f>
              <c:numCache>
                <c:formatCode>0.0000</c:formatCode>
                <c:ptCount val="13"/>
                <c:pt idx="0">
                  <c:v>0</c:v>
                </c:pt>
                <c:pt idx="1">
                  <c:v>0.2954063357263631</c:v>
                </c:pt>
                <c:pt idx="2">
                  <c:v>0.55221745781414355</c:v>
                </c:pt>
                <c:pt idx="3">
                  <c:v>0.77753332743839876</c:v>
                </c:pt>
                <c:pt idx="4">
                  <c:v>0.97681304800632329</c:v>
                </c:pt>
                <c:pt idx="5">
                  <c:v>1.1543229928628524</c:v>
                </c:pt>
                <c:pt idx="6">
                  <c:v>1.313445675872327</c:v>
                </c:pt>
                <c:pt idx="7">
                  <c:v>1.4568973658326498</c:v>
                </c:pt>
                <c:pt idx="8">
                  <c:v>1.5868844238562134</c:v>
                </c:pt>
                <c:pt idx="9">
                  <c:v>1.705217591826663</c:v>
                </c:pt>
                <c:pt idx="10">
                  <c:v>1.8133968603596922</c:v>
                </c:pt>
                <c:pt idx="11">
                  <c:v>1.9126753885444729</c:v>
                </c:pt>
                <c:pt idx="12">
                  <c:v>2.0041082696005561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6A-4C62-B0A6-C14114A87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Análisis!$BJ$126:$BJ$133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Análisis!$BM$127:$BM$133</c:f>
              <c:numCache>
                <c:formatCode>0.0000</c:formatCode>
                <c:ptCount val="7"/>
                <c:pt idx="0">
                  <c:v>1.8750000000000004</c:v>
                </c:pt>
                <c:pt idx="1">
                  <c:v>2.0658682634730536</c:v>
                </c:pt>
                <c:pt idx="2">
                  <c:v>1.9770773638968482</c:v>
                </c:pt>
                <c:pt idx="3">
                  <c:v>2.1720881427072407</c:v>
                </c:pt>
                <c:pt idx="4">
                  <c:v>2.4753363228699552</c:v>
                </c:pt>
                <c:pt idx="5">
                  <c:v>2.76</c:v>
                </c:pt>
                <c:pt idx="6">
                  <c:v>3.0598669623059869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ED-42E2-A462-ACBF518EB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Análisis!$BX$88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Análisis!$BW$123:$BW$135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Análisis!$BX$123:$BX$135</c:f>
              <c:numCache>
                <c:formatCode>0.0000</c:formatCode>
                <c:ptCount val="13"/>
                <c:pt idx="0">
                  <c:v>1.5742869322496227</c:v>
                </c:pt>
                <c:pt idx="1">
                  <c:v>1.692583873567131</c:v>
                </c:pt>
                <c:pt idx="2">
                  <c:v>1.8108808148846394</c:v>
                </c:pt>
                <c:pt idx="3">
                  <c:v>1.9291777562021477</c:v>
                </c:pt>
                <c:pt idx="4">
                  <c:v>2.0474746975196561</c:v>
                </c:pt>
                <c:pt idx="5">
                  <c:v>2.1657716388371644</c:v>
                </c:pt>
                <c:pt idx="6">
                  <c:v>2.2840685801546723</c:v>
                </c:pt>
                <c:pt idx="7">
                  <c:v>2.4023655214721806</c:v>
                </c:pt>
                <c:pt idx="8">
                  <c:v>2.520662462789689</c:v>
                </c:pt>
                <c:pt idx="9">
                  <c:v>2.6389594041071973</c:v>
                </c:pt>
                <c:pt idx="10">
                  <c:v>2.7572563454247057</c:v>
                </c:pt>
                <c:pt idx="11">
                  <c:v>2.875553286742214</c:v>
                </c:pt>
                <c:pt idx="12">
                  <c:v>2.9938502280597223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ED-42E2-A462-ACBF518EB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Análisis!$BJ$160:$BJ$167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Análisis!$BK$160:$BK$167</c:f>
              <c:numCache>
                <c:formatCode>0.0000</c:formatCode>
                <c:ptCount val="8"/>
                <c:pt idx="0">
                  <c:v>0.12318840579710155</c:v>
                </c:pt>
                <c:pt idx="1">
                  <c:v>0.45217391304347854</c:v>
                </c:pt>
                <c:pt idx="2">
                  <c:v>0.72173913043478288</c:v>
                </c:pt>
                <c:pt idx="3">
                  <c:v>0.91739130434782623</c:v>
                </c:pt>
                <c:pt idx="4">
                  <c:v>1.0608695652173914</c:v>
                </c:pt>
                <c:pt idx="5">
                  <c:v>1.2739130434782611</c:v>
                </c:pt>
                <c:pt idx="6">
                  <c:v>1.5173913043478262</c:v>
                </c:pt>
                <c:pt idx="7">
                  <c:v>1.6652173913043478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1-4403-9AAA-E9C96D0F8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Análisis!$BY$88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Análisis!$BW$157:$BW$169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Análisis!$BY$157:$BY$169</c:f>
              <c:numCache>
                <c:formatCode>0.0000</c:formatCode>
                <c:ptCount val="13"/>
                <c:pt idx="0">
                  <c:v>0</c:v>
                </c:pt>
                <c:pt idx="1">
                  <c:v>0.26364072886820844</c:v>
                </c:pt>
                <c:pt idx="2">
                  <c:v>0.48638045653405165</c:v>
                </c:pt>
                <c:pt idx="3">
                  <c:v>0.67705204226502858</c:v>
                </c:pt>
                <c:pt idx="4">
                  <c:v>0.84211577860396192</c:v>
                </c:pt>
                <c:pt idx="5">
                  <c:v>0.98640587347918784</c:v>
                </c:pt>
                <c:pt idx="6">
                  <c:v>1.1136117780973664</c:v>
                </c:pt>
                <c:pt idx="7">
                  <c:v>1.2265981005956821</c:v>
                </c:pt>
                <c:pt idx="8">
                  <c:v>1.3276229149241976</c:v>
                </c:pt>
                <c:pt idx="9">
                  <c:v>1.4184902203296641</c:v>
                </c:pt>
                <c:pt idx="10">
                  <c:v>1.5006586150764714</c:v>
                </c:pt>
                <c:pt idx="11">
                  <c:v>1.5753201851912291</c:v>
                </c:pt>
                <c:pt idx="12">
                  <c:v>1.6434587161292733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11-4403-9AAA-E9C96D0F8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Análisis!$BJ$161:$BJ$167</c:f>
              <c:numCache>
                <c:formatCode>0.0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Análisis!$BM$161:$BM$167</c:f>
              <c:numCache>
                <c:formatCode>0.0000</c:formatCode>
                <c:ptCount val="7"/>
                <c:pt idx="0">
                  <c:v>2.2115384615384603</c:v>
                </c:pt>
                <c:pt idx="1">
                  <c:v>2.0783132530120474</c:v>
                </c:pt>
                <c:pt idx="2">
                  <c:v>2.1800947867298577</c:v>
                </c:pt>
                <c:pt idx="3">
                  <c:v>2.8278688524590163</c:v>
                </c:pt>
                <c:pt idx="4">
                  <c:v>3.1399317406143341</c:v>
                </c:pt>
                <c:pt idx="5">
                  <c:v>3.2951289398280799</c:v>
                </c:pt>
                <c:pt idx="6">
                  <c:v>3.6031331592689297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1-4C26-B776-A51A50CB2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Análisis!$BX$88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Análisis!$BW$157:$BW$169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Análisis!$BX$157:$BX$169</c:f>
              <c:numCache>
                <c:formatCode>0.0000</c:formatCode>
                <c:ptCount val="13"/>
                <c:pt idx="0">
                  <c:v>1.7370369814636621</c:v>
                </c:pt>
                <c:pt idx="1">
                  <c:v>1.896520321979331</c:v>
                </c:pt>
                <c:pt idx="2">
                  <c:v>2.0560036624949998</c:v>
                </c:pt>
                <c:pt idx="3">
                  <c:v>2.2154870030106681</c:v>
                </c:pt>
                <c:pt idx="4">
                  <c:v>2.374970343526337</c:v>
                </c:pt>
                <c:pt idx="5">
                  <c:v>2.5344536840420058</c:v>
                </c:pt>
                <c:pt idx="6">
                  <c:v>2.6939370245576741</c:v>
                </c:pt>
                <c:pt idx="7">
                  <c:v>2.853420365073343</c:v>
                </c:pt>
                <c:pt idx="8">
                  <c:v>3.0129037055890118</c:v>
                </c:pt>
                <c:pt idx="9">
                  <c:v>3.1723870461046806</c:v>
                </c:pt>
                <c:pt idx="10">
                  <c:v>3.3318703866203494</c:v>
                </c:pt>
                <c:pt idx="11">
                  <c:v>3.4913537271360178</c:v>
                </c:pt>
                <c:pt idx="12">
                  <c:v>3.6508370676516866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91-4C26-B776-A51A50CB2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Análisis!$BJ$194:$BJ$201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Análisis!$BK$194:$BK$201</c:f>
              <c:numCache>
                <c:formatCode>0.0000</c:formatCode>
                <c:ptCount val="8"/>
                <c:pt idx="0">
                  <c:v>0.15362318840579725</c:v>
                </c:pt>
                <c:pt idx="1">
                  <c:v>0.56811594202898552</c:v>
                </c:pt>
                <c:pt idx="2">
                  <c:v>0.68260869565217386</c:v>
                </c:pt>
                <c:pt idx="3">
                  <c:v>0.75797101449275395</c:v>
                </c:pt>
                <c:pt idx="4">
                  <c:v>0.8927536231884059</c:v>
                </c:pt>
                <c:pt idx="5">
                  <c:v>1.0318840579710145</c:v>
                </c:pt>
                <c:pt idx="6">
                  <c:v>1.1434782608695653</c:v>
                </c:pt>
                <c:pt idx="7">
                  <c:v>1.4739130434782608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FE-4FE6-8145-FE7E64065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Análisis!$BY$88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Análisis!$BW$191:$BW$203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Análisis!$BY$191:$BY$203</c:f>
              <c:numCache>
                <c:formatCode>0.0000</c:formatCode>
                <c:ptCount val="13"/>
                <c:pt idx="0">
                  <c:v>0</c:v>
                </c:pt>
                <c:pt idx="1">
                  <c:v>0.31807620290247191</c:v>
                </c:pt>
                <c:pt idx="2">
                  <c:v>0.52717226696508535</c:v>
                </c:pt>
                <c:pt idx="3">
                  <c:v>0.6751052043969219</c:v>
                </c:pt>
                <c:pt idx="4">
                  <c:v>0.78528726335090893</c:v>
                </c:pt>
                <c:pt idx="5">
                  <c:v>0.87053370695374976</c:v>
                </c:pt>
                <c:pt idx="6">
                  <c:v>0.93844892479868769</c:v>
                </c:pt>
                <c:pt idx="7">
                  <c:v>0.9938305658382236</c:v>
                </c:pt>
                <c:pt idx="8">
                  <c:v>1.0398550852968058</c:v>
                </c:pt>
                <c:pt idx="9">
                  <c:v>1.0787091822267092</c:v>
                </c:pt>
                <c:pt idx="10">
                  <c:v>1.1119474395239872</c:v>
                </c:pt>
                <c:pt idx="11">
                  <c:v>1.1407053394783528</c:v>
                </c:pt>
                <c:pt idx="12">
                  <c:v>1.1658315779823427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FE-4FE6-8145-FE7E64065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Análisis!$BJ$194:$BJ$201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Análisis!$BM$194:$BM$201</c:f>
              <c:numCache>
                <c:formatCode>0.0000</c:formatCode>
                <c:ptCount val="8"/>
                <c:pt idx="0">
                  <c:v>3.2547169811320722</c:v>
                </c:pt>
                <c:pt idx="1">
                  <c:v>1.760204081632653</c:v>
                </c:pt>
                <c:pt idx="2">
                  <c:v>2.1974522292993632</c:v>
                </c:pt>
                <c:pt idx="3">
                  <c:v>2.6386233269598458</c:v>
                </c:pt>
                <c:pt idx="4">
                  <c:v>3.36038961038961</c:v>
                </c:pt>
                <c:pt idx="5">
                  <c:v>3.8764044943820224</c:v>
                </c:pt>
                <c:pt idx="6">
                  <c:v>4.3726235741444865</c:v>
                </c:pt>
                <c:pt idx="7">
                  <c:v>4.0707964601769913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60-4744-9DDB-DC5CFF682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Análisis!$BX$88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Análisis!$BW$191:$BW$203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Análisis!$BX$191:$BX$203</c:f>
              <c:numCache>
                <c:formatCode>0.0000</c:formatCode>
                <c:ptCount val="13"/>
                <c:pt idx="0">
                  <c:v>1.2469875700359947</c:v>
                </c:pt>
                <c:pt idx="1">
                  <c:v>1.5719503547812073</c:v>
                </c:pt>
                <c:pt idx="2">
                  <c:v>1.8969131395264198</c:v>
                </c:pt>
                <c:pt idx="3">
                  <c:v>2.2218759242716324</c:v>
                </c:pt>
                <c:pt idx="4">
                  <c:v>2.5468387090168445</c:v>
                </c:pt>
                <c:pt idx="5">
                  <c:v>2.8718014937620575</c:v>
                </c:pt>
                <c:pt idx="6">
                  <c:v>3.1967642785072696</c:v>
                </c:pt>
                <c:pt idx="7">
                  <c:v>3.5217270632524822</c:v>
                </c:pt>
                <c:pt idx="8">
                  <c:v>3.8466898479976948</c:v>
                </c:pt>
                <c:pt idx="9">
                  <c:v>4.1716526327429069</c:v>
                </c:pt>
                <c:pt idx="10">
                  <c:v>4.4966154174881199</c:v>
                </c:pt>
                <c:pt idx="11">
                  <c:v>4.8215782022333329</c:v>
                </c:pt>
                <c:pt idx="12">
                  <c:v>5.146540986978545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60-4744-9DDB-DC5CFF682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Análisis!$BJ$228:$BJ$235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Análisis!$BK$228:$BK$235</c:f>
              <c:numCache>
                <c:formatCode>0.0000</c:formatCode>
                <c:ptCount val="8"/>
                <c:pt idx="0">
                  <c:v>0.33333333333333326</c:v>
                </c:pt>
                <c:pt idx="1">
                  <c:v>0.53623188405797106</c:v>
                </c:pt>
                <c:pt idx="2">
                  <c:v>0.71884057971014492</c:v>
                </c:pt>
                <c:pt idx="3">
                  <c:v>0.74347826086956526</c:v>
                </c:pt>
                <c:pt idx="4">
                  <c:v>0.96376811594202894</c:v>
                </c:pt>
                <c:pt idx="5">
                  <c:v>1.0405797101449277</c:v>
                </c:pt>
                <c:pt idx="6">
                  <c:v>1.2101449275362319</c:v>
                </c:pt>
                <c:pt idx="7">
                  <c:v>1.292753623188406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7-4756-B899-97900ECA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Análisis!$BY$88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Análisis!$BW$225:$BW$237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Análisis!$BY$225:$BY$237</c:f>
              <c:numCache>
                <c:formatCode>0.0000</c:formatCode>
                <c:ptCount val="13"/>
                <c:pt idx="0">
                  <c:v>0</c:v>
                </c:pt>
                <c:pt idx="1">
                  <c:v>0.30854802642067186</c:v>
                </c:pt>
                <c:pt idx="2">
                  <c:v>0.52423771556779319</c:v>
                </c:pt>
                <c:pt idx="3">
                  <c:v>0.68350522836071403</c:v>
                </c:pt>
                <c:pt idx="4">
                  <c:v>0.80592898939161617</c:v>
                </c:pt>
                <c:pt idx="5">
                  <c:v>0.90296828208224844</c:v>
                </c:pt>
                <c:pt idx="6">
                  <c:v>0.98177664031243861</c:v>
                </c:pt>
                <c:pt idx="7">
                  <c:v>1.0470505134672459</c:v>
                </c:pt>
                <c:pt idx="8">
                  <c:v>1.1020007867396233</c:v>
                </c:pt>
                <c:pt idx="9">
                  <c:v>1.1488971207258543</c:v>
                </c:pt>
                <c:pt idx="10">
                  <c:v>1.1893892857818862</c:v>
                </c:pt>
                <c:pt idx="11">
                  <c:v>1.2247052661721232</c:v>
                </c:pt>
                <c:pt idx="12">
                  <c:v>1.2557779563121858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27-4756-B899-97900ECA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Análisis!$BJ$228:$BJ$235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Análisis!$BM$228:$BM$235</c:f>
              <c:numCache>
                <c:formatCode>0.0000</c:formatCode>
                <c:ptCount val="8"/>
                <c:pt idx="0">
                  <c:v>1.5000000000000004</c:v>
                </c:pt>
                <c:pt idx="1">
                  <c:v>1.8648648648648647</c:v>
                </c:pt>
                <c:pt idx="2">
                  <c:v>2.086693548387097</c:v>
                </c:pt>
                <c:pt idx="3">
                  <c:v>2.6900584795321638</c:v>
                </c:pt>
                <c:pt idx="4">
                  <c:v>3.1127819548872182</c:v>
                </c:pt>
                <c:pt idx="5">
                  <c:v>3.844011142061281</c:v>
                </c:pt>
                <c:pt idx="6">
                  <c:v>4.1317365269461073</c:v>
                </c:pt>
                <c:pt idx="7">
                  <c:v>4.6412556053811649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9D-4847-8301-BF531C257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Análisis!$BX$88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Análisis!$BW$225:$BW$237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Análisis!$BX$225:$BX$237</c:f>
              <c:numCache>
                <c:formatCode>0.0000</c:formatCode>
                <c:ptCount val="13"/>
                <c:pt idx="0">
                  <c:v>1.3334549540849998</c:v>
                </c:pt>
                <c:pt idx="1">
                  <c:v>1.6204932690715192</c:v>
                </c:pt>
                <c:pt idx="2">
                  <c:v>1.9075315840580389</c:v>
                </c:pt>
                <c:pt idx="3">
                  <c:v>2.1945698990445583</c:v>
                </c:pt>
                <c:pt idx="4">
                  <c:v>2.4816082140310778</c:v>
                </c:pt>
                <c:pt idx="5">
                  <c:v>2.7686465290175972</c:v>
                </c:pt>
                <c:pt idx="6">
                  <c:v>3.0556848440041167</c:v>
                </c:pt>
                <c:pt idx="7">
                  <c:v>3.3427231589906361</c:v>
                </c:pt>
                <c:pt idx="8">
                  <c:v>3.6297614739771555</c:v>
                </c:pt>
                <c:pt idx="9">
                  <c:v>3.916799788963675</c:v>
                </c:pt>
                <c:pt idx="10">
                  <c:v>4.2038381039501944</c:v>
                </c:pt>
                <c:pt idx="11">
                  <c:v>4.4908764189367139</c:v>
                </c:pt>
                <c:pt idx="12">
                  <c:v>4.7779147339232342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9D-4847-8301-BF531C257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Análisis!$BJ$262:$BJ$269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Análisis!$BK$262:$BK$269</c:f>
              <c:numCache>
                <c:formatCode>0.0000</c:formatCode>
                <c:ptCount val="8"/>
                <c:pt idx="0">
                  <c:v>0.18405797101449278</c:v>
                </c:pt>
                <c:pt idx="1">
                  <c:v>0.26231884057971017</c:v>
                </c:pt>
                <c:pt idx="2">
                  <c:v>0.54927536231884067</c:v>
                </c:pt>
                <c:pt idx="3">
                  <c:v>0.67101449275362313</c:v>
                </c:pt>
                <c:pt idx="4">
                  <c:v>0.79710144927536231</c:v>
                </c:pt>
                <c:pt idx="5">
                  <c:v>0.87971014492753619</c:v>
                </c:pt>
                <c:pt idx="6">
                  <c:v>0.91884057971014499</c:v>
                </c:pt>
                <c:pt idx="7">
                  <c:v>0.97826086956521729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46-40C4-AD14-3B599C09A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Análisis!$BY$88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Análisis!$BW$259:$BW$271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Análisis!$BY$259:$BY$271</c:f>
              <c:numCache>
                <c:formatCode>0.0000</c:formatCode>
                <c:ptCount val="13"/>
                <c:pt idx="0">
                  <c:v>0</c:v>
                </c:pt>
                <c:pt idx="1">
                  <c:v>0.19253577073009231</c:v>
                </c:pt>
                <c:pt idx="2">
                  <c:v>0.34535004355458571</c:v>
                </c:pt>
                <c:pt idx="3">
                  <c:v>0.46958563803253056</c:v>
                </c:pt>
                <c:pt idx="4">
                  <c:v>0.57257400121888091</c:v>
                </c:pt>
                <c:pt idx="5">
                  <c:v>0.65933642350764421</c:v>
                </c:pt>
                <c:pt idx="6">
                  <c:v>0.73342751332786849</c:v>
                </c:pt>
                <c:pt idx="7">
                  <c:v>0.79743426256750016</c:v>
                </c:pt>
                <c:pt idx="8">
                  <c:v>0.85328431691186812</c:v>
                </c:pt>
                <c:pt idx="9">
                  <c:v>0.90244345245996305</c:v>
                </c:pt>
                <c:pt idx="10">
                  <c:v>0.94604608949572022</c:v>
                </c:pt>
                <c:pt idx="11">
                  <c:v>0.98498391738222457</c:v>
                </c:pt>
                <c:pt idx="12">
                  <c:v>1.01996751927025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46-40C4-AD14-3B599C09A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Análisis!$BJ$262:$BJ$269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Análisis!$BM$262:$BM$269</c:f>
              <c:numCache>
                <c:formatCode>0.0000</c:formatCode>
                <c:ptCount val="8"/>
                <c:pt idx="0">
                  <c:v>2.7165354330708658</c:v>
                </c:pt>
                <c:pt idx="1">
                  <c:v>3.8121546961325965</c:v>
                </c:pt>
                <c:pt idx="2">
                  <c:v>2.7308707124010549</c:v>
                </c:pt>
                <c:pt idx="3">
                  <c:v>2.9805615550755942</c:v>
                </c:pt>
                <c:pt idx="4">
                  <c:v>3.7636363636363637</c:v>
                </c:pt>
                <c:pt idx="5">
                  <c:v>4.5469522240527187</c:v>
                </c:pt>
                <c:pt idx="6">
                  <c:v>5.4416403785488958</c:v>
                </c:pt>
                <c:pt idx="7">
                  <c:v>6.1333333333333337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77-490F-AA54-59F912CD9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Análisis!$BX$88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Análisis!$BW$259:$BW$271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Análisis!$BX$259:$BX$271</c:f>
              <c:numCache>
                <c:formatCode>0.0000</c:formatCode>
                <c:ptCount val="13"/>
                <c:pt idx="0">
                  <c:v>2.2982272842919977</c:v>
                </c:pt>
                <c:pt idx="1">
                  <c:v>2.5969200325945074</c:v>
                </c:pt>
                <c:pt idx="2">
                  <c:v>2.8956127808970171</c:v>
                </c:pt>
                <c:pt idx="3">
                  <c:v>3.1943055291995268</c:v>
                </c:pt>
                <c:pt idx="4">
                  <c:v>3.4929982775020365</c:v>
                </c:pt>
                <c:pt idx="5">
                  <c:v>3.7916910258045462</c:v>
                </c:pt>
                <c:pt idx="6">
                  <c:v>4.0903837741070559</c:v>
                </c:pt>
                <c:pt idx="7">
                  <c:v>4.3890765224095656</c:v>
                </c:pt>
                <c:pt idx="8">
                  <c:v>4.6877692707120753</c:v>
                </c:pt>
                <c:pt idx="9">
                  <c:v>4.986462019014585</c:v>
                </c:pt>
                <c:pt idx="10">
                  <c:v>5.2851547673170947</c:v>
                </c:pt>
                <c:pt idx="11">
                  <c:v>5.5838475156196044</c:v>
                </c:pt>
                <c:pt idx="12">
                  <c:v>5.882540263922114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77-490F-AA54-59F912CD9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Análisis!$BJ$297:$BJ$304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Análisis!$BK$297:$BK$304</c:f>
              <c:numCache>
                <c:formatCode>0.0000</c:formatCode>
                <c:ptCount val="8"/>
                <c:pt idx="0">
                  <c:v>0.12028985507246404</c:v>
                </c:pt>
                <c:pt idx="1">
                  <c:v>0.24492753623188418</c:v>
                </c:pt>
                <c:pt idx="2">
                  <c:v>0.30144927536231897</c:v>
                </c:pt>
                <c:pt idx="3">
                  <c:v>0.30724637681159417</c:v>
                </c:pt>
                <c:pt idx="4">
                  <c:v>0.34492753623188421</c:v>
                </c:pt>
                <c:pt idx="5">
                  <c:v>0.56376811594202902</c:v>
                </c:pt>
                <c:pt idx="6">
                  <c:v>0.63043478260869579</c:v>
                </c:pt>
                <c:pt idx="7">
                  <c:v>0.73623188405797113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2C-4673-902F-9BA76450E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Análisis!$BY$88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Análisis!$BW$294:$BW$306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Análisis!$BY$294:$BY$306</c:f>
              <c:numCache>
                <c:formatCode>0.0000</c:formatCode>
                <c:ptCount val="13"/>
                <c:pt idx="0">
                  <c:v>0</c:v>
                </c:pt>
                <c:pt idx="1">
                  <c:v>0.10870426172927522</c:v>
                </c:pt>
                <c:pt idx="2">
                  <c:v>0.20043550640283725</c:v>
                </c:pt>
                <c:pt idx="3">
                  <c:v>0.27888109746246703</c:v>
                </c:pt>
                <c:pt idx="4">
                  <c:v>0.34673242384774394</c:v>
                </c:pt>
                <c:pt idx="5">
                  <c:v>0.40599990102112687</c:v>
                </c:pt>
                <c:pt idx="6">
                  <c:v>0.45821553231515555</c:v>
                </c:pt>
                <c:pt idx="7">
                  <c:v>0.50456722593873327</c:v>
                </c:pt>
                <c:pt idx="8">
                  <c:v>0.54599026551949759</c:v>
                </c:pt>
                <c:pt idx="9">
                  <c:v>0.5832310749881412</c:v>
                </c:pt>
                <c:pt idx="10">
                  <c:v>0.61689259776123928</c:v>
                </c:pt>
                <c:pt idx="11">
                  <c:v>0.64746719143361009</c:v>
                </c:pt>
                <c:pt idx="12">
                  <c:v>0.67536086941403672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2C-4673-902F-9BA76450E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Análisis!$BJ$297:$BJ$304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Análisis!$BM$297:$BM$304</c:f>
              <c:numCache>
                <c:formatCode>0.0000</c:formatCode>
                <c:ptCount val="8"/>
                <c:pt idx="0">
                  <c:v>4.1566265060240868</c:v>
                </c:pt>
                <c:pt idx="1">
                  <c:v>4.0828402366863887</c:v>
                </c:pt>
                <c:pt idx="2">
                  <c:v>4.9759615384615365</c:v>
                </c:pt>
                <c:pt idx="3">
                  <c:v>6.5094339622641515</c:v>
                </c:pt>
                <c:pt idx="4">
                  <c:v>8.6974789915966344</c:v>
                </c:pt>
                <c:pt idx="5">
                  <c:v>7.0951156812339331</c:v>
                </c:pt>
                <c:pt idx="6">
                  <c:v>7.9310344827586192</c:v>
                </c:pt>
                <c:pt idx="7">
                  <c:v>8.1496062992125964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2-460D-B7D0-28E4C5FA2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Análisis!$BX$88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Análisis!$BW$294:$BW$306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Análisis!$BX$294:$BX$306</c:f>
              <c:numCache>
                <c:formatCode>0.0000</c:formatCode>
                <c:ptCount val="13"/>
                <c:pt idx="0">
                  <c:v>4.2101353483052097</c:v>
                </c:pt>
                <c:pt idx="1">
                  <c:v>4.5996356724746938</c:v>
                </c:pt>
                <c:pt idx="2">
                  <c:v>4.989135996644178</c:v>
                </c:pt>
                <c:pt idx="3">
                  <c:v>5.3786363208136621</c:v>
                </c:pt>
                <c:pt idx="4">
                  <c:v>5.7681366449831462</c:v>
                </c:pt>
                <c:pt idx="5">
                  <c:v>6.1576369691526303</c:v>
                </c:pt>
                <c:pt idx="6">
                  <c:v>6.5471372933221152</c:v>
                </c:pt>
                <c:pt idx="7">
                  <c:v>6.9366376174915994</c:v>
                </c:pt>
                <c:pt idx="8">
                  <c:v>7.3261379416610835</c:v>
                </c:pt>
                <c:pt idx="9">
                  <c:v>7.7156382658305676</c:v>
                </c:pt>
                <c:pt idx="10">
                  <c:v>8.1051385900000525</c:v>
                </c:pt>
                <c:pt idx="11">
                  <c:v>8.4946389141695349</c:v>
                </c:pt>
                <c:pt idx="12">
                  <c:v>8.8841392383390207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92-460D-B7D0-28E4C5FA2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Análisis!$BC$88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Análisis!$BB$123:$BB$135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Análisis!$BC$123:$BC$135</c:f>
              <c:numCache>
                <c:formatCode>0.0000</c:formatCode>
                <c:ptCount val="13"/>
                <c:pt idx="0">
                  <c:v>0</c:v>
                </c:pt>
                <c:pt idx="1">
                  <c:v>-0.22634606446164304</c:v>
                </c:pt>
                <c:pt idx="2">
                  <c:v>-0.45269212892328609</c:v>
                </c:pt>
                <c:pt idx="3">
                  <c:v>-0.6790381933849291</c:v>
                </c:pt>
                <c:pt idx="4">
                  <c:v>-0.90538425784657217</c:v>
                </c:pt>
                <c:pt idx="5">
                  <c:v>-1.1317303223082151</c:v>
                </c:pt>
                <c:pt idx="6">
                  <c:v>-1.3580763867698582</c:v>
                </c:pt>
                <c:pt idx="7">
                  <c:v>-1.5844224512315013</c:v>
                </c:pt>
                <c:pt idx="8">
                  <c:v>-1.8107685156931443</c:v>
                </c:pt>
                <c:pt idx="9">
                  <c:v>-2.0371145801547872</c:v>
                </c:pt>
                <c:pt idx="10">
                  <c:v>-2.2634606446164303</c:v>
                </c:pt>
                <c:pt idx="11">
                  <c:v>-2.4898067090780733</c:v>
                </c:pt>
                <c:pt idx="12">
                  <c:v>-2.7161527735397164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A6-4DD3-9467-E091B5D2A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Análisis!$AQ$126:$AQ$132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Análisis!$AU$126:$AU$132</c:f>
              <c:numCache>
                <c:formatCode>0.0000</c:formatCode>
                <c:ptCount val="7"/>
                <c:pt idx="0">
                  <c:v>-0.16779345623104491</c:v>
                </c:pt>
                <c:pt idx="1">
                  <c:v>-0.31743798699869913</c:v>
                </c:pt>
                <c:pt idx="2">
                  <c:v>-0.46249310134147242</c:v>
                </c:pt>
                <c:pt idx="3">
                  <c:v>-0.72544439253553628</c:v>
                </c:pt>
                <c:pt idx="4">
                  <c:v>-1.2186150810628056</c:v>
                </c:pt>
                <c:pt idx="5">
                  <c:v>-1.7378089544993134</c:v>
                </c:pt>
                <c:pt idx="6">
                  <c:v>-2.5753506399411545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A6-4DD3-9467-E091B5D2A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Análisis!$AQ$126:$AQ$132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Análisis!$AR$126:$AR$132</c:f>
              <c:numCache>
                <c:formatCode>0.0000</c:formatCode>
                <c:ptCount val="7"/>
                <c:pt idx="0">
                  <c:v>0.30289855072463789</c:v>
                </c:pt>
                <c:pt idx="1">
                  <c:v>0.53333333333333321</c:v>
                </c:pt>
                <c:pt idx="2">
                  <c:v>0.72608695652173916</c:v>
                </c:pt>
                <c:pt idx="3">
                  <c:v>1.0115942028985507</c:v>
                </c:pt>
                <c:pt idx="4">
                  <c:v>1.3811594202898547</c:v>
                </c:pt>
                <c:pt idx="5">
                  <c:v>1.6159420289855071</c:v>
                </c:pt>
                <c:pt idx="6">
                  <c:v>1.8115942028985508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0F-4400-AB97-8F88FE096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Análisis!$BD$88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Análisis!$BB$123:$BB$135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Análisis!$BD$123:$BD$135</c:f>
              <c:numCache>
                <c:formatCode>0.0000</c:formatCode>
                <c:ptCount val="13"/>
                <c:pt idx="0">
                  <c:v>0</c:v>
                </c:pt>
                <c:pt idx="1">
                  <c:v>0.39718964573213028</c:v>
                </c:pt>
                <c:pt idx="2">
                  <c:v>0.71392538597497557</c:v>
                </c:pt>
                <c:pt idx="3">
                  <c:v>0.96650379587350899</c:v>
                </c:pt>
                <c:pt idx="4">
                  <c:v>1.1679204503311285</c:v>
                </c:pt>
                <c:pt idx="5">
                  <c:v>1.3285385677276131</c:v>
                </c:pt>
                <c:pt idx="6">
                  <c:v>1.4566222145613918</c:v>
                </c:pt>
                <c:pt idx="7">
                  <c:v>1.5587615052725603</c:v>
                </c:pt>
                <c:pt idx="8">
                  <c:v>1.6402116744773718</c:v>
                </c:pt>
                <c:pt idx="9">
                  <c:v>1.7051634674387359</c:v>
                </c:pt>
                <c:pt idx="10">
                  <c:v>1.7569587608074662</c:v>
                </c:pt>
                <c:pt idx="11">
                  <c:v>1.7982625076762964</c:v>
                </c:pt>
                <c:pt idx="12">
                  <c:v>1.8311998538026979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0F-4400-AB97-8F88FE096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Análisis!$BC$88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Análisis!$BB$157:$BB$169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Análisis!$BC$157:$BC$169</c:f>
              <c:numCache>
                <c:formatCode>0.0000</c:formatCode>
                <c:ptCount val="13"/>
                <c:pt idx="0">
                  <c:v>0</c:v>
                </c:pt>
                <c:pt idx="1">
                  <c:v>-0.20652605005131608</c:v>
                </c:pt>
                <c:pt idx="2">
                  <c:v>-0.41305210010263216</c:v>
                </c:pt>
                <c:pt idx="3">
                  <c:v>-0.61957815015394824</c:v>
                </c:pt>
                <c:pt idx="4">
                  <c:v>-0.82610420020526432</c:v>
                </c:pt>
                <c:pt idx="5">
                  <c:v>-1.0326302502565805</c:v>
                </c:pt>
                <c:pt idx="6">
                  <c:v>-1.2391563003078965</c:v>
                </c:pt>
                <c:pt idx="7">
                  <c:v>-1.4456823503592124</c:v>
                </c:pt>
                <c:pt idx="8">
                  <c:v>-1.6522084004105286</c:v>
                </c:pt>
                <c:pt idx="9">
                  <c:v>-1.8587344504618448</c:v>
                </c:pt>
                <c:pt idx="10">
                  <c:v>-2.065260500513161</c:v>
                </c:pt>
                <c:pt idx="11">
                  <c:v>-2.2717865505644768</c:v>
                </c:pt>
                <c:pt idx="12">
                  <c:v>-2.4783126006157929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83-4FCC-A558-054EBB799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Análisis!$AQ$160:$AQ$166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Análisis!$AU$160:$AU$166</c:f>
              <c:numCache>
                <c:formatCode>0.0000</c:formatCode>
                <c:ptCount val="7"/>
                <c:pt idx="0">
                  <c:v>-7.6856607947166103E-2</c:v>
                </c:pt>
                <c:pt idx="1">
                  <c:v>-0.31682320735928071</c:v>
                </c:pt>
                <c:pt idx="2">
                  <c:v>-0.56813763564018671</c:v>
                </c:pt>
                <c:pt idx="3">
                  <c:v>-0.80054051236719315</c:v>
                </c:pt>
                <c:pt idx="4">
                  <c:v>-1.0135610560499544</c:v>
                </c:pt>
                <c:pt idx="5">
                  <c:v>-1.4482253188503815</c:v>
                </c:pt>
                <c:pt idx="6">
                  <c:v>-2.4216744645644859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83-4FCC-A558-054EBB799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Análisis!$AQ$160:$AQ$166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Análisis!$AR$160:$AR$166</c:f>
              <c:numCache>
                <c:formatCode>0.0000</c:formatCode>
                <c:ptCount val="7"/>
                <c:pt idx="0">
                  <c:v>0.12318840579710155</c:v>
                </c:pt>
                <c:pt idx="1">
                  <c:v>0.45217391304347854</c:v>
                </c:pt>
                <c:pt idx="2">
                  <c:v>0.72173913043478288</c:v>
                </c:pt>
                <c:pt idx="3">
                  <c:v>0.91739130434782623</c:v>
                </c:pt>
                <c:pt idx="4">
                  <c:v>1.0608695652173914</c:v>
                </c:pt>
                <c:pt idx="5">
                  <c:v>1.2739130434782611</c:v>
                </c:pt>
                <c:pt idx="6">
                  <c:v>1.5173913043478262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83-4169-A668-E148CC56B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Análisis!$BD$88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Análisis!$BB$157:$BB$169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Análisis!$BD$157:$BD$169</c:f>
              <c:numCache>
                <c:formatCode>0.0000</c:formatCode>
                <c:ptCount val="13"/>
                <c:pt idx="0">
                  <c:v>0</c:v>
                </c:pt>
                <c:pt idx="1">
                  <c:v>0.31072111933951885</c:v>
                </c:pt>
                <c:pt idx="2">
                  <c:v>0.56346325376825768</c:v>
                </c:pt>
                <c:pt idx="3">
                  <c:v>0.7690449878048029</c:v>
                </c:pt>
                <c:pt idx="4">
                  <c:v>0.93626621296775359</c:v>
                </c:pt>
                <c:pt idx="5">
                  <c:v>1.0722848056508341</c:v>
                </c:pt>
                <c:pt idx="6">
                  <c:v>1.1829230188169988</c:v>
                </c:pt>
                <c:pt idx="7">
                  <c:v>1.2729167025564152</c:v>
                </c:pt>
                <c:pt idx="8">
                  <c:v>1.3461180213523607</c:v>
                </c:pt>
                <c:pt idx="9">
                  <c:v>1.4056603453334673</c:v>
                </c:pt>
                <c:pt idx="10">
                  <c:v>1.4540923736546216</c:v>
                </c:pt>
                <c:pt idx="11">
                  <c:v>1.4934872311352498</c:v>
                </c:pt>
                <c:pt idx="12">
                  <c:v>1.5255312080182326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83-4169-A668-E148CC56B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Análisis!$BC$88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Análisis!$BB$191:$BB$203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Análisis!$BC$191:$BC$203</c:f>
              <c:numCache>
                <c:formatCode>0.0000</c:formatCode>
                <c:ptCount val="13"/>
                <c:pt idx="0">
                  <c:v>0</c:v>
                </c:pt>
                <c:pt idx="1">
                  <c:v>-0.15656111828995115</c:v>
                </c:pt>
                <c:pt idx="2">
                  <c:v>-0.31312223657990229</c:v>
                </c:pt>
                <c:pt idx="3">
                  <c:v>-0.46968335486985346</c:v>
                </c:pt>
                <c:pt idx="4">
                  <c:v>-0.62624447315980458</c:v>
                </c:pt>
                <c:pt idx="5">
                  <c:v>-0.7828055914497557</c:v>
                </c:pt>
                <c:pt idx="6">
                  <c:v>-0.93936670973970693</c:v>
                </c:pt>
                <c:pt idx="7">
                  <c:v>-1.095927828029658</c:v>
                </c:pt>
                <c:pt idx="8">
                  <c:v>-1.2524889463196092</c:v>
                </c:pt>
                <c:pt idx="9">
                  <c:v>-1.4090500646095603</c:v>
                </c:pt>
                <c:pt idx="10">
                  <c:v>-1.5656111828995114</c:v>
                </c:pt>
                <c:pt idx="11">
                  <c:v>-1.7221723011894625</c:v>
                </c:pt>
                <c:pt idx="12">
                  <c:v>-1.8787334194794139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0A-40E6-B168-9A09902EC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Análisis!$AQ$194:$AQ$200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Análisis!$AU$194:$AU$200</c:f>
              <c:numCache>
                <c:formatCode>0.0000</c:formatCode>
                <c:ptCount val="7"/>
                <c:pt idx="0">
                  <c:v>-0.11006949878860174</c:v>
                </c:pt>
                <c:pt idx="1">
                  <c:v>-0.48686074631215853</c:v>
                </c:pt>
                <c:pt idx="2">
                  <c:v>-0.6219934203036549</c:v>
                </c:pt>
                <c:pt idx="3">
                  <c:v>-0.72207687886063787</c:v>
                </c:pt>
                <c:pt idx="4">
                  <c:v>-0.93065096874199094</c:v>
                </c:pt>
                <c:pt idx="5">
                  <c:v>-1.2043006194411485</c:v>
                </c:pt>
                <c:pt idx="6">
                  <c:v>-1.4952667670941195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0A-40E6-B168-9A09902EC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Análisis!$AQ$194:$AQ$200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Análisis!$AR$194:$AR$200</c:f>
              <c:numCache>
                <c:formatCode>0.0000</c:formatCode>
                <c:ptCount val="7"/>
                <c:pt idx="0">
                  <c:v>0.15362318840579725</c:v>
                </c:pt>
                <c:pt idx="1">
                  <c:v>0.56811594202898552</c:v>
                </c:pt>
                <c:pt idx="2">
                  <c:v>0.68260869565217386</c:v>
                </c:pt>
                <c:pt idx="3">
                  <c:v>0.75797101449275395</c:v>
                </c:pt>
                <c:pt idx="4">
                  <c:v>0.8927536231884059</c:v>
                </c:pt>
                <c:pt idx="5">
                  <c:v>1.0318840579710145</c:v>
                </c:pt>
                <c:pt idx="6">
                  <c:v>1.1434782608695653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D-4612-A0D1-E6A621B06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Análisis!$BD$88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Análisis!$BB$191:$BB$203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Análisis!$BD$191:$BD$203</c:f>
              <c:numCache>
                <c:formatCode>0.0000</c:formatCode>
                <c:ptCount val="13"/>
                <c:pt idx="0">
                  <c:v>0</c:v>
                </c:pt>
                <c:pt idx="1">
                  <c:v>0.21360057614335043</c:v>
                </c:pt>
                <c:pt idx="2">
                  <c:v>0.39624599768605967</c:v>
                </c:pt>
                <c:pt idx="3">
                  <c:v>0.55242230869060482</c:v>
                </c:pt>
                <c:pt idx="4">
                  <c:v>0.68596543237238261</c:v>
                </c:pt>
                <c:pt idx="5">
                  <c:v>0.80015538709712652</c:v>
                </c:pt>
                <c:pt idx="6">
                  <c:v>0.89779684852580155</c:v>
                </c:pt>
                <c:pt idx="7">
                  <c:v>0.98128803663345021</c:v>
                </c:pt>
                <c:pt idx="8">
                  <c:v>1.0526796195699544</c:v>
                </c:pt>
                <c:pt idx="9">
                  <c:v>1.1137250811294221</c:v>
                </c:pt>
                <c:pt idx="10">
                  <c:v>1.1659237889283913</c:v>
                </c:pt>
                <c:pt idx="11">
                  <c:v>1.2105578211115686</c:v>
                </c:pt>
                <c:pt idx="12">
                  <c:v>1.2487234561039393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5D-4612-A0D1-E6A621B06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Análisis!$BC$88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Análisis!$BB$225:$BB$237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Análisis!$BC$225:$BC$237</c:f>
              <c:numCache>
                <c:formatCode>0.0000</c:formatCode>
                <c:ptCount val="13"/>
                <c:pt idx="0">
                  <c:v>0</c:v>
                </c:pt>
                <c:pt idx="1">
                  <c:v>-0.24356610932597697</c:v>
                </c:pt>
                <c:pt idx="2">
                  <c:v>-0.48713221865195394</c:v>
                </c:pt>
                <c:pt idx="3">
                  <c:v>-0.73069832797793088</c:v>
                </c:pt>
                <c:pt idx="4">
                  <c:v>-0.97426443730390788</c:v>
                </c:pt>
                <c:pt idx="5">
                  <c:v>-1.2178305466298849</c:v>
                </c:pt>
                <c:pt idx="6">
                  <c:v>-1.4613966559558618</c:v>
                </c:pt>
                <c:pt idx="7">
                  <c:v>-1.7049627652818389</c:v>
                </c:pt>
                <c:pt idx="8">
                  <c:v>-1.9485288746078158</c:v>
                </c:pt>
                <c:pt idx="9">
                  <c:v>-2.1920949839337927</c:v>
                </c:pt>
                <c:pt idx="10">
                  <c:v>-2.4356610932597698</c:v>
                </c:pt>
                <c:pt idx="11">
                  <c:v>-2.6792272025857469</c:v>
                </c:pt>
                <c:pt idx="12">
                  <c:v>-2.9227933119117235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1B-4705-B782-19ABB6E1C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Análisis!$AQ$228:$AQ$234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Análisis!$AU$228:$AU$234</c:f>
              <c:numCache>
                <c:formatCode>0.0000</c:formatCode>
                <c:ptCount val="7"/>
                <c:pt idx="0">
                  <c:v>-0.29820057664300115</c:v>
                </c:pt>
                <c:pt idx="1">
                  <c:v>-0.53579854469737065</c:v>
                </c:pt>
                <c:pt idx="2">
                  <c:v>-0.81205192132552872</c:v>
                </c:pt>
                <c:pt idx="3">
                  <c:v>-0.8559299274975829</c:v>
                </c:pt>
                <c:pt idx="4">
                  <c:v>-1.3685161150986063</c:v>
                </c:pt>
                <c:pt idx="5">
                  <c:v>-1.6344108333654803</c:v>
                </c:pt>
                <c:pt idx="6">
                  <c:v>-2.7504148647454572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1B-4705-B782-19ABB6E1C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Análisis!$AQ$228:$AQ$234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Análisis!$AR$228:$AR$234</c:f>
              <c:numCache>
                <c:formatCode>0.0000</c:formatCode>
                <c:ptCount val="7"/>
                <c:pt idx="0">
                  <c:v>0.33333333333333326</c:v>
                </c:pt>
                <c:pt idx="1">
                  <c:v>0.53623188405797106</c:v>
                </c:pt>
                <c:pt idx="2">
                  <c:v>0.71884057971014492</c:v>
                </c:pt>
                <c:pt idx="3">
                  <c:v>0.74347826086956526</c:v>
                </c:pt>
                <c:pt idx="4">
                  <c:v>0.96376811594202894</c:v>
                </c:pt>
                <c:pt idx="5">
                  <c:v>1.0405797101449277</c:v>
                </c:pt>
                <c:pt idx="6">
                  <c:v>1.2101449275362319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8-4F04-9E5E-0791AB243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Análisis!$BD$88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Análisis!$BB$225:$BB$237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Análisis!$BD$225:$BD$237</c:f>
              <c:numCache>
                <c:formatCode>0.0000</c:formatCode>
                <c:ptCount val="13"/>
                <c:pt idx="0">
                  <c:v>0</c:v>
                </c:pt>
                <c:pt idx="1">
                  <c:v>0.27945758093734929</c:v>
                </c:pt>
                <c:pt idx="2">
                  <c:v>0.4985041615552871</c:v>
                </c:pt>
                <c:pt idx="3">
                  <c:v>0.67019892939616221</c:v>
                </c:pt>
                <c:pt idx="4">
                  <c:v>0.80477803682057603</c:v>
                </c:pt>
                <c:pt idx="5">
                  <c:v>0.91026486313981192</c:v>
                </c:pt>
                <c:pt idx="6">
                  <c:v>0.992948354952643</c:v>
                </c:pt>
                <c:pt idx="7">
                  <c:v>1.0577579625303037</c:v>
                </c:pt>
                <c:pt idx="8">
                  <c:v>1.1085575253242703</c:v>
                </c:pt>
                <c:pt idx="9">
                  <c:v>1.1483756275549601</c:v>
                </c:pt>
                <c:pt idx="10">
                  <c:v>1.1795861572928652</c:v>
                </c:pt>
                <c:pt idx="11">
                  <c:v>1.2040498336598884</c:v>
                </c:pt>
                <c:pt idx="12">
                  <c:v>1.2232251397638285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C8-4F04-9E5E-0791AB243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Análisis!$BC$88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Análisis!$BB$259:$BB$271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Análisis!$BC$259:$BC$271</c:f>
              <c:numCache>
                <c:formatCode>0.0000</c:formatCode>
                <c:ptCount val="13"/>
                <c:pt idx="0">
                  <c:v>0</c:v>
                </c:pt>
                <c:pt idx="1">
                  <c:v>-0.2801295520626792</c:v>
                </c:pt>
                <c:pt idx="2">
                  <c:v>-0.5602591041253584</c:v>
                </c:pt>
                <c:pt idx="3">
                  <c:v>-0.8403886561880376</c:v>
                </c:pt>
                <c:pt idx="4">
                  <c:v>-1.1205182082507168</c:v>
                </c:pt>
                <c:pt idx="5">
                  <c:v>-1.400647760313396</c:v>
                </c:pt>
                <c:pt idx="6">
                  <c:v>-1.6807773123760752</c:v>
                </c:pt>
                <c:pt idx="7">
                  <c:v>-1.9609068644387544</c:v>
                </c:pt>
                <c:pt idx="8">
                  <c:v>-2.2410364165014336</c:v>
                </c:pt>
                <c:pt idx="9">
                  <c:v>-2.5211659685641128</c:v>
                </c:pt>
                <c:pt idx="10">
                  <c:v>-2.801295520626792</c:v>
                </c:pt>
                <c:pt idx="11">
                  <c:v>-3.0814250726894712</c:v>
                </c:pt>
                <c:pt idx="12">
                  <c:v>-3.3615546247521504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BA-466D-B092-EE5D62262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Análisis!$AQ$262:$AQ$268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Análisis!$AU$262:$AU$268</c:f>
              <c:numCache>
                <c:formatCode>0.0000</c:formatCode>
                <c:ptCount val="7"/>
                <c:pt idx="0">
                  <c:v>-0.20843740392451432</c:v>
                </c:pt>
                <c:pt idx="1">
                  <c:v>-0.31217717368460746</c:v>
                </c:pt>
                <c:pt idx="2">
                  <c:v>-0.8243532365484697</c:v>
                </c:pt>
                <c:pt idx="3">
                  <c:v>-1.1581264162005174</c:v>
                </c:pt>
                <c:pt idx="4">
                  <c:v>-1.6863989535702291</c:v>
                </c:pt>
                <c:pt idx="5">
                  <c:v>-2.2952049856964236</c:v>
                </c:pt>
                <c:pt idx="6">
                  <c:v>-2.8011406241682253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BA-466D-B092-EE5D62262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Análisis!$AQ$262:$AQ$268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Análisis!$AR$262:$AR$268</c:f>
              <c:numCache>
                <c:formatCode>0.0000</c:formatCode>
                <c:ptCount val="7"/>
                <c:pt idx="0">
                  <c:v>0.18405797101449278</c:v>
                </c:pt>
                <c:pt idx="1">
                  <c:v>0.26231884057971017</c:v>
                </c:pt>
                <c:pt idx="2">
                  <c:v>0.54927536231884067</c:v>
                </c:pt>
                <c:pt idx="3">
                  <c:v>0.67101449275362313</c:v>
                </c:pt>
                <c:pt idx="4">
                  <c:v>0.79710144927536231</c:v>
                </c:pt>
                <c:pt idx="5">
                  <c:v>0.87971014492753619</c:v>
                </c:pt>
                <c:pt idx="6">
                  <c:v>0.91884057971014499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E8-41FD-881B-A2A3CDE23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Análisis!$BD$88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Análisis!$BB$259:$BB$271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Análisis!$BD$259:$BD$271</c:f>
              <c:numCache>
                <c:formatCode>0.0000</c:formatCode>
                <c:ptCount val="13"/>
                <c:pt idx="0">
                  <c:v>0</c:v>
                </c:pt>
                <c:pt idx="1">
                  <c:v>0.23900298803291306</c:v>
                </c:pt>
                <c:pt idx="2">
                  <c:v>0.41961416048186184</c:v>
                </c:pt>
                <c:pt idx="3">
                  <c:v>0.55609946504588559</c:v>
                </c:pt>
                <c:pt idx="4">
                  <c:v>0.65923947631622826</c:v>
                </c:pt>
                <c:pt idx="5">
                  <c:v>0.73718092179878036</c:v>
                </c:pt>
                <c:pt idx="6">
                  <c:v>0.79608016806691073</c:v>
                </c:pt>
                <c:pt idx="7">
                  <c:v>0.84058949413182771</c:v>
                </c:pt>
                <c:pt idx="8">
                  <c:v>0.87422456134023507</c:v>
                </c:pt>
                <c:pt idx="9">
                  <c:v>0.89964210517057852</c:v>
                </c:pt>
                <c:pt idx="10">
                  <c:v>0.91884978298981446</c:v>
                </c:pt>
                <c:pt idx="11">
                  <c:v>0.93336475303059119</c:v>
                </c:pt>
                <c:pt idx="12">
                  <c:v>0.94433351027794854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E8-41FD-881B-A2A3CDE23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Análisis!$BC$88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Análisis!$BB$294:$BB$306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Análisis!$BC$294:$BC$306</c:f>
              <c:numCache>
                <c:formatCode>0.0000</c:formatCode>
                <c:ptCount val="13"/>
                <c:pt idx="0">
                  <c:v>0</c:v>
                </c:pt>
                <c:pt idx="1">
                  <c:v>-0.17187556731457318</c:v>
                </c:pt>
                <c:pt idx="2">
                  <c:v>-0.34375113462914636</c:v>
                </c:pt>
                <c:pt idx="3">
                  <c:v>-0.51562670194371951</c:v>
                </c:pt>
                <c:pt idx="4">
                  <c:v>-0.68750226925829272</c:v>
                </c:pt>
                <c:pt idx="5">
                  <c:v>-0.85937783657286593</c:v>
                </c:pt>
                <c:pt idx="6">
                  <c:v>-1.031253403887439</c:v>
                </c:pt>
                <c:pt idx="7">
                  <c:v>-1.2031289712020123</c:v>
                </c:pt>
                <c:pt idx="8">
                  <c:v>-1.3750045385165854</c:v>
                </c:pt>
                <c:pt idx="9">
                  <c:v>-1.5468801058311585</c:v>
                </c:pt>
                <c:pt idx="10">
                  <c:v>-1.7187556731457319</c:v>
                </c:pt>
                <c:pt idx="11">
                  <c:v>-1.890631240460305</c:v>
                </c:pt>
                <c:pt idx="12">
                  <c:v>-2.062506807774878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25-432E-B582-12352504E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Análisis!$AQ$297:$AQ$303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Análisis!$AU$297:$AU$303</c:f>
              <c:numCache>
                <c:formatCode>0.0000</c:formatCode>
                <c:ptCount val="7"/>
                <c:pt idx="0">
                  <c:v>-0.17839227865406551</c:v>
                </c:pt>
                <c:pt idx="1">
                  <c:v>-0.40448134019803172</c:v>
                </c:pt>
                <c:pt idx="2">
                  <c:v>-0.52669897292228107</c:v>
                </c:pt>
                <c:pt idx="3">
                  <c:v>-0.54012199325442134</c:v>
                </c:pt>
                <c:pt idx="4">
                  <c:v>-0.63205948858010719</c:v>
                </c:pt>
                <c:pt idx="5">
                  <c:v>-1.4513579544669524</c:v>
                </c:pt>
                <c:pt idx="6">
                  <c:v>-1.940022006430091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25-432E-B582-12352504E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Análisis!$AQ$297:$AQ$303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Análisis!$AR$297:$AR$303</c:f>
              <c:numCache>
                <c:formatCode>0.0000</c:formatCode>
                <c:ptCount val="7"/>
                <c:pt idx="0">
                  <c:v>0.12028985507246404</c:v>
                </c:pt>
                <c:pt idx="1">
                  <c:v>0.24492753623188418</c:v>
                </c:pt>
                <c:pt idx="2">
                  <c:v>0.30144927536231897</c:v>
                </c:pt>
                <c:pt idx="3">
                  <c:v>0.30724637681159417</c:v>
                </c:pt>
                <c:pt idx="4">
                  <c:v>0.34492753623188421</c:v>
                </c:pt>
                <c:pt idx="5">
                  <c:v>0.56376811594202902</c:v>
                </c:pt>
                <c:pt idx="6">
                  <c:v>0.63043478260869579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90-4F6F-BEC3-FA0FFE954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Análisis!$BD$88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Análisis!$BB$294:$BB$306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Análisis!$BD$294:$BD$306</c:f>
              <c:numCache>
                <c:formatCode>0.0000</c:formatCode>
                <c:ptCount val="13"/>
                <c:pt idx="0">
                  <c:v>0</c:v>
                </c:pt>
                <c:pt idx="1">
                  <c:v>0.11626283144389968</c:v>
                </c:pt>
                <c:pt idx="2">
                  <c:v>0.21416589571655267</c:v>
                </c:pt>
                <c:pt idx="3">
                  <c:v>0.2966084947392702</c:v>
                </c:pt>
                <c:pt idx="4">
                  <c:v>0.36603208412450178</c:v>
                </c:pt>
                <c:pt idx="5">
                  <c:v>0.42449257445670441</c:v>
                </c:pt>
                <c:pt idx="6">
                  <c:v>0.47372121504048531</c:v>
                </c:pt>
                <c:pt idx="7">
                  <c:v>0.51517586312769337</c:v>
                </c:pt>
                <c:pt idx="8">
                  <c:v>0.55008415691065082</c:v>
                </c:pt>
                <c:pt idx="9">
                  <c:v>0.57947987080680408</c:v>
                </c:pt>
                <c:pt idx="10">
                  <c:v>0.60423352966040156</c:v>
                </c:pt>
                <c:pt idx="11">
                  <c:v>0.62507818847035379</c:v>
                </c:pt>
                <c:pt idx="12">
                  <c:v>0.64263114108528319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90-4F6F-BEC3-FA0FFE954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Ci vs 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Análisis!$D$89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Análisis!$AA$91:$AA$99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Análisis!$AB$91:$AB$99</c:f>
              <c:numCache>
                <c:formatCode>0.0000</c:formatCode>
                <c:ptCount val="9"/>
                <c:pt idx="0">
                  <c:v>9.0786231884057962</c:v>
                </c:pt>
                <c:pt idx="1">
                  <c:v>7.8105072463768108</c:v>
                </c:pt>
                <c:pt idx="2">
                  <c:v>6.5460144927536223</c:v>
                </c:pt>
                <c:pt idx="3">
                  <c:v>5.745289855072464</c:v>
                </c:pt>
                <c:pt idx="4">
                  <c:v>5.3612318840579709</c:v>
                </c:pt>
                <c:pt idx="5">
                  <c:v>4.7851449275362317</c:v>
                </c:pt>
                <c:pt idx="6">
                  <c:v>3.9445652173913039</c:v>
                </c:pt>
                <c:pt idx="7">
                  <c:v>3.6619565217391297</c:v>
                </c:pt>
                <c:pt idx="8">
                  <c:v>3.5532608695652166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D0-40FF-A51C-206ED61E7FD8}"/>
            </c:ext>
          </c:extLst>
        </c:ser>
        <c:ser>
          <c:idx val="1"/>
          <c:order val="1"/>
          <c:tx>
            <c:strRef>
              <c:f>Análisis!$AA$123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Análisis!$AA$125:$AA$133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Análisis!$AB$125:$AB$133</c:f>
              <c:numCache>
                <c:formatCode>0.0000</c:formatCode>
                <c:ptCount val="9"/>
                <c:pt idx="0">
                  <c:v>8.0749999999999993</c:v>
                </c:pt>
                <c:pt idx="1">
                  <c:v>7.3177536231884046</c:v>
                </c:pt>
                <c:pt idx="2">
                  <c:v>6.7416666666666663</c:v>
                </c:pt>
                <c:pt idx="3">
                  <c:v>6.2597826086956516</c:v>
                </c:pt>
                <c:pt idx="4">
                  <c:v>5.5460144927536223</c:v>
                </c:pt>
                <c:pt idx="5">
                  <c:v>4.6221014492753625</c:v>
                </c:pt>
                <c:pt idx="6">
                  <c:v>4.0351449275362317</c:v>
                </c:pt>
                <c:pt idx="7">
                  <c:v>3.5460144927536223</c:v>
                </c:pt>
                <c:pt idx="8">
                  <c:v>3.1728260869565217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D0-40FF-A51C-206ED61E7FD8}"/>
            </c:ext>
          </c:extLst>
        </c:ser>
        <c:ser>
          <c:idx val="2"/>
          <c:order val="2"/>
          <c:tx>
            <c:strRef>
              <c:f>Análisis!$AA$157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Análisis!$AA$159:$AA$167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Análisis!$AB$159:$AB$167</c:f>
              <c:numCache>
                <c:formatCode>0.0000</c:formatCode>
                <c:ptCount val="9"/>
                <c:pt idx="0">
                  <c:v>6.9518115942028986</c:v>
                </c:pt>
                <c:pt idx="1">
                  <c:v>6.6438405797101447</c:v>
                </c:pt>
                <c:pt idx="2">
                  <c:v>5.8213768115942024</c:v>
                </c:pt>
                <c:pt idx="3">
                  <c:v>5.1474637681159416</c:v>
                </c:pt>
                <c:pt idx="4">
                  <c:v>4.6583333333333332</c:v>
                </c:pt>
                <c:pt idx="5">
                  <c:v>4.2996376811594201</c:v>
                </c:pt>
                <c:pt idx="6">
                  <c:v>3.7670289855072463</c:v>
                </c:pt>
                <c:pt idx="7">
                  <c:v>3.1583333333333332</c:v>
                </c:pt>
                <c:pt idx="8">
                  <c:v>2.788768115942029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D0-40FF-A51C-206ED61E7FD8}"/>
            </c:ext>
          </c:extLst>
        </c:ser>
        <c:ser>
          <c:idx val="3"/>
          <c:order val="3"/>
          <c:tx>
            <c:strRef>
              <c:f>Análisis!$AA$191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Análisis!$AA$193:$AA$201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Análisis!$AB$193:$AB$201</c:f>
              <c:numCache>
                <c:formatCode>0.0000</c:formatCode>
                <c:ptCount val="9"/>
                <c:pt idx="0">
                  <c:v>5.9590579710144924</c:v>
                </c:pt>
                <c:pt idx="1">
                  <c:v>5.5749999999999993</c:v>
                </c:pt>
                <c:pt idx="2">
                  <c:v>4.5387681159420286</c:v>
                </c:pt>
                <c:pt idx="3">
                  <c:v>4.2525362318840578</c:v>
                </c:pt>
                <c:pt idx="4">
                  <c:v>4.0641304347826077</c:v>
                </c:pt>
                <c:pt idx="5">
                  <c:v>3.7271739130434778</c:v>
                </c:pt>
                <c:pt idx="6">
                  <c:v>3.3793478260869563</c:v>
                </c:pt>
                <c:pt idx="7">
                  <c:v>3.1003623188405793</c:v>
                </c:pt>
                <c:pt idx="8">
                  <c:v>2.2742753623188405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D0-40FF-A51C-206ED61E7FD8}"/>
            </c:ext>
          </c:extLst>
        </c:ser>
        <c:ser>
          <c:idx val="4"/>
          <c:order val="4"/>
          <c:tx>
            <c:strRef>
              <c:f>Análisis!$AA$225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Análisis!$AA$227:$AA$235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Análisis!$AB$227:$AB$235</c:f>
              <c:numCache>
                <c:formatCode>0.0000</c:formatCode>
                <c:ptCount val="9"/>
                <c:pt idx="0">
                  <c:v>5.1909420289855071</c:v>
                </c:pt>
                <c:pt idx="1">
                  <c:v>4.357608695652174</c:v>
                </c:pt>
                <c:pt idx="2">
                  <c:v>3.8503623188405793</c:v>
                </c:pt>
                <c:pt idx="3">
                  <c:v>3.3938405797101447</c:v>
                </c:pt>
                <c:pt idx="4">
                  <c:v>3.332246376811594</c:v>
                </c:pt>
                <c:pt idx="5">
                  <c:v>2.7815217391304348</c:v>
                </c:pt>
                <c:pt idx="6">
                  <c:v>2.5894927536231882</c:v>
                </c:pt>
                <c:pt idx="7">
                  <c:v>2.1655797101449274</c:v>
                </c:pt>
                <c:pt idx="8">
                  <c:v>1.9590579710144924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2D0-40FF-A51C-206ED61E7FD8}"/>
            </c:ext>
          </c:extLst>
        </c:ser>
        <c:ser>
          <c:idx val="5"/>
          <c:order val="5"/>
          <c:tx>
            <c:strRef>
              <c:f>Análisis!$AA$259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Análisis!$AA$261:$AA$269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Análisis!$AB$261:$AB$269</c:f>
              <c:numCache>
                <c:formatCode>0.0000</c:formatCode>
                <c:ptCount val="9"/>
                <c:pt idx="0">
                  <c:v>3.9735507246376809</c:v>
                </c:pt>
                <c:pt idx="1">
                  <c:v>3.513405797101449</c:v>
                </c:pt>
                <c:pt idx="2">
                  <c:v>3.3177536231884055</c:v>
                </c:pt>
                <c:pt idx="3">
                  <c:v>2.6003623188405793</c:v>
                </c:pt>
                <c:pt idx="4">
                  <c:v>2.2960144927536232</c:v>
                </c:pt>
                <c:pt idx="5">
                  <c:v>1.9807971014492751</c:v>
                </c:pt>
                <c:pt idx="6">
                  <c:v>1.7742753623188405</c:v>
                </c:pt>
                <c:pt idx="7">
                  <c:v>1.6764492753623188</c:v>
                </c:pt>
                <c:pt idx="8">
                  <c:v>1.5278985507246376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2D0-40FF-A51C-206ED61E7FD8}"/>
            </c:ext>
          </c:extLst>
        </c:ser>
        <c:ser>
          <c:idx val="6"/>
          <c:order val="6"/>
          <c:tx>
            <c:strRef>
              <c:f>Análisis!$AA$294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xVal>
            <c:numRef>
              <c:f>Análisis!$AA$296:$AA$304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Análisis!$AB$296:$AB$304</c:f>
              <c:numCache>
                <c:formatCode>0.0000</c:formatCode>
                <c:ptCount val="9"/>
                <c:pt idx="0">
                  <c:v>3.1474637681159421</c:v>
                </c:pt>
                <c:pt idx="1">
                  <c:v>2.846739130434782</c:v>
                </c:pt>
                <c:pt idx="2">
                  <c:v>2.5351449275362317</c:v>
                </c:pt>
                <c:pt idx="3">
                  <c:v>2.3938405797101447</c:v>
                </c:pt>
                <c:pt idx="4">
                  <c:v>2.3793478260869567</c:v>
                </c:pt>
                <c:pt idx="5">
                  <c:v>2.2851449275362317</c:v>
                </c:pt>
                <c:pt idx="6">
                  <c:v>1.7380434782608696</c:v>
                </c:pt>
                <c:pt idx="7">
                  <c:v>1.5713768115942028</c:v>
                </c:pt>
                <c:pt idx="8">
                  <c:v>1.3068840579710144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2D0-40FF-A51C-206ED61E7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valAx>
        <c:axId val="70003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41760"/>
        <c:crosses val="autoZero"/>
        <c:crossBetween val="midCat"/>
      </c:valAx>
      <c:valAx>
        <c:axId val="7000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Ci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Cinética segundo orden de cáscara cruda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Análisis!$AA$89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Análisis!$BJ$91:$BJ$99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Análisis!$BK$91:$BK$99</c:f>
              <c:numCache>
                <c:formatCode>0.0000</c:formatCode>
                <c:ptCount val="9"/>
                <c:pt idx="1">
                  <c:v>0.50724637681159412</c:v>
                </c:pt>
                <c:pt idx="2">
                  <c:v>1.0130434782608695</c:v>
                </c:pt>
                <c:pt idx="3">
                  <c:v>1.333333333333333</c:v>
                </c:pt>
                <c:pt idx="4">
                  <c:v>1.4869565217391303</c:v>
                </c:pt>
                <c:pt idx="5">
                  <c:v>1.7173913043478259</c:v>
                </c:pt>
                <c:pt idx="6">
                  <c:v>2.0536231884057972</c:v>
                </c:pt>
                <c:pt idx="7">
                  <c:v>2.1666666666666665</c:v>
                </c:pt>
                <c:pt idx="8">
                  <c:v>2.2101449275362319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71-44FC-8F3A-DB967E0545E7}"/>
            </c:ext>
          </c:extLst>
        </c:ser>
        <c:ser>
          <c:idx val="1"/>
          <c:order val="1"/>
          <c:tx>
            <c:strRef>
              <c:f>Análisis!$AA$123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Análisis!$BJ$125:$BJ$133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Análisis!$BK$125:$BK$133</c:f>
              <c:numCache>
                <c:formatCode>0.0000</c:formatCode>
                <c:ptCount val="9"/>
                <c:pt idx="1">
                  <c:v>0.30289855072463789</c:v>
                </c:pt>
                <c:pt idx="2">
                  <c:v>0.53333333333333321</c:v>
                </c:pt>
                <c:pt idx="3">
                  <c:v>0.72608695652173916</c:v>
                </c:pt>
                <c:pt idx="4">
                  <c:v>1.0115942028985507</c:v>
                </c:pt>
                <c:pt idx="5">
                  <c:v>1.3811594202898547</c:v>
                </c:pt>
                <c:pt idx="6">
                  <c:v>1.6159420289855071</c:v>
                </c:pt>
                <c:pt idx="7">
                  <c:v>1.8115942028985508</c:v>
                </c:pt>
                <c:pt idx="8">
                  <c:v>1.9608695652173911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71-44FC-8F3A-DB967E0545E7}"/>
            </c:ext>
          </c:extLst>
        </c:ser>
        <c:ser>
          <c:idx val="2"/>
          <c:order val="2"/>
          <c:tx>
            <c:strRef>
              <c:f>Análisis!$AA$157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Análisis!$BJ$159:$BJ$167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Análisis!$BK$159:$BK$167</c:f>
              <c:numCache>
                <c:formatCode>0.0000</c:formatCode>
                <c:ptCount val="9"/>
                <c:pt idx="1">
                  <c:v>0.12318840579710155</c:v>
                </c:pt>
                <c:pt idx="2">
                  <c:v>0.45217391304347854</c:v>
                </c:pt>
                <c:pt idx="3">
                  <c:v>0.72173913043478288</c:v>
                </c:pt>
                <c:pt idx="4">
                  <c:v>0.91739130434782623</c:v>
                </c:pt>
                <c:pt idx="5">
                  <c:v>1.0608695652173914</c:v>
                </c:pt>
                <c:pt idx="6">
                  <c:v>1.2739130434782611</c:v>
                </c:pt>
                <c:pt idx="7">
                  <c:v>1.5173913043478262</c:v>
                </c:pt>
                <c:pt idx="8">
                  <c:v>1.6652173913043478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C71-44FC-8F3A-DB967E0545E7}"/>
            </c:ext>
          </c:extLst>
        </c:ser>
        <c:ser>
          <c:idx val="9"/>
          <c:order val="3"/>
          <c:tx>
            <c:strRef>
              <c:f>Análisis!$AA$191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Análisis!$BJ$193:$BJ$201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Análisis!$BK$193:$BK$201</c:f>
              <c:numCache>
                <c:formatCode>0.0000</c:formatCode>
                <c:ptCount val="9"/>
                <c:pt idx="1">
                  <c:v>0.15362318840579725</c:v>
                </c:pt>
                <c:pt idx="2">
                  <c:v>0.56811594202898552</c:v>
                </c:pt>
                <c:pt idx="3">
                  <c:v>0.68260869565217386</c:v>
                </c:pt>
                <c:pt idx="4">
                  <c:v>0.75797101449275395</c:v>
                </c:pt>
                <c:pt idx="5">
                  <c:v>0.8927536231884059</c:v>
                </c:pt>
                <c:pt idx="6">
                  <c:v>1.0318840579710145</c:v>
                </c:pt>
                <c:pt idx="7">
                  <c:v>1.1434782608695653</c:v>
                </c:pt>
                <c:pt idx="8">
                  <c:v>1.4739130434782608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C71-44FC-8F3A-DB967E0545E7}"/>
            </c:ext>
          </c:extLst>
        </c:ser>
        <c:ser>
          <c:idx val="4"/>
          <c:order val="4"/>
          <c:tx>
            <c:strRef>
              <c:f>Análisis!$AA$225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Análisis!$BJ$227:$BJ$235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Análisis!$BK$227:$BK$235</c:f>
              <c:numCache>
                <c:formatCode>0.0000</c:formatCode>
                <c:ptCount val="9"/>
                <c:pt idx="1">
                  <c:v>0.33333333333333326</c:v>
                </c:pt>
                <c:pt idx="2">
                  <c:v>0.53623188405797106</c:v>
                </c:pt>
                <c:pt idx="3">
                  <c:v>0.71884057971014492</c:v>
                </c:pt>
                <c:pt idx="4">
                  <c:v>0.74347826086956526</c:v>
                </c:pt>
                <c:pt idx="5">
                  <c:v>0.96376811594202894</c:v>
                </c:pt>
                <c:pt idx="6">
                  <c:v>1.0405797101449277</c:v>
                </c:pt>
                <c:pt idx="7">
                  <c:v>1.2101449275362319</c:v>
                </c:pt>
                <c:pt idx="8">
                  <c:v>1.292753623188406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C71-44FC-8F3A-DB967E0545E7}"/>
            </c:ext>
          </c:extLst>
        </c:ser>
        <c:ser>
          <c:idx val="5"/>
          <c:order val="5"/>
          <c:tx>
            <c:strRef>
              <c:f>Análisis!$AA$259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Análisis!$BJ$261:$BJ$269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Análisis!$BK$261:$BK$269</c:f>
              <c:numCache>
                <c:formatCode>0.0000</c:formatCode>
                <c:ptCount val="9"/>
                <c:pt idx="1">
                  <c:v>0.18405797101449278</c:v>
                </c:pt>
                <c:pt idx="2">
                  <c:v>0.26231884057971017</c:v>
                </c:pt>
                <c:pt idx="3">
                  <c:v>0.54927536231884067</c:v>
                </c:pt>
                <c:pt idx="4">
                  <c:v>0.67101449275362313</c:v>
                </c:pt>
                <c:pt idx="5">
                  <c:v>0.79710144927536231</c:v>
                </c:pt>
                <c:pt idx="6">
                  <c:v>0.87971014492753619</c:v>
                </c:pt>
                <c:pt idx="7">
                  <c:v>0.91884057971014499</c:v>
                </c:pt>
                <c:pt idx="8">
                  <c:v>0.97826086956521729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C71-44FC-8F3A-DB967E0545E7}"/>
            </c:ext>
          </c:extLst>
        </c:ser>
        <c:ser>
          <c:idx val="6"/>
          <c:order val="6"/>
          <c:tx>
            <c:strRef>
              <c:f>Análisis!$AA$294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xVal>
            <c:numRef>
              <c:f>Análisis!$BJ$296:$BJ$304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Análisis!$BK$296:$BK$304</c:f>
              <c:numCache>
                <c:formatCode>0.0000</c:formatCode>
                <c:ptCount val="9"/>
                <c:pt idx="1">
                  <c:v>0.12028985507246404</c:v>
                </c:pt>
                <c:pt idx="2">
                  <c:v>0.24492753623188418</c:v>
                </c:pt>
                <c:pt idx="3">
                  <c:v>0.30144927536231897</c:v>
                </c:pt>
                <c:pt idx="4">
                  <c:v>0.30724637681159417</c:v>
                </c:pt>
                <c:pt idx="5">
                  <c:v>0.34492753623188421</c:v>
                </c:pt>
                <c:pt idx="6">
                  <c:v>0.56376811594202902</c:v>
                </c:pt>
                <c:pt idx="7">
                  <c:v>0.63043478260869579</c:v>
                </c:pt>
                <c:pt idx="8">
                  <c:v>0.73623188405797113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71-44FC-8F3A-DB967E054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scatterChart>
        <c:scatterStyle val="smoothMarker"/>
        <c:varyColors val="0"/>
        <c:ser>
          <c:idx val="7"/>
          <c:order val="7"/>
          <c:tx>
            <c:v>regresion lineal 9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Análisis!$BW$89:$BW$101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Análisis!$BY$89:$BY$101</c:f>
              <c:numCache>
                <c:formatCode>0.0000</c:formatCode>
                <c:ptCount val="13"/>
                <c:pt idx="0">
                  <c:v>0</c:v>
                </c:pt>
                <c:pt idx="1">
                  <c:v>0.57177967964171816</c:v>
                </c:pt>
                <c:pt idx="2">
                  <c:v>0.96461860927600462</c:v>
                </c:pt>
                <c:pt idx="3">
                  <c:v>1.251151471777233</c:v>
                </c:pt>
                <c:pt idx="4">
                  <c:v>1.4693867320116514</c:v>
                </c:pt>
                <c:pt idx="5">
                  <c:v>1.641143048501204</c:v>
                </c:pt>
                <c:pt idx="6">
                  <c:v>1.7798397893478253</c:v>
                </c:pt>
                <c:pt idx="7">
                  <c:v>1.8941839343816769</c:v>
                </c:pt>
                <c:pt idx="8">
                  <c:v>1.9900716555867191</c:v>
                </c:pt>
                <c:pt idx="9">
                  <c:v>2.0716378532225361</c:v>
                </c:pt>
                <c:pt idx="10">
                  <c:v>2.141868103079184</c:v>
                </c:pt>
                <c:pt idx="11">
                  <c:v>2.2029720388897229</c:v>
                </c:pt>
                <c:pt idx="12">
                  <c:v>2.2566200540392702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71-44FC-8F3A-DB967E0545E7}"/>
            </c:ext>
          </c:extLst>
        </c:ser>
        <c:ser>
          <c:idx val="3"/>
          <c:order val="8"/>
          <c:tx>
            <c:v>Regresión lineal 8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Análisis!$BW$123:$BW$135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Análisis!$BY$123:$BY$135</c:f>
              <c:numCache>
                <c:formatCode>0.0000</c:formatCode>
                <c:ptCount val="13"/>
                <c:pt idx="0">
                  <c:v>0</c:v>
                </c:pt>
                <c:pt idx="1">
                  <c:v>0.2954063357263631</c:v>
                </c:pt>
                <c:pt idx="2">
                  <c:v>0.55221745781414355</c:v>
                </c:pt>
                <c:pt idx="3">
                  <c:v>0.77753332743839876</c:v>
                </c:pt>
                <c:pt idx="4">
                  <c:v>0.97681304800632329</c:v>
                </c:pt>
                <c:pt idx="5">
                  <c:v>1.1543229928628524</c:v>
                </c:pt>
                <c:pt idx="6">
                  <c:v>1.313445675872327</c:v>
                </c:pt>
                <c:pt idx="7">
                  <c:v>1.4568973658326498</c:v>
                </c:pt>
                <c:pt idx="8">
                  <c:v>1.5868844238562134</c:v>
                </c:pt>
                <c:pt idx="9">
                  <c:v>1.705217591826663</c:v>
                </c:pt>
                <c:pt idx="10">
                  <c:v>1.8133968603596922</c:v>
                </c:pt>
                <c:pt idx="11">
                  <c:v>1.9126753885444729</c:v>
                </c:pt>
                <c:pt idx="12">
                  <c:v>2.0041082696005561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71-44FC-8F3A-DB967E0545E7}"/>
            </c:ext>
          </c:extLst>
        </c:ser>
        <c:ser>
          <c:idx val="8"/>
          <c:order val="9"/>
          <c:tx>
            <c:v>Regresión lineal 7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Análisis!$BW$157:$BW$169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Análisis!$BY$157:$BY$169</c:f>
              <c:numCache>
                <c:formatCode>0.0000</c:formatCode>
                <c:ptCount val="13"/>
                <c:pt idx="0">
                  <c:v>0</c:v>
                </c:pt>
                <c:pt idx="1">
                  <c:v>0.26364072886820844</c:v>
                </c:pt>
                <c:pt idx="2">
                  <c:v>0.48638045653405165</c:v>
                </c:pt>
                <c:pt idx="3">
                  <c:v>0.67705204226502858</c:v>
                </c:pt>
                <c:pt idx="4">
                  <c:v>0.84211577860396192</c:v>
                </c:pt>
                <c:pt idx="5">
                  <c:v>0.98640587347918784</c:v>
                </c:pt>
                <c:pt idx="6">
                  <c:v>1.1136117780973664</c:v>
                </c:pt>
                <c:pt idx="7">
                  <c:v>1.2265981005956821</c:v>
                </c:pt>
                <c:pt idx="8">
                  <c:v>1.3276229149241976</c:v>
                </c:pt>
                <c:pt idx="9">
                  <c:v>1.4184902203296641</c:v>
                </c:pt>
                <c:pt idx="10">
                  <c:v>1.5006586150764714</c:v>
                </c:pt>
                <c:pt idx="11">
                  <c:v>1.5753201851912291</c:v>
                </c:pt>
                <c:pt idx="12">
                  <c:v>1.6434587161292733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71-44FC-8F3A-DB967E0545E7}"/>
            </c:ext>
          </c:extLst>
        </c:ser>
        <c:ser>
          <c:idx val="10"/>
          <c:order val="10"/>
          <c:tx>
            <c:v>Regresión lineal 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Análisis!$BW$191:$BW$203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Análisis!$BY$191:$BY$203</c:f>
              <c:numCache>
                <c:formatCode>0.0000</c:formatCode>
                <c:ptCount val="13"/>
                <c:pt idx="0">
                  <c:v>0</c:v>
                </c:pt>
                <c:pt idx="1">
                  <c:v>0.31807620290247191</c:v>
                </c:pt>
                <c:pt idx="2">
                  <c:v>0.52717226696508535</c:v>
                </c:pt>
                <c:pt idx="3">
                  <c:v>0.6751052043969219</c:v>
                </c:pt>
                <c:pt idx="4">
                  <c:v>0.78528726335090893</c:v>
                </c:pt>
                <c:pt idx="5">
                  <c:v>0.87053370695374976</c:v>
                </c:pt>
                <c:pt idx="6">
                  <c:v>0.93844892479868769</c:v>
                </c:pt>
                <c:pt idx="7">
                  <c:v>0.9938305658382236</c:v>
                </c:pt>
                <c:pt idx="8">
                  <c:v>1.0398550852968058</c:v>
                </c:pt>
                <c:pt idx="9">
                  <c:v>1.0787091822267092</c:v>
                </c:pt>
                <c:pt idx="10">
                  <c:v>1.1119474395239872</c:v>
                </c:pt>
                <c:pt idx="11">
                  <c:v>1.1407053394783528</c:v>
                </c:pt>
                <c:pt idx="12">
                  <c:v>1.1658315779823427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71-44FC-8F3A-DB967E0545E7}"/>
            </c:ext>
          </c:extLst>
        </c:ser>
        <c:ser>
          <c:idx val="11"/>
          <c:order val="11"/>
          <c:tx>
            <c:v>Regresión lineal 5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Análisis!$BW$225:$BW$237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Análisis!$BY$225:$BY$237</c:f>
              <c:numCache>
                <c:formatCode>0.0000</c:formatCode>
                <c:ptCount val="13"/>
                <c:pt idx="0">
                  <c:v>0</c:v>
                </c:pt>
                <c:pt idx="1">
                  <c:v>0.30854802642067186</c:v>
                </c:pt>
                <c:pt idx="2">
                  <c:v>0.52423771556779319</c:v>
                </c:pt>
                <c:pt idx="3">
                  <c:v>0.68350522836071403</c:v>
                </c:pt>
                <c:pt idx="4">
                  <c:v>0.80592898939161617</c:v>
                </c:pt>
                <c:pt idx="5">
                  <c:v>0.90296828208224844</c:v>
                </c:pt>
                <c:pt idx="6">
                  <c:v>0.98177664031243861</c:v>
                </c:pt>
                <c:pt idx="7">
                  <c:v>1.0470505134672459</c:v>
                </c:pt>
                <c:pt idx="8">
                  <c:v>1.1020007867396233</c:v>
                </c:pt>
                <c:pt idx="9">
                  <c:v>1.1488971207258543</c:v>
                </c:pt>
                <c:pt idx="10">
                  <c:v>1.1893892857818862</c:v>
                </c:pt>
                <c:pt idx="11">
                  <c:v>1.2247052661721232</c:v>
                </c:pt>
                <c:pt idx="12">
                  <c:v>1.2557779563121858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C71-44FC-8F3A-DB967E0545E7}"/>
            </c:ext>
          </c:extLst>
        </c:ser>
        <c:ser>
          <c:idx val="12"/>
          <c:order val="12"/>
          <c:tx>
            <c:v>Regresión lineal 4</c:v>
          </c:tx>
          <c:spPr>
            <a:ln w="19050" cap="rnd">
              <a:solidFill>
                <a:schemeClr val="tx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Análisis!$BW$259:$BW$271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Análisis!$BY$259:$BY$271</c:f>
              <c:numCache>
                <c:formatCode>0.0000</c:formatCode>
                <c:ptCount val="13"/>
                <c:pt idx="0">
                  <c:v>0</c:v>
                </c:pt>
                <c:pt idx="1">
                  <c:v>0.19253577073009231</c:v>
                </c:pt>
                <c:pt idx="2">
                  <c:v>0.34535004355458571</c:v>
                </c:pt>
                <c:pt idx="3">
                  <c:v>0.46958563803253056</c:v>
                </c:pt>
                <c:pt idx="4">
                  <c:v>0.57257400121888091</c:v>
                </c:pt>
                <c:pt idx="5">
                  <c:v>0.65933642350764421</c:v>
                </c:pt>
                <c:pt idx="6">
                  <c:v>0.73342751332786849</c:v>
                </c:pt>
                <c:pt idx="7">
                  <c:v>0.79743426256750016</c:v>
                </c:pt>
                <c:pt idx="8">
                  <c:v>0.85328431691186812</c:v>
                </c:pt>
                <c:pt idx="9">
                  <c:v>0.90244345245996305</c:v>
                </c:pt>
                <c:pt idx="10">
                  <c:v>0.94604608949572022</c:v>
                </c:pt>
                <c:pt idx="11">
                  <c:v>0.98498391738222457</c:v>
                </c:pt>
                <c:pt idx="12">
                  <c:v>1.01996751927025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C71-44FC-8F3A-DB967E0545E7}"/>
            </c:ext>
          </c:extLst>
        </c:ser>
        <c:ser>
          <c:idx val="13"/>
          <c:order val="13"/>
          <c:tx>
            <c:v>Regresión lineal 3</c:v>
          </c:tx>
          <c:spPr>
            <a:ln w="19050" cap="rnd">
              <a:solidFill>
                <a:srgbClr val="FF00FF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Análisis!$BW$294:$BW$306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Análisis!$BY$294:$BY$306</c:f>
              <c:numCache>
                <c:formatCode>0.0000</c:formatCode>
                <c:ptCount val="13"/>
                <c:pt idx="0">
                  <c:v>0</c:v>
                </c:pt>
                <c:pt idx="1">
                  <c:v>0.10870426172927522</c:v>
                </c:pt>
                <c:pt idx="2">
                  <c:v>0.20043550640283725</c:v>
                </c:pt>
                <c:pt idx="3">
                  <c:v>0.27888109746246703</c:v>
                </c:pt>
                <c:pt idx="4">
                  <c:v>0.34673242384774394</c:v>
                </c:pt>
                <c:pt idx="5">
                  <c:v>0.40599990102112687</c:v>
                </c:pt>
                <c:pt idx="6">
                  <c:v>0.45821553231515555</c:v>
                </c:pt>
                <c:pt idx="7">
                  <c:v>0.50456722593873327</c:v>
                </c:pt>
                <c:pt idx="8">
                  <c:v>0.54599026551949759</c:v>
                </c:pt>
                <c:pt idx="9">
                  <c:v>0.5832310749881412</c:v>
                </c:pt>
                <c:pt idx="10">
                  <c:v>0.61689259776123928</c:v>
                </c:pt>
                <c:pt idx="11">
                  <c:v>0.64746719143361009</c:v>
                </c:pt>
                <c:pt idx="12">
                  <c:v>0.67536086941403672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C71-44FC-8F3A-DB967E054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valAx>
        <c:axId val="70003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41760"/>
        <c:crosses val="autoZero"/>
        <c:crossBetween val="midCat"/>
      </c:valAx>
      <c:valAx>
        <c:axId val="700041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qt (mg)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Linealización cinética primer orden de cáscara cruda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Análisis!$AA$89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Análisis!$AQ$91:$AQ$98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Análisis!$AU$91:$AU$98</c:f>
              <c:numCache>
                <c:formatCode>0.0000</c:formatCode>
                <c:ptCount val="8"/>
                <c:pt idx="0">
                  <c:v>0</c:v>
                </c:pt>
                <c:pt idx="1">
                  <c:v>-0.26072626246325253</c:v>
                </c:pt>
                <c:pt idx="2">
                  <c:v>-0.61315491552053392</c:v>
                </c:pt>
                <c:pt idx="3">
                  <c:v>-0.92452123101067007</c:v>
                </c:pt>
                <c:pt idx="4">
                  <c:v>-1.1171435932899931</c:v>
                </c:pt>
                <c:pt idx="5">
                  <c:v>-1.5008040714313045</c:v>
                </c:pt>
                <c:pt idx="6">
                  <c:v>-2.6476184619172933</c:v>
                </c:pt>
                <c:pt idx="7">
                  <c:v>-3.928552307379352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4-47BF-A109-E713C9459433}"/>
            </c:ext>
          </c:extLst>
        </c:ser>
        <c:ser>
          <c:idx val="1"/>
          <c:order val="1"/>
          <c:tx>
            <c:strRef>
              <c:f>Análisis!$AA$123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Análisis!$AQ$125:$AQ$132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Análisis!$AU$125:$AU$132</c:f>
              <c:numCache>
                <c:formatCode>0.0000</c:formatCode>
                <c:ptCount val="8"/>
                <c:pt idx="0">
                  <c:v>0</c:v>
                </c:pt>
                <c:pt idx="1">
                  <c:v>-0.16779345623104491</c:v>
                </c:pt>
                <c:pt idx="2">
                  <c:v>-0.31743798699869913</c:v>
                </c:pt>
                <c:pt idx="3">
                  <c:v>-0.46249310134147242</c:v>
                </c:pt>
                <c:pt idx="4">
                  <c:v>-0.72544439253553628</c:v>
                </c:pt>
                <c:pt idx="5">
                  <c:v>-1.2186150810628056</c:v>
                </c:pt>
                <c:pt idx="6">
                  <c:v>-1.7378089544993134</c:v>
                </c:pt>
                <c:pt idx="7">
                  <c:v>-2.5753506399411545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94-47BF-A109-E713C9459433}"/>
            </c:ext>
          </c:extLst>
        </c:ser>
        <c:ser>
          <c:idx val="2"/>
          <c:order val="2"/>
          <c:tx>
            <c:strRef>
              <c:f>Análisis!$AA$157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Análisis!$AQ$159:$AQ$166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Análisis!$AU$159:$AU$166</c:f>
              <c:numCache>
                <c:formatCode>0.0000</c:formatCode>
                <c:ptCount val="8"/>
                <c:pt idx="0">
                  <c:v>0</c:v>
                </c:pt>
                <c:pt idx="1">
                  <c:v>-7.6856607947166103E-2</c:v>
                </c:pt>
                <c:pt idx="2">
                  <c:v>-0.31682320735928071</c:v>
                </c:pt>
                <c:pt idx="3">
                  <c:v>-0.56813763564018671</c:v>
                </c:pt>
                <c:pt idx="4">
                  <c:v>-0.80054051236719315</c:v>
                </c:pt>
                <c:pt idx="5">
                  <c:v>-1.0135610560499544</c:v>
                </c:pt>
                <c:pt idx="6">
                  <c:v>-1.4482253188503815</c:v>
                </c:pt>
                <c:pt idx="7">
                  <c:v>-2.4216744645644859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294-47BF-A109-E713C9459433}"/>
            </c:ext>
          </c:extLst>
        </c:ser>
        <c:ser>
          <c:idx val="9"/>
          <c:order val="3"/>
          <c:tx>
            <c:strRef>
              <c:f>Análisis!$AA$191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Análisis!$AQ$193:$AQ$200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Análisis!$AU$193:$AU$200</c:f>
              <c:numCache>
                <c:formatCode>0.0000</c:formatCode>
                <c:ptCount val="8"/>
                <c:pt idx="0">
                  <c:v>0</c:v>
                </c:pt>
                <c:pt idx="1">
                  <c:v>-0.11006949878860174</c:v>
                </c:pt>
                <c:pt idx="2">
                  <c:v>-0.48686074631215853</c:v>
                </c:pt>
                <c:pt idx="3">
                  <c:v>-0.6219934203036549</c:v>
                </c:pt>
                <c:pt idx="4">
                  <c:v>-0.72207687886063787</c:v>
                </c:pt>
                <c:pt idx="5">
                  <c:v>-0.93065096874199094</c:v>
                </c:pt>
                <c:pt idx="6">
                  <c:v>-1.2043006194411485</c:v>
                </c:pt>
                <c:pt idx="7">
                  <c:v>-1.4952667670941195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294-47BF-A109-E713C9459433}"/>
            </c:ext>
          </c:extLst>
        </c:ser>
        <c:ser>
          <c:idx val="4"/>
          <c:order val="4"/>
          <c:tx>
            <c:strRef>
              <c:f>Análisis!$AA$225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Análisis!$AQ$227:$AQ$234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Análisis!$AU$227:$AU$234</c:f>
              <c:numCache>
                <c:formatCode>0.0000</c:formatCode>
                <c:ptCount val="8"/>
                <c:pt idx="0">
                  <c:v>0</c:v>
                </c:pt>
                <c:pt idx="1">
                  <c:v>-0.29820057664300115</c:v>
                </c:pt>
                <c:pt idx="2">
                  <c:v>-0.53579854469737065</c:v>
                </c:pt>
                <c:pt idx="3">
                  <c:v>-0.81205192132552872</c:v>
                </c:pt>
                <c:pt idx="4">
                  <c:v>-0.8559299274975829</c:v>
                </c:pt>
                <c:pt idx="5">
                  <c:v>-1.3685161150986063</c:v>
                </c:pt>
                <c:pt idx="6">
                  <c:v>-1.6344108333654803</c:v>
                </c:pt>
                <c:pt idx="7">
                  <c:v>-2.7504148647454572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294-47BF-A109-E713C9459433}"/>
            </c:ext>
          </c:extLst>
        </c:ser>
        <c:ser>
          <c:idx val="5"/>
          <c:order val="5"/>
          <c:tx>
            <c:strRef>
              <c:f>Análisis!$AA$259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Análisis!$AQ$261:$AQ$268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Análisis!$AU$261:$AU$268</c:f>
              <c:numCache>
                <c:formatCode>0.0000</c:formatCode>
                <c:ptCount val="8"/>
                <c:pt idx="0">
                  <c:v>0</c:v>
                </c:pt>
                <c:pt idx="1">
                  <c:v>-0.20843740392451432</c:v>
                </c:pt>
                <c:pt idx="2">
                  <c:v>-0.31217717368460746</c:v>
                </c:pt>
                <c:pt idx="3">
                  <c:v>-0.8243532365484697</c:v>
                </c:pt>
                <c:pt idx="4">
                  <c:v>-1.1581264162005174</c:v>
                </c:pt>
                <c:pt idx="5">
                  <c:v>-1.6863989535702291</c:v>
                </c:pt>
                <c:pt idx="6">
                  <c:v>-2.2952049856964236</c:v>
                </c:pt>
                <c:pt idx="7">
                  <c:v>-2.8011406241682253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294-47BF-A109-E713C9459433}"/>
            </c:ext>
          </c:extLst>
        </c:ser>
        <c:ser>
          <c:idx val="6"/>
          <c:order val="6"/>
          <c:tx>
            <c:strRef>
              <c:f>Análisis!$AA$294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xVal>
            <c:numRef>
              <c:f>Análisis!$AQ$296:$AQ$303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Análisis!$AU$296:$AU$303</c:f>
              <c:numCache>
                <c:formatCode>0.0000</c:formatCode>
                <c:ptCount val="8"/>
                <c:pt idx="0">
                  <c:v>0</c:v>
                </c:pt>
                <c:pt idx="1">
                  <c:v>-0.17839227865406551</c:v>
                </c:pt>
                <c:pt idx="2">
                  <c:v>-0.40448134019803172</c:v>
                </c:pt>
                <c:pt idx="3">
                  <c:v>-0.52669897292228107</c:v>
                </c:pt>
                <c:pt idx="4">
                  <c:v>-0.54012199325442134</c:v>
                </c:pt>
                <c:pt idx="5">
                  <c:v>-0.63205948858010719</c:v>
                </c:pt>
                <c:pt idx="6">
                  <c:v>-1.4513579544669524</c:v>
                </c:pt>
                <c:pt idx="7">
                  <c:v>-1.940022006430091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294-47BF-A109-E713C9459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scatterChart>
        <c:scatterStyle val="smoothMarker"/>
        <c:varyColors val="0"/>
        <c:ser>
          <c:idx val="7"/>
          <c:order val="7"/>
          <c:tx>
            <c:v>regresion lineal 9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Análisis!$BB$89:$BB$101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Análisis!$BC$89:$BC$101</c:f>
              <c:numCache>
                <c:formatCode>0.0000</c:formatCode>
                <c:ptCount val="13"/>
                <c:pt idx="0">
                  <c:v>0</c:v>
                </c:pt>
                <c:pt idx="1">
                  <c:v>-0.34000204068441736</c:v>
                </c:pt>
                <c:pt idx="2">
                  <c:v>-0.68000408136883472</c:v>
                </c:pt>
                <c:pt idx="3">
                  <c:v>-1.0200061220532521</c:v>
                </c:pt>
                <c:pt idx="4">
                  <c:v>-1.3600081627376694</c:v>
                </c:pt>
                <c:pt idx="5">
                  <c:v>-1.7000102034220868</c:v>
                </c:pt>
                <c:pt idx="6">
                  <c:v>-2.0400122441065043</c:v>
                </c:pt>
                <c:pt idx="7">
                  <c:v>-2.3800142847909216</c:v>
                </c:pt>
                <c:pt idx="8">
                  <c:v>-2.7200163254753389</c:v>
                </c:pt>
                <c:pt idx="9">
                  <c:v>-3.0600183661597562</c:v>
                </c:pt>
                <c:pt idx="10">
                  <c:v>-3.4000204068441735</c:v>
                </c:pt>
                <c:pt idx="11">
                  <c:v>-3.7400224475285908</c:v>
                </c:pt>
                <c:pt idx="12">
                  <c:v>-4.0800244882130086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94-47BF-A109-E713C9459433}"/>
            </c:ext>
          </c:extLst>
        </c:ser>
        <c:ser>
          <c:idx val="3"/>
          <c:order val="8"/>
          <c:tx>
            <c:v>Regresión lineal 8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Análisis!$BB$123:$BB$135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Análisis!$BC$123:$BC$135</c:f>
              <c:numCache>
                <c:formatCode>0.0000</c:formatCode>
                <c:ptCount val="13"/>
                <c:pt idx="0">
                  <c:v>0</c:v>
                </c:pt>
                <c:pt idx="1">
                  <c:v>-0.22634606446164304</c:v>
                </c:pt>
                <c:pt idx="2">
                  <c:v>-0.45269212892328609</c:v>
                </c:pt>
                <c:pt idx="3">
                  <c:v>-0.6790381933849291</c:v>
                </c:pt>
                <c:pt idx="4">
                  <c:v>-0.90538425784657217</c:v>
                </c:pt>
                <c:pt idx="5">
                  <c:v>-1.1317303223082151</c:v>
                </c:pt>
                <c:pt idx="6">
                  <c:v>-1.3580763867698582</c:v>
                </c:pt>
                <c:pt idx="7">
                  <c:v>-1.5844224512315013</c:v>
                </c:pt>
                <c:pt idx="8">
                  <c:v>-1.8107685156931443</c:v>
                </c:pt>
                <c:pt idx="9">
                  <c:v>-2.0371145801547872</c:v>
                </c:pt>
                <c:pt idx="10">
                  <c:v>-2.2634606446164303</c:v>
                </c:pt>
                <c:pt idx="11">
                  <c:v>-2.4898067090780733</c:v>
                </c:pt>
                <c:pt idx="12">
                  <c:v>-2.7161527735397164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94-47BF-A109-E713C9459433}"/>
            </c:ext>
          </c:extLst>
        </c:ser>
        <c:ser>
          <c:idx val="8"/>
          <c:order val="9"/>
          <c:tx>
            <c:v>Regresión lineal 7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Análisis!$BB$157:$BB$169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Análisis!$BC$157:$BC$169</c:f>
              <c:numCache>
                <c:formatCode>0.0000</c:formatCode>
                <c:ptCount val="13"/>
                <c:pt idx="0">
                  <c:v>0</c:v>
                </c:pt>
                <c:pt idx="1">
                  <c:v>-0.20652605005131608</c:v>
                </c:pt>
                <c:pt idx="2">
                  <c:v>-0.41305210010263216</c:v>
                </c:pt>
                <c:pt idx="3">
                  <c:v>-0.61957815015394824</c:v>
                </c:pt>
                <c:pt idx="4">
                  <c:v>-0.82610420020526432</c:v>
                </c:pt>
                <c:pt idx="5">
                  <c:v>-1.0326302502565805</c:v>
                </c:pt>
                <c:pt idx="6">
                  <c:v>-1.2391563003078965</c:v>
                </c:pt>
                <c:pt idx="7">
                  <c:v>-1.4456823503592124</c:v>
                </c:pt>
                <c:pt idx="8">
                  <c:v>-1.6522084004105286</c:v>
                </c:pt>
                <c:pt idx="9">
                  <c:v>-1.8587344504618448</c:v>
                </c:pt>
                <c:pt idx="10">
                  <c:v>-2.065260500513161</c:v>
                </c:pt>
                <c:pt idx="11">
                  <c:v>-2.2717865505644768</c:v>
                </c:pt>
                <c:pt idx="12">
                  <c:v>-2.4783126006157929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94-47BF-A109-E713C9459433}"/>
            </c:ext>
          </c:extLst>
        </c:ser>
        <c:ser>
          <c:idx val="10"/>
          <c:order val="10"/>
          <c:tx>
            <c:v>Regresión lineal 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Análisis!$BB$191:$BB$203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Análisis!$BC$191:$BC$203</c:f>
              <c:numCache>
                <c:formatCode>0.0000</c:formatCode>
                <c:ptCount val="13"/>
                <c:pt idx="0">
                  <c:v>0</c:v>
                </c:pt>
                <c:pt idx="1">
                  <c:v>-0.15656111828995115</c:v>
                </c:pt>
                <c:pt idx="2">
                  <c:v>-0.31312223657990229</c:v>
                </c:pt>
                <c:pt idx="3">
                  <c:v>-0.46968335486985346</c:v>
                </c:pt>
                <c:pt idx="4">
                  <c:v>-0.62624447315980458</c:v>
                </c:pt>
                <c:pt idx="5">
                  <c:v>-0.7828055914497557</c:v>
                </c:pt>
                <c:pt idx="6">
                  <c:v>-0.93936670973970693</c:v>
                </c:pt>
                <c:pt idx="7">
                  <c:v>-1.095927828029658</c:v>
                </c:pt>
                <c:pt idx="8">
                  <c:v>-1.2524889463196092</c:v>
                </c:pt>
                <c:pt idx="9">
                  <c:v>-1.4090500646095603</c:v>
                </c:pt>
                <c:pt idx="10">
                  <c:v>-1.5656111828995114</c:v>
                </c:pt>
                <c:pt idx="11">
                  <c:v>-1.7221723011894625</c:v>
                </c:pt>
                <c:pt idx="12">
                  <c:v>-1.8787334194794139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294-47BF-A109-E713C9459433}"/>
            </c:ext>
          </c:extLst>
        </c:ser>
        <c:ser>
          <c:idx val="11"/>
          <c:order val="11"/>
          <c:tx>
            <c:v>Regresión lineal 5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Análisis!$BB$225:$BB$237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Análisis!$BC$225:$BC$237</c:f>
              <c:numCache>
                <c:formatCode>0.0000</c:formatCode>
                <c:ptCount val="13"/>
                <c:pt idx="0">
                  <c:v>0</c:v>
                </c:pt>
                <c:pt idx="1">
                  <c:v>-0.24356610932597697</c:v>
                </c:pt>
                <c:pt idx="2">
                  <c:v>-0.48713221865195394</c:v>
                </c:pt>
                <c:pt idx="3">
                  <c:v>-0.73069832797793088</c:v>
                </c:pt>
                <c:pt idx="4">
                  <c:v>-0.97426443730390788</c:v>
                </c:pt>
                <c:pt idx="5">
                  <c:v>-1.2178305466298849</c:v>
                </c:pt>
                <c:pt idx="6">
                  <c:v>-1.4613966559558618</c:v>
                </c:pt>
                <c:pt idx="7">
                  <c:v>-1.7049627652818389</c:v>
                </c:pt>
                <c:pt idx="8">
                  <c:v>-1.9485288746078158</c:v>
                </c:pt>
                <c:pt idx="9">
                  <c:v>-2.1920949839337927</c:v>
                </c:pt>
                <c:pt idx="10">
                  <c:v>-2.4356610932597698</c:v>
                </c:pt>
                <c:pt idx="11">
                  <c:v>-2.6792272025857469</c:v>
                </c:pt>
                <c:pt idx="12">
                  <c:v>-2.9227933119117235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294-47BF-A109-E713C9459433}"/>
            </c:ext>
          </c:extLst>
        </c:ser>
        <c:ser>
          <c:idx val="12"/>
          <c:order val="12"/>
          <c:tx>
            <c:v>Regresión lineal 4</c:v>
          </c:tx>
          <c:spPr>
            <a:ln w="19050" cap="rnd">
              <a:solidFill>
                <a:schemeClr val="tx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Análisis!$BB$259:$BB$271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Análisis!$BC$259:$BC$271</c:f>
              <c:numCache>
                <c:formatCode>0.0000</c:formatCode>
                <c:ptCount val="13"/>
                <c:pt idx="0">
                  <c:v>0</c:v>
                </c:pt>
                <c:pt idx="1">
                  <c:v>-0.2801295520626792</c:v>
                </c:pt>
                <c:pt idx="2">
                  <c:v>-0.5602591041253584</c:v>
                </c:pt>
                <c:pt idx="3">
                  <c:v>-0.8403886561880376</c:v>
                </c:pt>
                <c:pt idx="4">
                  <c:v>-1.1205182082507168</c:v>
                </c:pt>
                <c:pt idx="5">
                  <c:v>-1.400647760313396</c:v>
                </c:pt>
                <c:pt idx="6">
                  <c:v>-1.6807773123760752</c:v>
                </c:pt>
                <c:pt idx="7">
                  <c:v>-1.9609068644387544</c:v>
                </c:pt>
                <c:pt idx="8">
                  <c:v>-2.2410364165014336</c:v>
                </c:pt>
                <c:pt idx="9">
                  <c:v>-2.5211659685641128</c:v>
                </c:pt>
                <c:pt idx="10">
                  <c:v>-2.801295520626792</c:v>
                </c:pt>
                <c:pt idx="11">
                  <c:v>-3.0814250726894712</c:v>
                </c:pt>
                <c:pt idx="12">
                  <c:v>-3.3615546247521504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294-47BF-A109-E713C9459433}"/>
            </c:ext>
          </c:extLst>
        </c:ser>
        <c:ser>
          <c:idx val="13"/>
          <c:order val="13"/>
          <c:tx>
            <c:v>Regresión lineal 3</c:v>
          </c:tx>
          <c:spPr>
            <a:ln w="19050" cap="rnd">
              <a:solidFill>
                <a:srgbClr val="FF00FF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Análisis!$BB$294:$BB$306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Análisis!$BC$294:$BC$306</c:f>
              <c:numCache>
                <c:formatCode>0.0000</c:formatCode>
                <c:ptCount val="13"/>
                <c:pt idx="0">
                  <c:v>0</c:v>
                </c:pt>
                <c:pt idx="1">
                  <c:v>-0.17187556731457318</c:v>
                </c:pt>
                <c:pt idx="2">
                  <c:v>-0.34375113462914636</c:v>
                </c:pt>
                <c:pt idx="3">
                  <c:v>-0.51562670194371951</c:v>
                </c:pt>
                <c:pt idx="4">
                  <c:v>-0.68750226925829272</c:v>
                </c:pt>
                <c:pt idx="5">
                  <c:v>-0.85937783657286593</c:v>
                </c:pt>
                <c:pt idx="6">
                  <c:v>-1.031253403887439</c:v>
                </c:pt>
                <c:pt idx="7">
                  <c:v>-1.2031289712020123</c:v>
                </c:pt>
                <c:pt idx="8">
                  <c:v>-1.3750045385165854</c:v>
                </c:pt>
                <c:pt idx="9">
                  <c:v>-1.5468801058311585</c:v>
                </c:pt>
                <c:pt idx="10">
                  <c:v>-1.7187556731457319</c:v>
                </c:pt>
                <c:pt idx="11">
                  <c:v>-1.890631240460305</c:v>
                </c:pt>
                <c:pt idx="12">
                  <c:v>-2.062506807774878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294-47BF-A109-E713C9459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valAx>
        <c:axId val="70003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41760"/>
        <c:crosses val="autoZero"/>
        <c:crossBetween val="midCat"/>
      </c:valAx>
      <c:valAx>
        <c:axId val="700041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Linealización cinética segundo orden de cáscara cruda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Análisis!$AA$89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Análisis!$BJ$92:$BJ$99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Análisis!$BM$92:$BM$99</c:f>
              <c:numCache>
                <c:formatCode>0.0000</c:formatCode>
                <c:ptCount val="8"/>
                <c:pt idx="0">
                  <c:v>0.98571428571428588</c:v>
                </c:pt>
                <c:pt idx="1">
                  <c:v>0.98712446351931338</c:v>
                </c:pt>
                <c:pt idx="2">
                  <c:v>1.1250000000000002</c:v>
                </c:pt>
                <c:pt idx="3">
                  <c:v>1.3450292397660819</c:v>
                </c:pt>
                <c:pt idx="4">
                  <c:v>1.7468354430379749</c:v>
                </c:pt>
                <c:pt idx="5">
                  <c:v>1.9477769936485532</c:v>
                </c:pt>
                <c:pt idx="6">
                  <c:v>2.3076923076923079</c:v>
                </c:pt>
                <c:pt idx="7">
                  <c:v>2.7147540983606557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4-47BF-A109-E713C9459433}"/>
            </c:ext>
          </c:extLst>
        </c:ser>
        <c:ser>
          <c:idx val="1"/>
          <c:order val="1"/>
          <c:tx>
            <c:strRef>
              <c:f>Análisis!$AA$123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Análisis!$BJ$126:$BJ$133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Análisis!$BM$126:$BM$133</c:f>
              <c:numCache>
                <c:formatCode>0.0000</c:formatCode>
                <c:ptCount val="8"/>
                <c:pt idx="0">
                  <c:v>1.650717703349281</c:v>
                </c:pt>
                <c:pt idx="1">
                  <c:v>1.8750000000000004</c:v>
                </c:pt>
                <c:pt idx="2">
                  <c:v>2.0658682634730536</c:v>
                </c:pt>
                <c:pt idx="3">
                  <c:v>1.9770773638968482</c:v>
                </c:pt>
                <c:pt idx="4">
                  <c:v>2.1720881427072407</c:v>
                </c:pt>
                <c:pt idx="5">
                  <c:v>2.4753363228699552</c:v>
                </c:pt>
                <c:pt idx="6">
                  <c:v>2.76</c:v>
                </c:pt>
                <c:pt idx="7">
                  <c:v>3.0598669623059869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94-47BF-A109-E713C9459433}"/>
            </c:ext>
          </c:extLst>
        </c:ser>
        <c:ser>
          <c:idx val="2"/>
          <c:order val="2"/>
          <c:tx>
            <c:strRef>
              <c:f>Análisis!$AA$157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Análisis!$BJ$160:$BJ$167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Análisis!$BM$160:$BM$167</c:f>
              <c:numCache>
                <c:formatCode>0.0000</c:formatCode>
                <c:ptCount val="8"/>
                <c:pt idx="0">
                  <c:v>4.0588235294117609</c:v>
                </c:pt>
                <c:pt idx="1">
                  <c:v>2.2115384615384603</c:v>
                </c:pt>
                <c:pt idx="2">
                  <c:v>2.0783132530120474</c:v>
                </c:pt>
                <c:pt idx="3">
                  <c:v>2.1800947867298577</c:v>
                </c:pt>
                <c:pt idx="4">
                  <c:v>2.8278688524590163</c:v>
                </c:pt>
                <c:pt idx="5">
                  <c:v>3.1399317406143341</c:v>
                </c:pt>
                <c:pt idx="6">
                  <c:v>3.2951289398280799</c:v>
                </c:pt>
                <c:pt idx="7">
                  <c:v>3.6031331592689297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294-47BF-A109-E713C9459433}"/>
            </c:ext>
          </c:extLst>
        </c:ser>
        <c:ser>
          <c:idx val="9"/>
          <c:order val="3"/>
          <c:tx>
            <c:strRef>
              <c:f>Análisis!$AA$191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Análisis!$BJ$194:$BJ$201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Análisis!$BM$194:$BM$201</c:f>
              <c:numCache>
                <c:formatCode>0.0000</c:formatCode>
                <c:ptCount val="8"/>
                <c:pt idx="0">
                  <c:v>3.2547169811320722</c:v>
                </c:pt>
                <c:pt idx="1">
                  <c:v>1.760204081632653</c:v>
                </c:pt>
                <c:pt idx="2">
                  <c:v>2.1974522292993632</c:v>
                </c:pt>
                <c:pt idx="3">
                  <c:v>2.6386233269598458</c:v>
                </c:pt>
                <c:pt idx="4">
                  <c:v>3.36038961038961</c:v>
                </c:pt>
                <c:pt idx="5">
                  <c:v>3.8764044943820224</c:v>
                </c:pt>
                <c:pt idx="6">
                  <c:v>4.3726235741444865</c:v>
                </c:pt>
                <c:pt idx="7">
                  <c:v>4.0707964601769913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294-47BF-A109-E713C9459433}"/>
            </c:ext>
          </c:extLst>
        </c:ser>
        <c:ser>
          <c:idx val="4"/>
          <c:order val="4"/>
          <c:tx>
            <c:strRef>
              <c:f>Análisis!$AA$225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Análisis!$BJ$228:$BJ$235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Análisis!$BM$228:$BM$235</c:f>
              <c:numCache>
                <c:formatCode>0.0000</c:formatCode>
                <c:ptCount val="8"/>
                <c:pt idx="0">
                  <c:v>1.5000000000000004</c:v>
                </c:pt>
                <c:pt idx="1">
                  <c:v>1.8648648648648647</c:v>
                </c:pt>
                <c:pt idx="2">
                  <c:v>2.086693548387097</c:v>
                </c:pt>
                <c:pt idx="3">
                  <c:v>2.6900584795321638</c:v>
                </c:pt>
                <c:pt idx="4">
                  <c:v>3.1127819548872182</c:v>
                </c:pt>
                <c:pt idx="5">
                  <c:v>3.844011142061281</c:v>
                </c:pt>
                <c:pt idx="6">
                  <c:v>4.1317365269461073</c:v>
                </c:pt>
                <c:pt idx="7">
                  <c:v>4.6412556053811649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294-47BF-A109-E713C9459433}"/>
            </c:ext>
          </c:extLst>
        </c:ser>
        <c:ser>
          <c:idx val="5"/>
          <c:order val="5"/>
          <c:tx>
            <c:strRef>
              <c:f>Análisis!$AA$259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Análisis!$BJ$262:$BJ$269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Análisis!$BM$262:$BM$269</c:f>
              <c:numCache>
                <c:formatCode>0.0000</c:formatCode>
                <c:ptCount val="8"/>
                <c:pt idx="0">
                  <c:v>2.7165354330708658</c:v>
                </c:pt>
                <c:pt idx="1">
                  <c:v>3.8121546961325965</c:v>
                </c:pt>
                <c:pt idx="2">
                  <c:v>2.7308707124010549</c:v>
                </c:pt>
                <c:pt idx="3">
                  <c:v>2.9805615550755942</c:v>
                </c:pt>
                <c:pt idx="4">
                  <c:v>3.7636363636363637</c:v>
                </c:pt>
                <c:pt idx="5">
                  <c:v>4.5469522240527187</c:v>
                </c:pt>
                <c:pt idx="6">
                  <c:v>5.4416403785488958</c:v>
                </c:pt>
                <c:pt idx="7">
                  <c:v>6.1333333333333337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294-47BF-A109-E713C9459433}"/>
            </c:ext>
          </c:extLst>
        </c:ser>
        <c:ser>
          <c:idx val="6"/>
          <c:order val="6"/>
          <c:tx>
            <c:strRef>
              <c:f>Análisis!$AA$294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xVal>
            <c:numRef>
              <c:f>Análisis!$BJ$297:$BJ$304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Análisis!$BM$297:$BM$304</c:f>
              <c:numCache>
                <c:formatCode>0.0000</c:formatCode>
                <c:ptCount val="8"/>
                <c:pt idx="0">
                  <c:v>4.1566265060240868</c:v>
                </c:pt>
                <c:pt idx="1">
                  <c:v>4.0828402366863887</c:v>
                </c:pt>
                <c:pt idx="2">
                  <c:v>4.9759615384615365</c:v>
                </c:pt>
                <c:pt idx="3">
                  <c:v>6.5094339622641515</c:v>
                </c:pt>
                <c:pt idx="4">
                  <c:v>8.6974789915966344</c:v>
                </c:pt>
                <c:pt idx="5">
                  <c:v>7.0951156812339331</c:v>
                </c:pt>
                <c:pt idx="6">
                  <c:v>7.9310344827586192</c:v>
                </c:pt>
                <c:pt idx="7">
                  <c:v>8.1496062992125964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294-47BF-A109-E713C9459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scatterChart>
        <c:scatterStyle val="smoothMarker"/>
        <c:varyColors val="0"/>
        <c:ser>
          <c:idx val="7"/>
          <c:order val="7"/>
          <c:tx>
            <c:v>regresion lineal 9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Análisis!$BW$89:$BW$101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Análisis!$BX$89:$BX$101</c:f>
              <c:numCache>
                <c:formatCode>0.0000</c:formatCode>
                <c:ptCount val="13"/>
                <c:pt idx="0">
                  <c:v>0.71224624131525749</c:v>
                </c:pt>
                <c:pt idx="1">
                  <c:v>0.8744626956895426</c:v>
                </c:pt>
                <c:pt idx="2">
                  <c:v>1.0366791500638277</c:v>
                </c:pt>
                <c:pt idx="3">
                  <c:v>1.1988956044381127</c:v>
                </c:pt>
                <c:pt idx="4">
                  <c:v>1.3611120588123979</c:v>
                </c:pt>
                <c:pt idx="5">
                  <c:v>1.5233285131866829</c:v>
                </c:pt>
                <c:pt idx="6">
                  <c:v>1.6855449675609679</c:v>
                </c:pt>
                <c:pt idx="7">
                  <c:v>1.8477614219352532</c:v>
                </c:pt>
                <c:pt idx="8">
                  <c:v>2.0099778763095379</c:v>
                </c:pt>
                <c:pt idx="9">
                  <c:v>2.1721943306838232</c:v>
                </c:pt>
                <c:pt idx="10">
                  <c:v>2.3344107850581084</c:v>
                </c:pt>
                <c:pt idx="11">
                  <c:v>2.4966272394323932</c:v>
                </c:pt>
                <c:pt idx="12">
                  <c:v>2.6588436938066784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94-47BF-A109-E713C9459433}"/>
            </c:ext>
          </c:extLst>
        </c:ser>
        <c:ser>
          <c:idx val="3"/>
          <c:order val="8"/>
          <c:tx>
            <c:v>Regresión lineal 8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Análisis!$BW$123:$BW$135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Análisis!$BX$123:$BX$135</c:f>
              <c:numCache>
                <c:formatCode>0.0000</c:formatCode>
                <c:ptCount val="13"/>
                <c:pt idx="0">
                  <c:v>1.5742869322496227</c:v>
                </c:pt>
                <c:pt idx="1">
                  <c:v>1.692583873567131</c:v>
                </c:pt>
                <c:pt idx="2">
                  <c:v>1.8108808148846394</c:v>
                </c:pt>
                <c:pt idx="3">
                  <c:v>1.9291777562021477</c:v>
                </c:pt>
                <c:pt idx="4">
                  <c:v>2.0474746975196561</c:v>
                </c:pt>
                <c:pt idx="5">
                  <c:v>2.1657716388371644</c:v>
                </c:pt>
                <c:pt idx="6">
                  <c:v>2.2840685801546723</c:v>
                </c:pt>
                <c:pt idx="7">
                  <c:v>2.4023655214721806</c:v>
                </c:pt>
                <c:pt idx="8">
                  <c:v>2.520662462789689</c:v>
                </c:pt>
                <c:pt idx="9">
                  <c:v>2.6389594041071973</c:v>
                </c:pt>
                <c:pt idx="10">
                  <c:v>2.7572563454247057</c:v>
                </c:pt>
                <c:pt idx="11">
                  <c:v>2.875553286742214</c:v>
                </c:pt>
                <c:pt idx="12">
                  <c:v>2.9938502280597223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94-47BF-A109-E713C9459433}"/>
            </c:ext>
          </c:extLst>
        </c:ser>
        <c:ser>
          <c:idx val="8"/>
          <c:order val="9"/>
          <c:tx>
            <c:v>Regresión lineal 7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Análisis!$BW$157:$BW$169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Análisis!$BX$157:$BX$169</c:f>
              <c:numCache>
                <c:formatCode>0.0000</c:formatCode>
                <c:ptCount val="13"/>
                <c:pt idx="0">
                  <c:v>1.7370369814636621</c:v>
                </c:pt>
                <c:pt idx="1">
                  <c:v>1.896520321979331</c:v>
                </c:pt>
                <c:pt idx="2">
                  <c:v>2.0560036624949998</c:v>
                </c:pt>
                <c:pt idx="3">
                  <c:v>2.2154870030106681</c:v>
                </c:pt>
                <c:pt idx="4">
                  <c:v>2.374970343526337</c:v>
                </c:pt>
                <c:pt idx="5">
                  <c:v>2.5344536840420058</c:v>
                </c:pt>
                <c:pt idx="6">
                  <c:v>2.6939370245576741</c:v>
                </c:pt>
                <c:pt idx="7">
                  <c:v>2.853420365073343</c:v>
                </c:pt>
                <c:pt idx="8">
                  <c:v>3.0129037055890118</c:v>
                </c:pt>
                <c:pt idx="9">
                  <c:v>3.1723870461046806</c:v>
                </c:pt>
                <c:pt idx="10">
                  <c:v>3.3318703866203494</c:v>
                </c:pt>
                <c:pt idx="11">
                  <c:v>3.4913537271360178</c:v>
                </c:pt>
                <c:pt idx="12">
                  <c:v>3.6508370676516866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94-47BF-A109-E713C9459433}"/>
            </c:ext>
          </c:extLst>
        </c:ser>
        <c:ser>
          <c:idx val="10"/>
          <c:order val="10"/>
          <c:tx>
            <c:v>Regresión lineal 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Análisis!$BW$191:$BW$203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Análisis!$BX$191:$BX$203</c:f>
              <c:numCache>
                <c:formatCode>0.0000</c:formatCode>
                <c:ptCount val="13"/>
                <c:pt idx="0">
                  <c:v>1.2469875700359947</c:v>
                </c:pt>
                <c:pt idx="1">
                  <c:v>1.5719503547812073</c:v>
                </c:pt>
                <c:pt idx="2">
                  <c:v>1.8969131395264198</c:v>
                </c:pt>
                <c:pt idx="3">
                  <c:v>2.2218759242716324</c:v>
                </c:pt>
                <c:pt idx="4">
                  <c:v>2.5468387090168445</c:v>
                </c:pt>
                <c:pt idx="5">
                  <c:v>2.8718014937620575</c:v>
                </c:pt>
                <c:pt idx="6">
                  <c:v>3.1967642785072696</c:v>
                </c:pt>
                <c:pt idx="7">
                  <c:v>3.5217270632524822</c:v>
                </c:pt>
                <c:pt idx="8">
                  <c:v>3.8466898479976948</c:v>
                </c:pt>
                <c:pt idx="9">
                  <c:v>4.1716526327429069</c:v>
                </c:pt>
                <c:pt idx="10">
                  <c:v>4.4966154174881199</c:v>
                </c:pt>
                <c:pt idx="11">
                  <c:v>4.8215782022333329</c:v>
                </c:pt>
                <c:pt idx="12">
                  <c:v>5.146540986978545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294-47BF-A109-E713C9459433}"/>
            </c:ext>
          </c:extLst>
        </c:ser>
        <c:ser>
          <c:idx val="11"/>
          <c:order val="11"/>
          <c:tx>
            <c:v>Regresión lineal 5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Análisis!$BW$225:$BW$237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Análisis!$BX$225:$BX$237</c:f>
              <c:numCache>
                <c:formatCode>0.0000</c:formatCode>
                <c:ptCount val="13"/>
                <c:pt idx="0">
                  <c:v>1.3334549540849998</c:v>
                </c:pt>
                <c:pt idx="1">
                  <c:v>1.6204932690715192</c:v>
                </c:pt>
                <c:pt idx="2">
                  <c:v>1.9075315840580389</c:v>
                </c:pt>
                <c:pt idx="3">
                  <c:v>2.1945698990445583</c:v>
                </c:pt>
                <c:pt idx="4">
                  <c:v>2.4816082140310778</c:v>
                </c:pt>
                <c:pt idx="5">
                  <c:v>2.7686465290175972</c:v>
                </c:pt>
                <c:pt idx="6">
                  <c:v>3.0556848440041167</c:v>
                </c:pt>
                <c:pt idx="7">
                  <c:v>3.3427231589906361</c:v>
                </c:pt>
                <c:pt idx="8">
                  <c:v>3.6297614739771555</c:v>
                </c:pt>
                <c:pt idx="9">
                  <c:v>3.916799788963675</c:v>
                </c:pt>
                <c:pt idx="10">
                  <c:v>4.2038381039501944</c:v>
                </c:pt>
                <c:pt idx="11">
                  <c:v>4.4908764189367139</c:v>
                </c:pt>
                <c:pt idx="12">
                  <c:v>4.7779147339232342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294-47BF-A109-E713C9459433}"/>
            </c:ext>
          </c:extLst>
        </c:ser>
        <c:ser>
          <c:idx val="12"/>
          <c:order val="12"/>
          <c:tx>
            <c:v>Regresión lineal 4</c:v>
          </c:tx>
          <c:spPr>
            <a:ln w="19050" cap="rnd">
              <a:solidFill>
                <a:schemeClr val="tx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Análisis!$BW$259:$BW$271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Análisis!$BX$259:$BX$271</c:f>
              <c:numCache>
                <c:formatCode>0.0000</c:formatCode>
                <c:ptCount val="13"/>
                <c:pt idx="0">
                  <c:v>2.2982272842919977</c:v>
                </c:pt>
                <c:pt idx="1">
                  <c:v>2.5969200325945074</c:v>
                </c:pt>
                <c:pt idx="2">
                  <c:v>2.8956127808970171</c:v>
                </c:pt>
                <c:pt idx="3">
                  <c:v>3.1943055291995268</c:v>
                </c:pt>
                <c:pt idx="4">
                  <c:v>3.4929982775020365</c:v>
                </c:pt>
                <c:pt idx="5">
                  <c:v>3.7916910258045462</c:v>
                </c:pt>
                <c:pt idx="6">
                  <c:v>4.0903837741070559</c:v>
                </c:pt>
                <c:pt idx="7">
                  <c:v>4.3890765224095656</c:v>
                </c:pt>
                <c:pt idx="8">
                  <c:v>4.6877692707120753</c:v>
                </c:pt>
                <c:pt idx="9">
                  <c:v>4.986462019014585</c:v>
                </c:pt>
                <c:pt idx="10">
                  <c:v>5.2851547673170947</c:v>
                </c:pt>
                <c:pt idx="11">
                  <c:v>5.5838475156196044</c:v>
                </c:pt>
                <c:pt idx="12">
                  <c:v>5.882540263922114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294-47BF-A109-E713C9459433}"/>
            </c:ext>
          </c:extLst>
        </c:ser>
        <c:ser>
          <c:idx val="13"/>
          <c:order val="13"/>
          <c:tx>
            <c:v>Regresión lineal 3</c:v>
          </c:tx>
          <c:spPr>
            <a:ln w="19050" cap="rnd">
              <a:solidFill>
                <a:srgbClr val="FF00FF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Análisis!$BW$294:$BW$306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Análisis!$BX$294:$BX$306</c:f>
              <c:numCache>
                <c:formatCode>0.0000</c:formatCode>
                <c:ptCount val="13"/>
                <c:pt idx="0">
                  <c:v>4.2101353483052097</c:v>
                </c:pt>
                <c:pt idx="1">
                  <c:v>4.5996356724746938</c:v>
                </c:pt>
                <c:pt idx="2">
                  <c:v>4.989135996644178</c:v>
                </c:pt>
                <c:pt idx="3">
                  <c:v>5.3786363208136621</c:v>
                </c:pt>
                <c:pt idx="4">
                  <c:v>5.7681366449831462</c:v>
                </c:pt>
                <c:pt idx="5">
                  <c:v>6.1576369691526303</c:v>
                </c:pt>
                <c:pt idx="6">
                  <c:v>6.5471372933221152</c:v>
                </c:pt>
                <c:pt idx="7">
                  <c:v>6.9366376174915994</c:v>
                </c:pt>
                <c:pt idx="8">
                  <c:v>7.3261379416610835</c:v>
                </c:pt>
                <c:pt idx="9">
                  <c:v>7.7156382658305676</c:v>
                </c:pt>
                <c:pt idx="10">
                  <c:v>8.1051385900000525</c:v>
                </c:pt>
                <c:pt idx="11">
                  <c:v>8.4946389141695349</c:v>
                </c:pt>
                <c:pt idx="12">
                  <c:v>8.8841392383390207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294-47BF-A109-E713C9459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valAx>
        <c:axId val="70003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41760"/>
        <c:crosses val="autoZero"/>
        <c:crossBetween val="midCat"/>
      </c:valAx>
      <c:valAx>
        <c:axId val="700041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58353852720052"/>
          <c:y val="0.12375070101017621"/>
          <c:w val="0.21290784333037854"/>
          <c:h val="0.82614052876443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Cinética primer orden de cáscara cruda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Análisis!$AA$89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Análisis!$AQ$91:$AQ$99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Análisis!$AR$91:$AR$99</c:f>
              <c:numCache>
                <c:formatCode>0.0000</c:formatCode>
                <c:ptCount val="9"/>
                <c:pt idx="0">
                  <c:v>0</c:v>
                </c:pt>
                <c:pt idx="1">
                  <c:v>0.50724637681159412</c:v>
                </c:pt>
                <c:pt idx="2">
                  <c:v>1.0130434782608695</c:v>
                </c:pt>
                <c:pt idx="3">
                  <c:v>1.333333333333333</c:v>
                </c:pt>
                <c:pt idx="4">
                  <c:v>1.4869565217391303</c:v>
                </c:pt>
                <c:pt idx="5">
                  <c:v>1.7173913043478259</c:v>
                </c:pt>
                <c:pt idx="6">
                  <c:v>2.0536231884057972</c:v>
                </c:pt>
                <c:pt idx="7">
                  <c:v>2.1666666666666665</c:v>
                </c:pt>
                <c:pt idx="8">
                  <c:v>2.2101449275362319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71-44FC-8F3A-DB967E0545E7}"/>
            </c:ext>
          </c:extLst>
        </c:ser>
        <c:ser>
          <c:idx val="1"/>
          <c:order val="1"/>
          <c:tx>
            <c:strRef>
              <c:f>Análisis!$AA$123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Análisis!$AQ$125:$AQ$133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Análisis!$AR$125:$AR$133</c:f>
              <c:numCache>
                <c:formatCode>0.0000</c:formatCode>
                <c:ptCount val="9"/>
                <c:pt idx="0">
                  <c:v>0</c:v>
                </c:pt>
                <c:pt idx="1">
                  <c:v>0.30289855072463789</c:v>
                </c:pt>
                <c:pt idx="2">
                  <c:v>0.53333333333333321</c:v>
                </c:pt>
                <c:pt idx="3">
                  <c:v>0.72608695652173916</c:v>
                </c:pt>
                <c:pt idx="4">
                  <c:v>1.0115942028985507</c:v>
                </c:pt>
                <c:pt idx="5">
                  <c:v>1.3811594202898547</c:v>
                </c:pt>
                <c:pt idx="6">
                  <c:v>1.6159420289855071</c:v>
                </c:pt>
                <c:pt idx="7">
                  <c:v>1.8115942028985508</c:v>
                </c:pt>
                <c:pt idx="8">
                  <c:v>1.9608695652173911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71-44FC-8F3A-DB967E0545E7}"/>
            </c:ext>
          </c:extLst>
        </c:ser>
        <c:ser>
          <c:idx val="2"/>
          <c:order val="2"/>
          <c:tx>
            <c:strRef>
              <c:f>Análisis!$AA$157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Análisis!$AQ$159:$AQ$167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Análisis!$AR$159:$AR$167</c:f>
              <c:numCache>
                <c:formatCode>0.0000</c:formatCode>
                <c:ptCount val="9"/>
                <c:pt idx="0">
                  <c:v>0</c:v>
                </c:pt>
                <c:pt idx="1">
                  <c:v>0.12318840579710155</c:v>
                </c:pt>
                <c:pt idx="2">
                  <c:v>0.45217391304347854</c:v>
                </c:pt>
                <c:pt idx="3">
                  <c:v>0.72173913043478288</c:v>
                </c:pt>
                <c:pt idx="4">
                  <c:v>0.91739130434782623</c:v>
                </c:pt>
                <c:pt idx="5">
                  <c:v>1.0608695652173914</c:v>
                </c:pt>
                <c:pt idx="6">
                  <c:v>1.2739130434782611</c:v>
                </c:pt>
                <c:pt idx="7">
                  <c:v>1.5173913043478262</c:v>
                </c:pt>
                <c:pt idx="8">
                  <c:v>1.6652173913043478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C71-44FC-8F3A-DB967E0545E7}"/>
            </c:ext>
          </c:extLst>
        </c:ser>
        <c:ser>
          <c:idx val="9"/>
          <c:order val="3"/>
          <c:tx>
            <c:strRef>
              <c:f>Análisis!$AA$191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Análisis!$AQ$193:$AQ$201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Análisis!$AR$193:$AR$201</c:f>
              <c:numCache>
                <c:formatCode>0.0000</c:formatCode>
                <c:ptCount val="9"/>
                <c:pt idx="0">
                  <c:v>0</c:v>
                </c:pt>
                <c:pt idx="1">
                  <c:v>0.15362318840579725</c:v>
                </c:pt>
                <c:pt idx="2">
                  <c:v>0.56811594202898552</c:v>
                </c:pt>
                <c:pt idx="3">
                  <c:v>0.68260869565217386</c:v>
                </c:pt>
                <c:pt idx="4">
                  <c:v>0.75797101449275395</c:v>
                </c:pt>
                <c:pt idx="5">
                  <c:v>0.8927536231884059</c:v>
                </c:pt>
                <c:pt idx="6">
                  <c:v>1.0318840579710145</c:v>
                </c:pt>
                <c:pt idx="7">
                  <c:v>1.1434782608695653</c:v>
                </c:pt>
                <c:pt idx="8">
                  <c:v>1.4739130434782608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C71-44FC-8F3A-DB967E0545E7}"/>
            </c:ext>
          </c:extLst>
        </c:ser>
        <c:ser>
          <c:idx val="4"/>
          <c:order val="4"/>
          <c:tx>
            <c:strRef>
              <c:f>Análisis!$AA$225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Análisis!$AQ$227:$AQ$235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Análisis!$AR$227:$AR$235</c:f>
              <c:numCache>
                <c:formatCode>0.0000</c:formatCode>
                <c:ptCount val="9"/>
                <c:pt idx="0">
                  <c:v>0</c:v>
                </c:pt>
                <c:pt idx="1">
                  <c:v>0.33333333333333326</c:v>
                </c:pt>
                <c:pt idx="2">
                  <c:v>0.53623188405797106</c:v>
                </c:pt>
                <c:pt idx="3">
                  <c:v>0.71884057971014492</c:v>
                </c:pt>
                <c:pt idx="4">
                  <c:v>0.74347826086956526</c:v>
                </c:pt>
                <c:pt idx="5">
                  <c:v>0.96376811594202894</c:v>
                </c:pt>
                <c:pt idx="6">
                  <c:v>1.0405797101449277</c:v>
                </c:pt>
                <c:pt idx="7">
                  <c:v>1.2101449275362319</c:v>
                </c:pt>
                <c:pt idx="8">
                  <c:v>1.292753623188406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C71-44FC-8F3A-DB967E0545E7}"/>
            </c:ext>
          </c:extLst>
        </c:ser>
        <c:ser>
          <c:idx val="5"/>
          <c:order val="5"/>
          <c:tx>
            <c:strRef>
              <c:f>Análisis!$AA$259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Análisis!$AQ$261:$AQ$269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Análisis!$AR$261:$AR$269</c:f>
              <c:numCache>
                <c:formatCode>0.0000</c:formatCode>
                <c:ptCount val="9"/>
                <c:pt idx="0">
                  <c:v>0</c:v>
                </c:pt>
                <c:pt idx="1">
                  <c:v>0.18405797101449278</c:v>
                </c:pt>
                <c:pt idx="2">
                  <c:v>0.26231884057971017</c:v>
                </c:pt>
                <c:pt idx="3">
                  <c:v>0.54927536231884067</c:v>
                </c:pt>
                <c:pt idx="4">
                  <c:v>0.67101449275362313</c:v>
                </c:pt>
                <c:pt idx="5">
                  <c:v>0.79710144927536231</c:v>
                </c:pt>
                <c:pt idx="6">
                  <c:v>0.87971014492753619</c:v>
                </c:pt>
                <c:pt idx="7">
                  <c:v>0.91884057971014499</c:v>
                </c:pt>
                <c:pt idx="8">
                  <c:v>0.97826086956521729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C71-44FC-8F3A-DB967E0545E7}"/>
            </c:ext>
          </c:extLst>
        </c:ser>
        <c:ser>
          <c:idx val="6"/>
          <c:order val="6"/>
          <c:tx>
            <c:strRef>
              <c:f>Análisis!$AA$294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xVal>
            <c:numRef>
              <c:f>Análisis!$AQ$296:$AQ$304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Análisis!$AR$296:$AR$304</c:f>
              <c:numCache>
                <c:formatCode>0.0000</c:formatCode>
                <c:ptCount val="9"/>
                <c:pt idx="0">
                  <c:v>0</c:v>
                </c:pt>
                <c:pt idx="1">
                  <c:v>0.12028985507246404</c:v>
                </c:pt>
                <c:pt idx="2">
                  <c:v>0.24492753623188418</c:v>
                </c:pt>
                <c:pt idx="3">
                  <c:v>0.30144927536231897</c:v>
                </c:pt>
                <c:pt idx="4">
                  <c:v>0.30724637681159417</c:v>
                </c:pt>
                <c:pt idx="5">
                  <c:v>0.34492753623188421</c:v>
                </c:pt>
                <c:pt idx="6">
                  <c:v>0.56376811594202902</c:v>
                </c:pt>
                <c:pt idx="7">
                  <c:v>0.63043478260869579</c:v>
                </c:pt>
                <c:pt idx="8">
                  <c:v>0.73623188405797113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71-44FC-8F3A-DB967E054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scatterChart>
        <c:scatterStyle val="smoothMarker"/>
        <c:varyColors val="0"/>
        <c:ser>
          <c:idx val="7"/>
          <c:order val="7"/>
          <c:tx>
            <c:v>regresion lineal 9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Análisis!$BB$89:$BB$101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Análisis!$BD$89:$BD$101</c:f>
              <c:numCache>
                <c:formatCode>0.0000</c:formatCode>
                <c:ptCount val="13"/>
                <c:pt idx="0">
                  <c:v>0</c:v>
                </c:pt>
                <c:pt idx="1">
                  <c:v>0.63703256934077501</c:v>
                </c:pt>
                <c:pt idx="2">
                  <c:v>1.0904525215427781</c:v>
                </c:pt>
                <c:pt idx="3">
                  <c:v>1.4131827286774283</c:v>
                </c:pt>
                <c:pt idx="4">
                  <c:v>1.6428920436102039</c:v>
                </c:pt>
                <c:pt idx="5">
                  <c:v>1.8063919831893647</c:v>
                </c:pt>
                <c:pt idx="6">
                  <c:v>1.9227661504720988</c:v>
                </c:pt>
                <c:pt idx="7">
                  <c:v>2.0055976600470173</c:v>
                </c:pt>
                <c:pt idx="8">
                  <c:v>2.0645545500395412</c:v>
                </c:pt>
                <c:pt idx="9">
                  <c:v>2.1065182290238873</c:v>
                </c:pt>
                <c:pt idx="10">
                  <c:v>2.1363866694067579</c:v>
                </c:pt>
                <c:pt idx="11">
                  <c:v>2.1576460954746661</c:v>
                </c:pt>
                <c:pt idx="12">
                  <c:v>2.1727778931495139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71-44FC-8F3A-DB967E0545E7}"/>
            </c:ext>
          </c:extLst>
        </c:ser>
        <c:ser>
          <c:idx val="3"/>
          <c:order val="8"/>
          <c:tx>
            <c:v>Regresión lineal 8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Análisis!$BB$123:$BB$135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Análisis!$BD$123:$BD$135</c:f>
              <c:numCache>
                <c:formatCode>0.0000</c:formatCode>
                <c:ptCount val="13"/>
                <c:pt idx="0">
                  <c:v>0</c:v>
                </c:pt>
                <c:pt idx="1">
                  <c:v>0.39718964573213028</c:v>
                </c:pt>
                <c:pt idx="2">
                  <c:v>0.71392538597497557</c:v>
                </c:pt>
                <c:pt idx="3">
                  <c:v>0.96650379587350899</c:v>
                </c:pt>
                <c:pt idx="4">
                  <c:v>1.1679204503311285</c:v>
                </c:pt>
                <c:pt idx="5">
                  <c:v>1.3285385677276131</c:v>
                </c:pt>
                <c:pt idx="6">
                  <c:v>1.4566222145613918</c:v>
                </c:pt>
                <c:pt idx="7">
                  <c:v>1.5587615052725603</c:v>
                </c:pt>
                <c:pt idx="8">
                  <c:v>1.6402116744773718</c:v>
                </c:pt>
                <c:pt idx="9">
                  <c:v>1.7051634674387359</c:v>
                </c:pt>
                <c:pt idx="10">
                  <c:v>1.7569587608074662</c:v>
                </c:pt>
                <c:pt idx="11">
                  <c:v>1.7982625076762964</c:v>
                </c:pt>
                <c:pt idx="12">
                  <c:v>1.8311998538026979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71-44FC-8F3A-DB967E0545E7}"/>
            </c:ext>
          </c:extLst>
        </c:ser>
        <c:ser>
          <c:idx val="8"/>
          <c:order val="9"/>
          <c:tx>
            <c:v>Regresión lineal 7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Análisis!$BB$157:$BB$169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Análisis!$BD$157:$BD$169</c:f>
              <c:numCache>
                <c:formatCode>0.0000</c:formatCode>
                <c:ptCount val="13"/>
                <c:pt idx="0">
                  <c:v>0</c:v>
                </c:pt>
                <c:pt idx="1">
                  <c:v>0.31072111933951885</c:v>
                </c:pt>
                <c:pt idx="2">
                  <c:v>0.56346325376825768</c:v>
                </c:pt>
                <c:pt idx="3">
                  <c:v>0.7690449878048029</c:v>
                </c:pt>
                <c:pt idx="4">
                  <c:v>0.93626621296775359</c:v>
                </c:pt>
                <c:pt idx="5">
                  <c:v>1.0722848056508341</c:v>
                </c:pt>
                <c:pt idx="6">
                  <c:v>1.1829230188169988</c:v>
                </c:pt>
                <c:pt idx="7">
                  <c:v>1.2729167025564152</c:v>
                </c:pt>
                <c:pt idx="8">
                  <c:v>1.3461180213523607</c:v>
                </c:pt>
                <c:pt idx="9">
                  <c:v>1.4056603453334673</c:v>
                </c:pt>
                <c:pt idx="10">
                  <c:v>1.4540923736546216</c:v>
                </c:pt>
                <c:pt idx="11">
                  <c:v>1.4934872311352498</c:v>
                </c:pt>
                <c:pt idx="12">
                  <c:v>1.5255312080182326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71-44FC-8F3A-DB967E0545E7}"/>
            </c:ext>
          </c:extLst>
        </c:ser>
        <c:ser>
          <c:idx val="10"/>
          <c:order val="10"/>
          <c:tx>
            <c:v>Regresión lineal 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Análisis!$BB$191:$BB$203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Análisis!$BD$191:$BD$203</c:f>
              <c:numCache>
                <c:formatCode>0.0000</c:formatCode>
                <c:ptCount val="13"/>
                <c:pt idx="0">
                  <c:v>0</c:v>
                </c:pt>
                <c:pt idx="1">
                  <c:v>0.21360057614335043</c:v>
                </c:pt>
                <c:pt idx="2">
                  <c:v>0.39624599768605967</c:v>
                </c:pt>
                <c:pt idx="3">
                  <c:v>0.55242230869060482</c:v>
                </c:pt>
                <c:pt idx="4">
                  <c:v>0.68596543237238261</c:v>
                </c:pt>
                <c:pt idx="5">
                  <c:v>0.80015538709712652</c:v>
                </c:pt>
                <c:pt idx="6">
                  <c:v>0.89779684852580155</c:v>
                </c:pt>
                <c:pt idx="7">
                  <c:v>0.98128803663345021</c:v>
                </c:pt>
                <c:pt idx="8">
                  <c:v>1.0526796195699544</c:v>
                </c:pt>
                <c:pt idx="9">
                  <c:v>1.1137250811294221</c:v>
                </c:pt>
                <c:pt idx="10">
                  <c:v>1.1659237889283913</c:v>
                </c:pt>
                <c:pt idx="11">
                  <c:v>1.2105578211115686</c:v>
                </c:pt>
                <c:pt idx="12">
                  <c:v>1.2487234561039393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71-44FC-8F3A-DB967E0545E7}"/>
            </c:ext>
          </c:extLst>
        </c:ser>
        <c:ser>
          <c:idx val="11"/>
          <c:order val="11"/>
          <c:tx>
            <c:v>Regresión lineal 5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Análisis!$BB$225:$BB$237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Análisis!$BD$225:$BD$237</c:f>
              <c:numCache>
                <c:formatCode>0.0000</c:formatCode>
                <c:ptCount val="13"/>
                <c:pt idx="0">
                  <c:v>0</c:v>
                </c:pt>
                <c:pt idx="1">
                  <c:v>0.27945758093734929</c:v>
                </c:pt>
                <c:pt idx="2">
                  <c:v>0.4985041615552871</c:v>
                </c:pt>
                <c:pt idx="3">
                  <c:v>0.67019892939616221</c:v>
                </c:pt>
                <c:pt idx="4">
                  <c:v>0.80477803682057603</c:v>
                </c:pt>
                <c:pt idx="5">
                  <c:v>0.91026486313981192</c:v>
                </c:pt>
                <c:pt idx="6">
                  <c:v>0.992948354952643</c:v>
                </c:pt>
                <c:pt idx="7">
                  <c:v>1.0577579625303037</c:v>
                </c:pt>
                <c:pt idx="8">
                  <c:v>1.1085575253242703</c:v>
                </c:pt>
                <c:pt idx="9">
                  <c:v>1.1483756275549601</c:v>
                </c:pt>
                <c:pt idx="10">
                  <c:v>1.1795861572928652</c:v>
                </c:pt>
                <c:pt idx="11">
                  <c:v>1.2040498336598884</c:v>
                </c:pt>
                <c:pt idx="12">
                  <c:v>1.2232251397638285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C71-44FC-8F3A-DB967E0545E7}"/>
            </c:ext>
          </c:extLst>
        </c:ser>
        <c:ser>
          <c:idx val="12"/>
          <c:order val="12"/>
          <c:tx>
            <c:v>Regresión lineal 4</c:v>
          </c:tx>
          <c:spPr>
            <a:ln w="19050" cap="rnd">
              <a:solidFill>
                <a:schemeClr val="tx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Análisis!$BB$259:$BB$271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Análisis!$BD$259:$BD$271</c:f>
              <c:numCache>
                <c:formatCode>0.0000</c:formatCode>
                <c:ptCount val="13"/>
                <c:pt idx="0">
                  <c:v>0</c:v>
                </c:pt>
                <c:pt idx="1">
                  <c:v>0.23900298803291306</c:v>
                </c:pt>
                <c:pt idx="2">
                  <c:v>0.41961416048186184</c:v>
                </c:pt>
                <c:pt idx="3">
                  <c:v>0.55609946504588559</c:v>
                </c:pt>
                <c:pt idx="4">
                  <c:v>0.65923947631622826</c:v>
                </c:pt>
                <c:pt idx="5">
                  <c:v>0.73718092179878036</c:v>
                </c:pt>
                <c:pt idx="6">
                  <c:v>0.79608016806691073</c:v>
                </c:pt>
                <c:pt idx="7">
                  <c:v>0.84058949413182771</c:v>
                </c:pt>
                <c:pt idx="8">
                  <c:v>0.87422456134023507</c:v>
                </c:pt>
                <c:pt idx="9">
                  <c:v>0.89964210517057852</c:v>
                </c:pt>
                <c:pt idx="10">
                  <c:v>0.91884978298981446</c:v>
                </c:pt>
                <c:pt idx="11">
                  <c:v>0.93336475303059119</c:v>
                </c:pt>
                <c:pt idx="12">
                  <c:v>0.94433351027794854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C71-44FC-8F3A-DB967E0545E7}"/>
            </c:ext>
          </c:extLst>
        </c:ser>
        <c:ser>
          <c:idx val="13"/>
          <c:order val="13"/>
          <c:tx>
            <c:v>Regresión lineal 3</c:v>
          </c:tx>
          <c:spPr>
            <a:ln w="19050" cap="rnd">
              <a:solidFill>
                <a:srgbClr val="FF00FF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Análisis!$BB$294:$BB$306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Análisis!$BD$294:$BD$306</c:f>
              <c:numCache>
                <c:formatCode>0.0000</c:formatCode>
                <c:ptCount val="13"/>
                <c:pt idx="0">
                  <c:v>0</c:v>
                </c:pt>
                <c:pt idx="1">
                  <c:v>0.11626283144389968</c:v>
                </c:pt>
                <c:pt idx="2">
                  <c:v>0.21416589571655267</c:v>
                </c:pt>
                <c:pt idx="3">
                  <c:v>0.2966084947392702</c:v>
                </c:pt>
                <c:pt idx="4">
                  <c:v>0.36603208412450178</c:v>
                </c:pt>
                <c:pt idx="5">
                  <c:v>0.42449257445670441</c:v>
                </c:pt>
                <c:pt idx="6">
                  <c:v>0.47372121504048531</c:v>
                </c:pt>
                <c:pt idx="7">
                  <c:v>0.51517586312769337</c:v>
                </c:pt>
                <c:pt idx="8">
                  <c:v>0.55008415691065082</c:v>
                </c:pt>
                <c:pt idx="9">
                  <c:v>0.57947987080680408</c:v>
                </c:pt>
                <c:pt idx="10">
                  <c:v>0.60423352966040156</c:v>
                </c:pt>
                <c:pt idx="11">
                  <c:v>0.62507818847035379</c:v>
                </c:pt>
                <c:pt idx="12">
                  <c:v>0.64263114108528319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C71-44FC-8F3A-DB967E054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valAx>
        <c:axId val="70003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41760"/>
        <c:crosses val="autoZero"/>
        <c:crossBetween val="midCat"/>
      </c:valAx>
      <c:valAx>
        <c:axId val="7000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qt (mg)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% remoción a diferentes concentraciones de fenantreno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Imagenes!$J$45</c:f>
              <c:strCache>
                <c:ptCount val="1"/>
                <c:pt idx="0">
                  <c:v>TiO2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Imagenes!$I$46:$I$52</c:f>
              <c:numCache>
                <c:formatCode>General</c:formatCode>
                <c:ptCount val="7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</c:numCache>
            </c:numRef>
          </c:cat>
          <c:val>
            <c:numRef>
              <c:f>Imagenes!$J$46:$J$52</c:f>
              <c:numCache>
                <c:formatCode>0.00</c:formatCode>
                <c:ptCount val="7"/>
                <c:pt idx="0">
                  <c:v>39.190097678649117</c:v>
                </c:pt>
                <c:pt idx="1">
                  <c:v>42.766274191365525</c:v>
                </c:pt>
                <c:pt idx="2">
                  <c:v>44.048931590276688</c:v>
                </c:pt>
                <c:pt idx="3">
                  <c:v>44.188394607115292</c:v>
                </c:pt>
                <c:pt idx="4">
                  <c:v>48.247917760936453</c:v>
                </c:pt>
                <c:pt idx="5">
                  <c:v>54.089098823747342</c:v>
                </c:pt>
                <c:pt idx="6">
                  <c:v>56.353324484131775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D-47BA-ADC3-09A5706170D3}"/>
            </c:ext>
          </c:extLst>
        </c:ser>
        <c:ser>
          <c:idx val="1"/>
          <c:order val="1"/>
          <c:tx>
            <c:strRef>
              <c:f>Imagenes!$K$45</c:f>
              <c:strCache>
                <c:ptCount val="1"/>
                <c:pt idx="0">
                  <c:v>TiO2/arroz crudo</c:v>
                </c:pt>
              </c:strCache>
            </c:strRef>
          </c:tx>
          <c:spPr>
            <a:solidFill>
              <a:schemeClr val="accent2"/>
            </a:solidFill>
            <a:ln w="0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Imagenes!$I$46:$I$52</c:f>
              <c:numCache>
                <c:formatCode>General</c:formatCode>
                <c:ptCount val="7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</c:numCache>
            </c:numRef>
          </c:cat>
          <c:val>
            <c:numRef>
              <c:f>Imagenes!$K$46:$K$52</c:f>
              <c:numCache>
                <c:formatCode>0.00</c:formatCode>
                <c:ptCount val="7"/>
                <c:pt idx="0">
                  <c:v>60.861236381051206</c:v>
                </c:pt>
                <c:pt idx="1">
                  <c:v>60.708036074841829</c:v>
                </c:pt>
                <c:pt idx="2">
                  <c:v>59.884296659196323</c:v>
                </c:pt>
                <c:pt idx="3">
                  <c:v>61.83498510366632</c:v>
                </c:pt>
                <c:pt idx="4">
                  <c:v>62.260068402317302</c:v>
                </c:pt>
                <c:pt idx="5">
                  <c:v>61.548281207258135</c:v>
                </c:pt>
                <c:pt idx="6">
                  <c:v>58.478185794865901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BD-47BA-ADC3-09A5706170D3}"/>
            </c:ext>
          </c:extLst>
        </c:ser>
        <c:ser>
          <c:idx val="2"/>
          <c:order val="2"/>
          <c:tx>
            <c:strRef>
              <c:f>Imagenes!$L$45</c:f>
              <c:strCache>
                <c:ptCount val="1"/>
                <c:pt idx="0">
                  <c:v>TiO2/arroz tratada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Imagenes!$I$46:$I$52</c:f>
              <c:numCache>
                <c:formatCode>General</c:formatCode>
                <c:ptCount val="7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</c:numCache>
            </c:numRef>
          </c:cat>
          <c:val>
            <c:numRef>
              <c:f>Imagenes!$L$46:$L$52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62BD-47BA-ADC3-09A5706170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1"/>
        <c:overlap val="22"/>
        <c:axId val="1640523152"/>
        <c:axId val="1129848128"/>
      </c:barChart>
      <c:catAx>
        <c:axId val="164052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de fenantreno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29848128"/>
        <c:crosses val="autoZero"/>
        <c:auto val="1"/>
        <c:lblAlgn val="ctr"/>
        <c:lblOffset val="100"/>
        <c:noMultiLvlLbl val="0"/>
      </c:catAx>
      <c:valAx>
        <c:axId val="112984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% remoción</a:t>
                </a:r>
                <a:r>
                  <a:rPr lang="es-MX" baseline="0"/>
                  <a:t> 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4052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50" Type="http://schemas.openxmlformats.org/officeDocument/2006/relationships/chart" Target="../charts/chart50.xml"/><Relationship Id="rId55" Type="http://schemas.openxmlformats.org/officeDocument/2006/relationships/chart" Target="../charts/chart55.xml"/><Relationship Id="rId63" Type="http://schemas.openxmlformats.org/officeDocument/2006/relationships/chart" Target="../charts/chart63.xml"/><Relationship Id="rId68" Type="http://schemas.openxmlformats.org/officeDocument/2006/relationships/chart" Target="../charts/chart68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3" Type="http://schemas.openxmlformats.org/officeDocument/2006/relationships/chart" Target="../charts/chart53.xml"/><Relationship Id="rId58" Type="http://schemas.openxmlformats.org/officeDocument/2006/relationships/chart" Target="../charts/chart58.xml"/><Relationship Id="rId66" Type="http://schemas.openxmlformats.org/officeDocument/2006/relationships/chart" Target="../charts/chart66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57" Type="http://schemas.openxmlformats.org/officeDocument/2006/relationships/chart" Target="../charts/chart57.xml"/><Relationship Id="rId61" Type="http://schemas.openxmlformats.org/officeDocument/2006/relationships/chart" Target="../charts/chart61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60" Type="http://schemas.openxmlformats.org/officeDocument/2006/relationships/chart" Target="../charts/chart60.xml"/><Relationship Id="rId65" Type="http://schemas.openxmlformats.org/officeDocument/2006/relationships/chart" Target="../charts/chart6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56" Type="http://schemas.openxmlformats.org/officeDocument/2006/relationships/chart" Target="../charts/chart56.xml"/><Relationship Id="rId64" Type="http://schemas.openxmlformats.org/officeDocument/2006/relationships/chart" Target="../charts/chart64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59" Type="http://schemas.openxmlformats.org/officeDocument/2006/relationships/chart" Target="../charts/chart59.xml"/><Relationship Id="rId67" Type="http://schemas.openxmlformats.org/officeDocument/2006/relationships/chart" Target="../charts/chart67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Relationship Id="rId54" Type="http://schemas.openxmlformats.org/officeDocument/2006/relationships/chart" Target="../charts/chart54.xml"/><Relationship Id="rId62" Type="http://schemas.openxmlformats.org/officeDocument/2006/relationships/chart" Target="../charts/chart6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1.xml"/><Relationship Id="rId2" Type="http://schemas.openxmlformats.org/officeDocument/2006/relationships/chart" Target="../charts/chart70.xml"/><Relationship Id="rId1" Type="http://schemas.openxmlformats.org/officeDocument/2006/relationships/chart" Target="../charts/chart69.xml"/><Relationship Id="rId6" Type="http://schemas.openxmlformats.org/officeDocument/2006/relationships/chart" Target="../charts/chart74.xml"/><Relationship Id="rId5" Type="http://schemas.openxmlformats.org/officeDocument/2006/relationships/chart" Target="../charts/chart73.xml"/><Relationship Id="rId4" Type="http://schemas.openxmlformats.org/officeDocument/2006/relationships/chart" Target="../charts/chart7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69849</xdr:colOff>
      <xdr:row>13</xdr:row>
      <xdr:rowOff>157843</xdr:rowOff>
    </xdr:from>
    <xdr:to>
      <xdr:col>31</xdr:col>
      <xdr:colOff>3175</xdr:colOff>
      <xdr:row>32</xdr:row>
      <xdr:rowOff>174625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F717A61-9239-4A7F-9F35-5F1A972C7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212725</xdr:colOff>
      <xdr:row>13</xdr:row>
      <xdr:rowOff>154777</xdr:rowOff>
    </xdr:from>
    <xdr:to>
      <xdr:col>37</xdr:col>
      <xdr:colOff>95250</xdr:colOff>
      <xdr:row>33</xdr:row>
      <xdr:rowOff>15874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38F2739-4EDF-4375-9B17-E7999A37C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746125</xdr:colOff>
      <xdr:row>30</xdr:row>
      <xdr:rowOff>27781</xdr:rowOff>
    </xdr:from>
    <xdr:to>
      <xdr:col>58</xdr:col>
      <xdr:colOff>623358</xdr:colOff>
      <xdr:row>46</xdr:row>
      <xdr:rowOff>15875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2D663C4-8472-49B7-9E49-68A80FBA3436}"/>
                </a:ext>
              </a:extLst>
            </xdr:cNvPr>
            <xdr:cNvSpPr txBox="1"/>
          </xdr:nvSpPr>
          <xdr:spPr>
            <a:xfrm>
              <a:off x="42608500" y="5885656"/>
              <a:ext cx="2925233" cy="311546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</m:t>
                            </m:r>
                          </m:sub>
                        </m:s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𝐾𝐿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𝐶𝑒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(1+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𝐾𝐿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𝐶𝑒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linealizacion</a:t>
              </a:r>
            </a:p>
            <a:p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𝐶𝑒</m:t>
                        </m:r>
                      </m:num>
                      <m:den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𝑞𝑒</m:t>
                        </m:r>
                      </m:den>
                    </m:f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=(</m:t>
                    </m:r>
                    <m:f>
                      <m:f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</m:t>
                            </m:r>
                          </m:sub>
                        </m:sSub>
                      </m:den>
                    </m:f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)∗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+1/(</m:t>
                    </m:r>
                    <m:sSub>
                      <m:sSub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𝐾𝐿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</m:oMath>
                </m:oMathPara>
              </a14:m>
              <a:endParaRPr lang="es-MX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>
                <a:effectLst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y=mx+c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den>
                    </m:f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𝐾𝐿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</m:t>
                            </m:r>
                          </m:sub>
                        </m:sSub>
                      </m:den>
                    </m:f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num>
                      <m:den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den>
                    </m:f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𝑅𝐿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0∗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𝐾𝐿</m:t>
                        </m:r>
                      </m:den>
                    </m:f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MX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2D663C4-8472-49B7-9E49-68A80FBA3436}"/>
                </a:ext>
              </a:extLst>
            </xdr:cNvPr>
            <xdr:cNvSpPr txBox="1"/>
          </xdr:nvSpPr>
          <xdr:spPr>
            <a:xfrm>
              <a:off x="42608500" y="5885656"/>
              <a:ext cx="2925233" cy="311546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𝑞_𝑒=(𝑞_𝑚𝑎𝑥 (𝐾𝐿∗𝐶𝑒))/((1+𝐾𝐿∗𝐶𝑒))</a:t>
              </a:r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linealizacion</a:t>
              </a:r>
            </a:p>
            <a:p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𝐶𝑒/𝑞𝑒=(1/𝑞_𝑚𝑎𝑥 )∗𝐶𝑒+1/(𝑞_𝑚𝑎𝑥∗𝐾𝐿) </a:t>
              </a:r>
              <a:endParaRPr lang="es-MX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>
                <a:effectLst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y=mx+c</a:t>
              </a:r>
            </a:p>
            <a:p>
              <a:pPr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𝑞_𝑚𝑎𝑥=1/𝑚</a:t>
              </a:r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𝐾𝐿=1/(𝑐∗𝑞_𝑚𝑎𝑥 )=𝑚/𝑐</a:t>
              </a:r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𝑅𝐿=1/(1+𝐶0∗𝐾𝐿)  </a:t>
              </a:r>
              <a:endParaRPr lang="es-MX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42</xdr:col>
      <xdr:colOff>26458</xdr:colOff>
      <xdr:row>13</xdr:row>
      <xdr:rowOff>99484</xdr:rowOff>
    </xdr:from>
    <xdr:to>
      <xdr:col>48</xdr:col>
      <xdr:colOff>41009</xdr:colOff>
      <xdr:row>33</xdr:row>
      <xdr:rowOff>21166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4B32D250-E156-2D27-55CC-7063AA5CC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418042</xdr:colOff>
      <xdr:row>13</xdr:row>
      <xdr:rowOff>99484</xdr:rowOff>
    </xdr:from>
    <xdr:to>
      <xdr:col>54</xdr:col>
      <xdr:colOff>285750</xdr:colOff>
      <xdr:row>33</xdr:row>
      <xdr:rowOff>0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DAB16CDB-3020-ADCD-7E8B-A41F1AA92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314810</xdr:colOff>
      <xdr:row>64</xdr:row>
      <xdr:rowOff>166290</xdr:rowOff>
    </xdr:from>
    <xdr:to>
      <xdr:col>7</xdr:col>
      <xdr:colOff>47625</xdr:colOff>
      <xdr:row>80</xdr:row>
      <xdr:rowOff>126999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BF896D72-62A6-413D-BB34-045E19D01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65</xdr:row>
      <xdr:rowOff>0</xdr:rowOff>
    </xdr:from>
    <xdr:to>
      <xdr:col>13</xdr:col>
      <xdr:colOff>8072</xdr:colOff>
      <xdr:row>80</xdr:row>
      <xdr:rowOff>154438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2729F5D0-FF1A-4DAC-ADBA-FCADEEBF1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16144</xdr:colOff>
      <xdr:row>65</xdr:row>
      <xdr:rowOff>8072</xdr:rowOff>
    </xdr:from>
    <xdr:to>
      <xdr:col>19</xdr:col>
      <xdr:colOff>484322</xdr:colOff>
      <xdr:row>80</xdr:row>
      <xdr:rowOff>162510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FDF7B004-9807-43DE-B2D0-3927986D8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314810</xdr:colOff>
      <xdr:row>99</xdr:row>
      <xdr:rowOff>166290</xdr:rowOff>
    </xdr:from>
    <xdr:to>
      <xdr:col>7</xdr:col>
      <xdr:colOff>47625</xdr:colOff>
      <xdr:row>115</xdr:row>
      <xdr:rowOff>126999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43B95410-BCB3-4ECC-82A6-CFA2CAC50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100</xdr:row>
      <xdr:rowOff>0</xdr:rowOff>
    </xdr:from>
    <xdr:to>
      <xdr:col>13</xdr:col>
      <xdr:colOff>8072</xdr:colOff>
      <xdr:row>115</xdr:row>
      <xdr:rowOff>154438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D06E2F6E-018B-455F-B292-F399C7497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16144</xdr:colOff>
      <xdr:row>100</xdr:row>
      <xdr:rowOff>8072</xdr:rowOff>
    </xdr:from>
    <xdr:to>
      <xdr:col>19</xdr:col>
      <xdr:colOff>484322</xdr:colOff>
      <xdr:row>115</xdr:row>
      <xdr:rowOff>162510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BD9DDEDA-7EA0-4E63-9575-17595447E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314810</xdr:colOff>
      <xdr:row>133</xdr:row>
      <xdr:rowOff>166290</xdr:rowOff>
    </xdr:from>
    <xdr:to>
      <xdr:col>7</xdr:col>
      <xdr:colOff>47625</xdr:colOff>
      <xdr:row>149</xdr:row>
      <xdr:rowOff>126999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B69148E7-9CE2-4DEB-90D6-468CFEB64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134</xdr:row>
      <xdr:rowOff>0</xdr:rowOff>
    </xdr:from>
    <xdr:to>
      <xdr:col>13</xdr:col>
      <xdr:colOff>8072</xdr:colOff>
      <xdr:row>149</xdr:row>
      <xdr:rowOff>154438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6A096B24-7AAF-49AD-A4EB-9B36E5CB77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16144</xdr:colOff>
      <xdr:row>134</xdr:row>
      <xdr:rowOff>8072</xdr:rowOff>
    </xdr:from>
    <xdr:to>
      <xdr:col>19</xdr:col>
      <xdr:colOff>484322</xdr:colOff>
      <xdr:row>149</xdr:row>
      <xdr:rowOff>162510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BC4E4F6E-8ADC-4C54-95A9-56FF1D4A4E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314810</xdr:colOff>
      <xdr:row>167</xdr:row>
      <xdr:rowOff>166290</xdr:rowOff>
    </xdr:from>
    <xdr:to>
      <xdr:col>7</xdr:col>
      <xdr:colOff>47625</xdr:colOff>
      <xdr:row>183</xdr:row>
      <xdr:rowOff>126999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0D7F6306-E4C3-45A6-B499-AC192DAB4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168</xdr:row>
      <xdr:rowOff>0</xdr:rowOff>
    </xdr:from>
    <xdr:to>
      <xdr:col>13</xdr:col>
      <xdr:colOff>8072</xdr:colOff>
      <xdr:row>183</xdr:row>
      <xdr:rowOff>154438</xdr:rowOff>
    </xdr:to>
    <xdr:graphicFrame macro="">
      <xdr:nvGraphicFramePr>
        <xdr:cNvPr id="43" name="Gráfico 42">
          <a:extLst>
            <a:ext uri="{FF2B5EF4-FFF2-40B4-BE49-F238E27FC236}">
              <a16:creationId xmlns:a16="http://schemas.microsoft.com/office/drawing/2014/main" id="{20671496-DFCB-4C91-8EAA-C16241F3C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16144</xdr:colOff>
      <xdr:row>168</xdr:row>
      <xdr:rowOff>8072</xdr:rowOff>
    </xdr:from>
    <xdr:to>
      <xdr:col>19</xdr:col>
      <xdr:colOff>484322</xdr:colOff>
      <xdr:row>183</xdr:row>
      <xdr:rowOff>162510</xdr:rowOff>
    </xdr:to>
    <xdr:graphicFrame macro="">
      <xdr:nvGraphicFramePr>
        <xdr:cNvPr id="44" name="Gráfico 43">
          <a:extLst>
            <a:ext uri="{FF2B5EF4-FFF2-40B4-BE49-F238E27FC236}">
              <a16:creationId xmlns:a16="http://schemas.microsoft.com/office/drawing/2014/main" id="{AD5D0AF5-82B6-44E9-8DD9-B8C6CFE17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329929</xdr:colOff>
      <xdr:row>202</xdr:row>
      <xdr:rowOff>40802</xdr:rowOff>
    </xdr:from>
    <xdr:to>
      <xdr:col>7</xdr:col>
      <xdr:colOff>62744</xdr:colOff>
      <xdr:row>218</xdr:row>
      <xdr:rowOff>1511</xdr:rowOff>
    </xdr:to>
    <xdr:graphicFrame macro="">
      <xdr:nvGraphicFramePr>
        <xdr:cNvPr id="45" name="Gráfico 44">
          <a:extLst>
            <a:ext uri="{FF2B5EF4-FFF2-40B4-BE49-F238E27FC236}">
              <a16:creationId xmlns:a16="http://schemas.microsoft.com/office/drawing/2014/main" id="{2C9602A2-6AB6-43EB-B648-B5498F336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59531</xdr:colOff>
      <xdr:row>202</xdr:row>
      <xdr:rowOff>11906</xdr:rowOff>
    </xdr:from>
    <xdr:to>
      <xdr:col>13</xdr:col>
      <xdr:colOff>67603</xdr:colOff>
      <xdr:row>217</xdr:row>
      <xdr:rowOff>166344</xdr:rowOff>
    </xdr:to>
    <xdr:graphicFrame macro="">
      <xdr:nvGraphicFramePr>
        <xdr:cNvPr id="46" name="Gráfico 45">
          <a:extLst>
            <a:ext uri="{FF2B5EF4-FFF2-40B4-BE49-F238E27FC236}">
              <a16:creationId xmlns:a16="http://schemas.microsoft.com/office/drawing/2014/main" id="{45125730-DF53-4DB8-834C-6B98A0DAE4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14</xdr:col>
      <xdr:colOff>0</xdr:colOff>
      <xdr:row>202</xdr:row>
      <xdr:rowOff>0</xdr:rowOff>
    </xdr:from>
    <xdr:to>
      <xdr:col>19</xdr:col>
      <xdr:colOff>317634</xdr:colOff>
      <xdr:row>217</xdr:row>
      <xdr:rowOff>154438</xdr:rowOff>
    </xdr:to>
    <xdr:graphicFrame macro="">
      <xdr:nvGraphicFramePr>
        <xdr:cNvPr id="47" name="Gráfico 46">
          <a:extLst>
            <a:ext uri="{FF2B5EF4-FFF2-40B4-BE49-F238E27FC236}">
              <a16:creationId xmlns:a16="http://schemas.microsoft.com/office/drawing/2014/main" id="{D3893C24-13C2-4EB3-A4E4-A53BE6845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726281</xdr:colOff>
      <xdr:row>64</xdr:row>
      <xdr:rowOff>178593</xdr:rowOff>
    </xdr:from>
    <xdr:to>
      <xdr:col>30</xdr:col>
      <xdr:colOff>432459</xdr:colOff>
      <xdr:row>80</xdr:row>
      <xdr:rowOff>142531</xdr:rowOff>
    </xdr:to>
    <xdr:graphicFrame macro="">
      <xdr:nvGraphicFramePr>
        <xdr:cNvPr id="50" name="Gráfico 49">
          <a:extLst>
            <a:ext uri="{FF2B5EF4-FFF2-40B4-BE49-F238E27FC236}">
              <a16:creationId xmlns:a16="http://schemas.microsoft.com/office/drawing/2014/main" id="{A9590716-F67B-47FC-98E0-1C85CE05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24</xdr:col>
      <xdr:colOff>0</xdr:colOff>
      <xdr:row>100</xdr:row>
      <xdr:rowOff>0</xdr:rowOff>
    </xdr:from>
    <xdr:to>
      <xdr:col>29</xdr:col>
      <xdr:colOff>468178</xdr:colOff>
      <xdr:row>115</xdr:row>
      <xdr:rowOff>154438</xdr:rowOff>
    </xdr:to>
    <xdr:graphicFrame macro="">
      <xdr:nvGraphicFramePr>
        <xdr:cNvPr id="51" name="Gráfico 50">
          <a:extLst>
            <a:ext uri="{FF2B5EF4-FFF2-40B4-BE49-F238E27FC236}">
              <a16:creationId xmlns:a16="http://schemas.microsoft.com/office/drawing/2014/main" id="{97C8A1E0-8476-4863-BE08-C977AA469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24</xdr:col>
      <xdr:colOff>0</xdr:colOff>
      <xdr:row>134</xdr:row>
      <xdr:rowOff>0</xdr:rowOff>
    </xdr:from>
    <xdr:to>
      <xdr:col>29</xdr:col>
      <xdr:colOff>468178</xdr:colOff>
      <xdr:row>149</xdr:row>
      <xdr:rowOff>154438</xdr:rowOff>
    </xdr:to>
    <xdr:graphicFrame macro="">
      <xdr:nvGraphicFramePr>
        <xdr:cNvPr id="52" name="Gráfico 51">
          <a:extLst>
            <a:ext uri="{FF2B5EF4-FFF2-40B4-BE49-F238E27FC236}">
              <a16:creationId xmlns:a16="http://schemas.microsoft.com/office/drawing/2014/main" id="{B495F0D9-2A9E-4A38-8573-BEE0ED1FA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24</xdr:col>
      <xdr:colOff>0</xdr:colOff>
      <xdr:row>168</xdr:row>
      <xdr:rowOff>0</xdr:rowOff>
    </xdr:from>
    <xdr:to>
      <xdr:col>29</xdr:col>
      <xdr:colOff>468178</xdr:colOff>
      <xdr:row>183</xdr:row>
      <xdr:rowOff>154438</xdr:rowOff>
    </xdr:to>
    <xdr:graphicFrame macro="">
      <xdr:nvGraphicFramePr>
        <xdr:cNvPr id="53" name="Gráfico 52">
          <a:extLst>
            <a:ext uri="{FF2B5EF4-FFF2-40B4-BE49-F238E27FC236}">
              <a16:creationId xmlns:a16="http://schemas.microsoft.com/office/drawing/2014/main" id="{7CCCA8C4-79B9-4EFD-982C-5D1DA6E601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24</xdr:col>
      <xdr:colOff>0</xdr:colOff>
      <xdr:row>202</xdr:row>
      <xdr:rowOff>0</xdr:rowOff>
    </xdr:from>
    <xdr:to>
      <xdr:col>29</xdr:col>
      <xdr:colOff>468178</xdr:colOff>
      <xdr:row>217</xdr:row>
      <xdr:rowOff>154438</xdr:rowOff>
    </xdr:to>
    <xdr:graphicFrame macro="">
      <xdr:nvGraphicFramePr>
        <xdr:cNvPr id="54" name="Gráfico 53">
          <a:extLst>
            <a:ext uri="{FF2B5EF4-FFF2-40B4-BE49-F238E27FC236}">
              <a16:creationId xmlns:a16="http://schemas.microsoft.com/office/drawing/2014/main" id="{A7404693-BDEC-4BD7-8146-C8199658B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314810</xdr:colOff>
      <xdr:row>235</xdr:row>
      <xdr:rowOff>166290</xdr:rowOff>
    </xdr:from>
    <xdr:to>
      <xdr:col>7</xdr:col>
      <xdr:colOff>47625</xdr:colOff>
      <xdr:row>251</xdr:row>
      <xdr:rowOff>126999</xdr:rowOff>
    </xdr:to>
    <xdr:graphicFrame macro="">
      <xdr:nvGraphicFramePr>
        <xdr:cNvPr id="58" name="Gráfico 57">
          <a:extLst>
            <a:ext uri="{FF2B5EF4-FFF2-40B4-BE49-F238E27FC236}">
              <a16:creationId xmlns:a16="http://schemas.microsoft.com/office/drawing/2014/main" id="{2B837B12-A3AD-4BBA-8DA5-95A52992F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59531</xdr:colOff>
      <xdr:row>236</xdr:row>
      <xdr:rowOff>11906</xdr:rowOff>
    </xdr:from>
    <xdr:to>
      <xdr:col>13</xdr:col>
      <xdr:colOff>67603</xdr:colOff>
      <xdr:row>251</xdr:row>
      <xdr:rowOff>166344</xdr:rowOff>
    </xdr:to>
    <xdr:graphicFrame macro="">
      <xdr:nvGraphicFramePr>
        <xdr:cNvPr id="59" name="Gráfico 58">
          <a:extLst>
            <a:ext uri="{FF2B5EF4-FFF2-40B4-BE49-F238E27FC236}">
              <a16:creationId xmlns:a16="http://schemas.microsoft.com/office/drawing/2014/main" id="{27D6617F-02B4-4811-B1A6-2A0DEC6FF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14</xdr:col>
      <xdr:colOff>0</xdr:colOff>
      <xdr:row>236</xdr:row>
      <xdr:rowOff>0</xdr:rowOff>
    </xdr:from>
    <xdr:to>
      <xdr:col>19</xdr:col>
      <xdr:colOff>317634</xdr:colOff>
      <xdr:row>251</xdr:row>
      <xdr:rowOff>154438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BD52B7E1-5339-40B7-95C8-0817AEC8D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24</xdr:col>
      <xdr:colOff>0</xdr:colOff>
      <xdr:row>236</xdr:row>
      <xdr:rowOff>0</xdr:rowOff>
    </xdr:from>
    <xdr:to>
      <xdr:col>29</xdr:col>
      <xdr:colOff>468178</xdr:colOff>
      <xdr:row>251</xdr:row>
      <xdr:rowOff>154438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6642E1A0-9B71-4992-8F7A-3147A95BB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</xdr:col>
      <xdr:colOff>314810</xdr:colOff>
      <xdr:row>269</xdr:row>
      <xdr:rowOff>166290</xdr:rowOff>
    </xdr:from>
    <xdr:to>
      <xdr:col>7</xdr:col>
      <xdr:colOff>47625</xdr:colOff>
      <xdr:row>285</xdr:row>
      <xdr:rowOff>126999</xdr:rowOff>
    </xdr:to>
    <xdr:graphicFrame macro="">
      <xdr:nvGraphicFramePr>
        <xdr:cNvPr id="66" name="Gráfico 65">
          <a:extLst>
            <a:ext uri="{FF2B5EF4-FFF2-40B4-BE49-F238E27FC236}">
              <a16:creationId xmlns:a16="http://schemas.microsoft.com/office/drawing/2014/main" id="{506226E7-B56C-4BC6-B08C-9D22453F58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59531</xdr:colOff>
      <xdr:row>270</xdr:row>
      <xdr:rowOff>11906</xdr:rowOff>
    </xdr:from>
    <xdr:to>
      <xdr:col>13</xdr:col>
      <xdr:colOff>67603</xdr:colOff>
      <xdr:row>285</xdr:row>
      <xdr:rowOff>166344</xdr:rowOff>
    </xdr:to>
    <xdr:graphicFrame macro="">
      <xdr:nvGraphicFramePr>
        <xdr:cNvPr id="67" name="Gráfico 66">
          <a:extLst>
            <a:ext uri="{FF2B5EF4-FFF2-40B4-BE49-F238E27FC236}">
              <a16:creationId xmlns:a16="http://schemas.microsoft.com/office/drawing/2014/main" id="{3E0E119E-950A-43BC-9D6B-15498E47CD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14</xdr:col>
      <xdr:colOff>0</xdr:colOff>
      <xdr:row>270</xdr:row>
      <xdr:rowOff>0</xdr:rowOff>
    </xdr:from>
    <xdr:to>
      <xdr:col>19</xdr:col>
      <xdr:colOff>317634</xdr:colOff>
      <xdr:row>285</xdr:row>
      <xdr:rowOff>154438</xdr:rowOff>
    </xdr:to>
    <xdr:graphicFrame macro="">
      <xdr:nvGraphicFramePr>
        <xdr:cNvPr id="68" name="Gráfico 67">
          <a:extLst>
            <a:ext uri="{FF2B5EF4-FFF2-40B4-BE49-F238E27FC236}">
              <a16:creationId xmlns:a16="http://schemas.microsoft.com/office/drawing/2014/main" id="{68F46FDA-6E91-46C5-BBAD-2FBBD143C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24</xdr:col>
      <xdr:colOff>0</xdr:colOff>
      <xdr:row>270</xdr:row>
      <xdr:rowOff>0</xdr:rowOff>
    </xdr:from>
    <xdr:to>
      <xdr:col>29</xdr:col>
      <xdr:colOff>468178</xdr:colOff>
      <xdr:row>285</xdr:row>
      <xdr:rowOff>154438</xdr:rowOff>
    </xdr:to>
    <xdr:graphicFrame macro="">
      <xdr:nvGraphicFramePr>
        <xdr:cNvPr id="69" name="Gráfico 68">
          <a:extLst>
            <a:ext uri="{FF2B5EF4-FFF2-40B4-BE49-F238E27FC236}">
              <a16:creationId xmlns:a16="http://schemas.microsoft.com/office/drawing/2014/main" id="{01104DB0-D84C-42FA-9755-11E34180E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</xdr:col>
      <xdr:colOff>314810</xdr:colOff>
      <xdr:row>304</xdr:row>
      <xdr:rowOff>166290</xdr:rowOff>
    </xdr:from>
    <xdr:to>
      <xdr:col>7</xdr:col>
      <xdr:colOff>47625</xdr:colOff>
      <xdr:row>320</xdr:row>
      <xdr:rowOff>126999</xdr:rowOff>
    </xdr:to>
    <xdr:graphicFrame macro="">
      <xdr:nvGraphicFramePr>
        <xdr:cNvPr id="70" name="Gráfico 69">
          <a:extLst>
            <a:ext uri="{FF2B5EF4-FFF2-40B4-BE49-F238E27FC236}">
              <a16:creationId xmlns:a16="http://schemas.microsoft.com/office/drawing/2014/main" id="{CE29D902-BFD6-4DD1-BCE1-A8EC978DA9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8</xdr:col>
      <xdr:colOff>59531</xdr:colOff>
      <xdr:row>305</xdr:row>
      <xdr:rowOff>11906</xdr:rowOff>
    </xdr:from>
    <xdr:to>
      <xdr:col>13</xdr:col>
      <xdr:colOff>67603</xdr:colOff>
      <xdr:row>320</xdr:row>
      <xdr:rowOff>166344</xdr:rowOff>
    </xdr:to>
    <xdr:graphicFrame macro="">
      <xdr:nvGraphicFramePr>
        <xdr:cNvPr id="71" name="Gráfico 70">
          <a:extLst>
            <a:ext uri="{FF2B5EF4-FFF2-40B4-BE49-F238E27FC236}">
              <a16:creationId xmlns:a16="http://schemas.microsoft.com/office/drawing/2014/main" id="{76F721B1-9831-4F0A-BEB6-AE9D383FB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14</xdr:col>
      <xdr:colOff>0</xdr:colOff>
      <xdr:row>305</xdr:row>
      <xdr:rowOff>0</xdr:rowOff>
    </xdr:from>
    <xdr:to>
      <xdr:col>19</xdr:col>
      <xdr:colOff>317634</xdr:colOff>
      <xdr:row>320</xdr:row>
      <xdr:rowOff>154438</xdr:rowOff>
    </xdr:to>
    <xdr:graphicFrame macro="">
      <xdr:nvGraphicFramePr>
        <xdr:cNvPr id="72" name="Gráfico 71">
          <a:extLst>
            <a:ext uri="{FF2B5EF4-FFF2-40B4-BE49-F238E27FC236}">
              <a16:creationId xmlns:a16="http://schemas.microsoft.com/office/drawing/2014/main" id="{39DB8C9F-E821-403C-9FC2-D7082A5A3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24</xdr:col>
      <xdr:colOff>0</xdr:colOff>
      <xdr:row>305</xdr:row>
      <xdr:rowOff>0</xdr:rowOff>
    </xdr:from>
    <xdr:to>
      <xdr:col>29</xdr:col>
      <xdr:colOff>468178</xdr:colOff>
      <xdr:row>320</xdr:row>
      <xdr:rowOff>154438</xdr:rowOff>
    </xdr:to>
    <xdr:graphicFrame macro="">
      <xdr:nvGraphicFramePr>
        <xdr:cNvPr id="73" name="Gráfico 72">
          <a:extLst>
            <a:ext uri="{FF2B5EF4-FFF2-40B4-BE49-F238E27FC236}">
              <a16:creationId xmlns:a16="http://schemas.microsoft.com/office/drawing/2014/main" id="{C78E5625-B4E0-41A3-900D-277ACF604F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</xdr:col>
      <xdr:colOff>314810</xdr:colOff>
      <xdr:row>339</xdr:row>
      <xdr:rowOff>166290</xdr:rowOff>
    </xdr:from>
    <xdr:to>
      <xdr:col>7</xdr:col>
      <xdr:colOff>47625</xdr:colOff>
      <xdr:row>355</xdr:row>
      <xdr:rowOff>126999</xdr:rowOff>
    </xdr:to>
    <xdr:graphicFrame macro="">
      <xdr:nvGraphicFramePr>
        <xdr:cNvPr id="74" name="Gráfico 73">
          <a:extLst>
            <a:ext uri="{FF2B5EF4-FFF2-40B4-BE49-F238E27FC236}">
              <a16:creationId xmlns:a16="http://schemas.microsoft.com/office/drawing/2014/main" id="{A2B5A979-0B93-41B6-A692-2C1471F6F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8</xdr:col>
      <xdr:colOff>59531</xdr:colOff>
      <xdr:row>340</xdr:row>
      <xdr:rowOff>11906</xdr:rowOff>
    </xdr:from>
    <xdr:to>
      <xdr:col>13</xdr:col>
      <xdr:colOff>67603</xdr:colOff>
      <xdr:row>355</xdr:row>
      <xdr:rowOff>166344</xdr:rowOff>
    </xdr:to>
    <xdr:graphicFrame macro="">
      <xdr:nvGraphicFramePr>
        <xdr:cNvPr id="75" name="Gráfico 74">
          <a:extLst>
            <a:ext uri="{FF2B5EF4-FFF2-40B4-BE49-F238E27FC236}">
              <a16:creationId xmlns:a16="http://schemas.microsoft.com/office/drawing/2014/main" id="{AAB5A179-DC37-4D83-9B30-B39726241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14</xdr:col>
      <xdr:colOff>0</xdr:colOff>
      <xdr:row>340</xdr:row>
      <xdr:rowOff>0</xdr:rowOff>
    </xdr:from>
    <xdr:to>
      <xdr:col>19</xdr:col>
      <xdr:colOff>317634</xdr:colOff>
      <xdr:row>355</xdr:row>
      <xdr:rowOff>154438</xdr:rowOff>
    </xdr:to>
    <xdr:graphicFrame macro="">
      <xdr:nvGraphicFramePr>
        <xdr:cNvPr id="76" name="Gráfico 75">
          <a:extLst>
            <a:ext uri="{FF2B5EF4-FFF2-40B4-BE49-F238E27FC236}">
              <a16:creationId xmlns:a16="http://schemas.microsoft.com/office/drawing/2014/main" id="{9880BABA-8719-4A3B-AAC6-EC49834D9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24</xdr:col>
      <xdr:colOff>0</xdr:colOff>
      <xdr:row>340</xdr:row>
      <xdr:rowOff>0</xdr:rowOff>
    </xdr:from>
    <xdr:to>
      <xdr:col>29</xdr:col>
      <xdr:colOff>468178</xdr:colOff>
      <xdr:row>355</xdr:row>
      <xdr:rowOff>154438</xdr:rowOff>
    </xdr:to>
    <xdr:graphicFrame macro="">
      <xdr:nvGraphicFramePr>
        <xdr:cNvPr id="77" name="Gráfico 76">
          <a:extLst>
            <a:ext uri="{FF2B5EF4-FFF2-40B4-BE49-F238E27FC236}">
              <a16:creationId xmlns:a16="http://schemas.microsoft.com/office/drawing/2014/main" id="{780C7EE6-D0A9-495D-8CCF-D6453495D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41</xdr:col>
      <xdr:colOff>222250</xdr:colOff>
      <xdr:row>49</xdr:row>
      <xdr:rowOff>95250</xdr:rowOff>
    </xdr:from>
    <xdr:to>
      <xdr:col>56</xdr:col>
      <xdr:colOff>444500</xdr:colOff>
      <xdr:row>82</xdr:row>
      <xdr:rowOff>46831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55B6904-9C25-4079-BB27-B862D07B74C8}"/>
                </a:ext>
              </a:extLst>
            </xdr:cNvPr>
            <xdr:cNvSpPr txBox="1"/>
          </xdr:nvSpPr>
          <xdr:spPr>
            <a:xfrm>
              <a:off x="31416625" y="9652000"/>
              <a:ext cx="11652250" cy="62380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Primer orden 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Para obtener la ecuacion cinetica de primer orden partimos de resolver la ecuación diferencial</a:t>
              </a:r>
              <a:r>
                <a:rPr lang="es-MX" sz="1400" b="0" i="1" baseline="0">
                  <a:latin typeface="Cambria Math" panose="02040503050406030204" pitchFamily="18" charset="0"/>
                </a:rPr>
                <a:t> :</a:t>
              </a:r>
            </a:p>
            <a:p>
              <a:pPr algn="l"/>
              <a:endParaRPr lang="es-MX" sz="1400" b="0" i="1" baseline="0">
                <a:latin typeface="Cambria Math" panose="02040503050406030204" pitchFamily="18" charset="0"/>
              </a:endParaRPr>
            </a:p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𝑑</m:t>
                      </m:r>
                      <m:sSub>
                        <m:sSubPr>
                          <m:ctrlPr>
                            <a:rPr lang="es-ES" sz="14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ES" sz="1400" b="0" i="1">
                              <a:latin typeface="Cambria Math" panose="02040503050406030204" pitchFamily="18" charset="0"/>
                            </a:rPr>
                            <m:t>𝑞</m:t>
                          </m:r>
                        </m:e>
                        <m:sub>
                          <m:r>
                            <a:rPr lang="es-ES" sz="14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</m:num>
                    <m:den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𝑑𝑡</m:t>
                      </m:r>
                    </m:den>
                  </m:f>
                  <m:r>
                    <a:rPr lang="es-ES" sz="14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es-ES" sz="14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ES" sz="1400" b="0" i="1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𝑒</m:t>
                      </m:r>
                    </m:sub>
                  </m:sSub>
                  <m:r>
                    <a:rPr lang="es-ES" sz="1400" b="0" i="1">
                      <a:latin typeface="Cambria Math" panose="02040503050406030204" pitchFamily="18" charset="0"/>
                    </a:rPr>
                    <m:t> −</m:t>
                  </m:r>
                  <m:sSub>
                    <m:sSub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s-ES" sz="14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s-MX" sz="1400" b="0" i="1">
                  <a:latin typeface="Cambria Math" panose="02040503050406030204" pitchFamily="18" charset="0"/>
                </a:rPr>
                <a:t>,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con condiciones de frontera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s-ES" sz="1400" b="0" i="1">
                        <a:latin typeface="Cambria Math" panose="02040503050406030204" pitchFamily="18" charset="0"/>
                      </a:rPr>
                      <m:t>=0 →</m:t>
                    </m:r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ES" sz="1400" b="0" i="1">
                        <a:latin typeface="Cambria Math" panose="02040503050406030204" pitchFamily="18" charset="0"/>
                      </a:rPr>
                      <m:t>=0,</m:t>
                    </m:r>
                  </m:oMath>
                </m:oMathPara>
              </a14:m>
              <a:endParaRPr lang="es-ES" sz="1400" b="0" i="1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</m:t>
                  </m:r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→</m:t>
                  </m:r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,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donde 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 t,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de equlibrio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y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una constante a determinar.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effectLst/>
                </a:rPr>
                <a:t>Una vez resuelta obtenemos que:</a:t>
              </a:r>
              <a:endParaRPr lang="es-MX" sz="1400" baseline="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(1 −</m:t>
                  </m:r>
                  <m:sSup>
                    <m:sSup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e>
                    <m:sup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es-E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E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𝐾</m:t>
                          </m:r>
                        </m:e>
                        <m:sub>
                          <m:r>
                            <a:rPr lang="es-E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p>
                  </m:sSup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s-MX" sz="14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y aplicando logaritmo en ambos lados para linealizar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unc>
                      <m:funcPr>
                        <m:ctrlP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E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1 −</m:t>
                            </m:r>
                            <m:f>
                              <m:fPr>
                                <m:ctrlPr>
                                  <a:rPr lang="es-E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E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𝑞</m:t>
                                    </m:r>
                                  </m:e>
                                  <m:sub>
                                    <m:r>
                                      <a:rPr lang="es-E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s-E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𝑞</m:t>
                                    </m:r>
                                  </m:e>
                                  <m:sub>
                                    <m:r>
                                      <a:rPr lang="es-E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.</m:t>
                    </m:r>
                  </m:oMath>
                </m:oMathPara>
              </a14:m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effectLst/>
                </a:rPr>
                <a:t>Así que al obtener un ajuste por minimos cuadrados tendremos que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unc>
                      <m:funcPr>
                        <m:ctrlP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E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y</m:t>
                        </m:r>
                        <m:r>
                          <a:rPr lang="es-E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</m:t>
                        </m:r>
                      </m:fName>
                      <m:e>
                        <m:func>
                          <m:funcPr>
                            <m:ctrlP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s-ES" sz="1100" b="0" i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s-E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E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1 −</m:t>
                                </m:r>
                                <m:f>
                                  <m:fPr>
                                    <m:ctrlPr>
                                      <a:rPr lang="es-E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s-E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𝑞</m:t>
                                        </m:r>
                                      </m:e>
                                      <m:sub>
                                        <m:r>
                                          <a:rPr lang="es-E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s-E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𝑞</m:t>
                                        </m:r>
                                      </m:e>
                                      <m:sub>
                                        <m:r>
                                          <a:rPr lang="es-E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func>
                      </m:e>
                    </m:func>
                  </m:oMath>
                </m:oMathPara>
              </a14:m>
              <a:endParaRPr lang="es-E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</m:t>
                    </m:r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−</m:t>
                    </m:r>
                    <m:sSub>
                      <m:sSubPr>
                        <m:ctrlP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unc>
                      <m:funcPr>
                        <m:ctrlP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E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b</m:t>
                        </m:r>
                        <m:r>
                          <a:rPr lang="es-E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</m:t>
                        </m:r>
                      </m:fName>
                      <m:e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func>
                  </m:oMath>
                </m:oMathPara>
              </a14:m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y será equivalente a tener </a:t>
              </a:r>
              <a14:m>
                <m:oMath xmlns:m="http://schemas.openxmlformats.org/officeDocument/2006/math"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𝑦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𝑚𝑡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</m:oMath>
              </a14:m>
              <a:endParaRPr lang="es-MX" sz="1100" b="0" i="1">
                <a:latin typeface="Cambria Math" panose="02040503050406030204" pitchFamily="18" charset="0"/>
              </a:endParaRPr>
            </a:p>
            <a:p>
              <a:pPr algn="l"/>
              <a:endParaRPr lang="es-MX" sz="1100" b="0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55B6904-9C25-4079-BB27-B862D07B74C8}"/>
                </a:ext>
              </a:extLst>
            </xdr:cNvPr>
            <xdr:cNvSpPr txBox="1"/>
          </xdr:nvSpPr>
          <xdr:spPr>
            <a:xfrm>
              <a:off x="31416625" y="9652000"/>
              <a:ext cx="11652250" cy="62380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Primer orden 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Para obtener la ecuacion cinetica de primer orden partimos de resolver la ecuación diferencial</a:t>
              </a:r>
              <a:r>
                <a:rPr lang="es-MX" sz="1400" b="0" i="1" baseline="0">
                  <a:latin typeface="Cambria Math" panose="02040503050406030204" pitchFamily="18" charset="0"/>
                </a:rPr>
                <a:t> :</a:t>
              </a:r>
            </a:p>
            <a:p>
              <a:pPr algn="l"/>
              <a:endParaRPr lang="es-MX" sz="1400" b="0" i="1" baseline="0">
                <a:latin typeface="Cambria Math" panose="02040503050406030204" pitchFamily="18" charset="0"/>
              </a:endParaRPr>
            </a:p>
            <a:p>
              <a:pPr algn="ctr"/>
              <a:r>
                <a:rPr lang="es-ES" sz="1400" b="0" i="0">
                  <a:latin typeface="Cambria Math" panose="02040503050406030204" pitchFamily="18" charset="0"/>
                </a:rPr>
                <a:t>(𝑑𝑞_𝑡)/𝑑𝑡=𝐾_1 (𝑞_𝑒  −𝑞_𝑡)</a:t>
              </a:r>
              <a:r>
                <a:rPr lang="es-MX" sz="1400" b="0" i="1">
                  <a:latin typeface="Cambria Math" panose="02040503050406030204" pitchFamily="18" charset="0"/>
                </a:rPr>
                <a:t>,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con condiciones de frontera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ES" sz="1400" b="0" i="0">
                  <a:latin typeface="Cambria Math" panose="02040503050406030204" pitchFamily="18" charset="0"/>
                </a:rPr>
                <a:t>𝑡=0 →𝑞_𝑡=0,</a:t>
              </a:r>
              <a:endParaRPr lang="es-ES" sz="1400" b="0" i="1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𝑡=𝑡_𝑒  →𝑞_𝑡=𝑞_𝑒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,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donde 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𝑞_𝑡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 t,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𝑞_𝑒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de equlibrio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𝑡_𝑒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y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𝐾_1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una constante a determinar.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effectLst/>
                </a:rPr>
                <a:t>Una vez resuelta obtenemos que:</a:t>
              </a:r>
              <a:endParaRPr lang="es-MX" sz="1400" baseline="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𝑞_𝑡=𝑞_𝑒 (1 −𝑒^(−𝐾_1  𝑡))</a:t>
              </a:r>
              <a:r>
                <a:rPr lang="es-MX" sz="14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y aplicando logaritmo en ambos lados para linealizar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ln⁡(1 −𝑞_𝑡/𝑞_𝑒 )=−𝐾_1  𝑡 .</a:t>
              </a:r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effectLst/>
                </a:rPr>
                <a:t>Así que al obtener un ajuste por minimos cuadrados tendremos que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〖y= 〗⁡ln⁡(1 −𝑞_𝑡/𝑞_𝑒 ) </a:t>
              </a:r>
              <a:endParaRPr lang="es-E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𝑚= −𝐾_1  </a:t>
              </a:r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〖b= 〗⁡0</a:t>
              </a:r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y será equivalente a tener </a:t>
              </a: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𝑦=𝑚𝑡+𝑏</a:t>
              </a:r>
              <a:endParaRPr lang="es-MX" sz="1100" b="0" i="1">
                <a:latin typeface="Cambria Math" panose="02040503050406030204" pitchFamily="18" charset="0"/>
              </a:endParaRPr>
            </a:p>
            <a:p>
              <a:pPr algn="l"/>
              <a:endParaRPr lang="es-MX" sz="1100" b="0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47</xdr:col>
      <xdr:colOff>160735</xdr:colOff>
      <xdr:row>99</xdr:row>
      <xdr:rowOff>27383</xdr:rowOff>
    </xdr:from>
    <xdr:to>
      <xdr:col>53</xdr:col>
      <xdr:colOff>160735</xdr:colOff>
      <xdr:row>116</xdr:row>
      <xdr:rowOff>154781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FDF2AC1-9AD3-44A7-892C-74AACFEDB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41</xdr:col>
      <xdr:colOff>226219</xdr:colOff>
      <xdr:row>99</xdr:row>
      <xdr:rowOff>23811</xdr:rowOff>
    </xdr:from>
    <xdr:to>
      <xdr:col>47</xdr:col>
      <xdr:colOff>119063</xdr:colOff>
      <xdr:row>116</xdr:row>
      <xdr:rowOff>142874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C7BCB7D-591F-412F-9F58-467DF3833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60</xdr:col>
      <xdr:colOff>127000</xdr:colOff>
      <xdr:row>49</xdr:row>
      <xdr:rowOff>63500</xdr:rowOff>
    </xdr:from>
    <xdr:to>
      <xdr:col>74</xdr:col>
      <xdr:colOff>492125</xdr:colOff>
      <xdr:row>82</xdr:row>
      <xdr:rowOff>111125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7350E82-E13C-4ED3-94D2-14A8728B0B50}"/>
                </a:ext>
              </a:extLst>
            </xdr:cNvPr>
            <xdr:cNvSpPr txBox="1"/>
          </xdr:nvSpPr>
          <xdr:spPr>
            <a:xfrm>
              <a:off x="39417625" y="9620250"/>
              <a:ext cx="11033125" cy="63341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Para obtener la ecuacion cinetica de primer orden partimos de resolver la ecuación diferencial</a:t>
              </a:r>
              <a:r>
                <a:rPr lang="es-MX" sz="1400" b="0" i="1" baseline="0">
                  <a:latin typeface="Cambria Math" panose="02040503050406030204" pitchFamily="18" charset="0"/>
                </a:rPr>
                <a:t> :</a:t>
              </a:r>
            </a:p>
            <a:p>
              <a:pPr algn="l"/>
              <a:endParaRPr lang="es-MX" sz="1400" b="0" i="1" baseline="0">
                <a:latin typeface="Cambria Math" panose="02040503050406030204" pitchFamily="18" charset="0"/>
              </a:endParaRPr>
            </a:p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𝑑</m:t>
                      </m:r>
                      <m:sSub>
                        <m:sSubPr>
                          <m:ctrlPr>
                            <a:rPr lang="es-ES" sz="14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ES" sz="1400" b="0" i="1">
                              <a:latin typeface="Cambria Math" panose="02040503050406030204" pitchFamily="18" charset="0"/>
                            </a:rPr>
                            <m:t>𝑞</m:t>
                          </m:r>
                        </m:e>
                        <m:sub>
                          <m:r>
                            <a:rPr lang="es-ES" sz="14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</m:num>
                    <m:den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𝑑𝑡</m:t>
                      </m:r>
                    </m:den>
                  </m:f>
                  <m:r>
                    <a:rPr lang="es-ES" sz="14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es-ES" sz="14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sSup>
                    <m:sSup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es-ES" sz="14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s-ES" sz="14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s-ES" sz="1400" b="0" i="1">
                                  <a:latin typeface="Cambria Math" panose="02040503050406030204" pitchFamily="18" charset="0"/>
                                </a:rPr>
                                <m:t>𝑞</m:t>
                              </m:r>
                            </m:e>
                            <m:sub>
                              <m:r>
                                <a:rPr lang="es-ES" sz="1400" b="0" i="1">
                                  <a:latin typeface="Cambria Math" panose="02040503050406030204" pitchFamily="18" charset="0"/>
                                </a:rPr>
                                <m:t>𝑒</m:t>
                              </m:r>
                            </m:sub>
                          </m:sSub>
                          <m:r>
                            <a:rPr lang="es-ES" sz="1400" b="0" i="1">
                              <a:latin typeface="Cambria Math" panose="02040503050406030204" pitchFamily="18" charset="0"/>
                            </a:rPr>
                            <m:t> −</m:t>
                          </m:r>
                          <m:sSub>
                            <m:sSubPr>
                              <m:ctrlPr>
                                <a:rPr lang="es-ES" sz="14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s-ES" sz="1400" b="0" i="1">
                                  <a:latin typeface="Cambria Math" panose="02040503050406030204" pitchFamily="18" charset="0"/>
                                </a:rPr>
                                <m:t>𝑞</m:t>
                              </m:r>
                            </m:e>
                            <m:sub>
                              <m:r>
                                <a:rPr lang="es-ES" sz="1400" b="0" i="1">
                                  <a:latin typeface="Cambria Math" panose="02040503050406030204" pitchFamily="18" charset="0"/>
                                </a:rPr>
                                <m:t>𝑡</m:t>
                              </m:r>
                            </m:sub>
                          </m:sSub>
                        </m:e>
                      </m:d>
                    </m:e>
                    <m:sup>
                      <m:r>
                        <a:rPr lang="es-ES" sz="14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s-MX" sz="1400" b="0" i="1">
                  <a:latin typeface="Cambria Math" panose="02040503050406030204" pitchFamily="18" charset="0"/>
                </a:rPr>
                <a:t>,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con condiciones de frontera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s-ES" sz="1400" b="0" i="1">
                        <a:latin typeface="Cambria Math" panose="02040503050406030204" pitchFamily="18" charset="0"/>
                      </a:rPr>
                      <m:t>=0 →</m:t>
                    </m:r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ES" sz="1400" b="0" i="1">
                        <a:latin typeface="Cambria Math" panose="02040503050406030204" pitchFamily="18" charset="0"/>
                      </a:rPr>
                      <m:t>=0,</m:t>
                    </m:r>
                  </m:oMath>
                </m:oMathPara>
              </a14:m>
              <a:endParaRPr lang="es-ES" sz="1400" b="0" i="1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</m:t>
                  </m:r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→</m:t>
                  </m:r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,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donde 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 t,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de equlibrio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y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una constante a determinar.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effectLst/>
                </a:rPr>
                <a:t>Una vez resuelta obtenemos que:</a:t>
              </a:r>
              <a:endParaRPr lang="es-MX" sz="1400" baseline="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s-ES" sz="18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bSup>
                        <m:sSubSupPr>
                          <m:ctrlP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sSub>
                            <m:sSubPr>
                              <m:ctrlPr>
                                <a:rPr lang="es-ES" sz="18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s-ES" sz="18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𝐾</m:t>
                              </m:r>
                            </m:e>
                            <m:sub>
                              <m:r>
                                <a:rPr lang="es-ES" sz="18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𝑞</m:t>
                          </m:r>
                        </m:e>
                        <m:sub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sub>
                        <m:sup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bSup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num>
                    <m:den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1+</m:t>
                      </m:r>
                      <m:sSub>
                        <m:sSubPr>
                          <m:ctrlP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𝐾</m:t>
                          </m:r>
                        </m:e>
                        <m:sub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</m:sSub>
                      <m:sSub>
                        <m:sSubPr>
                          <m:ctrlP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𝑞</m:t>
                          </m:r>
                        </m:e>
                        <m:sub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sub>
                      </m:sSub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den>
                  </m:f>
                </m:oMath>
              </a14:m>
              <a:r>
                <a:rPr lang="es-MX" sz="18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,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s-MX" sz="1400" b="0" i="1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Aplicando algo de algebra tenemos </a:t>
              </a:r>
              <a:endParaRPr lang="es-MX" sz="1100" b="0" i="1">
                <a:latin typeface="Cambria Math" panose="02040503050406030204" pitchFamily="18" charset="0"/>
              </a:endParaRPr>
            </a:p>
            <a:p>
              <a:pPr algn="l"/>
              <a:endParaRPr lang="es-MX" sz="11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es-E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sSub>
                          <m:sSubPr>
                            <m:ctrlP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den>
                    </m:f>
                    <m:r>
                      <a:rPr lang="es-ES" sz="16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s-E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s-E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den>
                        </m:f>
                        <m:r>
                          <a:rPr lang="es-E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  <m:r>
                      <a:rPr lang="es-ES" sz="16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s-ES" sz="16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s-E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𝐾</m:t>
                            </m:r>
                          </m:e>
                          <m:sub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s-E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Sup>
                          <m:sSubSupPr>
                            <m:ctrlP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  <m:sup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es-MX" sz="16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endParaRPr lang="es-MX" sz="1100" b="0" i="1">
                <a:latin typeface="Cambria Math" panose="02040503050406030204" pitchFamily="18" charset="0"/>
              </a:endParaRPr>
            </a:p>
            <a:p>
              <a:pPr marL="0" indent="0" algn="l"/>
              <a:r>
                <a:rPr lang="es-MX" sz="1400" b="0" i="1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Que se parece a  una regresión lineal  </a:t>
              </a:r>
              <a14:m>
                <m:oMath xmlns:m="http://schemas.openxmlformats.org/officeDocument/2006/math">
                  <m:r>
                    <a:rPr lang="es-ES" sz="14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𝑦</m:t>
                  </m:r>
                  <m:r>
                    <a:rPr lang="es-ES" sz="14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s-ES" sz="14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𝑚</m:t>
                  </m:r>
                  <m:r>
                    <a:rPr lang="es-ES" sz="14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es-ES" sz="14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s-ES" sz="14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s-ES" sz="14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</m:oMath>
              </a14:m>
              <a:r>
                <a:rPr lang="es-ES" sz="1400" b="0" i="1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con:</a:t>
              </a: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=</m:t>
                    </m:r>
                    <m:f>
                      <m:fPr>
                        <m:ctrlP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den>
                    </m:f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  </m:t>
                    </m:r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</m:oMath>
                </m:oMathPara>
              </a14:m>
              <a:endParaRPr lang="es-ES" sz="1400" b="0" i="1" baseline="0">
                <a:latin typeface="Cambria Math" panose="02040503050406030204" pitchFamily="18" charset="0"/>
              </a:endParaRPr>
            </a:p>
            <a:p>
              <a:pPr algn="l"/>
              <a:endParaRPr lang="es-ES" sz="1400" b="0" i="1" baseline="0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</m:t>
                    </m:r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=</m:t>
                    </m:r>
                    <m:f>
                      <m:fPr>
                        <m:ctrlPr>
                          <a:rPr lang="es-ES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s-ES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den>
                    </m:f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 </m:t>
                    </m:r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=</m:t>
                    </m:r>
                    <m:f>
                      <m:fPr>
                        <m:ctrlP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𝐾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Sup>
                          <m:sSubSupPr>
                            <m:ctrlP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  <m:sup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den>
                    </m:f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ES" sz="1100" b="0" i="1" baseline="0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7350E82-E13C-4ED3-94D2-14A8728B0B50}"/>
                </a:ext>
              </a:extLst>
            </xdr:cNvPr>
            <xdr:cNvSpPr txBox="1"/>
          </xdr:nvSpPr>
          <xdr:spPr>
            <a:xfrm>
              <a:off x="39417625" y="9620250"/>
              <a:ext cx="11033125" cy="63341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Para obtener la ecuacion cinetica de primer orden partimos de resolver la ecuación diferencial</a:t>
              </a:r>
              <a:r>
                <a:rPr lang="es-MX" sz="1400" b="0" i="1" baseline="0">
                  <a:latin typeface="Cambria Math" panose="02040503050406030204" pitchFamily="18" charset="0"/>
                </a:rPr>
                <a:t> :</a:t>
              </a:r>
            </a:p>
            <a:p>
              <a:pPr algn="l"/>
              <a:endParaRPr lang="es-MX" sz="1400" b="0" i="1" baseline="0">
                <a:latin typeface="Cambria Math" panose="02040503050406030204" pitchFamily="18" charset="0"/>
              </a:endParaRPr>
            </a:p>
            <a:p>
              <a:pPr algn="ctr"/>
              <a:r>
                <a:rPr lang="es-ES" sz="1400" b="0" i="0">
                  <a:latin typeface="Cambria Math" panose="02040503050406030204" pitchFamily="18" charset="0"/>
                </a:rPr>
                <a:t>(𝑑𝑞_𝑡)/𝑑𝑡=𝐾_2 (𝑞_𝑒  −𝑞_𝑡 )^2</a:t>
              </a:r>
              <a:r>
                <a:rPr lang="es-MX" sz="1400" b="0" i="1">
                  <a:latin typeface="Cambria Math" panose="02040503050406030204" pitchFamily="18" charset="0"/>
                </a:rPr>
                <a:t>,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con condiciones de frontera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ES" sz="1400" b="0" i="0">
                  <a:latin typeface="Cambria Math" panose="02040503050406030204" pitchFamily="18" charset="0"/>
                </a:rPr>
                <a:t>𝑡=0 →𝑞_𝑡=0,</a:t>
              </a:r>
              <a:endParaRPr lang="es-ES" sz="1400" b="0" i="1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𝑡=𝑡_𝑒  →𝑞_𝑡=𝑞_𝑒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,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donde 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𝑞_𝑡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 t,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𝑞_𝑒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de equlibrio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𝑡_𝑒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y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𝐾_1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una constante a determinar.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effectLst/>
                </a:rPr>
                <a:t>Una vez resuelta obtenemos que:</a:t>
              </a:r>
              <a:endParaRPr lang="es-MX" sz="1400" baseline="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𝑞_𝑡=(〖𝐾_2  𝑞〗_𝑒^2  𝑡)/(1+𝐾_2 〖 𝑞〗_𝑒  𝑡)</a:t>
              </a:r>
              <a:r>
                <a:rPr lang="es-MX" sz="18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,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s-MX" sz="1400" b="0" i="1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Aplicando algo de algebra tenemos </a:t>
              </a:r>
              <a:endParaRPr lang="es-MX" sz="1100" b="0" i="1">
                <a:latin typeface="Cambria Math" panose="02040503050406030204" pitchFamily="18" charset="0"/>
              </a:endParaRPr>
            </a:p>
            <a:p>
              <a:pPr algn="l"/>
              <a:endParaRPr lang="es-MX" sz="1100" b="0" i="1">
                <a:latin typeface="Cambria Math" panose="02040503050406030204" pitchFamily="18" charset="0"/>
              </a:endParaRPr>
            </a:p>
            <a:p>
              <a:pPr algn="l"/>
              <a:r>
                <a:rPr lang="es-E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𝑡/𝑞_𝑡 =(1/𝑞_𝑒   )𝑡+1/(𝐾_2  𝑞_𝑒^2 )</a:t>
              </a:r>
              <a:endParaRPr lang="es-MX" sz="16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endParaRPr lang="es-MX" sz="1100" b="0" i="1">
                <a:latin typeface="Cambria Math" panose="02040503050406030204" pitchFamily="18" charset="0"/>
              </a:endParaRPr>
            </a:p>
            <a:p>
              <a:pPr marL="0" indent="0" algn="l"/>
              <a:r>
                <a:rPr lang="es-MX" sz="1400" b="0" i="1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Que se parece a  una regresión lineal  </a:t>
              </a:r>
              <a:r>
                <a:rPr lang="es-ES" sz="1400" b="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𝑦=𝑚∗𝑥+𝑏</a:t>
              </a:r>
              <a:r>
                <a:rPr lang="es-ES" sz="1400" b="0" i="1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con:</a:t>
              </a:r>
            </a:p>
            <a:p>
              <a:pPr algn="l"/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 =</a:t>
              </a: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𝑡/𝑞_𝑡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  𝑥=𝑡</a:t>
              </a:r>
              <a:endParaRPr lang="es-ES" sz="1400" b="0" i="1" baseline="0">
                <a:latin typeface="Cambria Math" panose="02040503050406030204" pitchFamily="18" charset="0"/>
              </a:endParaRPr>
            </a:p>
            <a:p>
              <a:pPr algn="l"/>
              <a:endParaRPr lang="es-ES" sz="1400" b="0" i="1" baseline="0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 =1/𝑞_𝑒 ,  𝑏 =</a:t>
              </a: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1/(𝐾_2  𝑞_𝑒^2 )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es-ES" sz="1100" b="0" i="1" baseline="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60</xdr:col>
      <xdr:colOff>357187</xdr:colOff>
      <xdr:row>99</xdr:row>
      <xdr:rowOff>64294</xdr:rowOff>
    </xdr:from>
    <xdr:to>
      <xdr:col>66</xdr:col>
      <xdr:colOff>357187</xdr:colOff>
      <xdr:row>116</xdr:row>
      <xdr:rowOff>183357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F70E6A9-B5ED-419A-A88F-89002CB2D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67</xdr:col>
      <xdr:colOff>35719</xdr:colOff>
      <xdr:row>99</xdr:row>
      <xdr:rowOff>52387</xdr:rowOff>
    </xdr:from>
    <xdr:to>
      <xdr:col>73</xdr:col>
      <xdr:colOff>35719</xdr:colOff>
      <xdr:row>116</xdr:row>
      <xdr:rowOff>179785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7947C05-8F16-40B6-904B-9D8059BE0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60</xdr:col>
      <xdr:colOff>357187</xdr:colOff>
      <xdr:row>133</xdr:row>
      <xdr:rowOff>64294</xdr:rowOff>
    </xdr:from>
    <xdr:to>
      <xdr:col>66</xdr:col>
      <xdr:colOff>357187</xdr:colOff>
      <xdr:row>150</xdr:row>
      <xdr:rowOff>183357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8CADEA4-9CFF-40C4-9A4F-6AC7A0949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67</xdr:col>
      <xdr:colOff>35719</xdr:colOff>
      <xdr:row>133</xdr:row>
      <xdr:rowOff>52387</xdr:rowOff>
    </xdr:from>
    <xdr:to>
      <xdr:col>73</xdr:col>
      <xdr:colOff>35719</xdr:colOff>
      <xdr:row>150</xdr:row>
      <xdr:rowOff>179785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88130C31-6B92-47EE-830C-123936FA6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60</xdr:col>
      <xdr:colOff>357187</xdr:colOff>
      <xdr:row>167</xdr:row>
      <xdr:rowOff>64294</xdr:rowOff>
    </xdr:from>
    <xdr:to>
      <xdr:col>66</xdr:col>
      <xdr:colOff>357187</xdr:colOff>
      <xdr:row>184</xdr:row>
      <xdr:rowOff>183357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12DD9DF6-E39D-4808-8623-CC0DCB043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67</xdr:col>
      <xdr:colOff>35719</xdr:colOff>
      <xdr:row>167</xdr:row>
      <xdr:rowOff>52387</xdr:rowOff>
    </xdr:from>
    <xdr:to>
      <xdr:col>73</xdr:col>
      <xdr:colOff>35719</xdr:colOff>
      <xdr:row>184</xdr:row>
      <xdr:rowOff>179785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A6C459F0-443B-47B3-9C29-F68BB8FD1F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60</xdr:col>
      <xdr:colOff>357187</xdr:colOff>
      <xdr:row>201</xdr:row>
      <xdr:rowOff>64294</xdr:rowOff>
    </xdr:from>
    <xdr:to>
      <xdr:col>66</xdr:col>
      <xdr:colOff>357187</xdr:colOff>
      <xdr:row>218</xdr:row>
      <xdr:rowOff>183357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D0C62B68-04CF-4E40-A29A-D4CE3007F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67</xdr:col>
      <xdr:colOff>35719</xdr:colOff>
      <xdr:row>201</xdr:row>
      <xdr:rowOff>52387</xdr:rowOff>
    </xdr:from>
    <xdr:to>
      <xdr:col>73</xdr:col>
      <xdr:colOff>35719</xdr:colOff>
      <xdr:row>218</xdr:row>
      <xdr:rowOff>179785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645D89F3-4DCF-4CBE-9CE2-4133FB2E1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60</xdr:col>
      <xdr:colOff>357187</xdr:colOff>
      <xdr:row>235</xdr:row>
      <xdr:rowOff>64294</xdr:rowOff>
    </xdr:from>
    <xdr:to>
      <xdr:col>66</xdr:col>
      <xdr:colOff>357187</xdr:colOff>
      <xdr:row>252</xdr:row>
      <xdr:rowOff>183357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FFAB1AFC-BA2C-4307-BAA7-DF7114CABF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67</xdr:col>
      <xdr:colOff>35719</xdr:colOff>
      <xdr:row>235</xdr:row>
      <xdr:rowOff>52387</xdr:rowOff>
    </xdr:from>
    <xdr:to>
      <xdr:col>73</xdr:col>
      <xdr:colOff>35719</xdr:colOff>
      <xdr:row>252</xdr:row>
      <xdr:rowOff>179785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50D6C323-CA8C-4A64-AA65-8D8AC42A2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60</xdr:col>
      <xdr:colOff>357187</xdr:colOff>
      <xdr:row>269</xdr:row>
      <xdr:rowOff>64294</xdr:rowOff>
    </xdr:from>
    <xdr:to>
      <xdr:col>66</xdr:col>
      <xdr:colOff>357187</xdr:colOff>
      <xdr:row>286</xdr:row>
      <xdr:rowOff>183357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D3CA5D60-9A44-42AB-A68F-A25BEB02D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67</xdr:col>
      <xdr:colOff>35719</xdr:colOff>
      <xdr:row>269</xdr:row>
      <xdr:rowOff>52387</xdr:rowOff>
    </xdr:from>
    <xdr:to>
      <xdr:col>73</xdr:col>
      <xdr:colOff>35719</xdr:colOff>
      <xdr:row>286</xdr:row>
      <xdr:rowOff>179785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0D35C023-1432-48CA-B30A-A5841C2E5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60</xdr:col>
      <xdr:colOff>357187</xdr:colOff>
      <xdr:row>304</xdr:row>
      <xdr:rowOff>64294</xdr:rowOff>
    </xdr:from>
    <xdr:to>
      <xdr:col>66</xdr:col>
      <xdr:colOff>357187</xdr:colOff>
      <xdr:row>321</xdr:row>
      <xdr:rowOff>183357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64A59E3-5037-4094-B102-4BC5048AB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67</xdr:col>
      <xdr:colOff>35719</xdr:colOff>
      <xdr:row>304</xdr:row>
      <xdr:rowOff>52387</xdr:rowOff>
    </xdr:from>
    <xdr:to>
      <xdr:col>73</xdr:col>
      <xdr:colOff>35719</xdr:colOff>
      <xdr:row>321</xdr:row>
      <xdr:rowOff>179785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AC22C85E-EBA6-4C84-99FF-9C213DC5A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47</xdr:col>
      <xdr:colOff>160735</xdr:colOff>
      <xdr:row>133</xdr:row>
      <xdr:rowOff>27383</xdr:rowOff>
    </xdr:from>
    <xdr:to>
      <xdr:col>53</xdr:col>
      <xdr:colOff>160735</xdr:colOff>
      <xdr:row>150</xdr:row>
      <xdr:rowOff>154781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35A8377F-54CC-47F7-A67D-2D520B882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41</xdr:col>
      <xdr:colOff>226219</xdr:colOff>
      <xdr:row>133</xdr:row>
      <xdr:rowOff>23811</xdr:rowOff>
    </xdr:from>
    <xdr:to>
      <xdr:col>47</xdr:col>
      <xdr:colOff>119063</xdr:colOff>
      <xdr:row>150</xdr:row>
      <xdr:rowOff>142874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47BB64EA-5842-4DD7-A331-9E207E60B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47</xdr:col>
      <xdr:colOff>160735</xdr:colOff>
      <xdr:row>167</xdr:row>
      <xdr:rowOff>27383</xdr:rowOff>
    </xdr:from>
    <xdr:to>
      <xdr:col>53</xdr:col>
      <xdr:colOff>160735</xdr:colOff>
      <xdr:row>184</xdr:row>
      <xdr:rowOff>154781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BB980122-1907-41D8-873A-39A207CED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41</xdr:col>
      <xdr:colOff>226219</xdr:colOff>
      <xdr:row>167</xdr:row>
      <xdr:rowOff>23811</xdr:rowOff>
    </xdr:from>
    <xdr:to>
      <xdr:col>47</xdr:col>
      <xdr:colOff>119063</xdr:colOff>
      <xdr:row>184</xdr:row>
      <xdr:rowOff>142874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7F5BB791-F30F-4E4D-A9AF-9DC33E9F0C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47</xdr:col>
      <xdr:colOff>160735</xdr:colOff>
      <xdr:row>201</xdr:row>
      <xdr:rowOff>27383</xdr:rowOff>
    </xdr:from>
    <xdr:to>
      <xdr:col>53</xdr:col>
      <xdr:colOff>160735</xdr:colOff>
      <xdr:row>218</xdr:row>
      <xdr:rowOff>154781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72D577C2-DA18-4DC9-9332-FC6F327CD2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>
    <xdr:from>
      <xdr:col>41</xdr:col>
      <xdr:colOff>226219</xdr:colOff>
      <xdr:row>201</xdr:row>
      <xdr:rowOff>23811</xdr:rowOff>
    </xdr:from>
    <xdr:to>
      <xdr:col>47</xdr:col>
      <xdr:colOff>119063</xdr:colOff>
      <xdr:row>218</xdr:row>
      <xdr:rowOff>142874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7D41803D-ACE1-4C16-8E68-1100AF01B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>
    <xdr:from>
      <xdr:col>47</xdr:col>
      <xdr:colOff>160735</xdr:colOff>
      <xdr:row>235</xdr:row>
      <xdr:rowOff>27383</xdr:rowOff>
    </xdr:from>
    <xdr:to>
      <xdr:col>53</xdr:col>
      <xdr:colOff>160735</xdr:colOff>
      <xdr:row>252</xdr:row>
      <xdr:rowOff>154781</xdr:rowOff>
    </xdr:to>
    <xdr:graphicFrame macro="">
      <xdr:nvGraphicFramePr>
        <xdr:cNvPr id="48" name="Gráfico 47">
          <a:extLst>
            <a:ext uri="{FF2B5EF4-FFF2-40B4-BE49-F238E27FC236}">
              <a16:creationId xmlns:a16="http://schemas.microsoft.com/office/drawing/2014/main" id="{187E65F0-053D-4AEE-BC8A-8DFDAFF06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>
    <xdr:from>
      <xdr:col>41</xdr:col>
      <xdr:colOff>226219</xdr:colOff>
      <xdr:row>235</xdr:row>
      <xdr:rowOff>23811</xdr:rowOff>
    </xdr:from>
    <xdr:to>
      <xdr:col>47</xdr:col>
      <xdr:colOff>119063</xdr:colOff>
      <xdr:row>252</xdr:row>
      <xdr:rowOff>142874</xdr:rowOff>
    </xdr:to>
    <xdr:graphicFrame macro="">
      <xdr:nvGraphicFramePr>
        <xdr:cNvPr id="49" name="Gráfico 48">
          <a:extLst>
            <a:ext uri="{FF2B5EF4-FFF2-40B4-BE49-F238E27FC236}">
              <a16:creationId xmlns:a16="http://schemas.microsoft.com/office/drawing/2014/main" id="{AF2447D2-8D94-4550-BD08-4B12452FD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>
    <xdr:from>
      <xdr:col>47</xdr:col>
      <xdr:colOff>160735</xdr:colOff>
      <xdr:row>269</xdr:row>
      <xdr:rowOff>27383</xdr:rowOff>
    </xdr:from>
    <xdr:to>
      <xdr:col>53</xdr:col>
      <xdr:colOff>160735</xdr:colOff>
      <xdr:row>286</xdr:row>
      <xdr:rowOff>154781</xdr:rowOff>
    </xdr:to>
    <xdr:graphicFrame macro="">
      <xdr:nvGraphicFramePr>
        <xdr:cNvPr id="56" name="Gráfico 55">
          <a:extLst>
            <a:ext uri="{FF2B5EF4-FFF2-40B4-BE49-F238E27FC236}">
              <a16:creationId xmlns:a16="http://schemas.microsoft.com/office/drawing/2014/main" id="{A0334CF1-F020-421E-AD43-8DDE35BD8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>
    <xdr:from>
      <xdr:col>41</xdr:col>
      <xdr:colOff>226219</xdr:colOff>
      <xdr:row>269</xdr:row>
      <xdr:rowOff>23811</xdr:rowOff>
    </xdr:from>
    <xdr:to>
      <xdr:col>47</xdr:col>
      <xdr:colOff>119063</xdr:colOff>
      <xdr:row>286</xdr:row>
      <xdr:rowOff>142874</xdr:rowOff>
    </xdr:to>
    <xdr:graphicFrame macro="">
      <xdr:nvGraphicFramePr>
        <xdr:cNvPr id="57" name="Gráfico 56">
          <a:extLst>
            <a:ext uri="{FF2B5EF4-FFF2-40B4-BE49-F238E27FC236}">
              <a16:creationId xmlns:a16="http://schemas.microsoft.com/office/drawing/2014/main" id="{B7F33D78-7FD5-4AB6-B048-BE935B7BA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  <xdr:twoCellAnchor>
    <xdr:from>
      <xdr:col>47</xdr:col>
      <xdr:colOff>160735</xdr:colOff>
      <xdr:row>304</xdr:row>
      <xdr:rowOff>27383</xdr:rowOff>
    </xdr:from>
    <xdr:to>
      <xdr:col>53</xdr:col>
      <xdr:colOff>160735</xdr:colOff>
      <xdr:row>321</xdr:row>
      <xdr:rowOff>154781</xdr:rowOff>
    </xdr:to>
    <xdr:graphicFrame macro="">
      <xdr:nvGraphicFramePr>
        <xdr:cNvPr id="62" name="Gráfico 61">
          <a:extLst>
            <a:ext uri="{FF2B5EF4-FFF2-40B4-BE49-F238E27FC236}">
              <a16:creationId xmlns:a16="http://schemas.microsoft.com/office/drawing/2014/main" id="{51DEDB28-3E13-4145-BA29-7C8836CF1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>
    <xdr:from>
      <xdr:col>41</xdr:col>
      <xdr:colOff>226219</xdr:colOff>
      <xdr:row>304</xdr:row>
      <xdr:rowOff>23811</xdr:rowOff>
    </xdr:from>
    <xdr:to>
      <xdr:col>47</xdr:col>
      <xdr:colOff>119063</xdr:colOff>
      <xdr:row>321</xdr:row>
      <xdr:rowOff>142874</xdr:rowOff>
    </xdr:to>
    <xdr:graphicFrame macro="">
      <xdr:nvGraphicFramePr>
        <xdr:cNvPr id="63" name="Gráfico 62">
          <a:extLst>
            <a:ext uri="{FF2B5EF4-FFF2-40B4-BE49-F238E27FC236}">
              <a16:creationId xmlns:a16="http://schemas.microsoft.com/office/drawing/2014/main" id="{1107EE03-3260-4B2F-B74D-C1C95F7B2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33336</xdr:rowOff>
    </xdr:from>
    <xdr:to>
      <xdr:col>7</xdr:col>
      <xdr:colOff>9525</xdr:colOff>
      <xdr:row>18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671FBA-44B6-D48F-D8D4-708757333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745672</xdr:colOff>
      <xdr:row>21</xdr:row>
      <xdr:rowOff>7448</xdr:rowOff>
    </xdr:from>
    <xdr:to>
      <xdr:col>15</xdr:col>
      <xdr:colOff>12247</xdr:colOff>
      <xdr:row>40</xdr:row>
      <xdr:rowOff>163871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14D38A3-0478-4F8F-8677-D46B8834B7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190499</xdr:rowOff>
    </xdr:from>
    <xdr:to>
      <xdr:col>24</xdr:col>
      <xdr:colOff>28575</xdr:colOff>
      <xdr:row>20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50A39B8-C733-4D92-B3F2-59D61B74E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27142</xdr:colOff>
      <xdr:row>21</xdr:row>
      <xdr:rowOff>1</xdr:rowOff>
    </xdr:from>
    <xdr:to>
      <xdr:col>24</xdr:col>
      <xdr:colOff>8092</xdr:colOff>
      <xdr:row>40</xdr:row>
      <xdr:rowOff>164298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6B23722-EC16-4BAB-8397-AEE4B2759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37529</xdr:colOff>
      <xdr:row>0</xdr:row>
      <xdr:rowOff>150117</xdr:rowOff>
    </xdr:from>
    <xdr:to>
      <xdr:col>15</xdr:col>
      <xdr:colOff>30727</xdr:colOff>
      <xdr:row>20</xdr:row>
      <xdr:rowOff>10241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8474F652-A12D-10D5-9908-62ECA43F6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735370</xdr:colOff>
      <xdr:row>42</xdr:row>
      <xdr:rowOff>41787</xdr:rowOff>
    </xdr:from>
    <xdr:to>
      <xdr:col>30</xdr:col>
      <xdr:colOff>225322</xdr:colOff>
      <xdr:row>57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030482-E998-457B-DD1E-661DE357D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249115</xdr:colOff>
      <xdr:row>0</xdr:row>
      <xdr:rowOff>0</xdr:rowOff>
    </xdr:from>
    <xdr:ext cx="1589209" cy="1571624"/>
    <xdr:pic>
      <xdr:nvPicPr>
        <xdr:cNvPr id="3" name="2 Imagen">
          <a:extLst>
            <a:ext uri="{FF2B5EF4-FFF2-40B4-BE49-F238E27FC236}">
              <a16:creationId xmlns:a16="http://schemas.microsoft.com/office/drawing/2014/main" id="{F055A135-5146-4B93-994A-77BC90969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15115" y="952500"/>
          <a:ext cx="1589209" cy="1571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rizt/OneDrive/Desktop/(14)%20curva%20de%20calibracion%20nuev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rizt\OneDrive\Desktop\Tesis\Resultados\(19)%20Cinetica%20de%20degradacio&#769;n%20sin%20arroz%20(bien).xlsx" TargetMode="External"/><Relationship Id="rId1" Type="http://schemas.openxmlformats.org/officeDocument/2006/relationships/externalLinkPath" Target="/Users/krizt/OneDrive/Desktop/Tesis/Resultados/(19)%20Cinetica%20de%20degradacio&#769;n%20sin%20arroz%20(bie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lubilidad con el tensoactivos"/>
      <sheetName val="Experimento "/>
      <sheetName val="raw data"/>
      <sheetName val="Análisis"/>
    </sheetNames>
    <sheetDataSet>
      <sheetData sheetId="0" refreshError="1">
        <row r="23">
          <cell r="D23">
            <v>12.037037037037035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álisis"/>
    </sheetNames>
    <sheetDataSet>
      <sheetData sheetId="0">
        <row r="4">
          <cell r="AL4">
            <v>0.5</v>
          </cell>
        </row>
        <row r="57">
          <cell r="D57">
            <v>10</v>
          </cell>
          <cell r="J57">
            <v>10</v>
          </cell>
          <cell r="P57">
            <v>10</v>
          </cell>
        </row>
        <row r="59">
          <cell r="AC59">
            <v>0</v>
          </cell>
        </row>
        <row r="60">
          <cell r="AC60">
            <v>0</v>
          </cell>
        </row>
        <row r="61">
          <cell r="AC61">
            <v>0</v>
          </cell>
        </row>
        <row r="62">
          <cell r="AC62">
            <v>0</v>
          </cell>
        </row>
        <row r="63">
          <cell r="AC63">
            <v>0</v>
          </cell>
        </row>
        <row r="64">
          <cell r="AC64">
            <v>0</v>
          </cell>
        </row>
        <row r="65">
          <cell r="AC65">
            <v>0</v>
          </cell>
        </row>
        <row r="66">
          <cell r="AC66">
            <v>0</v>
          </cell>
        </row>
        <row r="67">
          <cell r="AC67">
            <v>0</v>
          </cell>
        </row>
        <row r="196">
          <cell r="AC196">
            <v>0</v>
          </cell>
        </row>
        <row r="197">
          <cell r="AC197">
            <v>0</v>
          </cell>
        </row>
        <row r="198">
          <cell r="AC198">
            <v>0</v>
          </cell>
        </row>
        <row r="199">
          <cell r="AC199">
            <v>0</v>
          </cell>
        </row>
        <row r="200">
          <cell r="AC200">
            <v>0</v>
          </cell>
        </row>
        <row r="201">
          <cell r="AC201">
            <v>0</v>
          </cell>
        </row>
        <row r="202">
          <cell r="AC202">
            <v>0</v>
          </cell>
        </row>
        <row r="203">
          <cell r="AC203">
            <v>0</v>
          </cell>
        </row>
        <row r="204">
          <cell r="AC204">
            <v>0</v>
          </cell>
        </row>
        <row r="368">
          <cell r="D368">
            <v>0</v>
          </cell>
          <cell r="F368">
            <v>-0.10978260869565216</v>
          </cell>
          <cell r="J368">
            <v>0</v>
          </cell>
          <cell r="L368">
            <v>-0.10978260869565216</v>
          </cell>
          <cell r="P368">
            <v>0</v>
          </cell>
          <cell r="R368">
            <v>-0.10978260869565216</v>
          </cell>
          <cell r="AA368">
            <v>0</v>
          </cell>
          <cell r="AB368">
            <v>-0.10978260869565216</v>
          </cell>
        </row>
        <row r="369">
          <cell r="D369">
            <v>0.5</v>
          </cell>
          <cell r="F369">
            <v>-0.10978260869565216</v>
          </cell>
          <cell r="J369">
            <v>0.5</v>
          </cell>
          <cell r="L369">
            <v>-0.10978260869565216</v>
          </cell>
          <cell r="P369">
            <v>0.5</v>
          </cell>
          <cell r="R369">
            <v>-0.10978260869565216</v>
          </cell>
          <cell r="AA369">
            <v>0.5</v>
          </cell>
          <cell r="AB369">
            <v>-0.10978260869565216</v>
          </cell>
        </row>
        <row r="370">
          <cell r="D370">
            <v>1</v>
          </cell>
          <cell r="F370">
            <v>-0.10978260869565216</v>
          </cell>
          <cell r="J370">
            <v>1</v>
          </cell>
          <cell r="L370">
            <v>-0.10978260869565216</v>
          </cell>
          <cell r="P370">
            <v>1</v>
          </cell>
          <cell r="R370">
            <v>-0.10978260869565216</v>
          </cell>
          <cell r="AA370">
            <v>1</v>
          </cell>
          <cell r="AB370">
            <v>-0.10978260869565216</v>
          </cell>
        </row>
        <row r="371">
          <cell r="D371">
            <v>1.5</v>
          </cell>
          <cell r="F371">
            <v>-0.10978260869565216</v>
          </cell>
          <cell r="J371">
            <v>1.5</v>
          </cell>
          <cell r="L371">
            <v>-0.10978260869565216</v>
          </cell>
          <cell r="P371">
            <v>1.5</v>
          </cell>
          <cell r="R371">
            <v>-0.10978260869565216</v>
          </cell>
          <cell r="AA371">
            <v>1.5</v>
          </cell>
          <cell r="AB371">
            <v>-0.10978260869565216</v>
          </cell>
        </row>
        <row r="372">
          <cell r="D372">
            <v>2</v>
          </cell>
          <cell r="F372">
            <v>-0.10978260869565216</v>
          </cell>
          <cell r="J372">
            <v>2</v>
          </cell>
          <cell r="L372">
            <v>-0.10978260869565216</v>
          </cell>
          <cell r="P372">
            <v>2</v>
          </cell>
          <cell r="R372">
            <v>-0.10978260869565216</v>
          </cell>
          <cell r="AA372">
            <v>2</v>
          </cell>
          <cell r="AB372">
            <v>-0.10978260869565216</v>
          </cell>
        </row>
        <row r="373">
          <cell r="D373">
            <v>3</v>
          </cell>
          <cell r="F373">
            <v>-0.10978260869565216</v>
          </cell>
          <cell r="J373">
            <v>3</v>
          </cell>
          <cell r="L373">
            <v>-0.10978260869565216</v>
          </cell>
          <cell r="P373">
            <v>3</v>
          </cell>
          <cell r="R373">
            <v>-0.10978260869565216</v>
          </cell>
          <cell r="AA373">
            <v>3</v>
          </cell>
          <cell r="AB373">
            <v>-0.10978260869565216</v>
          </cell>
        </row>
        <row r="374">
          <cell r="D374">
            <v>4</v>
          </cell>
          <cell r="F374">
            <v>-0.10978260869565216</v>
          </cell>
          <cell r="J374">
            <v>4</v>
          </cell>
          <cell r="L374">
            <v>-0.10978260869565216</v>
          </cell>
          <cell r="P374">
            <v>4</v>
          </cell>
          <cell r="R374">
            <v>-0.10978260869565216</v>
          </cell>
          <cell r="AA374">
            <v>4</v>
          </cell>
          <cell r="AB374">
            <v>-0.10978260869565216</v>
          </cell>
        </row>
        <row r="375">
          <cell r="D375">
            <v>5</v>
          </cell>
          <cell r="F375">
            <v>-0.10978260869565216</v>
          </cell>
          <cell r="J375">
            <v>5</v>
          </cell>
          <cell r="L375">
            <v>-0.10978260869565216</v>
          </cell>
          <cell r="P375">
            <v>5</v>
          </cell>
          <cell r="R375">
            <v>-0.10978260869565216</v>
          </cell>
          <cell r="AA375">
            <v>5</v>
          </cell>
          <cell r="AB375">
            <v>-0.10978260869565216</v>
          </cell>
        </row>
        <row r="376">
          <cell r="D376">
            <v>6</v>
          </cell>
          <cell r="F376">
            <v>-0.10978260869565216</v>
          </cell>
          <cell r="J376">
            <v>6</v>
          </cell>
          <cell r="L376">
            <v>-0.10978260869565216</v>
          </cell>
          <cell r="P376">
            <v>6</v>
          </cell>
          <cell r="R376">
            <v>-0.10978260869565216</v>
          </cell>
          <cell r="AA376">
            <v>6</v>
          </cell>
          <cell r="AB376">
            <v>-0.10978260869565216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erimento "/>
      <sheetName val="Análisis"/>
      <sheetName val="Imagenes"/>
      <sheetName val="Datos"/>
      <sheetName val="( C ) = 3 R1"/>
      <sheetName val="C=(4) R1"/>
      <sheetName val="(C)=5 R1"/>
      <sheetName val="( C )= 5 R2"/>
      <sheetName val="C=(6) R1"/>
      <sheetName val="C=(6) R2"/>
      <sheetName val="( C )=6 R3"/>
      <sheetName val="( C ) =7 R1"/>
      <sheetName val="( C ) =8 R1"/>
      <sheetName val="( C) =9 R1,R2"/>
    </sheetNames>
    <sheetDataSet>
      <sheetData sheetId="0"/>
      <sheetData sheetId="1">
        <row r="16">
          <cell r="K16">
            <v>39.190097678649117</v>
          </cell>
        </row>
        <row r="19">
          <cell r="K19">
            <v>42.766274191365525</v>
          </cell>
        </row>
        <row r="22">
          <cell r="K22">
            <v>44.048931590276688</v>
          </cell>
        </row>
        <row r="25">
          <cell r="K25">
            <v>44.188394607115292</v>
          </cell>
        </row>
        <row r="28">
          <cell r="K28">
            <v>48.247917760936453</v>
          </cell>
        </row>
        <row r="31">
          <cell r="K31">
            <v>54.089098823747342</v>
          </cell>
        </row>
        <row r="34">
          <cell r="K34">
            <v>56.353324484131775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4FD4-EBA1-4843-8D3B-1DE8ED87F0E6}">
  <dimension ref="B2:F30"/>
  <sheetViews>
    <sheetView topLeftCell="B7" zoomScaleNormal="100" workbookViewId="0">
      <selection activeCell="I19" sqref="I19"/>
    </sheetView>
  </sheetViews>
  <sheetFormatPr baseColWidth="10" defaultRowHeight="15" x14ac:dyDescent="0.25"/>
  <cols>
    <col min="3" max="3" width="38.7109375" bestFit="1" customWidth="1"/>
    <col min="4" max="4" width="13.85546875" bestFit="1" customWidth="1"/>
    <col min="5" max="5" width="21.7109375" bestFit="1" customWidth="1"/>
    <col min="6" max="6" width="20.42578125" bestFit="1" customWidth="1"/>
    <col min="7" max="7" width="13" bestFit="1" customWidth="1"/>
    <col min="9" max="9" width="51.5703125" bestFit="1" customWidth="1"/>
  </cols>
  <sheetData>
    <row r="2" spans="2:6" x14ac:dyDescent="0.25">
      <c r="C2" s="5" t="s">
        <v>3</v>
      </c>
      <c r="D2" s="5">
        <v>200</v>
      </c>
      <c r="E2">
        <f>D2/1000</f>
        <v>0.2</v>
      </c>
      <c r="F2" t="s">
        <v>4</v>
      </c>
    </row>
    <row r="4" spans="2:6" x14ac:dyDescent="0.25">
      <c r="C4" t="s">
        <v>17</v>
      </c>
    </row>
    <row r="5" spans="2:6" x14ac:dyDescent="0.25">
      <c r="C5" s="3" t="s">
        <v>1</v>
      </c>
      <c r="D5" s="3" t="s">
        <v>2</v>
      </c>
      <c r="E5" s="3" t="s">
        <v>16</v>
      </c>
      <c r="F5" s="3" t="s">
        <v>18</v>
      </c>
    </row>
    <row r="6" spans="2:6" x14ac:dyDescent="0.25">
      <c r="C6" s="4">
        <v>10</v>
      </c>
      <c r="D6" s="3">
        <f>D$2</f>
        <v>200</v>
      </c>
      <c r="E6" s="13">
        <f>((C6*D6)/1000)/1000</f>
        <v>2E-3</v>
      </c>
      <c r="F6" s="12">
        <f>($F$30*C6/D$22)/1000</f>
        <v>0.28888888888888886</v>
      </c>
    </row>
    <row r="7" spans="2:6" x14ac:dyDescent="0.25">
      <c r="C7" s="4">
        <v>9</v>
      </c>
      <c r="D7" s="3">
        <f t="shared" ref="D7:D9" si="0">D$2</f>
        <v>200</v>
      </c>
      <c r="E7" s="13">
        <f t="shared" ref="E7:E11" si="1">((C7*D7)/1000)/1000</f>
        <v>1.8E-3</v>
      </c>
      <c r="F7" s="12">
        <f t="shared" ref="F7:F13" si="2">($F$30*C7/D$22)/1000</f>
        <v>0.25999999999999995</v>
      </c>
    </row>
    <row r="8" spans="2:6" x14ac:dyDescent="0.25">
      <c r="B8" s="81"/>
      <c r="C8" s="77">
        <v>8</v>
      </c>
      <c r="D8" s="77">
        <f t="shared" si="0"/>
        <v>200</v>
      </c>
      <c r="E8" s="78">
        <f t="shared" si="1"/>
        <v>1.6000000000000001E-3</v>
      </c>
      <c r="F8" s="79">
        <f t="shared" si="2"/>
        <v>0.23111111111111107</v>
      </c>
    </row>
    <row r="9" spans="2:6" x14ac:dyDescent="0.25">
      <c r="C9" s="4">
        <v>7</v>
      </c>
      <c r="D9" s="3">
        <f t="shared" si="0"/>
        <v>200</v>
      </c>
      <c r="E9" s="13">
        <f t="shared" si="1"/>
        <v>1.4E-3</v>
      </c>
      <c r="F9" s="12">
        <f t="shared" si="2"/>
        <v>0.20222222222222219</v>
      </c>
    </row>
    <row r="10" spans="2:6" x14ac:dyDescent="0.25">
      <c r="B10" s="81"/>
      <c r="C10" s="77">
        <v>6</v>
      </c>
      <c r="D10" s="77">
        <f>D$2</f>
        <v>200</v>
      </c>
      <c r="E10" s="78">
        <f t="shared" si="1"/>
        <v>1.1999999999999999E-3</v>
      </c>
      <c r="F10" s="79">
        <f t="shared" si="2"/>
        <v>0.17333333333333331</v>
      </c>
    </row>
    <row r="11" spans="2:6" x14ac:dyDescent="0.25">
      <c r="C11" s="4">
        <v>5</v>
      </c>
      <c r="D11" s="3">
        <f>D$2</f>
        <v>200</v>
      </c>
      <c r="E11" s="13">
        <f t="shared" si="1"/>
        <v>1E-3</v>
      </c>
      <c r="F11" s="12">
        <f t="shared" si="2"/>
        <v>0.14444444444444443</v>
      </c>
    </row>
    <row r="12" spans="2:6" x14ac:dyDescent="0.25">
      <c r="C12" s="4">
        <v>4</v>
      </c>
      <c r="D12" s="3">
        <f t="shared" ref="D12:D13" si="3">D$2</f>
        <v>200</v>
      </c>
      <c r="E12" s="13">
        <f t="shared" ref="E12:E13" si="4">((C12*D12)/1000)/1000</f>
        <v>8.0000000000000004E-4</v>
      </c>
      <c r="F12" s="12">
        <f t="shared" si="2"/>
        <v>0.11555555555555554</v>
      </c>
    </row>
    <row r="13" spans="2:6" x14ac:dyDescent="0.25">
      <c r="C13" s="4">
        <v>3</v>
      </c>
      <c r="D13" s="3">
        <f t="shared" si="3"/>
        <v>200</v>
      </c>
      <c r="E13" s="13">
        <f t="shared" si="4"/>
        <v>5.9999999999999995E-4</v>
      </c>
      <c r="F13" s="12">
        <f t="shared" si="2"/>
        <v>8.6666666666666656E-2</v>
      </c>
    </row>
    <row r="14" spans="2:6" x14ac:dyDescent="0.25">
      <c r="C14" s="4"/>
      <c r="D14" s="3"/>
      <c r="E14" s="13"/>
      <c r="F14" s="12"/>
    </row>
    <row r="15" spans="2:6" x14ac:dyDescent="0.25">
      <c r="C15" s="4"/>
      <c r="D15" s="3"/>
      <c r="E15" s="13"/>
      <c r="F15" s="12"/>
    </row>
    <row r="16" spans="2:6" x14ac:dyDescent="0.25">
      <c r="C16" s="4"/>
      <c r="D16" s="3"/>
      <c r="E16" s="13"/>
      <c r="F16" s="3"/>
    </row>
    <row r="19" spans="3:6" ht="15.75" x14ac:dyDescent="0.25">
      <c r="C19" s="6" t="s">
        <v>5</v>
      </c>
    </row>
    <row r="21" spans="3:6" x14ac:dyDescent="0.25">
      <c r="C21" t="s">
        <v>6</v>
      </c>
      <c r="F21" s="7"/>
    </row>
    <row r="22" spans="3:6" x14ac:dyDescent="0.25">
      <c r="C22" s="8" t="s">
        <v>7</v>
      </c>
      <c r="D22" s="9">
        <v>5</v>
      </c>
      <c r="E22" s="10" t="s">
        <v>8</v>
      </c>
      <c r="F22" s="11"/>
    </row>
    <row r="23" spans="3:6" x14ac:dyDescent="0.25">
      <c r="C23" s="8" t="s">
        <v>9</v>
      </c>
      <c r="D23" s="9">
        <v>160</v>
      </c>
      <c r="E23" s="10" t="s">
        <v>10</v>
      </c>
      <c r="F23" s="11"/>
    </row>
    <row r="24" spans="3:6" x14ac:dyDescent="0.25">
      <c r="F24" s="11"/>
    </row>
    <row r="25" spans="3:6" x14ac:dyDescent="0.25">
      <c r="C25" s="8" t="s">
        <v>11</v>
      </c>
      <c r="D25" s="9">
        <v>10</v>
      </c>
      <c r="E25" s="10" t="s">
        <v>8</v>
      </c>
    </row>
    <row r="26" spans="3:6" x14ac:dyDescent="0.25">
      <c r="C26" s="8" t="s">
        <v>9</v>
      </c>
      <c r="D26" s="9">
        <f>D23*D25/D22</f>
        <v>320</v>
      </c>
      <c r="E26" s="10" t="s">
        <v>10</v>
      </c>
    </row>
    <row r="29" spans="3:6" x14ac:dyDescent="0.25">
      <c r="C29" s="3" t="s">
        <v>12</v>
      </c>
      <c r="D29" s="3" t="s">
        <v>13</v>
      </c>
      <c r="E29" s="3" t="s">
        <v>14</v>
      </c>
      <c r="F29" s="3" t="s">
        <v>15</v>
      </c>
    </row>
    <row r="30" spans="3:6" x14ac:dyDescent="0.25">
      <c r="C30" s="7">
        <v>60</v>
      </c>
      <c r="D30" s="11">
        <f>'[1]Solubilidad con el tensoactivos'!$D$23*'Experimento '!C30/1000</f>
        <v>0.7222222222222221</v>
      </c>
      <c r="E30" s="11">
        <f>D30*$E$2</f>
        <v>0.14444444444444443</v>
      </c>
      <c r="F30" s="11">
        <f>E30*1000</f>
        <v>144.44444444444443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6AA2-F737-49F8-9AA3-7008AF507008}">
  <sheetPr>
    <tabColor theme="5"/>
  </sheetPr>
  <dimension ref="A2:DK352"/>
  <sheetViews>
    <sheetView showGridLines="0" tabSelected="1" topLeftCell="CA1" zoomScale="90" zoomScaleNormal="90" workbookViewId="0">
      <selection activeCell="DB292" sqref="DB292"/>
    </sheetView>
  </sheetViews>
  <sheetFormatPr baseColWidth="10" defaultRowHeight="15" x14ac:dyDescent="0.25"/>
  <cols>
    <col min="2" max="2" width="11.42578125" customWidth="1"/>
    <col min="3" max="3" width="11" customWidth="1"/>
    <col min="4" max="5" width="14" bestFit="1" customWidth="1"/>
    <col min="6" max="6" width="14.42578125" bestFit="1" customWidth="1"/>
    <col min="7" max="7" width="15.140625" bestFit="1" customWidth="1"/>
    <col min="8" max="8" width="11.42578125" customWidth="1"/>
    <col min="11" max="11" width="14.85546875" customWidth="1"/>
    <col min="12" max="12" width="13" bestFit="1" customWidth="1"/>
    <col min="13" max="13" width="13.7109375" customWidth="1"/>
    <col min="14" max="22" width="11.42578125" customWidth="1"/>
    <col min="23" max="23" width="5.85546875" style="62" customWidth="1"/>
    <col min="24" max="40" width="11.42578125" customWidth="1"/>
    <col min="41" max="41" width="5.7109375" style="62" customWidth="1"/>
    <col min="42" max="59" width="11.42578125" customWidth="1"/>
    <col min="60" max="60" width="7.140625" style="62" customWidth="1"/>
    <col min="72" max="74" width="11.42578125" customWidth="1"/>
    <col min="79" max="79" width="5.7109375" style="62" customWidth="1"/>
    <col min="98" max="98" width="7.140625" style="62" customWidth="1"/>
    <col min="110" max="111" width="0" hidden="1" customWidth="1"/>
  </cols>
  <sheetData>
    <row r="2" spans="2:58" ht="15.75" x14ac:dyDescent="0.25">
      <c r="F2" s="14"/>
      <c r="G2" s="15" t="s">
        <v>19</v>
      </c>
      <c r="Y2" s="119" t="s">
        <v>52</v>
      </c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L2" t="s">
        <v>49</v>
      </c>
      <c r="AQ2" s="119" t="s">
        <v>53</v>
      </c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E2" t="s">
        <v>49</v>
      </c>
    </row>
    <row r="3" spans="2:58" x14ac:dyDescent="0.25">
      <c r="AL3" t="s">
        <v>20</v>
      </c>
      <c r="AM3" t="s">
        <v>21</v>
      </c>
      <c r="BE3" t="s">
        <v>20</v>
      </c>
      <c r="BF3" t="s">
        <v>21</v>
      </c>
    </row>
    <row r="4" spans="2:58" x14ac:dyDescent="0.25">
      <c r="B4" s="17" t="s">
        <v>22</v>
      </c>
      <c r="Y4" s="2" t="s">
        <v>29</v>
      </c>
      <c r="Z4" s="2" t="s">
        <v>50</v>
      </c>
      <c r="AA4" s="2" t="s">
        <v>31</v>
      </c>
      <c r="AB4" s="2" t="s">
        <v>20</v>
      </c>
      <c r="AC4" s="2" t="s">
        <v>21</v>
      </c>
      <c r="AD4" s="2" t="s">
        <v>32</v>
      </c>
      <c r="AE4" s="2" t="s">
        <v>33</v>
      </c>
      <c r="AF4" s="2" t="s">
        <v>34</v>
      </c>
      <c r="AH4" s="2" t="s">
        <v>36</v>
      </c>
      <c r="AI4">
        <v>1.0284</v>
      </c>
      <c r="AL4">
        <v>0.5</v>
      </c>
      <c r="AM4">
        <f>$AI$7*(AL4)^$AI$8</f>
        <v>0.2973240788531894</v>
      </c>
      <c r="AQ4" s="2" t="s">
        <v>29</v>
      </c>
      <c r="AR4" s="2" t="s">
        <v>50</v>
      </c>
      <c r="AS4" s="2" t="s">
        <v>31</v>
      </c>
      <c r="AT4" s="2" t="s">
        <v>20</v>
      </c>
      <c r="AU4" s="2" t="s">
        <v>57</v>
      </c>
      <c r="AV4" s="2" t="s">
        <v>58</v>
      </c>
      <c r="AW4" s="2" t="s">
        <v>59</v>
      </c>
      <c r="AX4" s="2" t="s">
        <v>56</v>
      </c>
      <c r="AY4" s="2" t="s">
        <v>60</v>
      </c>
      <c r="AZ4" s="2" t="s">
        <v>61</v>
      </c>
      <c r="BA4" s="2" t="s">
        <v>54</v>
      </c>
      <c r="BE4">
        <v>0.5</v>
      </c>
      <c r="BF4">
        <f t="shared" ref="BF4:BF25" si="0">($BD$10*($BD$11*BE4))/(1+$BD$11*BE4)</f>
        <v>0.28088309645525533</v>
      </c>
    </row>
    <row r="5" spans="2:58" x14ac:dyDescent="0.25">
      <c r="B5" s="2" t="s">
        <v>23</v>
      </c>
      <c r="C5" s="2"/>
      <c r="E5" s="18" t="s">
        <v>24</v>
      </c>
      <c r="F5" s="19">
        <v>0.2</v>
      </c>
      <c r="G5" s="20" t="s">
        <v>4</v>
      </c>
      <c r="Y5" s="37"/>
      <c r="Z5" s="39"/>
      <c r="AA5" s="34"/>
      <c r="AB5" s="34"/>
      <c r="AC5" s="34"/>
      <c r="AD5" s="34"/>
      <c r="AE5" s="34"/>
      <c r="AF5" s="34"/>
      <c r="AH5" s="2" t="s">
        <v>35</v>
      </c>
      <c r="AI5">
        <v>-0.50009999999999999</v>
      </c>
      <c r="AL5">
        <v>1</v>
      </c>
      <c r="AM5">
        <f t="shared" ref="AM5:AM25" si="1">$AI$7*(AL5)^$AI$8</f>
        <v>0.60647000967921438</v>
      </c>
      <c r="AQ5" s="37"/>
      <c r="AR5" s="34"/>
      <c r="AS5" s="34"/>
      <c r="AT5" s="34"/>
      <c r="AU5" s="34"/>
      <c r="AV5" s="34"/>
      <c r="AW5" s="34"/>
      <c r="AX5" s="34"/>
      <c r="AY5" s="34"/>
      <c r="AZ5" s="34"/>
      <c r="BA5" s="34"/>
      <c r="BE5">
        <v>1</v>
      </c>
      <c r="BF5">
        <f t="shared" si="0"/>
        <v>0.55239463072418937</v>
      </c>
    </row>
    <row r="6" spans="2:58" x14ac:dyDescent="0.25">
      <c r="B6" s="16" t="s">
        <v>25</v>
      </c>
      <c r="C6" s="16">
        <v>0.27600000000000002</v>
      </c>
      <c r="E6" s="2" t="s">
        <v>26</v>
      </c>
      <c r="F6" s="19">
        <v>0.5</v>
      </c>
      <c r="G6" s="20" t="s">
        <v>0</v>
      </c>
      <c r="M6" s="46" t="s">
        <v>66</v>
      </c>
      <c r="N6" s="47">
        <v>200</v>
      </c>
      <c r="O6" s="46" t="s">
        <v>67</v>
      </c>
      <c r="P6" s="47" t="s">
        <v>68</v>
      </c>
      <c r="Y6" s="37">
        <v>9</v>
      </c>
      <c r="Z6" s="37">
        <f>H16</f>
        <v>9.0786231884057962</v>
      </c>
      <c r="AA6" s="37">
        <f>I16</f>
        <v>1.0109999999999999</v>
      </c>
      <c r="AB6" s="37">
        <f t="shared" ref="AB6:AB11" si="2">(AA6-C$7)/C$6</f>
        <v>3.5532608695652166</v>
      </c>
      <c r="AC6" s="37">
        <f t="shared" ref="AC6:AC11" si="3">(Z6-AB6)*(F$5/F$6)</f>
        <v>2.2101449275362319</v>
      </c>
      <c r="AD6" s="37">
        <f>LN(AB6)</f>
        <v>1.2678657366811243</v>
      </c>
      <c r="AE6" s="37">
        <f t="shared" ref="AD6:AE11" si="4">LN(AC6)</f>
        <v>0.793058091450207</v>
      </c>
      <c r="AF6" s="37">
        <f t="shared" ref="AF6:AF12" si="5">(1-(AB6/Z6))*100</f>
        <v>60.861236381051206</v>
      </c>
      <c r="AL6">
        <v>1.5</v>
      </c>
      <c r="AM6">
        <f t="shared" si="1"/>
        <v>0.92024100358927774</v>
      </c>
      <c r="AQ6" s="37">
        <v>9</v>
      </c>
      <c r="AR6" s="37">
        <f t="shared" ref="AR6:AS12" si="6">Z6</f>
        <v>9.0786231884057962</v>
      </c>
      <c r="AS6" s="37">
        <f t="shared" si="6"/>
        <v>1.0109999999999999</v>
      </c>
      <c r="AT6" s="37">
        <f t="shared" ref="AT6:AT12" si="7">(AS6-$C$7)/$C$6</f>
        <v>3.5532608695652166</v>
      </c>
      <c r="AU6" s="37">
        <f t="shared" ref="AU6:AU12" si="8">1/AT6</f>
        <v>0.2814316304680331</v>
      </c>
      <c r="AV6" s="37">
        <f t="shared" ref="AV6:AV12" si="9">LOG(AT6)</f>
        <v>0.55062709323481362</v>
      </c>
      <c r="AW6" s="37">
        <f t="shared" ref="AW6:AW12" si="10">LN(AT6)</f>
        <v>1.2678657366811243</v>
      </c>
      <c r="AX6" s="37">
        <f t="shared" ref="AX6:AX12" si="11">(AR6-AT6)*($F$5/$F$6)</f>
        <v>2.2101449275362319</v>
      </c>
      <c r="AY6" s="37">
        <f t="shared" ref="AY6:AY12" si="12">1/AX6</f>
        <v>0.4524590163934426</v>
      </c>
      <c r="AZ6" s="37">
        <f t="shared" ref="AZ6:AZ12" si="13">LOG(AX6)</f>
        <v>0.34442075294554936</v>
      </c>
      <c r="BA6" s="37">
        <f t="shared" ref="BA6:BA12" si="14">(1-(AT6/AR6))*100</f>
        <v>60.861236381051206</v>
      </c>
      <c r="BC6" s="2" t="s">
        <v>64</v>
      </c>
      <c r="BD6">
        <v>1.7499</v>
      </c>
      <c r="BE6">
        <v>1.5</v>
      </c>
      <c r="BF6">
        <f t="shared" si="0"/>
        <v>0.81499592502037499</v>
      </c>
    </row>
    <row r="7" spans="2:58" x14ac:dyDescent="0.25">
      <c r="B7" s="16" t="s">
        <v>27</v>
      </c>
      <c r="C7" s="16">
        <v>3.0300000000000001E-2</v>
      </c>
      <c r="M7" s="46" t="s">
        <v>69</v>
      </c>
      <c r="N7" s="47">
        <v>3.4988999999999999</v>
      </c>
      <c r="O7" s="46" t="s">
        <v>70</v>
      </c>
      <c r="P7" s="47">
        <v>3</v>
      </c>
      <c r="Y7" s="37">
        <v>8</v>
      </c>
      <c r="Z7" s="37">
        <f>H19</f>
        <v>8.0749999999999993</v>
      </c>
      <c r="AA7" s="37">
        <f>I19</f>
        <v>0.90600000000000003</v>
      </c>
      <c r="AB7" s="37">
        <f t="shared" ref="AB7" si="15">(AA7-C$7)/C$6</f>
        <v>3.1728260869565217</v>
      </c>
      <c r="AC7" s="37">
        <f t="shared" ref="AC7" si="16">(Z7-AB7)*(F$5/F$6)</f>
        <v>1.9608695652173911</v>
      </c>
      <c r="AD7" s="37">
        <f>LN(AB7)</f>
        <v>1.1546227008110288</v>
      </c>
      <c r="AE7" s="37">
        <f t="shared" ref="AE7" si="17">LN(AC7)</f>
        <v>0.67338803057948282</v>
      </c>
      <c r="AF7" s="37">
        <f t="shared" ref="AF7" si="18">(1-(AB7/Z7))*100</f>
        <v>60.708036074841829</v>
      </c>
      <c r="AH7" t="s">
        <v>37</v>
      </c>
      <c r="AI7">
        <f>EXP(AI5)</f>
        <v>0.60647000967921438</v>
      </c>
      <c r="AL7">
        <v>2</v>
      </c>
      <c r="AM7">
        <f t="shared" si="1"/>
        <v>1.2370537699434663</v>
      </c>
      <c r="AQ7" s="37">
        <v>8</v>
      </c>
      <c r="AR7" s="37">
        <f t="shared" si="6"/>
        <v>8.0749999999999993</v>
      </c>
      <c r="AS7" s="37">
        <f t="shared" si="6"/>
        <v>0.90600000000000003</v>
      </c>
      <c r="AT7" s="37">
        <f t="shared" si="7"/>
        <v>3.1728260869565217</v>
      </c>
      <c r="AU7" s="37">
        <f t="shared" si="8"/>
        <v>0.31517643028434394</v>
      </c>
      <c r="AV7" s="37">
        <f t="shared" si="9"/>
        <v>0.50144626764245903</v>
      </c>
      <c r="AW7" s="37">
        <f t="shared" si="10"/>
        <v>1.1546227008110288</v>
      </c>
      <c r="AX7" s="37">
        <f t="shared" si="11"/>
        <v>1.9608695652173911</v>
      </c>
      <c r="AY7" s="37">
        <f t="shared" si="12"/>
        <v>0.50997782705099781</v>
      </c>
      <c r="AZ7" s="37">
        <f t="shared" si="13"/>
        <v>0.29244870586036759</v>
      </c>
      <c r="BA7" s="37">
        <f t="shared" si="14"/>
        <v>60.708036074841829</v>
      </c>
      <c r="BC7" s="2" t="s">
        <v>55</v>
      </c>
      <c r="BD7">
        <v>6.0400000000000002E-2</v>
      </c>
      <c r="BE7">
        <v>2</v>
      </c>
      <c r="BF7">
        <f t="shared" si="0"/>
        <v>1.0691185117870317</v>
      </c>
    </row>
    <row r="8" spans="2:58" x14ac:dyDescent="0.25">
      <c r="Y8" s="37">
        <v>7</v>
      </c>
      <c r="Z8" s="37">
        <f>H22</f>
        <v>6.9518115942028986</v>
      </c>
      <c r="AA8" s="37">
        <f>I22</f>
        <v>0.8</v>
      </c>
      <c r="AB8" s="37">
        <f t="shared" ref="AB8" si="19">(AA8-C$7)/C$6</f>
        <v>2.788768115942029</v>
      </c>
      <c r="AC8" s="37">
        <f t="shared" ref="AC8" si="20">(Z8-AB8)*(F$5/F$6)</f>
        <v>1.6652173913043478</v>
      </c>
      <c r="AD8" s="37">
        <f t="shared" ref="AD8" si="21">LN(AB8)</f>
        <v>1.0255999628231218</v>
      </c>
      <c r="AE8" s="37">
        <f t="shared" ref="AE8" si="22">LN(AC8)</f>
        <v>0.50995568025745053</v>
      </c>
      <c r="AF8" s="37">
        <f t="shared" ref="AF8" si="23">(1-(AB8/Z8))*100</f>
        <v>59.884296659196323</v>
      </c>
      <c r="AH8" t="s">
        <v>36</v>
      </c>
      <c r="AI8">
        <f>AI4</f>
        <v>1.0284</v>
      </c>
      <c r="AL8">
        <v>2.5</v>
      </c>
      <c r="AM8">
        <f t="shared" si="1"/>
        <v>1.5561477692935395</v>
      </c>
      <c r="AQ8" s="37">
        <v>7</v>
      </c>
      <c r="AR8" s="37">
        <f t="shared" si="6"/>
        <v>6.9518115942028986</v>
      </c>
      <c r="AS8" s="37">
        <f t="shared" si="6"/>
        <v>0.8</v>
      </c>
      <c r="AT8" s="37">
        <f t="shared" si="7"/>
        <v>2.788768115942029</v>
      </c>
      <c r="AU8" s="37">
        <f t="shared" si="8"/>
        <v>0.35858126542808888</v>
      </c>
      <c r="AV8" s="37">
        <f t="shared" si="9"/>
        <v>0.445412404494262</v>
      </c>
      <c r="AW8" s="37">
        <f t="shared" si="10"/>
        <v>1.0255999628231218</v>
      </c>
      <c r="AX8" s="37">
        <f t="shared" si="11"/>
        <v>1.6652173913043478</v>
      </c>
      <c r="AY8" s="37">
        <f t="shared" si="12"/>
        <v>0.60052219321148825</v>
      </c>
      <c r="AZ8" s="37">
        <f t="shared" si="13"/>
        <v>0.22147093795102984</v>
      </c>
      <c r="BA8" s="37">
        <f t="shared" si="14"/>
        <v>59.884296659196323</v>
      </c>
      <c r="BE8">
        <v>2.5</v>
      </c>
      <c r="BF8">
        <f t="shared" si="0"/>
        <v>1.3151665000789101</v>
      </c>
    </row>
    <row r="9" spans="2:58" x14ac:dyDescent="0.25">
      <c r="B9" s="1" t="s">
        <v>28</v>
      </c>
      <c r="C9" s="1"/>
      <c r="M9" s="48" t="s">
        <v>67</v>
      </c>
      <c r="N9" s="48">
        <f>(N6*(N7-P7))/P7</f>
        <v>33.259999999999991</v>
      </c>
      <c r="Y9" s="37">
        <v>6</v>
      </c>
      <c r="Z9" s="37">
        <f>H25</f>
        <v>5.9590579710144924</v>
      </c>
      <c r="AA9" s="37">
        <f>I25</f>
        <v>0.65800000000000003</v>
      </c>
      <c r="AB9" s="37">
        <f t="shared" si="2"/>
        <v>2.2742753623188405</v>
      </c>
      <c r="AC9" s="37">
        <f t="shared" si="3"/>
        <v>1.4739130434782608</v>
      </c>
      <c r="AD9" s="37">
        <f t="shared" si="4"/>
        <v>0.82166147960633606</v>
      </c>
      <c r="AE9" s="37">
        <f t="shared" si="4"/>
        <v>0.38792079845725486</v>
      </c>
      <c r="AF9" s="37">
        <f t="shared" si="5"/>
        <v>61.83498510366632</v>
      </c>
      <c r="AL9">
        <v>3</v>
      </c>
      <c r="AM9">
        <f t="shared" si="1"/>
        <v>1.8770715527199977</v>
      </c>
      <c r="AQ9" s="37">
        <v>6</v>
      </c>
      <c r="AR9" s="37">
        <f t="shared" si="6"/>
        <v>5.9590579710144924</v>
      </c>
      <c r="AS9" s="37">
        <f t="shared" si="6"/>
        <v>0.65800000000000003</v>
      </c>
      <c r="AT9" s="37">
        <f t="shared" si="7"/>
        <v>2.2742753623188405</v>
      </c>
      <c r="AU9" s="37">
        <f t="shared" si="8"/>
        <v>0.43970049386649673</v>
      </c>
      <c r="AV9" s="37">
        <f t="shared" si="9"/>
        <v>0.35684304658549304</v>
      </c>
      <c r="AW9" s="37">
        <f t="shared" si="10"/>
        <v>0.82166147960633606</v>
      </c>
      <c r="AX9" s="37">
        <f t="shared" si="11"/>
        <v>1.4739130434782608</v>
      </c>
      <c r="AY9" s="37">
        <f t="shared" si="12"/>
        <v>0.67846607669616521</v>
      </c>
      <c r="AZ9" s="37">
        <f t="shared" si="13"/>
        <v>0.16847186218548926</v>
      </c>
      <c r="BA9" s="37">
        <f t="shared" si="14"/>
        <v>61.83498510366632</v>
      </c>
      <c r="BE9">
        <v>3</v>
      </c>
      <c r="BF9">
        <f t="shared" si="0"/>
        <v>1.5535187199005749</v>
      </c>
    </row>
    <row r="10" spans="2:58" x14ac:dyDescent="0.25">
      <c r="Y10" s="37">
        <v>5</v>
      </c>
      <c r="Z10" s="37">
        <f>H28</f>
        <v>5.1909420289855071</v>
      </c>
      <c r="AA10" s="37">
        <f>I28</f>
        <v>0.57099999999999995</v>
      </c>
      <c r="AB10" s="37">
        <f>(AA10-C$7)/C$6</f>
        <v>1.9590579710144924</v>
      </c>
      <c r="AC10" s="37">
        <f t="shared" si="3"/>
        <v>1.292753623188406</v>
      </c>
      <c r="AD10" s="37">
        <f t="shared" si="4"/>
        <v>0.672463730670809</v>
      </c>
      <c r="AE10" s="37">
        <f t="shared" si="4"/>
        <v>0.25677453498870451</v>
      </c>
      <c r="AF10" s="37">
        <f t="shared" si="5"/>
        <v>62.260068402317302</v>
      </c>
      <c r="AL10">
        <v>3.5</v>
      </c>
      <c r="AM10">
        <f t="shared" si="1"/>
        <v>2.1995250194415989</v>
      </c>
      <c r="AQ10" s="37">
        <v>5</v>
      </c>
      <c r="AR10" s="37">
        <f t="shared" si="6"/>
        <v>5.1909420289855071</v>
      </c>
      <c r="AS10" s="37">
        <f t="shared" si="6"/>
        <v>0.57099999999999995</v>
      </c>
      <c r="AT10" s="37">
        <f t="shared" si="7"/>
        <v>1.9590579710144924</v>
      </c>
      <c r="AU10" s="37">
        <f t="shared" si="8"/>
        <v>0.51044941742186067</v>
      </c>
      <c r="AV10" s="37">
        <f t="shared" si="9"/>
        <v>0.29204728751040687</v>
      </c>
      <c r="AW10" s="37">
        <f t="shared" si="10"/>
        <v>0.672463730670809</v>
      </c>
      <c r="AX10" s="37">
        <f t="shared" si="11"/>
        <v>1.292753623188406</v>
      </c>
      <c r="AY10" s="37">
        <f t="shared" si="12"/>
        <v>0.77354260089686089</v>
      </c>
      <c r="AZ10" s="37">
        <f t="shared" si="13"/>
        <v>0.11151576363886782</v>
      </c>
      <c r="BA10" s="37">
        <f t="shared" si="14"/>
        <v>62.260068402317302</v>
      </c>
      <c r="BC10" s="2" t="s">
        <v>62</v>
      </c>
      <c r="BD10">
        <f>1/BD7</f>
        <v>16.556291390728475</v>
      </c>
      <c r="BE10">
        <v>3.5</v>
      </c>
      <c r="BF10">
        <f t="shared" si="0"/>
        <v>1.7845306684342022</v>
      </c>
    </row>
    <row r="11" spans="2:58" x14ac:dyDescent="0.25">
      <c r="H11" s="120" t="s">
        <v>48</v>
      </c>
      <c r="I11" s="120"/>
      <c r="J11" s="120"/>
      <c r="Y11" s="37">
        <v>4</v>
      </c>
      <c r="Z11" s="37">
        <f>H31</f>
        <v>3.9735507246376809</v>
      </c>
      <c r="AA11" s="37">
        <f>I31</f>
        <v>0.45200000000000001</v>
      </c>
      <c r="AB11" s="37">
        <f t="shared" si="2"/>
        <v>1.5278985507246376</v>
      </c>
      <c r="AC11" s="37">
        <f t="shared" si="3"/>
        <v>0.97826086956521729</v>
      </c>
      <c r="AD11" s="37">
        <f t="shared" si="4"/>
        <v>0.42389329503536416</v>
      </c>
      <c r="AE11" s="37">
        <f t="shared" si="4"/>
        <v>-2.1978906718775341E-2</v>
      </c>
      <c r="AF11" s="37">
        <f t="shared" si="5"/>
        <v>61.548281207258135</v>
      </c>
      <c r="AL11">
        <v>4</v>
      </c>
      <c r="AM11">
        <f t="shared" si="1"/>
        <v>2.5232938237799738</v>
      </c>
      <c r="AQ11" s="37">
        <v>4</v>
      </c>
      <c r="AR11" s="37">
        <f t="shared" si="6"/>
        <v>3.9735507246376809</v>
      </c>
      <c r="AS11" s="37">
        <f t="shared" si="6"/>
        <v>0.45200000000000001</v>
      </c>
      <c r="AT11" s="37">
        <f t="shared" si="7"/>
        <v>1.5278985507246376</v>
      </c>
      <c r="AU11" s="37">
        <f t="shared" si="8"/>
        <v>0.65449371591178562</v>
      </c>
      <c r="AV11" s="37">
        <f t="shared" si="9"/>
        <v>0.18409451894964574</v>
      </c>
      <c r="AW11" s="37">
        <f t="shared" si="10"/>
        <v>0.42389329503536416</v>
      </c>
      <c r="AX11" s="37">
        <f t="shared" si="11"/>
        <v>0.97826086956521729</v>
      </c>
      <c r="AY11" s="37">
        <f t="shared" si="12"/>
        <v>1.0222222222222224</v>
      </c>
      <c r="AZ11" s="37">
        <f t="shared" si="13"/>
        <v>-9.5453179062304373E-3</v>
      </c>
      <c r="BA11" s="37">
        <f t="shared" si="14"/>
        <v>61.548281207258135</v>
      </c>
      <c r="BC11" s="2" t="s">
        <v>63</v>
      </c>
      <c r="BD11">
        <f>1/(BD6*BD10)</f>
        <v>3.4516258071889828E-2</v>
      </c>
      <c r="BE11">
        <v>4</v>
      </c>
      <c r="BF11">
        <f t="shared" si="0"/>
        <v>2.0085362791865427</v>
      </c>
    </row>
    <row r="12" spans="2:58" ht="15.75" thickBot="1" x14ac:dyDescent="0.3">
      <c r="B12" s="50" t="s">
        <v>29</v>
      </c>
      <c r="C12" s="50" t="s">
        <v>30</v>
      </c>
      <c r="D12" s="50" t="s">
        <v>31</v>
      </c>
      <c r="E12" s="50" t="s">
        <v>20</v>
      </c>
      <c r="F12" s="50" t="s">
        <v>21</v>
      </c>
      <c r="G12" s="50" t="s">
        <v>65</v>
      </c>
      <c r="H12" s="51" t="s">
        <v>30</v>
      </c>
      <c r="I12" s="51" t="s">
        <v>31</v>
      </c>
      <c r="J12" s="51" t="s">
        <v>20</v>
      </c>
      <c r="K12" s="51" t="s">
        <v>65</v>
      </c>
      <c r="Y12" s="37">
        <v>3</v>
      </c>
      <c r="Z12" s="37">
        <f>H34</f>
        <v>3.1474637681159421</v>
      </c>
      <c r="AA12" s="37">
        <f>I34</f>
        <v>0.39100000000000001</v>
      </c>
      <c r="AB12" s="37">
        <f>(AA12-C$7)/C$6</f>
        <v>1.3068840579710144</v>
      </c>
      <c r="AC12" s="37">
        <f>(Z12-AB12)*(F$5/F$6)</f>
        <v>0.73623188405797113</v>
      </c>
      <c r="AD12" s="37">
        <f t="shared" ref="AD12" si="24">LN(AB12)</f>
        <v>0.26764572219234323</v>
      </c>
      <c r="AE12" s="37">
        <f t="shared" ref="AE12" si="25">LN(AC12)</f>
        <v>-0.30621015001282303</v>
      </c>
      <c r="AF12" s="37">
        <f t="shared" si="5"/>
        <v>58.478185794865901</v>
      </c>
      <c r="AL12">
        <v>4.5</v>
      </c>
      <c r="AM12">
        <f t="shared" si="1"/>
        <v>2.848217029556996</v>
      </c>
      <c r="AQ12" s="37">
        <v>3</v>
      </c>
      <c r="AR12" s="37">
        <f t="shared" si="6"/>
        <v>3.1474637681159421</v>
      </c>
      <c r="AS12" s="37">
        <f t="shared" si="6"/>
        <v>0.39100000000000001</v>
      </c>
      <c r="AT12" s="37">
        <f t="shared" si="7"/>
        <v>1.3068840579710144</v>
      </c>
      <c r="AU12" s="37">
        <f t="shared" si="8"/>
        <v>0.76517881896312734</v>
      </c>
      <c r="AV12" s="37">
        <f t="shared" si="9"/>
        <v>0.11623706025314537</v>
      </c>
      <c r="AW12" s="37">
        <f t="shared" si="10"/>
        <v>0.26764572219234323</v>
      </c>
      <c r="AX12" s="37">
        <f t="shared" si="11"/>
        <v>0.73623188405797113</v>
      </c>
      <c r="AY12" s="37">
        <f t="shared" si="12"/>
        <v>1.3582677165354329</v>
      </c>
      <c r="AZ12" s="37">
        <f t="shared" si="13"/>
        <v>-0.132985378453336</v>
      </c>
      <c r="BA12" s="37">
        <f t="shared" si="14"/>
        <v>58.478185794865901</v>
      </c>
      <c r="BE12">
        <v>4.5</v>
      </c>
      <c r="BF12">
        <f t="shared" si="0"/>
        <v>2.2258495325715981</v>
      </c>
    </row>
    <row r="13" spans="2:58" x14ac:dyDescent="0.25">
      <c r="B13" s="52"/>
      <c r="C13" s="53"/>
      <c r="D13" s="54"/>
      <c r="E13" s="53"/>
      <c r="F13" s="53"/>
      <c r="G13" s="53"/>
      <c r="H13" s="95"/>
      <c r="I13" s="95"/>
      <c r="J13" s="95"/>
      <c r="K13" s="98"/>
      <c r="M13" s="37"/>
      <c r="Y13" s="37"/>
      <c r="Z13" s="39"/>
      <c r="AA13" s="34"/>
      <c r="AB13" s="34"/>
      <c r="AC13" s="34"/>
      <c r="AD13" s="34"/>
      <c r="AE13" s="34"/>
      <c r="AF13" s="34"/>
      <c r="AL13">
        <v>5</v>
      </c>
      <c r="AM13">
        <f t="shared" si="1"/>
        <v>3.1741692645476669</v>
      </c>
      <c r="AQ13" s="37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E13">
        <v>5</v>
      </c>
      <c r="BF13">
        <f t="shared" si="0"/>
        <v>2.4367659242653152</v>
      </c>
    </row>
    <row r="14" spans="2:58" x14ac:dyDescent="0.25">
      <c r="B14" s="55"/>
      <c r="C14" s="21"/>
      <c r="D14" s="22"/>
      <c r="E14" s="16"/>
      <c r="F14" s="16"/>
      <c r="G14" s="16"/>
      <c r="H14" s="96"/>
      <c r="I14" s="96"/>
      <c r="J14" s="96"/>
      <c r="K14" s="99"/>
      <c r="M14" s="37"/>
      <c r="AL14">
        <v>5.5</v>
      </c>
      <c r="AM14">
        <f t="shared" si="1"/>
        <v>3.5010500509529887</v>
      </c>
      <c r="BE14">
        <v>5.5</v>
      </c>
      <c r="BF14">
        <f t="shared" si="0"/>
        <v>2.6415638057730177</v>
      </c>
    </row>
    <row r="15" spans="2:58" ht="15.75" thickBot="1" x14ac:dyDescent="0.3">
      <c r="B15" s="56"/>
      <c r="C15" s="57"/>
      <c r="D15" s="58"/>
      <c r="E15" s="76"/>
      <c r="F15" s="76"/>
      <c r="G15" s="76"/>
      <c r="H15" s="97"/>
      <c r="I15" s="97"/>
      <c r="J15" s="97"/>
      <c r="K15" s="100"/>
      <c r="AL15">
        <v>6</v>
      </c>
      <c r="AM15">
        <f t="shared" si="1"/>
        <v>3.8287770272006125</v>
      </c>
      <c r="BE15">
        <v>6</v>
      </c>
      <c r="BF15">
        <f t="shared" si="0"/>
        <v>2.8405056099985795</v>
      </c>
    </row>
    <row r="16" spans="2:58" x14ac:dyDescent="0.25">
      <c r="B16" s="74">
        <v>9</v>
      </c>
      <c r="C16" s="53">
        <f>F91</f>
        <v>9.0786231884057962</v>
      </c>
      <c r="D16" s="54">
        <f>E99</f>
        <v>1.0109999999999999</v>
      </c>
      <c r="E16" s="53">
        <f>(D16-C$7)/C$6</f>
        <v>3.5532608695652166</v>
      </c>
      <c r="F16" s="53">
        <f t="shared" ref="F16:F36" si="26">(C16-E16)*(F$5/F$6)</f>
        <v>2.2101449275362319</v>
      </c>
      <c r="G16" s="59">
        <f t="shared" ref="G16:G36" si="27">(1-(E16/C16))*100</f>
        <v>60.861236381051206</v>
      </c>
      <c r="H16" s="104">
        <f>AVERAGE(C16)</f>
        <v>9.0786231884057962</v>
      </c>
      <c r="I16" s="104">
        <f>AVERAGE(D16)</f>
        <v>1.0109999999999999</v>
      </c>
      <c r="J16" s="107">
        <f t="shared" ref="J16:J22" si="28">(I16-C$7)/C$6</f>
        <v>3.5532608695652166</v>
      </c>
      <c r="K16" s="110">
        <f t="shared" ref="K16" si="29">(1-(J16/H16))*100</f>
        <v>60.861236381051206</v>
      </c>
      <c r="AL16">
        <v>6.5</v>
      </c>
      <c r="AM16">
        <f t="shared" si="1"/>
        <v>4.157281432003983</v>
      </c>
      <c r="BE16">
        <v>6.5</v>
      </c>
      <c r="BF16">
        <f t="shared" si="0"/>
        <v>3.0338389731621938</v>
      </c>
    </row>
    <row r="17" spans="2:58" x14ac:dyDescent="0.25">
      <c r="B17" s="89">
        <v>9</v>
      </c>
      <c r="C17" s="21">
        <f>L91</f>
        <v>-0.10978260869565216</v>
      </c>
      <c r="D17" s="22">
        <f>K99</f>
        <v>0</v>
      </c>
      <c r="E17" s="21">
        <f t="shared" ref="E17:E33" si="30">(D17-C$7)/C$6</f>
        <v>-0.10978260869565216</v>
      </c>
      <c r="F17" s="21">
        <f t="shared" si="26"/>
        <v>0</v>
      </c>
      <c r="G17" s="60">
        <f t="shared" si="27"/>
        <v>0</v>
      </c>
      <c r="H17" s="105"/>
      <c r="I17" s="105"/>
      <c r="J17" s="108"/>
      <c r="K17" s="111"/>
      <c r="AL17">
        <v>7</v>
      </c>
      <c r="AM17">
        <f t="shared" si="1"/>
        <v>4.4865049779203607</v>
      </c>
      <c r="BE17">
        <v>7</v>
      </c>
      <c r="BF17">
        <f t="shared" si="0"/>
        <v>3.2217977631518395</v>
      </c>
    </row>
    <row r="18" spans="2:58" ht="15.75" thickBot="1" x14ac:dyDescent="0.3">
      <c r="B18" s="90">
        <v>9</v>
      </c>
      <c r="C18" s="57">
        <f>R91</f>
        <v>-0.10978260869565216</v>
      </c>
      <c r="D18" s="58">
        <f>Q99</f>
        <v>0</v>
      </c>
      <c r="E18" s="57">
        <f t="shared" si="30"/>
        <v>-0.10978260869565216</v>
      </c>
      <c r="F18" s="57">
        <f t="shared" si="26"/>
        <v>0</v>
      </c>
      <c r="G18" s="61">
        <f t="shared" si="27"/>
        <v>0</v>
      </c>
      <c r="H18" s="106"/>
      <c r="I18" s="106"/>
      <c r="J18" s="109"/>
      <c r="K18" s="112"/>
      <c r="AL18">
        <v>7.5</v>
      </c>
      <c r="AM18">
        <f t="shared" si="1"/>
        <v>4.816397617278084</v>
      </c>
      <c r="BE18">
        <v>7.5</v>
      </c>
      <c r="BF18">
        <f t="shared" si="0"/>
        <v>3.4046030232874842</v>
      </c>
    </row>
    <row r="19" spans="2:58" x14ac:dyDescent="0.25">
      <c r="B19" s="91">
        <v>8</v>
      </c>
      <c r="C19" s="53">
        <f>F125</f>
        <v>7.9771739130434787</v>
      </c>
      <c r="D19" s="54">
        <f>E133</f>
        <v>1.242</v>
      </c>
      <c r="E19" s="53">
        <f t="shared" si="30"/>
        <v>4.3902173913043478</v>
      </c>
      <c r="F19" s="53">
        <f t="shared" si="26"/>
        <v>1.4347826086956523</v>
      </c>
      <c r="G19" s="59">
        <f t="shared" si="27"/>
        <v>44.965254121814965</v>
      </c>
      <c r="H19" s="104">
        <f>AVERAGE(C20)</f>
        <v>8.0749999999999993</v>
      </c>
      <c r="I19" s="104">
        <f>AVERAGE(D20)</f>
        <v>0.90600000000000003</v>
      </c>
      <c r="J19" s="113">
        <f>(I19-C$7)/C$6</f>
        <v>3.1728260869565217</v>
      </c>
      <c r="K19" s="116">
        <f>(1-(J19/H19))*100</f>
        <v>60.708036074841829</v>
      </c>
      <c r="N19" s="37"/>
      <c r="O19" s="37"/>
      <c r="P19" s="37"/>
      <c r="Q19" s="37"/>
      <c r="R19" s="37"/>
      <c r="S19" s="37"/>
      <c r="T19" s="37"/>
      <c r="AL19">
        <v>8</v>
      </c>
      <c r="AM19">
        <f t="shared" si="1"/>
        <v>5.1469159027882299</v>
      </c>
      <c r="BE19">
        <v>8</v>
      </c>
      <c r="BF19">
        <f t="shared" si="0"/>
        <v>3.5824638395056203</v>
      </c>
    </row>
    <row r="20" spans="2:58" x14ac:dyDescent="0.25">
      <c r="B20" s="73">
        <v>8</v>
      </c>
      <c r="C20" s="21">
        <f>L125</f>
        <v>8.0749999999999993</v>
      </c>
      <c r="D20" s="84">
        <f>K133</f>
        <v>0.90600000000000003</v>
      </c>
      <c r="E20" s="21">
        <f t="shared" si="30"/>
        <v>3.1728260869565217</v>
      </c>
      <c r="F20" s="21">
        <f t="shared" si="26"/>
        <v>1.9608695652173911</v>
      </c>
      <c r="G20" s="60">
        <f t="shared" si="27"/>
        <v>60.708036074841829</v>
      </c>
      <c r="H20" s="105"/>
      <c r="I20" s="105"/>
      <c r="J20" s="114"/>
      <c r="K20" s="117"/>
      <c r="N20" s="37"/>
      <c r="O20" s="37"/>
      <c r="P20" s="37"/>
      <c r="Q20" s="37"/>
      <c r="R20" s="37"/>
      <c r="S20" s="37"/>
      <c r="T20" s="37"/>
      <c r="AL20">
        <v>8.5</v>
      </c>
      <c r="AM20">
        <f t="shared" si="1"/>
        <v>5.4780217570085661</v>
      </c>
      <c r="BE20">
        <v>8.5</v>
      </c>
      <c r="BF20">
        <f t="shared" si="0"/>
        <v>3.7555781381169089</v>
      </c>
    </row>
    <row r="21" spans="2:58" ht="15.75" thickBot="1" x14ac:dyDescent="0.3">
      <c r="B21" s="90">
        <v>8</v>
      </c>
      <c r="C21" s="57">
        <f>R125</f>
        <v>-0.10978260869565216</v>
      </c>
      <c r="D21" s="58">
        <f>Q133</f>
        <v>0</v>
      </c>
      <c r="E21" s="57">
        <f t="shared" si="30"/>
        <v>-0.10978260869565216</v>
      </c>
      <c r="F21" s="57">
        <f t="shared" si="26"/>
        <v>0</v>
      </c>
      <c r="G21" s="61">
        <f t="shared" si="27"/>
        <v>0</v>
      </c>
      <c r="H21" s="106"/>
      <c r="I21" s="106"/>
      <c r="J21" s="115"/>
      <c r="K21" s="118"/>
      <c r="N21" s="37"/>
      <c r="O21" s="37"/>
      <c r="P21" s="37"/>
      <c r="Q21" s="37"/>
      <c r="R21" s="37"/>
      <c r="S21" s="37"/>
      <c r="T21" s="37"/>
      <c r="AL21">
        <v>9</v>
      </c>
      <c r="AM21">
        <f t="shared" si="1"/>
        <v>5.8096815304920453</v>
      </c>
      <c r="BE21">
        <v>9</v>
      </c>
      <c r="BF21">
        <f t="shared" si="0"/>
        <v>3.9241334205362985</v>
      </c>
    </row>
    <row r="22" spans="2:58" x14ac:dyDescent="0.25">
      <c r="B22" s="74">
        <v>7</v>
      </c>
      <c r="C22" s="53">
        <f>F159</f>
        <v>6.9518115942028986</v>
      </c>
      <c r="D22" s="54">
        <f>E167</f>
        <v>0.8</v>
      </c>
      <c r="E22" s="53">
        <f t="shared" si="30"/>
        <v>2.788768115942029</v>
      </c>
      <c r="F22" s="53">
        <f t="shared" si="26"/>
        <v>1.6652173913043478</v>
      </c>
      <c r="G22" s="59">
        <f t="shared" si="27"/>
        <v>59.884296659196323</v>
      </c>
      <c r="H22" s="104">
        <f>AVERAGE(C22)</f>
        <v>6.9518115942028986</v>
      </c>
      <c r="I22" s="104">
        <f>AVERAGE(D22)</f>
        <v>0.8</v>
      </c>
      <c r="J22" s="113">
        <f t="shared" si="28"/>
        <v>2.788768115942029</v>
      </c>
      <c r="K22" s="116">
        <f>(1-(J22/H22))*100</f>
        <v>59.884296659196323</v>
      </c>
      <c r="N22" s="37"/>
      <c r="O22" s="37"/>
      <c r="P22" s="37"/>
      <c r="Q22" s="37"/>
      <c r="R22" s="37"/>
      <c r="S22" s="37"/>
      <c r="T22" s="37"/>
      <c r="AL22">
        <v>9.5</v>
      </c>
      <c r="AM22">
        <f t="shared" si="1"/>
        <v>6.1418652685283952</v>
      </c>
      <c r="BE22">
        <v>9.5</v>
      </c>
      <c r="BF22">
        <f t="shared" si="0"/>
        <v>4.0883074407195412</v>
      </c>
    </row>
    <row r="23" spans="2:58" x14ac:dyDescent="0.25">
      <c r="B23" s="89">
        <v>7</v>
      </c>
      <c r="C23" s="21">
        <f>L159</f>
        <v>-0.10978260869565216</v>
      </c>
      <c r="D23" s="22">
        <f>K167</f>
        <v>0</v>
      </c>
      <c r="E23" s="21">
        <f t="shared" si="30"/>
        <v>-0.10978260869565216</v>
      </c>
      <c r="F23" s="21">
        <f t="shared" si="26"/>
        <v>0</v>
      </c>
      <c r="G23" s="60">
        <f t="shared" si="27"/>
        <v>0</v>
      </c>
      <c r="H23" s="105"/>
      <c r="I23" s="105"/>
      <c r="J23" s="114"/>
      <c r="K23" s="117"/>
      <c r="N23" s="37"/>
      <c r="O23" s="37"/>
      <c r="P23" s="37"/>
      <c r="Q23" s="37"/>
      <c r="R23" s="37"/>
      <c r="S23" s="37"/>
      <c r="T23" s="37"/>
      <c r="AL23">
        <v>10</v>
      </c>
      <c r="AM23">
        <f t="shared" si="1"/>
        <v>6.4745461316781574</v>
      </c>
      <c r="BE23">
        <v>10</v>
      </c>
      <c r="BF23">
        <f t="shared" si="0"/>
        <v>4.2482688304515905</v>
      </c>
    </row>
    <row r="24" spans="2:58" ht="15.75" thickBot="1" x14ac:dyDescent="0.3">
      <c r="B24" s="90">
        <v>7</v>
      </c>
      <c r="C24" s="57">
        <f>R159</f>
        <v>-0.10978260869565216</v>
      </c>
      <c r="D24" s="58">
        <f>Q167</f>
        <v>0</v>
      </c>
      <c r="E24" s="57">
        <f t="shared" si="30"/>
        <v>-0.10978260869565216</v>
      </c>
      <c r="F24" s="57">
        <f t="shared" si="26"/>
        <v>0</v>
      </c>
      <c r="G24" s="61">
        <f t="shared" si="27"/>
        <v>0</v>
      </c>
      <c r="H24" s="106"/>
      <c r="I24" s="106"/>
      <c r="J24" s="115"/>
      <c r="K24" s="118"/>
      <c r="AL24">
        <v>10.5</v>
      </c>
      <c r="AM24">
        <f t="shared" si="1"/>
        <v>6.8076999317304034</v>
      </c>
      <c r="BE24">
        <v>10.5</v>
      </c>
      <c r="BF24">
        <f t="shared" si="0"/>
        <v>4.4041776771108596</v>
      </c>
    </row>
    <row r="25" spans="2:58" x14ac:dyDescent="0.25">
      <c r="B25" s="74">
        <v>6</v>
      </c>
      <c r="C25" s="53">
        <f>F193</f>
        <v>5.9590579710144924</v>
      </c>
      <c r="D25" s="85">
        <f>E201</f>
        <v>0.65800000000000003</v>
      </c>
      <c r="E25" s="53">
        <f t="shared" si="30"/>
        <v>2.2742753623188405</v>
      </c>
      <c r="F25" s="53">
        <f t="shared" si="26"/>
        <v>1.4739130434782608</v>
      </c>
      <c r="G25" s="59">
        <f t="shared" si="27"/>
        <v>61.83498510366632</v>
      </c>
      <c r="H25" s="104">
        <f>AVERAGE(C25)</f>
        <v>5.9590579710144924</v>
      </c>
      <c r="I25" s="104">
        <f>AVERAGE(D25)</f>
        <v>0.65800000000000003</v>
      </c>
      <c r="J25" s="113">
        <f>(I25-C$7)/C$6</f>
        <v>2.2742753623188405</v>
      </c>
      <c r="K25" s="116">
        <f>(1-(J25/H25))*100</f>
        <v>61.83498510366632</v>
      </c>
      <c r="M25" s="37"/>
      <c r="AL25">
        <v>11</v>
      </c>
      <c r="AM25">
        <f t="shared" si="1"/>
        <v>7.1413047556679494</v>
      </c>
      <c r="BE25">
        <v>11</v>
      </c>
      <c r="BF25">
        <f t="shared" si="0"/>
        <v>4.5561860580706623</v>
      </c>
    </row>
    <row r="26" spans="2:58" x14ac:dyDescent="0.25">
      <c r="B26" s="89">
        <v>6</v>
      </c>
      <c r="C26" s="21">
        <f>L193</f>
        <v>5.9590579710144924</v>
      </c>
      <c r="D26" s="22">
        <f>K201</f>
        <v>0.88600000000000001</v>
      </c>
      <c r="E26" s="21">
        <f t="shared" si="30"/>
        <v>3.1003623188405793</v>
      </c>
      <c r="F26" s="21">
        <f t="shared" si="26"/>
        <v>1.1434782608695653</v>
      </c>
      <c r="G26" s="60">
        <f t="shared" si="27"/>
        <v>47.972274578950568</v>
      </c>
      <c r="H26" s="105"/>
      <c r="I26" s="105"/>
      <c r="J26" s="114"/>
      <c r="K26" s="117"/>
      <c r="M26" s="37"/>
    </row>
    <row r="27" spans="2:58" ht="15.75" thickBot="1" x14ac:dyDescent="0.3">
      <c r="B27" s="90">
        <v>6</v>
      </c>
      <c r="C27" s="57">
        <f>R193</f>
        <v>5.6583333333333332</v>
      </c>
      <c r="D27" s="58">
        <f>Q201</f>
        <v>0.65800000000000003</v>
      </c>
      <c r="E27" s="57">
        <f t="shared" si="30"/>
        <v>2.2742753623188405</v>
      </c>
      <c r="F27" s="57">
        <f t="shared" si="26"/>
        <v>1.3536231884057972</v>
      </c>
      <c r="G27" s="61">
        <f t="shared" si="27"/>
        <v>59.806620989946843</v>
      </c>
      <c r="H27" s="106"/>
      <c r="I27" s="106"/>
      <c r="J27" s="115"/>
      <c r="K27" s="118"/>
      <c r="M27" s="37"/>
    </row>
    <row r="28" spans="2:58" x14ac:dyDescent="0.25">
      <c r="B28" s="74">
        <v>5</v>
      </c>
      <c r="C28" s="53">
        <f>F227</f>
        <v>5.1909420289855071</v>
      </c>
      <c r="D28" s="54">
        <f>E235</f>
        <v>0.57099999999999995</v>
      </c>
      <c r="E28" s="53">
        <f t="shared" si="30"/>
        <v>1.9590579710144924</v>
      </c>
      <c r="F28" s="53">
        <f t="shared" si="26"/>
        <v>1.292753623188406</v>
      </c>
      <c r="G28" s="59">
        <f t="shared" si="27"/>
        <v>62.260068402317302</v>
      </c>
      <c r="H28" s="104">
        <f>AVERAGE(C28)</f>
        <v>5.1909420289855071</v>
      </c>
      <c r="I28" s="107">
        <f>AVERAGE(D28)</f>
        <v>0.57099999999999995</v>
      </c>
      <c r="J28" s="113">
        <f t="shared" ref="J28" si="31">(I28-C$7)/C$6</f>
        <v>1.9590579710144924</v>
      </c>
      <c r="K28" s="116">
        <f t="shared" ref="K28" si="32">(1-(J28/H28))*100</f>
        <v>62.260068402317302</v>
      </c>
    </row>
    <row r="29" spans="2:58" x14ac:dyDescent="0.25">
      <c r="B29" s="89">
        <v>5</v>
      </c>
      <c r="C29" s="21">
        <f>L227</f>
        <v>-0.10978260869565216</v>
      </c>
      <c r="D29" s="22">
        <f>K235</f>
        <v>0</v>
      </c>
      <c r="E29" s="21">
        <f t="shared" si="30"/>
        <v>-0.10978260869565216</v>
      </c>
      <c r="F29" s="21">
        <f t="shared" si="26"/>
        <v>0</v>
      </c>
      <c r="G29" s="60">
        <f t="shared" si="27"/>
        <v>0</v>
      </c>
      <c r="H29" s="105"/>
      <c r="I29" s="108"/>
      <c r="J29" s="114"/>
      <c r="K29" s="117"/>
    </row>
    <row r="30" spans="2:58" ht="15.75" thickBot="1" x14ac:dyDescent="0.3">
      <c r="B30" s="75">
        <v>5</v>
      </c>
      <c r="C30" s="57">
        <f>R227</f>
        <v>-0.10978260869565216</v>
      </c>
      <c r="D30" s="58">
        <f>Q235</f>
        <v>0</v>
      </c>
      <c r="E30" s="57">
        <f t="shared" si="30"/>
        <v>-0.10978260869565216</v>
      </c>
      <c r="F30" s="57">
        <f t="shared" si="26"/>
        <v>0</v>
      </c>
      <c r="G30" s="61">
        <f t="shared" si="27"/>
        <v>0</v>
      </c>
      <c r="H30" s="106"/>
      <c r="I30" s="109"/>
      <c r="J30" s="115"/>
      <c r="K30" s="118"/>
    </row>
    <row r="31" spans="2:58" x14ac:dyDescent="0.25">
      <c r="B31" s="74">
        <v>4</v>
      </c>
      <c r="C31" s="53">
        <f>F261</f>
        <v>3.9735507246376809</v>
      </c>
      <c r="D31" s="54">
        <f>E269</f>
        <v>0.45200000000000001</v>
      </c>
      <c r="E31" s="53">
        <f t="shared" si="30"/>
        <v>1.5278985507246376</v>
      </c>
      <c r="F31" s="53">
        <f t="shared" si="26"/>
        <v>0.97826086956521729</v>
      </c>
      <c r="G31" s="59">
        <f t="shared" si="27"/>
        <v>61.548281207258135</v>
      </c>
      <c r="H31" s="104">
        <f>AVERAGE(C31)</f>
        <v>3.9735507246376809</v>
      </c>
      <c r="I31" s="104">
        <f>AVERAGE(D31)</f>
        <v>0.45200000000000001</v>
      </c>
      <c r="J31" s="113">
        <f>(I31-C$7)/C$6</f>
        <v>1.5278985507246376</v>
      </c>
      <c r="K31" s="116">
        <f>(1-(J31/H31))*100</f>
        <v>61.548281207258135</v>
      </c>
    </row>
    <row r="32" spans="2:58" x14ac:dyDescent="0.25">
      <c r="B32" s="89">
        <v>4</v>
      </c>
      <c r="C32" s="21">
        <f>L261</f>
        <v>-0.10978260869565216</v>
      </c>
      <c r="D32" s="22">
        <f>K269</f>
        <v>0</v>
      </c>
      <c r="E32" s="21">
        <f t="shared" si="30"/>
        <v>-0.10978260869565216</v>
      </c>
      <c r="F32" s="21">
        <f t="shared" si="26"/>
        <v>0</v>
      </c>
      <c r="G32" s="60">
        <f t="shared" si="27"/>
        <v>0</v>
      </c>
      <c r="H32" s="105"/>
      <c r="I32" s="105"/>
      <c r="J32" s="114"/>
      <c r="K32" s="117"/>
    </row>
    <row r="33" spans="2:98" ht="15.75" thickBot="1" x14ac:dyDescent="0.3">
      <c r="B33" s="90">
        <v>4</v>
      </c>
      <c r="C33" s="57">
        <f>R261</f>
        <v>-0.10978260869565216</v>
      </c>
      <c r="D33" s="58">
        <f>Q269</f>
        <v>0</v>
      </c>
      <c r="E33" s="57">
        <f t="shared" si="30"/>
        <v>-0.10978260869565216</v>
      </c>
      <c r="F33" s="57">
        <f t="shared" si="26"/>
        <v>0</v>
      </c>
      <c r="G33" s="61">
        <f t="shared" si="27"/>
        <v>0</v>
      </c>
      <c r="H33" s="106"/>
      <c r="I33" s="106"/>
      <c r="J33" s="115"/>
      <c r="K33" s="118"/>
    </row>
    <row r="34" spans="2:98" x14ac:dyDescent="0.25">
      <c r="B34" s="73">
        <v>3</v>
      </c>
      <c r="C34" s="21">
        <f>F296</f>
        <v>3.1474637681159421</v>
      </c>
      <c r="D34" s="22">
        <f>E304</f>
        <v>0.39100000000000001</v>
      </c>
      <c r="E34" s="21">
        <f>(D34-C$7)/C$6</f>
        <v>1.3068840579710144</v>
      </c>
      <c r="F34" s="21">
        <f t="shared" si="26"/>
        <v>0.73623188405797113</v>
      </c>
      <c r="G34" s="60">
        <f t="shared" si="27"/>
        <v>58.478185794865901</v>
      </c>
      <c r="H34" s="104">
        <f>AVERAGE(C34)</f>
        <v>3.1474637681159421</v>
      </c>
      <c r="I34" s="104">
        <f>AVERAGE(D34)</f>
        <v>0.39100000000000001</v>
      </c>
      <c r="J34" s="113">
        <f t="shared" ref="J34" si="33">(I34-C$7)/C$6</f>
        <v>1.3068840579710144</v>
      </c>
      <c r="K34" s="116">
        <f>(1-(J34/H34))*100</f>
        <v>58.478185794865901</v>
      </c>
    </row>
    <row r="35" spans="2:98" x14ac:dyDescent="0.25">
      <c r="B35" s="89">
        <v>3</v>
      </c>
      <c r="C35" s="21">
        <f>L296</f>
        <v>-0.10978260869565216</v>
      </c>
      <c r="D35" s="22">
        <f>K304</f>
        <v>0</v>
      </c>
      <c r="E35" s="21">
        <f>(D35-C$7)/C$6</f>
        <v>-0.10978260869565216</v>
      </c>
      <c r="F35" s="21">
        <f t="shared" si="26"/>
        <v>0</v>
      </c>
      <c r="G35" s="60">
        <f t="shared" si="27"/>
        <v>0</v>
      </c>
      <c r="H35" s="105"/>
      <c r="I35" s="105"/>
      <c r="J35" s="114"/>
      <c r="K35" s="117"/>
    </row>
    <row r="36" spans="2:98" ht="15.75" thickBot="1" x14ac:dyDescent="0.3">
      <c r="B36" s="89">
        <v>3</v>
      </c>
      <c r="C36" s="21">
        <f>R296</f>
        <v>-0.10978260869565216</v>
      </c>
      <c r="D36" s="22">
        <f>Q304</f>
        <v>0</v>
      </c>
      <c r="E36" s="21">
        <f>(D36-C$7)/C$6</f>
        <v>-0.10978260869565216</v>
      </c>
      <c r="F36" s="21">
        <f t="shared" si="26"/>
        <v>0</v>
      </c>
      <c r="G36" s="60">
        <f t="shared" si="27"/>
        <v>0</v>
      </c>
      <c r="H36" s="106"/>
      <c r="I36" s="106"/>
      <c r="J36" s="115"/>
      <c r="K36" s="118"/>
      <c r="X36" s="88" t="s">
        <v>107</v>
      </c>
      <c r="AF36" s="88" t="s">
        <v>108</v>
      </c>
      <c r="AQ36" s="88" t="s">
        <v>60</v>
      </c>
      <c r="AW36" s="88" t="s">
        <v>108</v>
      </c>
    </row>
    <row r="37" spans="2:98" x14ac:dyDescent="0.25">
      <c r="B37" s="52"/>
      <c r="C37" s="53"/>
      <c r="D37" s="54"/>
      <c r="E37" s="53"/>
      <c r="F37" s="53"/>
      <c r="G37" s="59"/>
      <c r="H37" s="101"/>
      <c r="I37" s="95"/>
      <c r="J37" s="95"/>
      <c r="K37" s="98"/>
      <c r="X37" s="88" t="s">
        <v>109</v>
      </c>
      <c r="AF37" s="88" t="s">
        <v>110</v>
      </c>
      <c r="AQ37" s="88" t="s">
        <v>57</v>
      </c>
      <c r="AW37" s="88" t="s">
        <v>110</v>
      </c>
    </row>
    <row r="38" spans="2:98" x14ac:dyDescent="0.25">
      <c r="B38" s="55"/>
      <c r="C38" s="21"/>
      <c r="D38" s="22"/>
      <c r="E38" s="21"/>
      <c r="F38" s="21"/>
      <c r="G38" s="60"/>
      <c r="H38" s="102"/>
      <c r="I38" s="96"/>
      <c r="J38" s="96"/>
      <c r="K38" s="99"/>
    </row>
    <row r="39" spans="2:98" ht="15.75" thickBot="1" x14ac:dyDescent="0.3">
      <c r="B39" s="56"/>
      <c r="C39" s="57"/>
      <c r="D39" s="58"/>
      <c r="E39" s="57"/>
      <c r="F39" s="57"/>
      <c r="G39" s="61"/>
      <c r="H39" s="103"/>
      <c r="I39" s="97"/>
      <c r="J39" s="97"/>
      <c r="K39" s="100"/>
    </row>
    <row r="40" spans="2:98" x14ac:dyDescent="0.25">
      <c r="B40" s="52"/>
      <c r="C40" s="53"/>
      <c r="D40" s="54"/>
      <c r="E40" s="53"/>
      <c r="F40" s="53"/>
      <c r="G40" s="59"/>
      <c r="H40" s="92"/>
      <c r="I40" s="95"/>
      <c r="J40" s="95"/>
      <c r="K40" s="98"/>
    </row>
    <row r="41" spans="2:98" x14ac:dyDescent="0.25">
      <c r="B41" s="55"/>
      <c r="C41" s="21"/>
      <c r="D41" s="22"/>
      <c r="E41" s="21"/>
      <c r="F41" s="21"/>
      <c r="G41" s="60"/>
      <c r="H41" s="93"/>
      <c r="I41" s="96"/>
      <c r="J41" s="96"/>
      <c r="K41" s="99"/>
    </row>
    <row r="42" spans="2:98" ht="15.75" thickBot="1" x14ac:dyDescent="0.3">
      <c r="B42" s="56"/>
      <c r="C42" s="57"/>
      <c r="D42" s="58"/>
      <c r="E42" s="57"/>
      <c r="F42" s="57"/>
      <c r="G42" s="61"/>
      <c r="H42" s="94"/>
      <c r="I42" s="97"/>
      <c r="J42" s="97"/>
      <c r="K42" s="100"/>
    </row>
    <row r="43" spans="2:98" x14ac:dyDescent="0.25">
      <c r="B43" s="52"/>
      <c r="C43" s="53"/>
      <c r="D43" s="54"/>
      <c r="E43" s="53"/>
      <c r="F43" s="53"/>
      <c r="G43" s="59"/>
      <c r="H43" s="92"/>
      <c r="I43" s="95"/>
      <c r="J43" s="95"/>
      <c r="K43" s="98"/>
    </row>
    <row r="44" spans="2:98" x14ac:dyDescent="0.25">
      <c r="B44" s="55"/>
      <c r="C44" s="21"/>
      <c r="D44" s="22"/>
      <c r="E44" s="21"/>
      <c r="F44" s="21"/>
      <c r="G44" s="60"/>
      <c r="H44" s="93"/>
      <c r="I44" s="96"/>
      <c r="J44" s="96"/>
      <c r="K44" s="99"/>
    </row>
    <row r="45" spans="2:98" ht="15.75" thickBot="1" x14ac:dyDescent="0.3">
      <c r="B45" s="56"/>
      <c r="C45" s="57"/>
      <c r="D45" s="58"/>
      <c r="E45" s="57"/>
      <c r="F45" s="57"/>
      <c r="G45" s="61"/>
      <c r="H45" s="94"/>
      <c r="I45" s="97"/>
      <c r="J45" s="97"/>
      <c r="K45" s="100"/>
    </row>
    <row r="48" spans="2:98" s="30" customFormat="1" x14ac:dyDescent="0.25">
      <c r="W48" s="62"/>
      <c r="AO48" s="62"/>
      <c r="BH48" s="62"/>
      <c r="CA48" s="62"/>
      <c r="CT48" s="62"/>
    </row>
    <row r="49" spans="1:109" x14ac:dyDescent="0.25">
      <c r="AP49" s="119" t="s">
        <v>71</v>
      </c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I49" s="119" t="s">
        <v>88</v>
      </c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CB49" s="119" t="s">
        <v>111</v>
      </c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U49" s="119" t="s">
        <v>112</v>
      </c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</row>
    <row r="50" spans="1:109" x14ac:dyDescent="0.25">
      <c r="B50" s="7"/>
    </row>
    <row r="51" spans="1:109" x14ac:dyDescent="0.25">
      <c r="A51" s="7"/>
      <c r="C51" s="7"/>
      <c r="AA51" t="s">
        <v>48</v>
      </c>
    </row>
    <row r="52" spans="1:109" x14ac:dyDescent="0.25">
      <c r="A52" s="7"/>
      <c r="C52" s="7"/>
      <c r="D52" s="31" t="s">
        <v>43</v>
      </c>
      <c r="I52" s="7"/>
      <c r="J52" s="31" t="s">
        <v>45</v>
      </c>
      <c r="O52" s="7"/>
      <c r="P52" s="31" t="s">
        <v>46</v>
      </c>
    </row>
    <row r="53" spans="1:109" x14ac:dyDescent="0.25">
      <c r="G53" s="40" t="s">
        <v>54</v>
      </c>
      <c r="M53" s="40" t="s">
        <v>54</v>
      </c>
      <c r="S53" s="40" t="s">
        <v>54</v>
      </c>
      <c r="AC53" s="7"/>
    </row>
    <row r="54" spans="1:109" x14ac:dyDescent="0.25">
      <c r="C54" s="23" t="s">
        <v>38</v>
      </c>
      <c r="D54" s="24">
        <v>10</v>
      </c>
      <c r="E54" s="25" t="s">
        <v>8</v>
      </c>
      <c r="F54" s="7"/>
      <c r="G54" s="34">
        <f>(1-(F64/F56))*100</f>
        <v>0</v>
      </c>
      <c r="H54" s="34"/>
      <c r="I54" s="41" t="s">
        <v>38</v>
      </c>
      <c r="J54" s="42">
        <f>$B14</f>
        <v>0</v>
      </c>
      <c r="K54" s="43" t="s">
        <v>8</v>
      </c>
      <c r="L54" s="44"/>
      <c r="M54" s="34">
        <f>(1-(L64/L56))*100</f>
        <v>0</v>
      </c>
      <c r="N54" s="34"/>
      <c r="O54" s="41" t="s">
        <v>38</v>
      </c>
      <c r="P54" s="42">
        <f>$B15</f>
        <v>0</v>
      </c>
      <c r="Q54" s="43" t="s">
        <v>8</v>
      </c>
      <c r="R54" s="44"/>
      <c r="S54" s="34">
        <f>(1-(R64/R56))*100</f>
        <v>0</v>
      </c>
      <c r="Z54" s="23" t="s">
        <v>38</v>
      </c>
      <c r="AA54" s="24">
        <f>$B14</f>
        <v>0</v>
      </c>
      <c r="AB54" s="25" t="s">
        <v>8</v>
      </c>
      <c r="AC54" s="25" t="s">
        <v>51</v>
      </c>
      <c r="AE54" s="40" t="s">
        <v>54</v>
      </c>
    </row>
    <row r="55" spans="1:109" x14ac:dyDescent="0.25">
      <c r="C55" s="23" t="s">
        <v>42</v>
      </c>
      <c r="D55" s="23" t="s">
        <v>44</v>
      </c>
      <c r="E55" s="23" t="s">
        <v>39</v>
      </c>
      <c r="F55" s="23" t="s">
        <v>40</v>
      </c>
      <c r="G55" s="23" t="s">
        <v>41</v>
      </c>
      <c r="I55" s="23" t="s">
        <v>42</v>
      </c>
      <c r="J55" s="23" t="s">
        <v>44</v>
      </c>
      <c r="K55" s="23" t="s">
        <v>39</v>
      </c>
      <c r="L55" s="23" t="s">
        <v>40</v>
      </c>
      <c r="M55" s="23" t="s">
        <v>41</v>
      </c>
      <c r="O55" s="23" t="s">
        <v>42</v>
      </c>
      <c r="P55" s="23" t="s">
        <v>44</v>
      </c>
      <c r="Q55" s="23" t="s">
        <v>39</v>
      </c>
      <c r="R55" s="23" t="s">
        <v>40</v>
      </c>
      <c r="S55" s="23" t="s">
        <v>41</v>
      </c>
      <c r="AA55" s="23" t="s">
        <v>44</v>
      </c>
      <c r="AB55" s="23" t="s">
        <v>40</v>
      </c>
      <c r="AC55" s="23" t="s">
        <v>40</v>
      </c>
      <c r="AE55" s="34">
        <f>(1-(AB64/AB56))*100</f>
        <v>0</v>
      </c>
    </row>
    <row r="56" spans="1:109" x14ac:dyDescent="0.25">
      <c r="A56" s="39"/>
      <c r="C56" s="38"/>
      <c r="D56" s="27">
        <v>0</v>
      </c>
      <c r="E56" s="45"/>
      <c r="F56" s="35">
        <f t="shared" ref="F56:F64" si="34">(E56-$C$7)/$C$6</f>
        <v>-0.10978260869565216</v>
      </c>
      <c r="G56" s="35">
        <f>(1-D$54/F56)*100</f>
        <v>9208.91089108911</v>
      </c>
      <c r="I56" s="32"/>
      <c r="J56" s="27">
        <v>0</v>
      </c>
      <c r="K56" s="45"/>
      <c r="L56" s="35">
        <f>(K56-$C$7)/$C$6</f>
        <v>-0.10978260869565216</v>
      </c>
      <c r="M56" s="35">
        <f>(1-J$54/L56)*100</f>
        <v>100</v>
      </c>
      <c r="O56" s="32"/>
      <c r="P56" s="27">
        <v>0</v>
      </c>
      <c r="Q56" s="45"/>
      <c r="R56" s="35">
        <f t="shared" ref="R56:R64" si="35">(Q56-$C$7)/$C$6</f>
        <v>-0.10978260869565216</v>
      </c>
      <c r="S56" s="35">
        <f>(1-P$54/R56)*100</f>
        <v>100</v>
      </c>
      <c r="AA56" s="27">
        <v>0</v>
      </c>
      <c r="AB56" s="35">
        <f>AVERAGE(F56,L56,R56)</f>
        <v>-0.10978260869565216</v>
      </c>
      <c r="AC56" s="35">
        <f>STDEVA(F56,L56,R56)</f>
        <v>0</v>
      </c>
    </row>
    <row r="57" spans="1:109" x14ac:dyDescent="0.25">
      <c r="A57" s="39"/>
      <c r="C57" s="38"/>
      <c r="D57" s="28">
        <v>0.5</v>
      </c>
      <c r="E57" s="45"/>
      <c r="F57" s="35">
        <f t="shared" si="34"/>
        <v>-0.10978260869565216</v>
      </c>
      <c r="G57" s="35">
        <f>(1-F56/F57)*100</f>
        <v>0</v>
      </c>
      <c r="I57" s="32"/>
      <c r="J57" s="28">
        <v>0.5</v>
      </c>
      <c r="K57" s="45"/>
      <c r="L57" s="35">
        <f>(K57-$C$7)/$C$6</f>
        <v>-0.10978260869565216</v>
      </c>
      <c r="M57" s="35">
        <f>(1-L56/L57)*100</f>
        <v>0</v>
      </c>
      <c r="O57" s="32"/>
      <c r="P57" s="28">
        <v>0.5</v>
      </c>
      <c r="Q57" s="45"/>
      <c r="R57" s="35">
        <f t="shared" si="35"/>
        <v>-0.10978260869565216</v>
      </c>
      <c r="S57" s="35">
        <f>(1-R56/R57)*100</f>
        <v>0</v>
      </c>
      <c r="AA57" s="28">
        <v>0.5</v>
      </c>
      <c r="AB57" s="35">
        <f t="shared" ref="AB57:AB64" si="36">AVERAGE(F57,L57,R57)</f>
        <v>-0.10978260869565216</v>
      </c>
      <c r="AC57" s="35">
        <f>STDEVA(F57,L57)</f>
        <v>0</v>
      </c>
    </row>
    <row r="58" spans="1:109" x14ac:dyDescent="0.25">
      <c r="A58" s="39"/>
      <c r="C58" s="38"/>
      <c r="D58" s="27">
        <v>1</v>
      </c>
      <c r="E58" s="45"/>
      <c r="F58" s="35">
        <f t="shared" si="34"/>
        <v>-0.10978260869565216</v>
      </c>
      <c r="G58" s="35">
        <f t="shared" ref="G58:G64" si="37">(1-F57/F58)*100</f>
        <v>0</v>
      </c>
      <c r="H58" s="7"/>
      <c r="I58" s="32"/>
      <c r="J58" s="27">
        <v>1</v>
      </c>
      <c r="K58" s="45"/>
      <c r="L58" s="35">
        <f t="shared" ref="L58:L64" si="38">(K58-$C$7)/$C$6</f>
        <v>-0.10978260869565216</v>
      </c>
      <c r="M58" s="35">
        <f t="shared" ref="M58:M64" si="39">(1-L57/L58)*100</f>
        <v>0</v>
      </c>
      <c r="O58" s="32"/>
      <c r="P58" s="27">
        <v>1</v>
      </c>
      <c r="Q58" s="45"/>
      <c r="R58" s="35">
        <f t="shared" si="35"/>
        <v>-0.10978260869565216</v>
      </c>
      <c r="S58" s="35">
        <f t="shared" ref="S58:S64" si="40">(1-R57/R58)*100</f>
        <v>0</v>
      </c>
      <c r="AA58" s="27">
        <v>1</v>
      </c>
      <c r="AB58" s="35">
        <f t="shared" si="36"/>
        <v>-0.10978260869565216</v>
      </c>
      <c r="AC58" s="35">
        <f>STDEVA(F58,L58,R58)</f>
        <v>0</v>
      </c>
    </row>
    <row r="59" spans="1:109" x14ac:dyDescent="0.25">
      <c r="A59" s="39"/>
      <c r="B59" s="7"/>
      <c r="C59" s="38"/>
      <c r="D59" s="27">
        <v>1.5</v>
      </c>
      <c r="E59" s="45"/>
      <c r="F59" s="35">
        <f t="shared" si="34"/>
        <v>-0.10978260869565216</v>
      </c>
      <c r="G59" s="35">
        <f t="shared" si="37"/>
        <v>0</v>
      </c>
      <c r="H59" s="7"/>
      <c r="I59" s="32"/>
      <c r="J59" s="27">
        <v>1.5</v>
      </c>
      <c r="K59" s="45"/>
      <c r="L59" s="35">
        <f t="shared" si="38"/>
        <v>-0.10978260869565216</v>
      </c>
      <c r="M59" s="35">
        <f t="shared" si="39"/>
        <v>0</v>
      </c>
      <c r="O59" s="32"/>
      <c r="P59" s="27">
        <v>1.5</v>
      </c>
      <c r="Q59" s="45"/>
      <c r="R59" s="35">
        <f t="shared" si="35"/>
        <v>-0.10978260869565216</v>
      </c>
      <c r="S59" s="35">
        <f t="shared" si="40"/>
        <v>0</v>
      </c>
      <c r="AA59" s="27">
        <v>1.5</v>
      </c>
      <c r="AB59" s="35">
        <f t="shared" si="36"/>
        <v>-0.10978260869565216</v>
      </c>
      <c r="AC59" s="35">
        <f>STDEVA(F59,L59,R59)</f>
        <v>0</v>
      </c>
    </row>
    <row r="60" spans="1:109" x14ac:dyDescent="0.25">
      <c r="A60" s="39"/>
      <c r="C60" s="38"/>
      <c r="D60" s="27">
        <v>2</v>
      </c>
      <c r="E60" s="45"/>
      <c r="F60" s="35">
        <f t="shared" si="34"/>
        <v>-0.10978260869565216</v>
      </c>
      <c r="G60" s="35">
        <f t="shared" si="37"/>
        <v>0</v>
      </c>
      <c r="I60" s="32"/>
      <c r="J60" s="27">
        <v>2</v>
      </c>
      <c r="K60" s="45"/>
      <c r="L60" s="35">
        <f t="shared" si="38"/>
        <v>-0.10978260869565216</v>
      </c>
      <c r="M60" s="35">
        <f t="shared" si="39"/>
        <v>0</v>
      </c>
      <c r="O60" s="32"/>
      <c r="P60" s="27">
        <v>2</v>
      </c>
      <c r="Q60" s="45"/>
      <c r="R60" s="35">
        <f t="shared" si="35"/>
        <v>-0.10978260869565216</v>
      </c>
      <c r="S60" s="35">
        <f t="shared" si="40"/>
        <v>0</v>
      </c>
      <c r="AA60" s="27">
        <v>2</v>
      </c>
      <c r="AB60" s="35">
        <f t="shared" si="36"/>
        <v>-0.10978260869565216</v>
      </c>
      <c r="AC60" s="35">
        <f t="shared" ref="AC60:AC63" si="41">STDEVA(F60,L60,R60)</f>
        <v>0</v>
      </c>
    </row>
    <row r="61" spans="1:109" x14ac:dyDescent="0.25">
      <c r="A61" s="39"/>
      <c r="C61" s="38"/>
      <c r="D61" s="27">
        <v>3</v>
      </c>
      <c r="E61" s="45"/>
      <c r="F61" s="35">
        <f t="shared" si="34"/>
        <v>-0.10978260869565216</v>
      </c>
      <c r="G61" s="35">
        <f t="shared" si="37"/>
        <v>0</v>
      </c>
      <c r="I61" s="32"/>
      <c r="J61" s="27">
        <v>3</v>
      </c>
      <c r="K61" s="45"/>
      <c r="L61" s="35">
        <f t="shared" si="38"/>
        <v>-0.10978260869565216</v>
      </c>
      <c r="M61" s="35">
        <f t="shared" si="39"/>
        <v>0</v>
      </c>
      <c r="O61" s="32"/>
      <c r="P61" s="27">
        <v>3</v>
      </c>
      <c r="Q61" s="45"/>
      <c r="R61" s="35">
        <f t="shared" si="35"/>
        <v>-0.10978260869565216</v>
      </c>
      <c r="S61" s="35">
        <f t="shared" si="40"/>
        <v>0</v>
      </c>
      <c r="AA61" s="27">
        <v>3</v>
      </c>
      <c r="AB61" s="35">
        <f t="shared" si="36"/>
        <v>-0.10978260869565216</v>
      </c>
      <c r="AC61" s="35">
        <f t="shared" si="41"/>
        <v>0</v>
      </c>
    </row>
    <row r="62" spans="1:109" x14ac:dyDescent="0.25">
      <c r="A62" s="39"/>
      <c r="C62" s="38"/>
      <c r="D62" s="27">
        <v>4</v>
      </c>
      <c r="E62" s="45"/>
      <c r="F62" s="35">
        <f t="shared" si="34"/>
        <v>-0.10978260869565216</v>
      </c>
      <c r="G62" s="35">
        <f t="shared" si="37"/>
        <v>0</v>
      </c>
      <c r="I62" s="32"/>
      <c r="J62" s="27">
        <v>4</v>
      </c>
      <c r="K62" s="45"/>
      <c r="L62" s="35">
        <f t="shared" si="38"/>
        <v>-0.10978260869565216</v>
      </c>
      <c r="M62" s="35">
        <f t="shared" si="39"/>
        <v>0</v>
      </c>
      <c r="O62" s="32"/>
      <c r="P62" s="27">
        <v>4</v>
      </c>
      <c r="Q62" s="45"/>
      <c r="R62" s="35">
        <f t="shared" si="35"/>
        <v>-0.10978260869565216</v>
      </c>
      <c r="S62" s="35">
        <f t="shared" si="40"/>
        <v>0</v>
      </c>
      <c r="AA62" s="27">
        <v>4</v>
      </c>
      <c r="AB62" s="35">
        <f t="shared" si="36"/>
        <v>-0.10978260869565216</v>
      </c>
      <c r="AC62" s="35">
        <f t="shared" si="41"/>
        <v>0</v>
      </c>
    </row>
    <row r="63" spans="1:109" x14ac:dyDescent="0.25">
      <c r="A63" s="39"/>
      <c r="C63" s="38"/>
      <c r="D63" s="27">
        <v>5</v>
      </c>
      <c r="E63" s="29"/>
      <c r="F63" s="35">
        <f t="shared" si="34"/>
        <v>-0.10978260869565216</v>
      </c>
      <c r="G63" s="35">
        <f t="shared" si="37"/>
        <v>0</v>
      </c>
      <c r="I63" s="32"/>
      <c r="J63" s="27">
        <v>5</v>
      </c>
      <c r="K63" s="45"/>
      <c r="L63" s="35">
        <f t="shared" si="38"/>
        <v>-0.10978260869565216</v>
      </c>
      <c r="M63" s="35">
        <f t="shared" si="39"/>
        <v>0</v>
      </c>
      <c r="O63" s="32"/>
      <c r="P63" s="27">
        <v>5</v>
      </c>
      <c r="Q63" s="45"/>
      <c r="R63" s="35">
        <f t="shared" si="35"/>
        <v>-0.10978260869565216</v>
      </c>
      <c r="S63" s="35">
        <f t="shared" si="40"/>
        <v>0</v>
      </c>
      <c r="AA63" s="27">
        <v>5</v>
      </c>
      <c r="AB63" s="35">
        <f t="shared" si="36"/>
        <v>-0.10978260869565216</v>
      </c>
      <c r="AC63" s="35">
        <f t="shared" si="41"/>
        <v>0</v>
      </c>
    </row>
    <row r="64" spans="1:109" x14ac:dyDescent="0.25">
      <c r="A64" s="39"/>
      <c r="C64" s="38"/>
      <c r="D64" s="27">
        <v>6</v>
      </c>
      <c r="E64" s="29"/>
      <c r="F64" s="35">
        <f t="shared" si="34"/>
        <v>-0.10978260869565216</v>
      </c>
      <c r="G64" s="35">
        <f t="shared" si="37"/>
        <v>0</v>
      </c>
      <c r="I64" s="32"/>
      <c r="J64" s="27">
        <v>6</v>
      </c>
      <c r="K64" s="45"/>
      <c r="L64" s="35">
        <f t="shared" si="38"/>
        <v>-0.10978260869565216</v>
      </c>
      <c r="M64" s="35">
        <f t="shared" si="39"/>
        <v>0</v>
      </c>
      <c r="O64" s="32"/>
      <c r="P64" s="27">
        <v>6</v>
      </c>
      <c r="Q64" s="45"/>
      <c r="R64" s="35">
        <f t="shared" si="35"/>
        <v>-0.10978260869565216</v>
      </c>
      <c r="S64" s="35">
        <f t="shared" si="40"/>
        <v>0</v>
      </c>
      <c r="AA64" s="27">
        <v>6</v>
      </c>
      <c r="AB64" s="35">
        <f t="shared" si="36"/>
        <v>-0.10978260869565216</v>
      </c>
      <c r="AC64" s="35">
        <f>STDEVA(F64,L64,R64)</f>
        <v>0</v>
      </c>
    </row>
    <row r="65" spans="1:13" x14ac:dyDescent="0.25">
      <c r="A65" s="7"/>
      <c r="H65" s="7"/>
      <c r="I65" s="7"/>
      <c r="J65" s="7"/>
      <c r="K65" s="7"/>
      <c r="L65" s="7"/>
      <c r="M65" s="7"/>
    </row>
    <row r="66" spans="1:13" x14ac:dyDescent="0.25">
      <c r="A66" s="7"/>
      <c r="H66" s="7"/>
      <c r="I66" s="7"/>
      <c r="J66" s="7"/>
      <c r="K66" s="7"/>
      <c r="L66" s="7"/>
      <c r="M66" s="7"/>
    </row>
    <row r="67" spans="1:13" x14ac:dyDescent="0.25">
      <c r="A67" s="7"/>
      <c r="H67" s="7"/>
      <c r="I67" s="7"/>
      <c r="J67" s="7"/>
      <c r="K67" s="7"/>
      <c r="L67" s="7"/>
      <c r="M67" s="7"/>
    </row>
    <row r="68" spans="1:13" x14ac:dyDescent="0.25">
      <c r="A68" s="7"/>
      <c r="H68" s="7"/>
      <c r="I68" s="7"/>
      <c r="J68" s="7"/>
      <c r="K68" s="7"/>
      <c r="L68" s="7"/>
      <c r="M68" s="7"/>
    </row>
    <row r="69" spans="1:13" x14ac:dyDescent="0.25">
      <c r="A69" s="7"/>
      <c r="H69" s="7"/>
      <c r="I69" s="7"/>
      <c r="J69" s="7"/>
      <c r="K69" s="7"/>
      <c r="L69" s="7"/>
      <c r="M69" s="7"/>
    </row>
    <row r="70" spans="1:13" x14ac:dyDescent="0.25">
      <c r="A70" s="7"/>
      <c r="H70" s="7"/>
      <c r="I70" s="7"/>
      <c r="J70" s="7"/>
      <c r="K70" s="7"/>
      <c r="L70" s="7"/>
      <c r="M70" s="7"/>
    </row>
    <row r="71" spans="1:13" x14ac:dyDescent="0.25">
      <c r="A71" s="7"/>
      <c r="H71" s="7"/>
      <c r="I71" s="7"/>
      <c r="J71" s="7"/>
      <c r="K71" s="7"/>
      <c r="L71" s="7"/>
      <c r="M71" s="7"/>
    </row>
    <row r="72" spans="1:13" x14ac:dyDescent="0.25">
      <c r="A72" s="7"/>
      <c r="G72" s="7"/>
      <c r="H72" s="7"/>
      <c r="I72" s="7"/>
      <c r="J72" s="7"/>
      <c r="K72" s="7"/>
      <c r="L72" s="7"/>
      <c r="M72" s="7"/>
    </row>
    <row r="73" spans="1:13" x14ac:dyDescent="0.25">
      <c r="A73" s="7"/>
      <c r="G73" s="7"/>
      <c r="H73" s="7"/>
      <c r="I73" s="7"/>
      <c r="J73" s="7"/>
      <c r="K73" s="7"/>
      <c r="L73" s="7"/>
      <c r="M73" s="7"/>
    </row>
    <row r="74" spans="1:13" x14ac:dyDescent="0.25">
      <c r="A74" s="7"/>
      <c r="G74" s="7"/>
      <c r="H74" s="7"/>
      <c r="I74" s="7"/>
      <c r="J74" s="7"/>
      <c r="K74" s="7"/>
      <c r="L74" s="7"/>
      <c r="M74" s="7"/>
    </row>
    <row r="75" spans="1:13" x14ac:dyDescent="0.25">
      <c r="A75" s="7"/>
      <c r="G75" s="7"/>
      <c r="H75" s="7"/>
      <c r="I75" s="7"/>
      <c r="J75" s="7"/>
      <c r="K75" s="7"/>
      <c r="L75" s="7"/>
      <c r="M75" s="7"/>
    </row>
    <row r="76" spans="1:13" x14ac:dyDescent="0.25">
      <c r="A76" s="26"/>
      <c r="G76" s="7"/>
      <c r="H76" s="7"/>
      <c r="I76" s="7"/>
      <c r="J76" s="7"/>
      <c r="K76" s="7"/>
      <c r="L76" s="7"/>
      <c r="M76" s="7"/>
    </row>
    <row r="77" spans="1:13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84" spans="1:115" s="30" customFormat="1" ht="15.75" customHeight="1" x14ac:dyDescent="0.25">
      <c r="W84" s="62"/>
      <c r="AO84" s="62"/>
      <c r="BH84" s="62"/>
      <c r="CA84" s="62"/>
      <c r="CT84" s="62"/>
    </row>
    <row r="85" spans="1:115" ht="15.75" thickBot="1" x14ac:dyDescent="0.3">
      <c r="B85" s="7"/>
    </row>
    <row r="86" spans="1:115" ht="15.75" customHeight="1" x14ac:dyDescent="0.25">
      <c r="A86" s="7"/>
      <c r="C86" s="7"/>
      <c r="AV86" t="s">
        <v>72</v>
      </c>
      <c r="AW86" s="64"/>
      <c r="AX86" s="65" t="s">
        <v>26</v>
      </c>
      <c r="AY86" s="65" t="s">
        <v>73</v>
      </c>
      <c r="AZ86" s="66"/>
      <c r="BN86" t="s">
        <v>72</v>
      </c>
      <c r="BO86" s="64"/>
      <c r="BP86" s="65" t="s">
        <v>26</v>
      </c>
      <c r="BQ86" s="65" t="s">
        <v>73</v>
      </c>
      <c r="BR86" s="66"/>
      <c r="CH86" t="s">
        <v>72</v>
      </c>
      <c r="CI86" s="64"/>
      <c r="CJ86" s="65" t="s">
        <v>26</v>
      </c>
      <c r="CK86" s="65" t="s">
        <v>73</v>
      </c>
      <c r="CL86" s="66"/>
      <c r="CZ86" t="s">
        <v>72</v>
      </c>
      <c r="DA86" s="64"/>
      <c r="DB86" s="65" t="s">
        <v>26</v>
      </c>
      <c r="DC86" s="65" t="s">
        <v>73</v>
      </c>
      <c r="DD86" s="66"/>
    </row>
    <row r="87" spans="1:115" ht="15.75" customHeight="1" x14ac:dyDescent="0.25">
      <c r="A87" s="7"/>
      <c r="C87" s="7"/>
      <c r="D87" s="31" t="s">
        <v>43</v>
      </c>
      <c r="I87" s="7"/>
      <c r="J87" s="31" t="s">
        <v>45</v>
      </c>
      <c r="O87" s="7"/>
      <c r="P87" s="31" t="s">
        <v>46</v>
      </c>
      <c r="AW87" s="67"/>
      <c r="AX87" cm="1">
        <f t="array" ref="AX87:AY91">LINEST(AU92:AU98,AQ92:AQ98,FALSE,TRUE)</f>
        <v>-0.68000408136883472</v>
      </c>
      <c r="AY87">
        <v>0</v>
      </c>
      <c r="AZ87" s="69"/>
      <c r="BO87" s="67"/>
      <c r="BP87" cm="1">
        <f t="array" ref="BP87:BQ91">LINEST(BM92:BM99,BJ92:BJ99,TRUE,TRUE)</f>
        <v>0.32443290874857017</v>
      </c>
      <c r="BQ87">
        <v>0.71224624131525749</v>
      </c>
      <c r="BR87" s="69"/>
      <c r="BS87" s="34"/>
      <c r="CI87" s="67"/>
      <c r="CJ87" cm="1">
        <f t="array" ref="CJ87:CK91">LINEST(CG91:CG98,CC91:CC98,FALSE,TRUE)</f>
        <v>-0.20760421129782464</v>
      </c>
      <c r="CK87">
        <v>0</v>
      </c>
      <c r="CL87" s="69"/>
      <c r="DA87" s="67"/>
      <c r="DB87">
        <f t="array" ref="DB87:DC91">LINEST(CY92:CY99,CV92:CV99,FALSE,TRUE)</f>
        <v>3.2218856597414247E-2</v>
      </c>
      <c r="DC87">
        <v>0</v>
      </c>
      <c r="DD87" s="69"/>
      <c r="DE87" s="34"/>
    </row>
    <row r="88" spans="1:115" ht="15.75" customHeight="1" x14ac:dyDescent="0.25">
      <c r="G88" s="40" t="s">
        <v>54</v>
      </c>
      <c r="M88" s="40" t="s">
        <v>54</v>
      </c>
      <c r="S88" s="40" t="s">
        <v>54</v>
      </c>
      <c r="AW88" s="67" t="s">
        <v>74</v>
      </c>
      <c r="AX88">
        <v>4.3545308654567294E-2</v>
      </c>
      <c r="AY88" t="e">
        <v>#N/A</v>
      </c>
      <c r="AZ88" s="69"/>
      <c r="BB88" t="s">
        <v>75</v>
      </c>
      <c r="BC88" t="s">
        <v>76</v>
      </c>
      <c r="BD88" t="s">
        <v>77</v>
      </c>
      <c r="BO88" s="67" t="s">
        <v>74</v>
      </c>
      <c r="BP88">
        <v>1.3961705229954886E-2</v>
      </c>
      <c r="BQ88">
        <v>4.773086188303903E-2</v>
      </c>
      <c r="BR88" s="69"/>
      <c r="BS88" s="34"/>
      <c r="BW88" t="s">
        <v>75</v>
      </c>
      <c r="BX88" t="s">
        <v>76</v>
      </c>
      <c r="BY88" t="s">
        <v>77</v>
      </c>
      <c r="CI88" s="67" t="s">
        <v>74</v>
      </c>
      <c r="CJ88">
        <v>1.29484851051597E-2</v>
      </c>
      <c r="CK88" t="e">
        <v>#N/A</v>
      </c>
      <c r="CL88" s="69"/>
      <c r="CN88" t="s">
        <v>75</v>
      </c>
      <c r="CO88" t="s">
        <v>76</v>
      </c>
      <c r="CP88" t="s">
        <v>77</v>
      </c>
      <c r="DA88" s="67" t="s">
        <v>74</v>
      </c>
      <c r="DB88">
        <v>1.3539465451589141E-3</v>
      </c>
      <c r="DC88" t="e">
        <v>#N/A</v>
      </c>
      <c r="DD88" s="69"/>
      <c r="DE88" s="34"/>
      <c r="DI88" t="s">
        <v>75</v>
      </c>
      <c r="DJ88" t="s">
        <v>76</v>
      </c>
      <c r="DK88" t="s">
        <v>77</v>
      </c>
    </row>
    <row r="89" spans="1:115" ht="15.75" customHeight="1" x14ac:dyDescent="0.25">
      <c r="C89" s="23" t="s">
        <v>38</v>
      </c>
      <c r="D89" s="24">
        <v>9</v>
      </c>
      <c r="E89" s="25" t="s">
        <v>8</v>
      </c>
      <c r="F89" s="7"/>
      <c r="G89" s="34">
        <f>(1-(F99/F91))*100</f>
        <v>60.861236381051206</v>
      </c>
      <c r="I89" s="23" t="s">
        <v>38</v>
      </c>
      <c r="J89" s="24">
        <v>9</v>
      </c>
      <c r="K89" s="25" t="s">
        <v>8</v>
      </c>
      <c r="L89" s="7"/>
      <c r="M89" s="34">
        <f>(1-(L99/L91))*100</f>
        <v>0</v>
      </c>
      <c r="O89" s="23" t="s">
        <v>38</v>
      </c>
      <c r="P89" s="24">
        <f>B206</f>
        <v>0</v>
      </c>
      <c r="Q89" s="25" t="s">
        <v>8</v>
      </c>
      <c r="R89" s="7"/>
      <c r="S89" s="34">
        <f>(1-(R99/R91))*100</f>
        <v>0</v>
      </c>
      <c r="Z89" s="23" t="s">
        <v>38</v>
      </c>
      <c r="AA89" s="24">
        <v>9</v>
      </c>
      <c r="AB89" s="25" t="s">
        <v>8</v>
      </c>
      <c r="AC89" s="25" t="s">
        <v>51</v>
      </c>
      <c r="AE89" s="40" t="s">
        <v>54</v>
      </c>
      <c r="AW89" s="67" t="s">
        <v>78</v>
      </c>
      <c r="AX89">
        <v>0.9759865375075486</v>
      </c>
      <c r="AY89">
        <v>0.33019865170036383</v>
      </c>
      <c r="AZ89" s="69" t="s">
        <v>79</v>
      </c>
      <c r="BB89">
        <v>0</v>
      </c>
      <c r="BC89" s="37">
        <f>$AX$87*BB89</f>
        <v>0</v>
      </c>
      <c r="BD89" s="37">
        <f>$AS$92*(1-EXP(-$AX$95*BB89))</f>
        <v>0</v>
      </c>
      <c r="BO89" s="67" t="s">
        <v>78</v>
      </c>
      <c r="BP89">
        <v>0.98901046626336009</v>
      </c>
      <c r="BQ89">
        <v>7.3049210836997377E-2</v>
      </c>
      <c r="BR89" s="69" t="s">
        <v>79</v>
      </c>
      <c r="BS89" s="34"/>
      <c r="BW89">
        <v>0</v>
      </c>
      <c r="BX89" s="37">
        <f>$BP$87*BW89+$BQ$87</f>
        <v>0.71224624131525749</v>
      </c>
      <c r="BY89" s="37">
        <f>($BP$95*BP$94*BP$94*BW89)/(1+$BP$95*BP$94*BW89)</f>
        <v>0</v>
      </c>
      <c r="CI89" s="67" t="s">
        <v>78</v>
      </c>
      <c r="CJ89">
        <v>0.97349086685406383</v>
      </c>
      <c r="CK89">
        <v>9.818674974158273E-2</v>
      </c>
      <c r="CL89" s="69" t="s">
        <v>79</v>
      </c>
      <c r="CN89">
        <v>0</v>
      </c>
      <c r="CO89" s="37">
        <f>$CJ$87*CN89</f>
        <v>0</v>
      </c>
      <c r="CP89" s="37">
        <f>$CE$91*(EXP(-$CJ$95*CN89))</f>
        <v>9.0786231884057962</v>
      </c>
      <c r="DA89" s="67" t="s">
        <v>78</v>
      </c>
      <c r="DB89">
        <v>0.9877891726541701</v>
      </c>
      <c r="DC89">
        <v>1.3092040009422348E-2</v>
      </c>
      <c r="DD89" s="69" t="s">
        <v>79</v>
      </c>
      <c r="DE89" s="34"/>
      <c r="DI89">
        <v>0</v>
      </c>
      <c r="DJ89" s="37">
        <f>$DB$87*DI89</f>
        <v>0</v>
      </c>
      <c r="DK89" s="37">
        <f>($CX$91)/(1+($DB$95*DI89*$CX$91))</f>
        <v>9.0786231884057962</v>
      </c>
    </row>
    <row r="90" spans="1:115" ht="15.75" customHeight="1" x14ac:dyDescent="0.25">
      <c r="C90" s="23" t="s">
        <v>42</v>
      </c>
      <c r="D90" s="23" t="s">
        <v>44</v>
      </c>
      <c r="E90" s="23" t="s">
        <v>39</v>
      </c>
      <c r="F90" s="23" t="s">
        <v>40</v>
      </c>
      <c r="G90" s="23" t="s">
        <v>41</v>
      </c>
      <c r="I90" s="23" t="s">
        <v>42</v>
      </c>
      <c r="J90" s="23" t="s">
        <v>44</v>
      </c>
      <c r="K90" s="23" t="s">
        <v>39</v>
      </c>
      <c r="L90" s="23" t="s">
        <v>40</v>
      </c>
      <c r="M90" s="23" t="s">
        <v>41</v>
      </c>
      <c r="O90" s="23" t="s">
        <v>42</v>
      </c>
      <c r="P90" s="23" t="s">
        <v>44</v>
      </c>
      <c r="Q90" s="23" t="s">
        <v>39</v>
      </c>
      <c r="R90" s="23" t="s">
        <v>40</v>
      </c>
      <c r="S90" s="23" t="s">
        <v>41</v>
      </c>
      <c r="AA90" s="23" t="s">
        <v>44</v>
      </c>
      <c r="AB90" s="23" t="s">
        <v>40</v>
      </c>
      <c r="AC90" s="23" t="s">
        <v>40</v>
      </c>
      <c r="AE90" s="34">
        <f>(1-(AB99/AB91))*100</f>
        <v>60.861236381051206</v>
      </c>
      <c r="AQ90" s="23" t="s">
        <v>75</v>
      </c>
      <c r="AR90" s="23" t="s">
        <v>80</v>
      </c>
      <c r="AS90" s="23" t="s">
        <v>21</v>
      </c>
      <c r="AT90" s="23" t="s">
        <v>81</v>
      </c>
      <c r="AU90" s="23" t="s">
        <v>82</v>
      </c>
      <c r="AW90" s="70" t="s">
        <v>83</v>
      </c>
      <c r="AX90">
        <v>243.85984432216273</v>
      </c>
      <c r="AY90">
        <v>6</v>
      </c>
      <c r="AZ90" s="69" t="s">
        <v>84</v>
      </c>
      <c r="BB90">
        <v>0.5</v>
      </c>
      <c r="BC90" s="37">
        <f t="shared" ref="BC90:BC101" si="42">$AX$87*BB90</f>
        <v>-0.34000204068441736</v>
      </c>
      <c r="BD90" s="37">
        <f t="shared" ref="BD90:BD101" si="43">$AS$92*(1-EXP(-$AX$95*BB90))</f>
        <v>0.63703256934077501</v>
      </c>
      <c r="BJ90" s="23" t="s">
        <v>75</v>
      </c>
      <c r="BK90" s="23" t="s">
        <v>80</v>
      </c>
      <c r="BL90" s="23" t="s">
        <v>21</v>
      </c>
      <c r="BM90" s="23" t="s">
        <v>89</v>
      </c>
      <c r="BO90" s="70" t="s">
        <v>83</v>
      </c>
      <c r="BP90">
        <v>539.97402799679617</v>
      </c>
      <c r="BQ90">
        <v>6</v>
      </c>
      <c r="BR90" s="69" t="s">
        <v>84</v>
      </c>
      <c r="BS90" s="34"/>
      <c r="BW90">
        <v>0.5</v>
      </c>
      <c r="BX90" s="37">
        <f t="shared" ref="BX90:BX101" si="44">$BP$87*BW90+$BQ$87</f>
        <v>0.8744626956895426</v>
      </c>
      <c r="BY90" s="37">
        <f>($BP$95*BP$94*BP$94*BW90)/(1+$BP$95*BP$94*BW90)</f>
        <v>0.57177967964171816</v>
      </c>
      <c r="CC90" s="23" t="s">
        <v>75</v>
      </c>
      <c r="CD90" s="23" t="s">
        <v>113</v>
      </c>
      <c r="CE90" s="23" t="s">
        <v>38</v>
      </c>
      <c r="CF90" s="23"/>
      <c r="CG90" s="23" t="s">
        <v>114</v>
      </c>
      <c r="CI90" s="70" t="s">
        <v>83</v>
      </c>
      <c r="CJ90">
        <v>257.05993592714162</v>
      </c>
      <c r="CK90">
        <v>7</v>
      </c>
      <c r="CL90" s="69" t="s">
        <v>84</v>
      </c>
      <c r="CN90">
        <v>0.5</v>
      </c>
      <c r="CO90" s="37">
        <f t="shared" ref="CO90:CO101" si="45">$CJ$87*CN90</f>
        <v>-0.10380210564891232</v>
      </c>
      <c r="CP90" s="37">
        <f t="shared" ref="CP90:CP101" si="46">$CE$91*(EXP(-$CJ$95*CN90))</f>
        <v>8.1835041921664526</v>
      </c>
      <c r="CV90" s="23" t="s">
        <v>75</v>
      </c>
      <c r="CW90" s="23" t="s">
        <v>115</v>
      </c>
      <c r="CX90" s="23" t="s">
        <v>116</v>
      </c>
      <c r="CY90" s="23" t="s">
        <v>117</v>
      </c>
      <c r="DA90" s="70" t="s">
        <v>83</v>
      </c>
      <c r="DB90">
        <v>566.26172926280515</v>
      </c>
      <c r="DC90">
        <v>7</v>
      </c>
      <c r="DD90" s="69" t="s">
        <v>84</v>
      </c>
      <c r="DE90" s="34"/>
      <c r="DI90">
        <v>0.5</v>
      </c>
      <c r="DJ90" s="37">
        <f t="shared" ref="DJ90:DJ101" si="47">$DB$87*DI90</f>
        <v>1.6109428298707124E-2</v>
      </c>
      <c r="DK90" s="37">
        <f t="shared" ref="DK90:DK101" si="48">($CX$91)/(1+($DB$95*DI90*$CX$91))</f>
        <v>7.9202720767061798</v>
      </c>
    </row>
    <row r="91" spans="1:115" ht="15.75" thickBot="1" x14ac:dyDescent="0.3">
      <c r="C91" s="32">
        <v>0.36805555555555558</v>
      </c>
      <c r="D91" s="27">
        <v>0</v>
      </c>
      <c r="E91" s="29">
        <v>2.536</v>
      </c>
      <c r="F91" s="35">
        <f t="shared" ref="F91:F99" si="49">(E91-$C$7)/$C$6</f>
        <v>9.0786231884057962</v>
      </c>
      <c r="G91" s="35">
        <f>(1-D89/F91)*100</f>
        <v>0.86602546194675112</v>
      </c>
      <c r="I91" s="32"/>
      <c r="J91" s="27">
        <v>0</v>
      </c>
      <c r="K91" s="29"/>
      <c r="L91" s="35">
        <f>(K91-$C$7)/$C$6</f>
        <v>-0.10978260869565216</v>
      </c>
      <c r="M91" s="35">
        <f>(1-J89/L91)*100</f>
        <v>8298.0198019801992</v>
      </c>
      <c r="O91" s="32"/>
      <c r="P91" s="27">
        <v>0</v>
      </c>
      <c r="Q91" s="29"/>
      <c r="R91" s="35">
        <f>(Q91-$C$7)/$C$6</f>
        <v>-0.10978260869565216</v>
      </c>
      <c r="S91" s="35">
        <f>(1-P89/R91)*100</f>
        <v>100</v>
      </c>
      <c r="AA91" s="27">
        <v>0</v>
      </c>
      <c r="AB91" s="35">
        <f>AVERAGE(F91)</f>
        <v>9.0786231884057962</v>
      </c>
      <c r="AC91" s="35">
        <f>STDEVA(F91,L91)</f>
        <v>6.49718404742422</v>
      </c>
      <c r="AQ91" s="63">
        <f>AA91</f>
        <v>0</v>
      </c>
      <c r="AR91" s="35">
        <f>(AB$91-AB91)*($F$5/$F$6)</f>
        <v>0</v>
      </c>
      <c r="AS91" s="35">
        <f>(AB$91-AB$99)*($F$5/$F$6)</f>
        <v>2.2101449275362319</v>
      </c>
      <c r="AT91" s="35">
        <f>1-AR91/AS91</f>
        <v>1</v>
      </c>
      <c r="AU91" s="35">
        <f>LN(AT91)</f>
        <v>0</v>
      </c>
      <c r="AW91" s="71" t="s">
        <v>85</v>
      </c>
      <c r="AX91" s="68">
        <v>26.588319164000691</v>
      </c>
      <c r="AY91" s="68">
        <v>0.65418689750842907</v>
      </c>
      <c r="AZ91" s="72"/>
      <c r="BB91">
        <v>1</v>
      </c>
      <c r="BC91" s="37">
        <f t="shared" si="42"/>
        <v>-0.68000408136883472</v>
      </c>
      <c r="BD91" s="37">
        <f t="shared" si="43"/>
        <v>1.0904525215427781</v>
      </c>
      <c r="BJ91" s="63">
        <f>AA91</f>
        <v>0</v>
      </c>
      <c r="BK91" s="35"/>
      <c r="BL91" s="35"/>
      <c r="BM91" s="35"/>
      <c r="BO91" s="71" t="s">
        <v>85</v>
      </c>
      <c r="BP91" s="68">
        <v>2.8814024986392153</v>
      </c>
      <c r="BQ91" s="68">
        <v>3.2017123223448574E-2</v>
      </c>
      <c r="BR91" s="72"/>
      <c r="BS91" s="34"/>
      <c r="BW91">
        <v>1</v>
      </c>
      <c r="BX91" s="37">
        <f t="shared" si="44"/>
        <v>1.0366791500638277</v>
      </c>
      <c r="BY91" s="37">
        <f t="shared" ref="BY91:BY101" si="50">($BP$95*BP$94*BP$94*BW91)/(1+$BP$95*BP$94*BW91)</f>
        <v>0.96461860927600462</v>
      </c>
      <c r="CC91" s="63">
        <v>0</v>
      </c>
      <c r="CD91" s="35">
        <f>AB91</f>
        <v>9.0786231884057962</v>
      </c>
      <c r="CE91" s="35">
        <f>$AB$91</f>
        <v>9.0786231884057962</v>
      </c>
      <c r="CF91" s="35"/>
      <c r="CG91" s="35">
        <f>LN(CD91)-LN(CE91)</f>
        <v>0</v>
      </c>
      <c r="CI91" s="71" t="s">
        <v>85</v>
      </c>
      <c r="CJ91" s="68">
        <v>2.4782217415440293</v>
      </c>
      <c r="CK91" s="68">
        <v>6.7484464773713379E-2</v>
      </c>
      <c r="CL91" s="72"/>
      <c r="CN91">
        <v>1</v>
      </c>
      <c r="CO91" s="37">
        <f>$CJ$87*CN91</f>
        <v>-0.20760421129782464</v>
      </c>
      <c r="CP91" s="37">
        <f>$CE$91*(EXP(-$CJ$95*CN91))</f>
        <v>7.376640650614533</v>
      </c>
      <c r="CV91" s="63">
        <v>0</v>
      </c>
      <c r="CW91" s="35">
        <f>AB91</f>
        <v>9.0786231884057962</v>
      </c>
      <c r="CX91" s="35">
        <f>$AB$91</f>
        <v>9.0786231884057962</v>
      </c>
      <c r="CY91" s="35">
        <f>1/CW91-1/CX91</f>
        <v>0</v>
      </c>
      <c r="DA91" s="71" t="s">
        <v>85</v>
      </c>
      <c r="DB91" s="68">
        <v>9.7058116361583513E-2</v>
      </c>
      <c r="DC91" s="68">
        <v>1.1998105812582086E-3</v>
      </c>
      <c r="DD91" s="72"/>
      <c r="DE91" s="34"/>
      <c r="DI91">
        <v>1</v>
      </c>
      <c r="DJ91" s="37">
        <f t="shared" si="47"/>
        <v>3.2218856597414247E-2</v>
      </c>
      <c r="DK91" s="37">
        <f t="shared" si="48"/>
        <v>7.0240643012386235</v>
      </c>
    </row>
    <row r="92" spans="1:115" ht="15.75" customHeight="1" x14ac:dyDescent="0.25">
      <c r="C92" s="32">
        <v>0.3888888888888889</v>
      </c>
      <c r="D92" s="28">
        <v>0.5</v>
      </c>
      <c r="E92" s="29">
        <v>2.1859999999999999</v>
      </c>
      <c r="F92" s="35">
        <f t="shared" si="49"/>
        <v>7.8105072463768108</v>
      </c>
      <c r="G92" s="35">
        <f>(1-F91/F92)*100</f>
        <v>-16.236025420976951</v>
      </c>
      <c r="I92" s="32"/>
      <c r="J92" s="28">
        <v>0.5</v>
      </c>
      <c r="K92" s="29"/>
      <c r="L92" s="35">
        <f>(K92-$C$7)/$C$6</f>
        <v>-0.10978260869565216</v>
      </c>
      <c r="M92" s="35">
        <f>(1-L91/L92)*100</f>
        <v>0</v>
      </c>
      <c r="O92" s="32"/>
      <c r="P92" s="28">
        <v>0.5</v>
      </c>
      <c r="Q92" s="29"/>
      <c r="R92" s="35">
        <f>(Q92-$C$7)/$C$6</f>
        <v>-0.10978260869565216</v>
      </c>
      <c r="S92" s="35">
        <f>(1-R91/R92)*100</f>
        <v>0</v>
      </c>
      <c r="AA92" s="28">
        <v>0.5</v>
      </c>
      <c r="AB92" s="35">
        <f t="shared" ref="AB92:AB99" si="51">AVERAGE(F92)</f>
        <v>7.8105072463768108</v>
      </c>
      <c r="AC92" s="35">
        <f t="shared" ref="AC92:AC99" si="52">STDEVA(F92,L92)</f>
        <v>5.6004906654847559</v>
      </c>
      <c r="AQ92" s="63">
        <f>AA92</f>
        <v>0.5</v>
      </c>
      <c r="AR92" s="35">
        <f t="shared" ref="AR92:AR99" si="53">(AB$91-AB92)*($F$5/$F$6)</f>
        <v>0.50724637681159412</v>
      </c>
      <c r="AS92" s="35">
        <f t="shared" ref="AS92:AS98" si="54">(AB$91-AB$99)*($F$5/$F$6)</f>
        <v>2.2101449275362319</v>
      </c>
      <c r="AT92" s="35">
        <f>1-AR92/AS92</f>
        <v>0.7704918032786886</v>
      </c>
      <c r="AU92" s="35">
        <f>LN(AT92)</f>
        <v>-0.26072626246325253</v>
      </c>
      <c r="BB92">
        <v>1.5</v>
      </c>
      <c r="BC92" s="37">
        <f t="shared" si="42"/>
        <v>-1.0200061220532521</v>
      </c>
      <c r="BD92" s="37">
        <f>$AS$92*(1-EXP(-$AX$95*BB92))</f>
        <v>1.4131827286774283</v>
      </c>
      <c r="BJ92" s="63">
        <f t="shared" ref="BJ92:BJ99" si="55">AA92</f>
        <v>0.5</v>
      </c>
      <c r="BK92" s="35">
        <f>(AB$91-AB92)*($F$5/$F$6)</f>
        <v>0.50724637681159412</v>
      </c>
      <c r="BL92" s="35">
        <f t="shared" ref="BL92:BL99" si="56">(AB$91-AB$99)*($F$5/$F$6)</f>
        <v>2.2101449275362319</v>
      </c>
      <c r="BM92" s="35">
        <f>BJ92/BK92</f>
        <v>0.98571428571428588</v>
      </c>
      <c r="BS92" s="34"/>
      <c r="BW92">
        <v>1.5</v>
      </c>
      <c r="BX92" s="37">
        <f t="shared" si="44"/>
        <v>1.1988956044381127</v>
      </c>
      <c r="BY92" s="37">
        <f t="shared" si="50"/>
        <v>1.251151471777233</v>
      </c>
      <c r="CC92" s="63">
        <v>0.5</v>
      </c>
      <c r="CD92" s="35">
        <f t="shared" ref="CD92:CD99" si="57">AB92</f>
        <v>7.8105072463768108</v>
      </c>
      <c r="CE92" s="35">
        <f t="shared" ref="CE92:CE98" si="58">$AB$91</f>
        <v>9.0786231884057962</v>
      </c>
      <c r="CF92" s="35"/>
      <c r="CG92" s="35">
        <f t="shared" ref="CG92:CG98" si="59">LN(CD92)-LN(CE92)</f>
        <v>-0.15045263982094426</v>
      </c>
      <c r="CN92">
        <v>1.5</v>
      </c>
      <c r="CO92" s="37">
        <f t="shared" si="45"/>
        <v>-0.31140631694673693</v>
      </c>
      <c r="CP92" s="37">
        <f t="shared" si="46"/>
        <v>6.6493308991503488</v>
      </c>
      <c r="CV92" s="63">
        <v>0.5</v>
      </c>
      <c r="CW92" s="35">
        <f t="shared" ref="CW92:CW99" si="60">AB92</f>
        <v>7.8105072463768108</v>
      </c>
      <c r="CX92" s="35">
        <f t="shared" ref="CX92:CX99" si="61">$AB$91</f>
        <v>9.0786231884057962</v>
      </c>
      <c r="CY92" s="35">
        <f t="shared" ref="CY92:CY99" si="62">1/CW92-1/CX92</f>
        <v>1.7883797007581262E-2</v>
      </c>
      <c r="DE92" s="34"/>
      <c r="DI92">
        <v>1.5</v>
      </c>
      <c r="DJ92" s="37">
        <f t="shared" si="47"/>
        <v>4.8328284896121371E-2</v>
      </c>
      <c r="DK92" s="37">
        <f t="shared" si="48"/>
        <v>6.310058127833476</v>
      </c>
    </row>
    <row r="93" spans="1:115" ht="15.75" customHeight="1" x14ac:dyDescent="0.25">
      <c r="C93" s="32">
        <v>0.40972222222222199</v>
      </c>
      <c r="D93" s="27">
        <v>1</v>
      </c>
      <c r="E93" s="29">
        <v>1.837</v>
      </c>
      <c r="F93" s="35">
        <f t="shared" si="49"/>
        <v>6.5460144927536223</v>
      </c>
      <c r="G93" s="35">
        <f t="shared" ref="G93:G99" si="63">(1-F92/F93)*100</f>
        <v>-19.316986771461785</v>
      </c>
      <c r="H93" s="7"/>
      <c r="I93" s="32"/>
      <c r="J93" s="27">
        <v>1</v>
      </c>
      <c r="K93" s="29"/>
      <c r="L93" s="35">
        <f t="shared" ref="L93:L99" si="64">(K93-$C$7)/$C$6</f>
        <v>-0.10978260869565216</v>
      </c>
      <c r="M93" s="35">
        <f t="shared" ref="M93:M99" si="65">(1-L92/L93)*100</f>
        <v>0</v>
      </c>
      <c r="O93" s="32"/>
      <c r="P93" s="27">
        <v>1</v>
      </c>
      <c r="Q93" s="29"/>
      <c r="R93" s="35">
        <f t="shared" ref="R93:R97" si="66">(Q93-$C$7)/$C$6</f>
        <v>-0.10978260869565216</v>
      </c>
      <c r="S93" s="35">
        <f t="shared" ref="S93:S99" si="67">(1-R92/R93)*100</f>
        <v>0</v>
      </c>
      <c r="AA93" s="27">
        <v>1</v>
      </c>
      <c r="AB93" s="35">
        <f t="shared" si="51"/>
        <v>6.5460144927536223</v>
      </c>
      <c r="AC93" s="35">
        <f t="shared" si="52"/>
        <v>4.7063592646365491</v>
      </c>
      <c r="AQ93" s="63">
        <f t="shared" ref="AQ93:AQ98" si="68">AA93</f>
        <v>1</v>
      </c>
      <c r="AR93" s="35">
        <f t="shared" si="53"/>
        <v>1.0130434782608695</v>
      </c>
      <c r="AS93" s="35">
        <f t="shared" si="54"/>
        <v>2.2101449275362319</v>
      </c>
      <c r="AT93" s="35">
        <f t="shared" ref="AT93:AT98" si="69">1-AR93/AS93</f>
        <v>0.5416393442622951</v>
      </c>
      <c r="AU93" s="35">
        <f t="shared" ref="AU93:AU98" si="70">LN(AT93)</f>
        <v>-0.61315491552053392</v>
      </c>
      <c r="BB93">
        <v>2</v>
      </c>
      <c r="BC93" s="37">
        <f t="shared" si="42"/>
        <v>-1.3600081627376694</v>
      </c>
      <c r="BD93" s="37">
        <f t="shared" si="43"/>
        <v>1.6428920436102039</v>
      </c>
      <c r="BJ93" s="63">
        <f t="shared" si="55"/>
        <v>1</v>
      </c>
      <c r="BK93" s="35">
        <f t="shared" ref="BK93:BK99" si="71">(AB$91-AB93)*($F$5/$F$6)</f>
        <v>1.0130434782608695</v>
      </c>
      <c r="BL93" s="35">
        <f t="shared" si="56"/>
        <v>2.2101449275362319</v>
      </c>
      <c r="BM93" s="35">
        <f t="shared" ref="BM93:BM99" si="72">BJ93/BK93</f>
        <v>0.98712446351931338</v>
      </c>
      <c r="BS93" s="34"/>
      <c r="BW93">
        <v>2</v>
      </c>
      <c r="BX93" s="37">
        <f t="shared" si="44"/>
        <v>1.3611120588123979</v>
      </c>
      <c r="BY93" s="37">
        <f t="shared" si="50"/>
        <v>1.4693867320116514</v>
      </c>
      <c r="CC93" s="63">
        <v>1</v>
      </c>
      <c r="CD93" s="35">
        <f t="shared" si="57"/>
        <v>6.5460144927536223</v>
      </c>
      <c r="CE93" s="35">
        <f t="shared" si="58"/>
        <v>9.0786231884057962</v>
      </c>
      <c r="CF93" s="35"/>
      <c r="CG93" s="35">
        <f t="shared" si="59"/>
        <v>-0.32706615982045095</v>
      </c>
      <c r="CN93">
        <v>2</v>
      </c>
      <c r="CO93" s="37">
        <f t="shared" si="45"/>
        <v>-0.41520842259564927</v>
      </c>
      <c r="CP93" s="37">
        <f t="shared" si="46"/>
        <v>5.9937312254341988</v>
      </c>
      <c r="CV93" s="63">
        <v>1</v>
      </c>
      <c r="CW93" s="35">
        <f t="shared" si="60"/>
        <v>6.5460144927536223</v>
      </c>
      <c r="CX93" s="35">
        <f t="shared" si="61"/>
        <v>9.0786231884057962</v>
      </c>
      <c r="CY93" s="35">
        <f t="shared" si="62"/>
        <v>4.2615848540370857E-2</v>
      </c>
      <c r="DE93" s="34"/>
      <c r="DI93">
        <v>2</v>
      </c>
      <c r="DJ93" s="37">
        <f>$DB$87*DI93</f>
        <v>6.4437713194828494E-2</v>
      </c>
      <c r="DK93" s="37">
        <f t="shared" si="48"/>
        <v>5.7278173130745698</v>
      </c>
    </row>
    <row r="94" spans="1:115" ht="15.75" customHeight="1" x14ac:dyDescent="0.25">
      <c r="A94" s="7"/>
      <c r="B94" s="7"/>
      <c r="C94" s="32">
        <v>0.43055555555555503</v>
      </c>
      <c r="D94" s="27">
        <v>1.5</v>
      </c>
      <c r="E94" s="29">
        <v>1.6160000000000001</v>
      </c>
      <c r="F94" s="35">
        <f t="shared" si="49"/>
        <v>5.745289855072464</v>
      </c>
      <c r="G94" s="35">
        <f t="shared" si="63"/>
        <v>-13.937062496058505</v>
      </c>
      <c r="H94" s="7"/>
      <c r="I94" s="32"/>
      <c r="J94" s="27">
        <v>1.5</v>
      </c>
      <c r="K94" s="29"/>
      <c r="L94" s="35">
        <f t="shared" si="64"/>
        <v>-0.10978260869565216</v>
      </c>
      <c r="M94" s="35">
        <f t="shared" si="65"/>
        <v>0</v>
      </c>
      <c r="O94" s="32"/>
      <c r="P94" s="27">
        <v>1.5</v>
      </c>
      <c r="Q94" s="29"/>
      <c r="R94" s="35">
        <f t="shared" si="66"/>
        <v>-0.10978260869565216</v>
      </c>
      <c r="S94" s="35">
        <f t="shared" si="67"/>
        <v>0</v>
      </c>
      <c r="AA94" s="27">
        <v>1.5</v>
      </c>
      <c r="AB94" s="35">
        <f t="shared" si="51"/>
        <v>5.745289855072464</v>
      </c>
      <c r="AC94" s="35">
        <f t="shared" si="52"/>
        <v>4.1401614434690606</v>
      </c>
      <c r="AQ94" s="63">
        <f t="shared" si="68"/>
        <v>1.5</v>
      </c>
      <c r="AR94" s="35">
        <f t="shared" si="53"/>
        <v>1.333333333333333</v>
      </c>
      <c r="AS94" s="35">
        <f t="shared" si="54"/>
        <v>2.2101449275362319</v>
      </c>
      <c r="AT94" s="35">
        <f t="shared" si="69"/>
        <v>0.39672131147541001</v>
      </c>
      <c r="AU94" s="35">
        <f t="shared" si="70"/>
        <v>-0.92452123101067007</v>
      </c>
      <c r="BB94">
        <v>2.5</v>
      </c>
      <c r="BC94" s="37">
        <f t="shared" si="42"/>
        <v>-1.7000102034220868</v>
      </c>
      <c r="BD94" s="37">
        <f t="shared" si="43"/>
        <v>1.8063919831893647</v>
      </c>
      <c r="BJ94" s="63">
        <f t="shared" si="55"/>
        <v>1.5</v>
      </c>
      <c r="BK94" s="35">
        <f t="shared" si="71"/>
        <v>1.333333333333333</v>
      </c>
      <c r="BL94" s="35">
        <f t="shared" si="56"/>
        <v>2.2101449275362319</v>
      </c>
      <c r="BM94" s="35">
        <f t="shared" si="72"/>
        <v>1.1250000000000002</v>
      </c>
      <c r="BO94" t="s">
        <v>21</v>
      </c>
      <c r="BP94" s="37">
        <f>1/BP87</f>
        <v>3.0823013727469384</v>
      </c>
      <c r="BS94" s="34"/>
      <c r="BW94">
        <v>2.5</v>
      </c>
      <c r="BX94" s="37">
        <f t="shared" si="44"/>
        <v>1.5233285131866829</v>
      </c>
      <c r="BY94" s="37">
        <f t="shared" si="50"/>
        <v>1.641143048501204</v>
      </c>
      <c r="CC94" s="63">
        <v>1.5</v>
      </c>
      <c r="CD94" s="35">
        <f t="shared" si="57"/>
        <v>5.745289855072464</v>
      </c>
      <c r="CE94" s="35">
        <f t="shared" si="58"/>
        <v>9.0786231884057962</v>
      </c>
      <c r="CF94" s="35"/>
      <c r="CG94" s="35">
        <f t="shared" si="59"/>
        <v>-0.45754218640481037</v>
      </c>
      <c r="CN94">
        <v>2.5</v>
      </c>
      <c r="CO94" s="37">
        <f t="shared" si="45"/>
        <v>-0.51901052824456162</v>
      </c>
      <c r="CP94" s="37">
        <f t="shared" si="46"/>
        <v>5.4027712784357629</v>
      </c>
      <c r="CV94" s="63">
        <v>1.5</v>
      </c>
      <c r="CW94" s="35">
        <f t="shared" si="60"/>
        <v>5.745289855072464</v>
      </c>
      <c r="CX94" s="35">
        <f t="shared" si="61"/>
        <v>9.0786231884057962</v>
      </c>
      <c r="CY94" s="35">
        <f t="shared" si="62"/>
        <v>6.3906761524884878E-2</v>
      </c>
      <c r="DB94" s="37"/>
      <c r="DE94" s="34"/>
      <c r="DI94">
        <v>2.5</v>
      </c>
      <c r="DJ94" s="37">
        <f t="shared" si="47"/>
        <v>8.0547141493535618E-2</v>
      </c>
      <c r="DK94" s="37">
        <f t="shared" si="48"/>
        <v>5.243948425939454</v>
      </c>
    </row>
    <row r="95" spans="1:115" ht="15.75" customHeight="1" x14ac:dyDescent="0.25">
      <c r="A95" s="7"/>
      <c r="B95" t="s">
        <v>93</v>
      </c>
      <c r="C95" s="32">
        <v>0.45138888888888901</v>
      </c>
      <c r="D95" s="27">
        <v>2</v>
      </c>
      <c r="E95" s="29">
        <v>1.51</v>
      </c>
      <c r="F95" s="35">
        <f t="shared" si="49"/>
        <v>5.3612318840579709</v>
      </c>
      <c r="G95" s="35">
        <f t="shared" si="63"/>
        <v>-7.1636142461309893</v>
      </c>
      <c r="I95" s="32"/>
      <c r="J95" s="27">
        <v>2</v>
      </c>
      <c r="K95" s="29"/>
      <c r="L95" s="35">
        <f t="shared" si="64"/>
        <v>-0.10978260869565216</v>
      </c>
      <c r="M95" s="35">
        <f t="shared" si="65"/>
        <v>0</v>
      </c>
      <c r="O95" s="32"/>
      <c r="P95" s="27">
        <v>2</v>
      </c>
      <c r="Q95" s="29"/>
      <c r="R95" s="35">
        <f t="shared" si="66"/>
        <v>-0.10978260869565216</v>
      </c>
      <c r="S95" s="35">
        <f t="shared" si="67"/>
        <v>0</v>
      </c>
      <c r="AA95" s="27">
        <v>2</v>
      </c>
      <c r="AB95" s="35">
        <f t="shared" si="51"/>
        <v>5.3612318840579709</v>
      </c>
      <c r="AC95" s="35">
        <f t="shared" si="52"/>
        <v>3.8685914477959664</v>
      </c>
      <c r="AQ95" s="63">
        <f t="shared" si="68"/>
        <v>2</v>
      </c>
      <c r="AR95" s="35">
        <f t="shared" si="53"/>
        <v>1.4869565217391303</v>
      </c>
      <c r="AS95" s="35">
        <f t="shared" si="54"/>
        <v>2.2101449275362319</v>
      </c>
      <c r="AT95" s="35">
        <f t="shared" si="69"/>
        <v>0.32721311475409842</v>
      </c>
      <c r="AU95" s="35">
        <f t="shared" si="70"/>
        <v>-1.1171435932899931</v>
      </c>
      <c r="AW95" s="23" t="s">
        <v>86</v>
      </c>
      <c r="AX95" s="21">
        <f>-AX87</f>
        <v>0.68000408136883472</v>
      </c>
      <c r="BB95">
        <v>3</v>
      </c>
      <c r="BC95" s="37">
        <f t="shared" si="42"/>
        <v>-2.0400122441065043</v>
      </c>
      <c r="BD95" s="37">
        <f t="shared" si="43"/>
        <v>1.9227661504720988</v>
      </c>
      <c r="BJ95" s="63">
        <f t="shared" si="55"/>
        <v>2</v>
      </c>
      <c r="BK95" s="35">
        <f t="shared" si="71"/>
        <v>1.4869565217391303</v>
      </c>
      <c r="BL95" s="35">
        <f t="shared" si="56"/>
        <v>2.2101449275362319</v>
      </c>
      <c r="BM95" s="35">
        <f t="shared" si="72"/>
        <v>1.3450292397660819</v>
      </c>
      <c r="BO95" s="23" t="s">
        <v>90</v>
      </c>
      <c r="BP95" s="21">
        <f>1/(BQ87*BP94*BP94)</f>
        <v>0.1477813516919198</v>
      </c>
      <c r="BW95">
        <v>3</v>
      </c>
      <c r="BX95" s="37">
        <f t="shared" si="44"/>
        <v>1.6855449675609679</v>
      </c>
      <c r="BY95" s="37">
        <f t="shared" si="50"/>
        <v>1.7798397893478253</v>
      </c>
      <c r="CC95" s="63">
        <v>2</v>
      </c>
      <c r="CD95" s="35">
        <f t="shared" si="57"/>
        <v>5.3612318840579709</v>
      </c>
      <c r="CE95" s="35">
        <f t="shared" si="58"/>
        <v>9.0786231884057962</v>
      </c>
      <c r="CF95" s="35"/>
      <c r="CG95" s="35">
        <f t="shared" si="59"/>
        <v>-0.52672877209184366</v>
      </c>
      <c r="CI95" s="23" t="s">
        <v>86</v>
      </c>
      <c r="CJ95" s="21">
        <f>-CJ87</f>
        <v>0.20760421129782464</v>
      </c>
      <c r="CN95">
        <v>3</v>
      </c>
      <c r="CO95" s="37">
        <f t="shared" si="45"/>
        <v>-0.62281263389347385</v>
      </c>
      <c r="CP95" s="37">
        <f t="shared" si="46"/>
        <v>4.870077817841393</v>
      </c>
      <c r="CV95" s="63">
        <v>2</v>
      </c>
      <c r="CW95" s="35">
        <f t="shared" si="60"/>
        <v>5.3612318840579709</v>
      </c>
      <c r="CX95" s="35">
        <f t="shared" si="61"/>
        <v>9.0786231884057962</v>
      </c>
      <c r="CY95" s="35">
        <f t="shared" si="62"/>
        <v>7.6375434867460082E-2</v>
      </c>
      <c r="DA95" s="23" t="s">
        <v>90</v>
      </c>
      <c r="DB95" s="21">
        <f>DB87</f>
        <v>3.2218856597414247E-2</v>
      </c>
      <c r="DI95">
        <v>3</v>
      </c>
      <c r="DJ95" s="37">
        <f t="shared" si="47"/>
        <v>9.6656569792242741E-2</v>
      </c>
      <c r="DK95" s="37">
        <f t="shared" si="48"/>
        <v>4.8354629668755997</v>
      </c>
    </row>
    <row r="96" spans="1:115" ht="15.75" customHeight="1" x14ac:dyDescent="0.25">
      <c r="A96" s="26"/>
      <c r="C96" s="32">
        <v>0.49305555555555602</v>
      </c>
      <c r="D96" s="27">
        <v>3</v>
      </c>
      <c r="E96" s="29">
        <v>1.351</v>
      </c>
      <c r="F96" s="35">
        <f t="shared" si="49"/>
        <v>4.7851449275362317</v>
      </c>
      <c r="G96" s="35">
        <f t="shared" si="63"/>
        <v>-12.039070190050726</v>
      </c>
      <c r="I96" s="32"/>
      <c r="J96" s="27">
        <v>3</v>
      </c>
      <c r="K96" s="29"/>
      <c r="L96" s="35">
        <f t="shared" si="64"/>
        <v>-0.10978260869565216</v>
      </c>
      <c r="M96" s="35">
        <f t="shared" si="65"/>
        <v>0</v>
      </c>
      <c r="O96" s="32"/>
      <c r="P96" s="27">
        <v>3</v>
      </c>
      <c r="Q96" s="29"/>
      <c r="R96" s="35">
        <f t="shared" si="66"/>
        <v>-0.10978260869565216</v>
      </c>
      <c r="S96" s="35">
        <f t="shared" si="67"/>
        <v>0</v>
      </c>
      <c r="AA96" s="27">
        <v>3</v>
      </c>
      <c r="AB96" s="35">
        <f t="shared" si="51"/>
        <v>4.7851449275362317</v>
      </c>
      <c r="AC96" s="35">
        <f t="shared" si="52"/>
        <v>3.461236454286325</v>
      </c>
      <c r="AQ96" s="63">
        <f t="shared" si="68"/>
        <v>3</v>
      </c>
      <c r="AR96" s="35">
        <f t="shared" si="53"/>
        <v>1.7173913043478259</v>
      </c>
      <c r="AS96" s="35">
        <f t="shared" si="54"/>
        <v>2.2101449275362319</v>
      </c>
      <c r="AT96" s="35">
        <f t="shared" si="69"/>
        <v>0.22295081967213126</v>
      </c>
      <c r="AU96" s="35">
        <f t="shared" si="70"/>
        <v>-1.5008040714313045</v>
      </c>
      <c r="AW96" s="23" t="s">
        <v>87</v>
      </c>
      <c r="AX96" s="21">
        <f>AX89</f>
        <v>0.9759865375075486</v>
      </c>
      <c r="BB96">
        <v>3.5</v>
      </c>
      <c r="BC96" s="37">
        <f t="shared" si="42"/>
        <v>-2.3800142847909216</v>
      </c>
      <c r="BD96" s="37">
        <f t="shared" si="43"/>
        <v>2.0055976600470173</v>
      </c>
      <c r="BJ96" s="63">
        <f t="shared" si="55"/>
        <v>3</v>
      </c>
      <c r="BK96" s="35">
        <f t="shared" si="71"/>
        <v>1.7173913043478259</v>
      </c>
      <c r="BL96" s="35">
        <f t="shared" si="56"/>
        <v>2.2101449275362319</v>
      </c>
      <c r="BM96" s="35">
        <f t="shared" si="72"/>
        <v>1.7468354430379749</v>
      </c>
      <c r="BO96" s="23" t="s">
        <v>87</v>
      </c>
      <c r="BP96" s="21">
        <f>BP89</f>
        <v>0.98901046626336009</v>
      </c>
      <c r="BW96">
        <v>3.5</v>
      </c>
      <c r="BX96" s="37">
        <f t="shared" si="44"/>
        <v>1.8477614219352532</v>
      </c>
      <c r="BY96" s="37">
        <f t="shared" si="50"/>
        <v>1.8941839343816769</v>
      </c>
      <c r="CC96" s="63">
        <v>3</v>
      </c>
      <c r="CD96" s="35">
        <f t="shared" si="57"/>
        <v>4.7851449275362317</v>
      </c>
      <c r="CE96" s="35">
        <f t="shared" si="58"/>
        <v>9.0786231884057962</v>
      </c>
      <c r="CF96" s="35"/>
      <c r="CG96" s="35">
        <f t="shared" si="59"/>
        <v>-0.64040623755057369</v>
      </c>
      <c r="CI96" s="23" t="s">
        <v>87</v>
      </c>
      <c r="CJ96" s="21">
        <f>CJ89</f>
        <v>0.97349086685406383</v>
      </c>
      <c r="CN96">
        <v>3.5</v>
      </c>
      <c r="CO96" s="37">
        <f t="shared" si="45"/>
        <v>-0.7266147395423862</v>
      </c>
      <c r="CP96" s="37">
        <f t="shared" si="46"/>
        <v>4.3899059814906032</v>
      </c>
      <c r="CV96" s="63">
        <v>3</v>
      </c>
      <c r="CW96" s="35">
        <f t="shared" si="60"/>
        <v>4.7851449275362317</v>
      </c>
      <c r="CX96" s="35">
        <f t="shared" si="61"/>
        <v>9.0786231884057962</v>
      </c>
      <c r="CY96" s="35">
        <f t="shared" si="62"/>
        <v>9.8831225720024798E-2</v>
      </c>
      <c r="DA96" s="23" t="s">
        <v>87</v>
      </c>
      <c r="DB96" s="21">
        <f>DB89</f>
        <v>0.9877891726541701</v>
      </c>
      <c r="DI96">
        <v>3.5</v>
      </c>
      <c r="DJ96" s="37">
        <f t="shared" si="47"/>
        <v>0.11276599809094986</v>
      </c>
      <c r="DK96" s="37">
        <f t="shared" si="48"/>
        <v>4.4860176925043289</v>
      </c>
    </row>
    <row r="97" spans="1:115" ht="15.75" customHeight="1" x14ac:dyDescent="0.25">
      <c r="A97" s="7"/>
      <c r="C97" s="32">
        <v>0.53472222222222199</v>
      </c>
      <c r="D97" s="27">
        <v>4</v>
      </c>
      <c r="E97" s="29">
        <v>1.119</v>
      </c>
      <c r="F97" s="35">
        <f t="shared" si="49"/>
        <v>3.9445652173913039</v>
      </c>
      <c r="G97" s="35">
        <f t="shared" si="63"/>
        <v>-21.309819050243405</v>
      </c>
      <c r="I97" s="32"/>
      <c r="J97" s="27">
        <v>4</v>
      </c>
      <c r="K97" s="29"/>
      <c r="L97" s="35">
        <f>(K97-$C$7)/$C$6</f>
        <v>-0.10978260869565216</v>
      </c>
      <c r="M97" s="35">
        <f t="shared" si="65"/>
        <v>0</v>
      </c>
      <c r="O97" s="32"/>
      <c r="P97" s="27">
        <v>4</v>
      </c>
      <c r="Q97" s="29"/>
      <c r="R97" s="35">
        <f t="shared" si="66"/>
        <v>-0.10978260869565216</v>
      </c>
      <c r="S97" s="35">
        <f t="shared" si="67"/>
        <v>0</v>
      </c>
      <c r="AA97" s="27">
        <v>4</v>
      </c>
      <c r="AB97" s="35">
        <f t="shared" si="51"/>
        <v>3.9445652173913039</v>
      </c>
      <c r="AC97" s="35">
        <f t="shared" si="52"/>
        <v>2.8668568411150241</v>
      </c>
      <c r="AQ97" s="63">
        <f t="shared" si="68"/>
        <v>4</v>
      </c>
      <c r="AR97" s="35">
        <f t="shared" si="53"/>
        <v>2.0536231884057972</v>
      </c>
      <c r="AS97" s="35">
        <f t="shared" si="54"/>
        <v>2.2101449275362319</v>
      </c>
      <c r="AT97" s="35">
        <f t="shared" si="69"/>
        <v>7.0819672131147482E-2</v>
      </c>
      <c r="AU97" s="35">
        <f t="shared" si="70"/>
        <v>-2.6476184619172933</v>
      </c>
      <c r="BB97">
        <v>4</v>
      </c>
      <c r="BC97" s="37">
        <f t="shared" si="42"/>
        <v>-2.7200163254753389</v>
      </c>
      <c r="BD97" s="37">
        <f t="shared" si="43"/>
        <v>2.0645545500395412</v>
      </c>
      <c r="BJ97" s="63">
        <f t="shared" si="55"/>
        <v>4</v>
      </c>
      <c r="BK97" s="35">
        <f t="shared" si="71"/>
        <v>2.0536231884057972</v>
      </c>
      <c r="BL97" s="35">
        <f t="shared" si="56"/>
        <v>2.2101449275362319</v>
      </c>
      <c r="BM97" s="35">
        <f t="shared" si="72"/>
        <v>1.9477769936485532</v>
      </c>
      <c r="BW97">
        <v>4</v>
      </c>
      <c r="BX97" s="37">
        <f t="shared" si="44"/>
        <v>2.0099778763095379</v>
      </c>
      <c r="BY97" s="37">
        <f t="shared" si="50"/>
        <v>1.9900716555867191</v>
      </c>
      <c r="CC97" s="63">
        <v>4</v>
      </c>
      <c r="CD97" s="35">
        <f t="shared" si="57"/>
        <v>3.9445652173913039</v>
      </c>
      <c r="CE97" s="35">
        <f t="shared" si="58"/>
        <v>9.0786231884057962</v>
      </c>
      <c r="CF97" s="35"/>
      <c r="CG97" s="35">
        <f t="shared" si="59"/>
        <v>-0.83358381271319804</v>
      </c>
      <c r="CN97">
        <v>4</v>
      </c>
      <c r="CO97" s="37">
        <f t="shared" si="45"/>
        <v>-0.83041684519129855</v>
      </c>
      <c r="CP97" s="37">
        <f t="shared" si="46"/>
        <v>3.9570773295915731</v>
      </c>
      <c r="CV97" s="63">
        <v>4</v>
      </c>
      <c r="CW97" s="35">
        <f t="shared" si="60"/>
        <v>3.9445652173913039</v>
      </c>
      <c r="CX97" s="35">
        <f t="shared" si="61"/>
        <v>9.0786231884057962</v>
      </c>
      <c r="CY97" s="35">
        <f t="shared" si="62"/>
        <v>0.14336450396540362</v>
      </c>
      <c r="DI97">
        <v>4</v>
      </c>
      <c r="DJ97" s="37">
        <f t="shared" si="47"/>
        <v>0.12887542638965699</v>
      </c>
      <c r="DK97" s="37">
        <f t="shared" si="48"/>
        <v>4.183675276698227</v>
      </c>
    </row>
    <row r="98" spans="1:115" ht="15.75" customHeight="1" x14ac:dyDescent="0.25">
      <c r="A98" s="7"/>
      <c r="C98" s="32">
        <v>0.57638888888888895</v>
      </c>
      <c r="D98" s="27">
        <v>5</v>
      </c>
      <c r="E98" s="29">
        <v>1.0409999999999999</v>
      </c>
      <c r="F98" s="35">
        <f t="shared" si="49"/>
        <v>3.6619565217391297</v>
      </c>
      <c r="G98" s="35">
        <f t="shared" si="63"/>
        <v>-7.7174235678242997</v>
      </c>
      <c r="I98" s="32"/>
      <c r="J98" s="27">
        <v>5</v>
      </c>
      <c r="K98" s="29"/>
      <c r="L98" s="35">
        <f t="shared" si="64"/>
        <v>-0.10978260869565216</v>
      </c>
      <c r="M98" s="35">
        <f t="shared" si="65"/>
        <v>0</v>
      </c>
      <c r="O98" s="32"/>
      <c r="P98" s="27">
        <v>5</v>
      </c>
      <c r="Q98" s="29"/>
      <c r="R98" s="35">
        <f>(Q98-$C$7)/$C$6</f>
        <v>-0.10978260869565216</v>
      </c>
      <c r="S98" s="35">
        <f t="shared" si="67"/>
        <v>0</v>
      </c>
      <c r="AA98" s="27">
        <v>5</v>
      </c>
      <c r="AB98" s="35">
        <f t="shared" si="51"/>
        <v>3.6619565217391297</v>
      </c>
      <c r="AC98" s="35">
        <f t="shared" si="52"/>
        <v>2.6670223159970865</v>
      </c>
      <c r="AQ98" s="63">
        <f t="shared" si="68"/>
        <v>5</v>
      </c>
      <c r="AR98" s="35">
        <f t="shared" si="53"/>
        <v>2.1666666666666665</v>
      </c>
      <c r="AS98" s="35">
        <f t="shared" si="54"/>
        <v>2.2101449275362319</v>
      </c>
      <c r="AT98" s="35">
        <f t="shared" si="69"/>
        <v>1.9672131147541072E-2</v>
      </c>
      <c r="AU98" s="35">
        <f t="shared" si="70"/>
        <v>-3.928552307379352</v>
      </c>
      <c r="BB98">
        <v>4.5</v>
      </c>
      <c r="BC98" s="37">
        <f t="shared" si="42"/>
        <v>-3.0600183661597562</v>
      </c>
      <c r="BD98" s="37">
        <f t="shared" si="43"/>
        <v>2.1065182290238873</v>
      </c>
      <c r="BJ98" s="63">
        <f t="shared" si="55"/>
        <v>5</v>
      </c>
      <c r="BK98" s="35">
        <f t="shared" si="71"/>
        <v>2.1666666666666665</v>
      </c>
      <c r="BL98" s="35">
        <f t="shared" si="56"/>
        <v>2.2101449275362319</v>
      </c>
      <c r="BM98" s="35">
        <f t="shared" si="72"/>
        <v>2.3076923076923079</v>
      </c>
      <c r="BW98">
        <v>4.5</v>
      </c>
      <c r="BX98" s="37">
        <f t="shared" si="44"/>
        <v>2.1721943306838232</v>
      </c>
      <c r="BY98" s="37">
        <f t="shared" si="50"/>
        <v>2.0716378532225361</v>
      </c>
      <c r="CC98" s="63">
        <v>5</v>
      </c>
      <c r="CD98" s="35">
        <f t="shared" si="57"/>
        <v>3.6619565217391297</v>
      </c>
      <c r="CE98" s="35">
        <f t="shared" si="58"/>
        <v>9.0786231884057962</v>
      </c>
      <c r="CF98" s="35"/>
      <c r="CG98" s="35">
        <f t="shared" si="59"/>
        <v>-0.90792497651971549</v>
      </c>
      <c r="CN98">
        <v>4.5</v>
      </c>
      <c r="CO98" s="37">
        <f t="shared" si="45"/>
        <v>-0.93421895084021089</v>
      </c>
      <c r="CP98" s="37">
        <f t="shared" si="46"/>
        <v>3.5669239975501044</v>
      </c>
      <c r="CV98" s="63">
        <v>5</v>
      </c>
      <c r="CW98" s="35">
        <f t="shared" si="60"/>
        <v>3.6619565217391297</v>
      </c>
      <c r="CX98" s="35">
        <f t="shared" si="61"/>
        <v>9.0786231884057962</v>
      </c>
      <c r="CY98" s="35">
        <f t="shared" si="62"/>
        <v>0.16292920410979145</v>
      </c>
      <c r="DI98">
        <v>4.5</v>
      </c>
      <c r="DJ98" s="37">
        <f t="shared" si="47"/>
        <v>0.14498485468836411</v>
      </c>
      <c r="DK98" s="37">
        <f t="shared" si="48"/>
        <v>3.9195133378520008</v>
      </c>
    </row>
    <row r="99" spans="1:115" ht="15.75" customHeight="1" x14ac:dyDescent="0.25">
      <c r="A99" s="7"/>
      <c r="C99" s="32">
        <v>0.61805555555555602</v>
      </c>
      <c r="D99" s="27">
        <v>6</v>
      </c>
      <c r="E99" s="29">
        <v>1.0109999999999999</v>
      </c>
      <c r="F99" s="35">
        <f t="shared" si="49"/>
        <v>3.5532608695652166</v>
      </c>
      <c r="G99" s="35">
        <f t="shared" si="63"/>
        <v>-3.0590394616090588</v>
      </c>
      <c r="I99" s="32"/>
      <c r="J99" s="27">
        <v>6</v>
      </c>
      <c r="K99" s="29"/>
      <c r="L99" s="35">
        <f t="shared" si="64"/>
        <v>-0.10978260869565216</v>
      </c>
      <c r="M99" s="35">
        <f t="shared" si="65"/>
        <v>0</v>
      </c>
      <c r="O99" s="32"/>
      <c r="P99" s="27">
        <v>6</v>
      </c>
      <c r="Q99" s="29"/>
      <c r="R99" s="35">
        <f>(Q99-$C$7)/$C$6</f>
        <v>-0.10978260869565216</v>
      </c>
      <c r="S99" s="35">
        <f t="shared" si="67"/>
        <v>0</v>
      </c>
      <c r="AA99" s="27">
        <v>6</v>
      </c>
      <c r="AB99" s="35">
        <f t="shared" si="51"/>
        <v>3.5532608695652166</v>
      </c>
      <c r="AC99" s="35">
        <f t="shared" si="52"/>
        <v>2.5901628832594179</v>
      </c>
      <c r="AQ99" s="63">
        <f t="shared" ref="AQ99" si="73">AA99</f>
        <v>6</v>
      </c>
      <c r="AR99" s="35">
        <f t="shared" si="53"/>
        <v>2.2101449275362319</v>
      </c>
      <c r="BB99">
        <v>5</v>
      </c>
      <c r="BC99" s="37">
        <f t="shared" si="42"/>
        <v>-3.4000204068441735</v>
      </c>
      <c r="BD99" s="37">
        <f t="shared" si="43"/>
        <v>2.1363866694067579</v>
      </c>
      <c r="BJ99" s="63">
        <f t="shared" si="55"/>
        <v>6</v>
      </c>
      <c r="BK99" s="35">
        <f t="shared" si="71"/>
        <v>2.2101449275362319</v>
      </c>
      <c r="BL99" s="35">
        <f t="shared" si="56"/>
        <v>2.2101449275362319</v>
      </c>
      <c r="BM99" s="35">
        <f t="shared" si="72"/>
        <v>2.7147540983606557</v>
      </c>
      <c r="BW99">
        <v>5</v>
      </c>
      <c r="BX99" s="37">
        <f t="shared" si="44"/>
        <v>2.3344107850581084</v>
      </c>
      <c r="BY99" s="37">
        <f t="shared" si="50"/>
        <v>2.141868103079184</v>
      </c>
      <c r="CC99" s="63">
        <v>6</v>
      </c>
      <c r="CD99" s="35">
        <f t="shared" si="57"/>
        <v>3.5532608695652166</v>
      </c>
      <c r="CF99" s="35"/>
      <c r="CN99">
        <v>5</v>
      </c>
      <c r="CO99" s="37">
        <f t="shared" si="45"/>
        <v>-1.0380210564891232</v>
      </c>
      <c r="CP99" s="37">
        <f>$CE$91*(EXP(-$CJ$95*CN99))</f>
        <v>3.2152383551250954</v>
      </c>
      <c r="CV99" s="63">
        <v>6</v>
      </c>
      <c r="CW99" s="35">
        <f t="shared" si="60"/>
        <v>3.5532608695652166</v>
      </c>
      <c r="CX99" s="35">
        <f t="shared" si="61"/>
        <v>9.0786231884057962</v>
      </c>
      <c r="CY99" s="35">
        <f t="shared" si="62"/>
        <v>0.17128276987019614</v>
      </c>
      <c r="DI99">
        <v>5</v>
      </c>
      <c r="DJ99" s="37">
        <f t="shared" si="47"/>
        <v>0.16109428298707124</v>
      </c>
      <c r="DK99" s="37">
        <f t="shared" si="48"/>
        <v>3.6867291345448021</v>
      </c>
    </row>
    <row r="100" spans="1:115" ht="15.75" customHeight="1" x14ac:dyDescent="0.25">
      <c r="A100" s="7"/>
      <c r="H100" s="7"/>
      <c r="I100" s="7"/>
      <c r="J100" s="7"/>
      <c r="K100" s="7"/>
      <c r="L100" s="7"/>
      <c r="M100" s="7"/>
      <c r="BB100">
        <v>5.5</v>
      </c>
      <c r="BC100" s="37">
        <f t="shared" si="42"/>
        <v>-3.7400224475285908</v>
      </c>
      <c r="BD100" s="37">
        <f t="shared" si="43"/>
        <v>2.1576460954746661</v>
      </c>
      <c r="BW100">
        <v>5.5</v>
      </c>
      <c r="BX100" s="37">
        <f t="shared" si="44"/>
        <v>2.4966272394323932</v>
      </c>
      <c r="BY100" s="37">
        <f t="shared" si="50"/>
        <v>2.2029720388897229</v>
      </c>
      <c r="CN100">
        <v>5.5</v>
      </c>
      <c r="CO100" s="37">
        <f t="shared" si="45"/>
        <v>-1.1418231621380355</v>
      </c>
      <c r="CP100" s="37">
        <f t="shared" si="46"/>
        <v>2.898227629006922</v>
      </c>
      <c r="DI100">
        <v>5.5</v>
      </c>
      <c r="DJ100" s="37">
        <f t="shared" si="47"/>
        <v>0.17720371128577836</v>
      </c>
      <c r="DK100" s="37">
        <f t="shared" si="48"/>
        <v>3.4800454140533112</v>
      </c>
    </row>
    <row r="101" spans="1:115" ht="15.75" customHeight="1" x14ac:dyDescent="0.25">
      <c r="A101" s="7"/>
      <c r="H101" s="7"/>
      <c r="I101" s="7"/>
      <c r="J101" s="7"/>
      <c r="K101" s="7"/>
      <c r="L101" s="7"/>
      <c r="M101" s="7"/>
      <c r="BB101">
        <v>6</v>
      </c>
      <c r="BC101" s="37">
        <f t="shared" si="42"/>
        <v>-4.0800244882130086</v>
      </c>
      <c r="BD101" s="37">
        <f t="shared" si="43"/>
        <v>2.1727778931495139</v>
      </c>
      <c r="BW101">
        <v>6</v>
      </c>
      <c r="BX101" s="37">
        <f t="shared" si="44"/>
        <v>2.6588436938066784</v>
      </c>
      <c r="BY101" s="37">
        <f t="shared" si="50"/>
        <v>2.2566200540392702</v>
      </c>
      <c r="CN101">
        <v>6</v>
      </c>
      <c r="CO101" s="37">
        <f t="shared" si="45"/>
        <v>-1.2456252677869477</v>
      </c>
      <c r="CP101" s="37">
        <f t="shared" si="46"/>
        <v>2.6124729994433884</v>
      </c>
      <c r="DI101">
        <v>6</v>
      </c>
      <c r="DJ101" s="37">
        <f t="shared" si="47"/>
        <v>0.19331313958448548</v>
      </c>
      <c r="DK101" s="37">
        <f t="shared" si="48"/>
        <v>3.2953055057937792</v>
      </c>
    </row>
    <row r="102" spans="1:115" ht="15.75" customHeight="1" x14ac:dyDescent="0.25">
      <c r="A102" s="7"/>
      <c r="H102" s="7"/>
      <c r="I102" s="7"/>
      <c r="J102" s="7"/>
      <c r="K102" s="7"/>
      <c r="L102" s="7"/>
      <c r="M102" s="7"/>
    </row>
    <row r="103" spans="1:115" ht="15.75" customHeight="1" x14ac:dyDescent="0.25">
      <c r="A103" s="7"/>
      <c r="H103" s="7"/>
      <c r="I103" s="7"/>
      <c r="J103" s="7"/>
      <c r="K103" s="7"/>
      <c r="L103" s="7"/>
      <c r="M103" s="7"/>
    </row>
    <row r="104" spans="1:115" ht="15.75" customHeight="1" x14ac:dyDescent="0.25">
      <c r="A104" s="7"/>
      <c r="H104" s="7"/>
      <c r="I104" s="7"/>
      <c r="J104" s="7"/>
      <c r="K104" s="7"/>
      <c r="L104" s="7"/>
      <c r="M104" s="7"/>
    </row>
    <row r="105" spans="1:115" ht="15.75" customHeight="1" x14ac:dyDescent="0.25">
      <c r="A105" s="7"/>
      <c r="H105" s="7"/>
      <c r="I105" s="7"/>
      <c r="J105" s="7"/>
      <c r="K105" s="7"/>
      <c r="L105" s="7"/>
      <c r="M105" s="7"/>
    </row>
    <row r="106" spans="1:115" ht="15.75" customHeight="1" x14ac:dyDescent="0.25">
      <c r="A106" s="7"/>
      <c r="H106" s="7"/>
      <c r="I106" s="7"/>
      <c r="J106" s="7"/>
      <c r="K106" s="7"/>
      <c r="L106" s="7"/>
      <c r="M106" s="7"/>
    </row>
    <row r="107" spans="1:115" ht="15.75" customHeight="1" x14ac:dyDescent="0.25">
      <c r="A107" s="7"/>
      <c r="G107" s="7"/>
      <c r="H107" s="7"/>
      <c r="I107" s="7"/>
      <c r="J107" s="7"/>
      <c r="K107" s="7"/>
      <c r="L107" s="7"/>
      <c r="M107" s="7"/>
    </row>
    <row r="108" spans="1:115" ht="15.75" customHeight="1" x14ac:dyDescent="0.25">
      <c r="A108" s="7"/>
      <c r="G108" s="7"/>
      <c r="H108" s="7"/>
      <c r="I108" s="7"/>
      <c r="J108" s="7"/>
      <c r="K108" s="7"/>
      <c r="L108" s="7"/>
      <c r="M108" s="7"/>
    </row>
    <row r="109" spans="1:115" ht="15.75" customHeight="1" x14ac:dyDescent="0.25">
      <c r="A109" s="7"/>
      <c r="G109" s="7"/>
      <c r="H109" s="7"/>
      <c r="I109" s="7"/>
      <c r="J109" s="7"/>
      <c r="K109" s="7"/>
      <c r="L109" s="7"/>
      <c r="M109" s="7"/>
    </row>
    <row r="110" spans="1:115" ht="15.75" customHeight="1" x14ac:dyDescent="0.25">
      <c r="A110" s="7"/>
      <c r="G110" s="7"/>
      <c r="H110" s="7"/>
      <c r="I110" s="7"/>
      <c r="J110" s="7"/>
      <c r="K110" s="7"/>
      <c r="L110" s="7"/>
      <c r="M110" s="7"/>
    </row>
    <row r="111" spans="1:115" ht="15.75" customHeight="1" x14ac:dyDescent="0.25">
      <c r="A111" s="26"/>
      <c r="G111" s="7"/>
      <c r="H111" s="7"/>
      <c r="I111" s="7"/>
      <c r="J111" s="7"/>
      <c r="K111" s="7"/>
      <c r="L111" s="7"/>
      <c r="M111" s="7"/>
    </row>
    <row r="112" spans="1:115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8" spans="1:115" s="30" customFormat="1" ht="15.75" customHeight="1" x14ac:dyDescent="0.25">
      <c r="W118" s="62"/>
      <c r="AO118" s="62"/>
      <c r="BH118" s="62"/>
      <c r="CA118" s="62"/>
      <c r="CT118" s="62"/>
    </row>
    <row r="119" spans="1:115" ht="15.75" thickBot="1" x14ac:dyDescent="0.3">
      <c r="B119" s="7"/>
    </row>
    <row r="120" spans="1:115" ht="15.75" customHeight="1" x14ac:dyDescent="0.25">
      <c r="A120" s="7"/>
      <c r="C120" s="7"/>
      <c r="AV120" t="s">
        <v>72</v>
      </c>
      <c r="AW120" s="64"/>
      <c r="AX120" s="65" t="s">
        <v>26</v>
      </c>
      <c r="AY120" s="65" t="s">
        <v>73</v>
      </c>
      <c r="AZ120" s="66"/>
      <c r="BN120" t="s">
        <v>72</v>
      </c>
      <c r="BO120" s="64"/>
      <c r="BP120" s="65" t="s">
        <v>26</v>
      </c>
      <c r="BQ120" s="65" t="s">
        <v>73</v>
      </c>
      <c r="BR120" s="66"/>
      <c r="CH120" t="s">
        <v>72</v>
      </c>
      <c r="CI120" s="64"/>
      <c r="CJ120" s="65" t="s">
        <v>26</v>
      </c>
      <c r="CK120" s="65" t="s">
        <v>73</v>
      </c>
      <c r="CL120" s="66"/>
      <c r="CZ120" t="s">
        <v>72</v>
      </c>
      <c r="DA120" s="64"/>
      <c r="DB120" s="65" t="s">
        <v>26</v>
      </c>
      <c r="DC120" s="65" t="s">
        <v>73</v>
      </c>
      <c r="DD120" s="66"/>
    </row>
    <row r="121" spans="1:115" ht="15.75" customHeight="1" x14ac:dyDescent="0.25">
      <c r="A121" s="7"/>
      <c r="C121" s="7"/>
      <c r="D121" s="31" t="s">
        <v>43</v>
      </c>
      <c r="I121" s="7"/>
      <c r="J121" s="31" t="s">
        <v>45</v>
      </c>
      <c r="O121" s="7"/>
      <c r="P121" s="31" t="s">
        <v>46</v>
      </c>
      <c r="AW121" s="67"/>
      <c r="AX121" cm="1">
        <f t="array" ref="AX121:AY125">LINEST(AU126:AU132,AQ126:AQ132,FALSE,TRUE)</f>
        <v>-0.45269212892328609</v>
      </c>
      <c r="AY121">
        <v>0</v>
      </c>
      <c r="AZ121" s="69"/>
      <c r="BO121" s="67"/>
      <c r="BP121" cm="1">
        <f t="array" ref="BP121:BQ125">LINEST(BM126:BM133,BJ126:BJ133,TRUE,TRUE)</f>
        <v>0.23659388263501663</v>
      </c>
      <c r="BQ121">
        <v>1.5742869322496227</v>
      </c>
      <c r="BR121" s="69"/>
      <c r="BS121" s="34"/>
      <c r="CI121" s="67"/>
      <c r="CJ121" cm="1">
        <f t="array" ref="CJ121:CK125">LINEST(CG125:CG132,CC125:CC132,FALSE,TRUE)</f>
        <v>-0.17263415414669181</v>
      </c>
      <c r="CK121">
        <v>0</v>
      </c>
      <c r="CL121" s="69"/>
      <c r="DA121" s="67"/>
      <c r="DB121">
        <f t="array" ref="DB121:DC125">LINEST(CY126:CY133,CV126:CV133,FALSE,TRUE)</f>
        <v>3.1123457885116314E-2</v>
      </c>
      <c r="DC121">
        <v>0</v>
      </c>
      <c r="DD121" s="69"/>
      <c r="DE121" s="34"/>
    </row>
    <row r="122" spans="1:115" ht="15.75" customHeight="1" x14ac:dyDescent="0.25">
      <c r="G122" s="40" t="s">
        <v>54</v>
      </c>
      <c r="M122" s="40" t="s">
        <v>54</v>
      </c>
      <c r="S122" s="40" t="s">
        <v>54</v>
      </c>
      <c r="AW122" s="67" t="s">
        <v>74</v>
      </c>
      <c r="AX122">
        <v>2.5426230060016947E-2</v>
      </c>
      <c r="AY122" t="e">
        <v>#N/A</v>
      </c>
      <c r="AZ122" s="69"/>
      <c r="BB122" t="s">
        <v>75</v>
      </c>
      <c r="BC122" t="s">
        <v>76</v>
      </c>
      <c r="BD122" t="s">
        <v>77</v>
      </c>
      <c r="BO122" s="67" t="s">
        <v>74</v>
      </c>
      <c r="BP122">
        <v>1.7177369920332967E-2</v>
      </c>
      <c r="BQ122">
        <v>5.8724250202776357E-2</v>
      </c>
      <c r="BR122" s="69"/>
      <c r="BS122" s="34"/>
      <c r="BW122" t="s">
        <v>75</v>
      </c>
      <c r="BX122" t="s">
        <v>76</v>
      </c>
      <c r="BY122" t="s">
        <v>77</v>
      </c>
      <c r="CI122" s="67" t="s">
        <v>74</v>
      </c>
      <c r="CJ122">
        <v>3.299950232896589E-3</v>
      </c>
      <c r="CK122" t="e">
        <v>#N/A</v>
      </c>
      <c r="CL122" s="69"/>
      <c r="CN122" t="s">
        <v>75</v>
      </c>
      <c r="CO122" t="s">
        <v>76</v>
      </c>
      <c r="CP122" t="s">
        <v>77</v>
      </c>
      <c r="DA122" s="67" t="s">
        <v>74</v>
      </c>
      <c r="DB122">
        <v>5.9228161336140881E-4</v>
      </c>
      <c r="DC122" t="e">
        <v>#N/A</v>
      </c>
      <c r="DD122" s="69"/>
      <c r="DE122" s="34"/>
      <c r="DI122" t="s">
        <v>75</v>
      </c>
      <c r="DJ122" t="s">
        <v>76</v>
      </c>
      <c r="DK122" t="s">
        <v>77</v>
      </c>
    </row>
    <row r="123" spans="1:115" ht="15.75" customHeight="1" x14ac:dyDescent="0.25">
      <c r="C123" s="23" t="s">
        <v>38</v>
      </c>
      <c r="D123" s="24">
        <v>8</v>
      </c>
      <c r="E123" s="25" t="s">
        <v>8</v>
      </c>
      <c r="F123" s="7"/>
      <c r="G123" s="34">
        <f>(1-(F133/F125))*100</f>
        <v>44.965254121814965</v>
      </c>
      <c r="H123" s="34"/>
      <c r="I123" s="41" t="s">
        <v>38</v>
      </c>
      <c r="J123" s="42">
        <v>8</v>
      </c>
      <c r="K123" s="43" t="s">
        <v>8</v>
      </c>
      <c r="L123" s="44"/>
      <c r="M123" s="34">
        <f>(1-(L133/L125))*100</f>
        <v>60.708036074841829</v>
      </c>
      <c r="N123" s="34"/>
      <c r="O123" s="41" t="s">
        <v>38</v>
      </c>
      <c r="P123" s="42">
        <v>8</v>
      </c>
      <c r="Q123" s="43" t="s">
        <v>8</v>
      </c>
      <c r="R123" s="44"/>
      <c r="S123" s="34">
        <f>(1-(R133/R125))*100</f>
        <v>0</v>
      </c>
      <c r="Z123" s="23" t="s">
        <v>38</v>
      </c>
      <c r="AA123" s="24">
        <v>8</v>
      </c>
      <c r="AB123" s="25" t="s">
        <v>8</v>
      </c>
      <c r="AC123" s="25" t="s">
        <v>51</v>
      </c>
      <c r="AE123" s="40" t="s">
        <v>54</v>
      </c>
      <c r="AW123" s="67" t="s">
        <v>78</v>
      </c>
      <c r="AX123">
        <v>0.98142342153754192</v>
      </c>
      <c r="AY123">
        <v>0.19280393555690789</v>
      </c>
      <c r="AZ123" s="69" t="s">
        <v>79</v>
      </c>
      <c r="BB123">
        <v>0</v>
      </c>
      <c r="BC123" s="37">
        <f>$AX$121*BB123</f>
        <v>0</v>
      </c>
      <c r="BD123" s="37">
        <f>$AS$126*(1-EXP(-$AX$129*BB123))</f>
        <v>0</v>
      </c>
      <c r="BO123" s="67" t="s">
        <v>78</v>
      </c>
      <c r="BP123">
        <v>0.96934263123842779</v>
      </c>
      <c r="BQ123">
        <v>8.9873929886682913E-2</v>
      </c>
      <c r="BR123" s="69" t="s">
        <v>79</v>
      </c>
      <c r="BS123" s="34"/>
      <c r="BW123">
        <v>0</v>
      </c>
      <c r="BX123" s="37">
        <f>$BP$121*BW123+$BQ$121</f>
        <v>1.5742869322496227</v>
      </c>
      <c r="BY123" s="37">
        <f>($BP$129*BP$128*BP$128*BW123)/(1+$BP$129*BP$128*BW123)</f>
        <v>0</v>
      </c>
      <c r="CI123" s="67" t="s">
        <v>78</v>
      </c>
      <c r="CJ123">
        <v>0.99744876786676695</v>
      </c>
      <c r="CK123">
        <v>2.5023111587623742E-2</v>
      </c>
      <c r="CL123" s="69" t="s">
        <v>79</v>
      </c>
      <c r="CN123">
        <v>0</v>
      </c>
      <c r="CO123" s="37">
        <f>$CJ$121*CN123</f>
        <v>0</v>
      </c>
      <c r="CP123" s="37">
        <f>$CE$125*(EXP(-$CJ$129*CN123))</f>
        <v>8.0749999999999993</v>
      </c>
      <c r="DA123" s="67" t="s">
        <v>78</v>
      </c>
      <c r="DB123">
        <v>0.99747140478584162</v>
      </c>
      <c r="DC123">
        <v>5.7270906349280335E-3</v>
      </c>
      <c r="DD123" s="69" t="s">
        <v>79</v>
      </c>
      <c r="DE123" s="34"/>
      <c r="DI123">
        <v>0</v>
      </c>
      <c r="DJ123" s="37">
        <f>$DB$121*DI123</f>
        <v>0</v>
      </c>
      <c r="DK123" s="37">
        <f>($CX$125)/(1+($DB$129*DI123*$CX$125))</f>
        <v>8.0749999999999993</v>
      </c>
    </row>
    <row r="124" spans="1:115" ht="15.75" customHeight="1" x14ac:dyDescent="0.25">
      <c r="C124" s="23" t="s">
        <v>42</v>
      </c>
      <c r="D124" s="23" t="s">
        <v>44</v>
      </c>
      <c r="E124" s="23" t="s">
        <v>39</v>
      </c>
      <c r="F124" s="23" t="s">
        <v>40</v>
      </c>
      <c r="G124" s="23" t="s">
        <v>41</v>
      </c>
      <c r="I124" s="23" t="s">
        <v>42</v>
      </c>
      <c r="J124" s="23" t="s">
        <v>44</v>
      </c>
      <c r="K124" s="23" t="s">
        <v>39</v>
      </c>
      <c r="L124" s="23" t="s">
        <v>40</v>
      </c>
      <c r="M124" s="23" t="s">
        <v>41</v>
      </c>
      <c r="O124" s="23" t="s">
        <v>42</v>
      </c>
      <c r="P124" s="23" t="s">
        <v>44</v>
      </c>
      <c r="Q124" s="23" t="s">
        <v>39</v>
      </c>
      <c r="R124" s="23" t="s">
        <v>40</v>
      </c>
      <c r="S124" s="23" t="s">
        <v>41</v>
      </c>
      <c r="AA124" s="23" t="s">
        <v>44</v>
      </c>
      <c r="AB124" s="23" t="s">
        <v>40</v>
      </c>
      <c r="AC124" s="23" t="s">
        <v>40</v>
      </c>
      <c r="AE124" s="34">
        <f>(1-(AB133/AB125))*100</f>
        <v>60.708036074841829</v>
      </c>
      <c r="AQ124" s="23" t="s">
        <v>75</v>
      </c>
      <c r="AR124" s="23" t="s">
        <v>80</v>
      </c>
      <c r="AS124" s="23" t="s">
        <v>21</v>
      </c>
      <c r="AT124" s="23" t="s">
        <v>81</v>
      </c>
      <c r="AU124" s="23" t="s">
        <v>82</v>
      </c>
      <c r="AW124" s="70" t="s">
        <v>83</v>
      </c>
      <c r="AX124">
        <v>316.98735809317947</v>
      </c>
      <c r="AY124">
        <v>6</v>
      </c>
      <c r="AZ124" s="69" t="s">
        <v>84</v>
      </c>
      <c r="BB124">
        <v>0.5</v>
      </c>
      <c r="BC124" s="37">
        <f t="shared" ref="BC124:BC135" si="74">$AX$121*BB124</f>
        <v>-0.22634606446164304</v>
      </c>
      <c r="BD124" s="37">
        <f t="shared" ref="BD124:BD135" si="75">$AS$126*(1-EXP(-$AX$129*BB124))</f>
        <v>0.39718964573213028</v>
      </c>
      <c r="BJ124" s="23" t="s">
        <v>75</v>
      </c>
      <c r="BK124" s="23" t="s">
        <v>80</v>
      </c>
      <c r="BL124" s="23" t="s">
        <v>21</v>
      </c>
      <c r="BM124" s="23" t="s">
        <v>89</v>
      </c>
      <c r="BO124" s="70" t="s">
        <v>83</v>
      </c>
      <c r="BP124">
        <v>189.71151218694143</v>
      </c>
      <c r="BQ124">
        <v>6</v>
      </c>
      <c r="BR124" s="69" t="s">
        <v>84</v>
      </c>
      <c r="BS124" s="34"/>
      <c r="BW124">
        <v>0.5</v>
      </c>
      <c r="BX124" s="37">
        <f t="shared" ref="BX124:BX135" si="76">$BP$121*BW124+$BQ$121</f>
        <v>1.692583873567131</v>
      </c>
      <c r="BY124" s="37">
        <f t="shared" ref="BY124:BY135" si="77">($BP$129*BP$128*BP$128*BW124)/(1+$BP$129*BP$128*BW124)</f>
        <v>0.2954063357263631</v>
      </c>
      <c r="CC124" s="23" t="s">
        <v>75</v>
      </c>
      <c r="CD124" s="23" t="s">
        <v>113</v>
      </c>
      <c r="CE124" s="23" t="s">
        <v>38</v>
      </c>
      <c r="CF124" s="23"/>
      <c r="CG124" s="23" t="s">
        <v>114</v>
      </c>
      <c r="CI124" s="70" t="s">
        <v>83</v>
      </c>
      <c r="CJ124">
        <v>2736.7722772521925</v>
      </c>
      <c r="CK124">
        <v>7</v>
      </c>
      <c r="CL124" s="69" t="s">
        <v>84</v>
      </c>
      <c r="CN124">
        <v>0.5</v>
      </c>
      <c r="CO124" s="37">
        <f t="shared" ref="CO124:CO135" si="78">$CJ$121*CN124</f>
        <v>-8.6317077073345905E-2</v>
      </c>
      <c r="CP124" s="37">
        <f t="shared" ref="CP124:CP135" si="79">$CE$125*(EXP(-$CJ$129*CN124))</f>
        <v>7.4072243836808838</v>
      </c>
      <c r="CV124" s="23" t="s">
        <v>75</v>
      </c>
      <c r="CW124" s="23" t="s">
        <v>115</v>
      </c>
      <c r="CX124" s="23" t="s">
        <v>116</v>
      </c>
      <c r="CY124" s="23" t="s">
        <v>117</v>
      </c>
      <c r="DA124" s="70" t="s">
        <v>83</v>
      </c>
      <c r="DB124">
        <v>2761.3355409378491</v>
      </c>
      <c r="DC124">
        <v>7</v>
      </c>
      <c r="DD124" s="69" t="s">
        <v>84</v>
      </c>
      <c r="DE124" s="34"/>
      <c r="DI124">
        <v>0.5</v>
      </c>
      <c r="DJ124" s="37">
        <f>$DB$121*DI124</f>
        <v>1.5561728942558157E-2</v>
      </c>
      <c r="DK124" s="37">
        <f>($CX$125)/(1+($DB$129*DI124*$CX$125))</f>
        <v>7.1735631582281103</v>
      </c>
    </row>
    <row r="125" spans="1:115" ht="15.75" thickBot="1" x14ac:dyDescent="0.3">
      <c r="C125" s="32">
        <v>0.375</v>
      </c>
      <c r="D125" s="27">
        <v>0</v>
      </c>
      <c r="E125" s="29">
        <v>2.2320000000000002</v>
      </c>
      <c r="F125" s="35">
        <f>(E125-$C$7)/$C$6</f>
        <v>7.9771739130434787</v>
      </c>
      <c r="G125" s="35">
        <f>(1-D$123/F125)*100</f>
        <v>-0.2861425262297157</v>
      </c>
      <c r="I125" s="32">
        <v>0.4201388888888889</v>
      </c>
      <c r="J125" s="27">
        <v>0</v>
      </c>
      <c r="K125" s="29">
        <v>2.2589999999999999</v>
      </c>
      <c r="L125" s="35">
        <f>(K125-$C$7)/$C$6</f>
        <v>8.0749999999999993</v>
      </c>
      <c r="M125" s="35">
        <f>(1-J123/L125)*100</f>
        <v>0.92879256965943124</v>
      </c>
      <c r="O125" s="32"/>
      <c r="P125" s="27">
        <v>0</v>
      </c>
      <c r="Q125" s="29"/>
      <c r="R125" s="35">
        <f>(Q125-$C$7)/$C$6</f>
        <v>-0.10978260869565216</v>
      </c>
      <c r="S125" s="35">
        <f>(1-P123/R125)*100</f>
        <v>7387.1287128712884</v>
      </c>
      <c r="AA125" s="27">
        <v>0</v>
      </c>
      <c r="AB125" s="35">
        <f>AVERAGE(L125)</f>
        <v>8.0749999999999993</v>
      </c>
      <c r="AC125" s="35">
        <f>STDEVA(F125,L125)</f>
        <v>6.9173489463900603E-2</v>
      </c>
      <c r="AQ125" s="63">
        <f>AA125</f>
        <v>0</v>
      </c>
      <c r="AR125" s="35">
        <f>(AB$125-AB125)*($F$5/$F$6)</f>
        <v>0</v>
      </c>
      <c r="AS125" s="35">
        <f>(AB$125-AB$133)*($F$5/$F$6)</f>
        <v>1.9608695652173911</v>
      </c>
      <c r="AT125" s="35">
        <f>1-AR125/AS125</f>
        <v>1</v>
      </c>
      <c r="AU125" s="35">
        <f>LN(AT125)</f>
        <v>0</v>
      </c>
      <c r="AW125" s="71" t="s">
        <v>85</v>
      </c>
      <c r="AX125" s="68">
        <v>11.783484406373079</v>
      </c>
      <c r="AY125" s="68">
        <v>0.22304014539739375</v>
      </c>
      <c r="AZ125" s="72"/>
      <c r="BB125">
        <v>1</v>
      </c>
      <c r="BC125" s="37">
        <f t="shared" si="74"/>
        <v>-0.45269212892328609</v>
      </c>
      <c r="BD125" s="37">
        <f t="shared" si="75"/>
        <v>0.71392538597497557</v>
      </c>
      <c r="BJ125" s="63">
        <f>AA125</f>
        <v>0</v>
      </c>
      <c r="BK125" s="35"/>
      <c r="BL125" s="35"/>
      <c r="BM125" s="35"/>
      <c r="BO125" s="71" t="s">
        <v>85</v>
      </c>
      <c r="BP125" s="68">
        <v>1.5323612125960409</v>
      </c>
      <c r="BQ125" s="68">
        <v>4.8463939639658379E-2</v>
      </c>
      <c r="BR125" s="72"/>
      <c r="BS125" s="34"/>
      <c r="BW125">
        <v>1</v>
      </c>
      <c r="BX125" s="37">
        <f t="shared" si="76"/>
        <v>1.8108808148846394</v>
      </c>
      <c r="BY125" s="37">
        <f t="shared" si="77"/>
        <v>0.55221745781414355</v>
      </c>
      <c r="CC125" s="63">
        <v>0</v>
      </c>
      <c r="CD125" s="35">
        <f>AB125</f>
        <v>8.0749999999999993</v>
      </c>
      <c r="CE125" s="35">
        <f>$AB$125</f>
        <v>8.0749999999999993</v>
      </c>
      <c r="CF125" s="35"/>
      <c r="CG125" s="35">
        <f>LN(CD125)-LN(CE125)</f>
        <v>0</v>
      </c>
      <c r="CI125" s="71" t="s">
        <v>85</v>
      </c>
      <c r="CJ125" s="68">
        <v>1.713646692731766</v>
      </c>
      <c r="CK125" s="68">
        <v>4.383092794686687E-3</v>
      </c>
      <c r="CL125" s="72"/>
      <c r="CN125">
        <v>1</v>
      </c>
      <c r="CO125" s="37">
        <f t="shared" si="78"/>
        <v>-0.17263415414669181</v>
      </c>
      <c r="CP125" s="37">
        <f t="shared" si="79"/>
        <v>6.794671587640452</v>
      </c>
      <c r="CV125" s="63">
        <v>0</v>
      </c>
      <c r="CW125" s="35">
        <f>AB125</f>
        <v>8.0749999999999993</v>
      </c>
      <c r="CX125" s="35">
        <f>$AB$125</f>
        <v>8.0749999999999993</v>
      </c>
      <c r="CY125" s="35">
        <f>1/CW125-1/CX125</f>
        <v>0</v>
      </c>
      <c r="DA125" s="71" t="s">
        <v>85</v>
      </c>
      <c r="DB125" s="68">
        <v>9.0570610472937962E-2</v>
      </c>
      <c r="DC125" s="68">
        <v>2.2959696998476267E-4</v>
      </c>
      <c r="DD125" s="72"/>
      <c r="DE125" s="34"/>
      <c r="DI125">
        <v>1</v>
      </c>
      <c r="DJ125" s="37">
        <f t="shared" ref="DJ124:DJ135" si="80">$DB$121*DI125</f>
        <v>3.1123457885116314E-2</v>
      </c>
      <c r="DK125" s="37">
        <f t="shared" ref="DK124:DK135" si="81">($CX$125)/(1+($DB$129*DI125*$CX$125))</f>
        <v>6.4531755220658011</v>
      </c>
    </row>
    <row r="126" spans="1:115" ht="15.75" customHeight="1" x14ac:dyDescent="0.25">
      <c r="C126" s="32">
        <v>0.39583333333333331</v>
      </c>
      <c r="D126" s="28">
        <v>0.5</v>
      </c>
      <c r="E126" s="29">
        <v>2.0510000000000002</v>
      </c>
      <c r="F126" s="35">
        <f t="shared" ref="F126:F133" si="82">(E126-$C$7)/$C$6</f>
        <v>7.3213768115942033</v>
      </c>
      <c r="G126" s="35">
        <f>(1-F125/F126)*100</f>
        <v>-8.9572920275152068</v>
      </c>
      <c r="I126" s="32">
        <v>0.44097222222222227</v>
      </c>
      <c r="J126" s="28">
        <v>0.5</v>
      </c>
      <c r="K126" s="29">
        <v>2.0499999999999998</v>
      </c>
      <c r="L126" s="35">
        <f>(K126-$C$7)/$C$6</f>
        <v>7.3177536231884046</v>
      </c>
      <c r="M126" s="35">
        <f>(1-L125/L126)*100</f>
        <v>-10.348071495766709</v>
      </c>
      <c r="O126" s="32"/>
      <c r="P126" s="28">
        <v>0.5</v>
      </c>
      <c r="Q126" s="29"/>
      <c r="R126" s="35">
        <f>(Q126-$C$7)/$C$6</f>
        <v>-0.10978260869565216</v>
      </c>
      <c r="S126" s="35">
        <f>(1-R125/R126)*100</f>
        <v>0</v>
      </c>
      <c r="AA126" s="28">
        <v>0.5</v>
      </c>
      <c r="AB126" s="35">
        <f t="shared" ref="AB126:AB133" si="83">AVERAGE(L126)</f>
        <v>7.3177536231884046</v>
      </c>
      <c r="AC126" s="35">
        <f t="shared" ref="AC126:AC133" si="84">STDEVA(F126,L126)</f>
        <v>2.5619810912567175E-3</v>
      </c>
      <c r="AQ126" s="63">
        <f>AA126</f>
        <v>0.5</v>
      </c>
      <c r="AR126" s="35">
        <f t="shared" ref="AR126:AR134" si="85">(AB$125-AB126)*($F$5/$F$6)</f>
        <v>0.30289855072463789</v>
      </c>
      <c r="AS126" s="35">
        <f t="shared" ref="AS126:AS132" si="86">(AB$125-AB$133)*($F$5/$F$6)</f>
        <v>1.9608695652173911</v>
      </c>
      <c r="AT126" s="35">
        <f>1-AR126/AS126</f>
        <v>0.84552845528455278</v>
      </c>
      <c r="AU126" s="35">
        <f>LN(AT126)</f>
        <v>-0.16779345623104491</v>
      </c>
      <c r="BB126">
        <v>1.5</v>
      </c>
      <c r="BC126" s="37">
        <f t="shared" si="74"/>
        <v>-0.6790381933849291</v>
      </c>
      <c r="BD126" s="37">
        <f t="shared" si="75"/>
        <v>0.96650379587350899</v>
      </c>
      <c r="BJ126" s="63">
        <f>AA126</f>
        <v>0.5</v>
      </c>
      <c r="BK126" s="35">
        <f>(AB$125-AB126)*($F$5/$F$6)</f>
        <v>0.30289855072463789</v>
      </c>
      <c r="BL126" s="35">
        <f>(AB$125-AB$133)*($F$5/$F$6)</f>
        <v>1.9608695652173911</v>
      </c>
      <c r="BM126" s="35">
        <f>BJ126/BK126</f>
        <v>1.650717703349281</v>
      </c>
      <c r="BS126" s="34"/>
      <c r="BW126">
        <v>1.5</v>
      </c>
      <c r="BX126" s="37">
        <f t="shared" si="76"/>
        <v>1.9291777562021477</v>
      </c>
      <c r="BY126" s="37">
        <f t="shared" si="77"/>
        <v>0.77753332743839876</v>
      </c>
      <c r="CC126" s="63">
        <v>0.5</v>
      </c>
      <c r="CD126" s="35">
        <f t="shared" ref="CD126:CD133" si="87">AB126</f>
        <v>7.3177536231884046</v>
      </c>
      <c r="CE126" s="35">
        <f t="shared" ref="CE126:CE132" si="88">$AB$125</f>
        <v>8.0749999999999993</v>
      </c>
      <c r="CF126" s="35"/>
      <c r="CG126" s="35">
        <f t="shared" ref="CG126:CG132" si="89">LN(CD126)-LN(CE126)</f>
        <v>-9.846947031152764E-2</v>
      </c>
      <c r="CN126">
        <v>1.5</v>
      </c>
      <c r="CO126" s="37">
        <f t="shared" si="78"/>
        <v>-0.25895123122003771</v>
      </c>
      <c r="CP126" s="37">
        <f t="shared" si="79"/>
        <v>6.232774868492144</v>
      </c>
      <c r="CV126" s="63">
        <v>0.5</v>
      </c>
      <c r="CW126" s="35">
        <f t="shared" ref="CW126:CW133" si="90">AB126</f>
        <v>7.3177536231884046</v>
      </c>
      <c r="CX126" s="35">
        <f t="shared" ref="CX126:CX133" si="91">$AB$125</f>
        <v>8.0749999999999993</v>
      </c>
      <c r="CY126" s="35">
        <f t="shared" ref="CY126:CY133" si="92">1/CW126-1/CX126</f>
        <v>1.2814949220763733E-2</v>
      </c>
      <c r="DE126" s="34"/>
      <c r="DI126">
        <v>1.5</v>
      </c>
      <c r="DJ126" s="37">
        <f t="shared" si="80"/>
        <v>4.6685186827674474E-2</v>
      </c>
      <c r="DK126" s="37">
        <f t="shared" si="81"/>
        <v>5.8642704248380646</v>
      </c>
    </row>
    <row r="127" spans="1:115" ht="15.75" customHeight="1" x14ac:dyDescent="0.25">
      <c r="C127" s="32">
        <v>0.41666666666666702</v>
      </c>
      <c r="D127" s="27">
        <v>1</v>
      </c>
      <c r="E127" s="29">
        <v>1.754</v>
      </c>
      <c r="F127" s="35">
        <f t="shared" si="82"/>
        <v>6.2452898550724631</v>
      </c>
      <c r="G127" s="35">
        <f t="shared" ref="G127:G133" si="93">(1-F126/F127)*100</f>
        <v>-17.230376515634994</v>
      </c>
      <c r="H127" s="7"/>
      <c r="I127" s="32">
        <v>0.46180555555555602</v>
      </c>
      <c r="J127" s="27">
        <v>1</v>
      </c>
      <c r="K127" s="29">
        <v>1.891</v>
      </c>
      <c r="L127" s="35">
        <f t="shared" ref="L127:L133" si="94">(K127-$C$7)/$C$6</f>
        <v>6.7416666666666663</v>
      </c>
      <c r="M127" s="35">
        <f t="shared" ref="M127:M133" si="95">(1-L126/L127)*100</f>
        <v>-8.5451711721395096</v>
      </c>
      <c r="O127" s="32"/>
      <c r="P127" s="27">
        <v>1</v>
      </c>
      <c r="Q127" s="29"/>
      <c r="R127" s="35">
        <f t="shared" ref="R127:R133" si="96">(Q127-$C$7)/$C$6</f>
        <v>-0.10978260869565216</v>
      </c>
      <c r="S127" s="35">
        <f t="shared" ref="S127:S133" si="97">(1-R126/R127)*100</f>
        <v>0</v>
      </c>
      <c r="AA127" s="27">
        <v>1</v>
      </c>
      <c r="AB127" s="35">
        <f t="shared" si="83"/>
        <v>6.7416666666666663</v>
      </c>
      <c r="AC127" s="35">
        <f t="shared" si="84"/>
        <v>0.35099140950201829</v>
      </c>
      <c r="AQ127" s="63">
        <f t="shared" ref="AQ127:AQ132" si="98">AA127</f>
        <v>1</v>
      </c>
      <c r="AR127" s="35">
        <f t="shared" si="85"/>
        <v>0.53333333333333321</v>
      </c>
      <c r="AS127" s="35">
        <f t="shared" si="86"/>
        <v>1.9608695652173911</v>
      </c>
      <c r="AT127" s="35">
        <f t="shared" ref="AT127:AT132" si="99">1-AR127/AS127</f>
        <v>0.7280118255728012</v>
      </c>
      <c r="AU127" s="35">
        <f t="shared" ref="AU127:AU132" si="100">LN(AT127)</f>
        <v>-0.31743798699869913</v>
      </c>
      <c r="BB127">
        <v>2</v>
      </c>
      <c r="BC127" s="37">
        <f t="shared" si="74"/>
        <v>-0.90538425784657217</v>
      </c>
      <c r="BD127" s="37">
        <f t="shared" si="75"/>
        <v>1.1679204503311285</v>
      </c>
      <c r="BJ127" s="63">
        <f t="shared" ref="BJ127:BJ133" si="101">AA127</f>
        <v>1</v>
      </c>
      <c r="BK127" s="35">
        <f t="shared" ref="BK127:BK134" si="102">(AB$125-AB127)*($F$5/$F$6)</f>
        <v>0.53333333333333321</v>
      </c>
      <c r="BL127" s="35">
        <f t="shared" ref="BL127:BL134" si="103">(AB$125-AB$133)*($F$5/$F$6)</f>
        <v>1.9608695652173911</v>
      </c>
      <c r="BM127" s="35">
        <f t="shared" ref="BM127:BM133" si="104">BJ127/BK127</f>
        <v>1.8750000000000004</v>
      </c>
      <c r="BS127" s="34"/>
      <c r="BW127">
        <v>2</v>
      </c>
      <c r="BX127" s="37">
        <f t="shared" si="76"/>
        <v>2.0474746975196561</v>
      </c>
      <c r="BY127" s="37">
        <f t="shared" si="77"/>
        <v>0.97681304800632329</v>
      </c>
      <c r="CC127" s="63">
        <v>1</v>
      </c>
      <c r="CD127" s="35">
        <f t="shared" si="87"/>
        <v>6.7416666666666663</v>
      </c>
      <c r="CE127" s="35">
        <f t="shared" si="88"/>
        <v>8.0749999999999993</v>
      </c>
      <c r="CF127" s="35"/>
      <c r="CG127" s="35">
        <f t="shared" si="89"/>
        <v>-0.18046569483227448</v>
      </c>
      <c r="CN127">
        <v>2</v>
      </c>
      <c r="CO127" s="37">
        <f t="shared" si="78"/>
        <v>-0.34526830829338362</v>
      </c>
      <c r="CP127" s="37">
        <f t="shared" si="79"/>
        <v>5.7173451373236448</v>
      </c>
      <c r="CV127" s="63">
        <v>1</v>
      </c>
      <c r="CW127" s="35">
        <f t="shared" si="90"/>
        <v>6.7416666666666663</v>
      </c>
      <c r="CX127" s="35">
        <f t="shared" si="91"/>
        <v>8.0749999999999993</v>
      </c>
      <c r="CY127" s="35">
        <f t="shared" si="92"/>
        <v>2.4492263888835741E-2</v>
      </c>
      <c r="DE127" s="34"/>
      <c r="DI127">
        <v>2</v>
      </c>
      <c r="DJ127" s="37">
        <f t="shared" si="80"/>
        <v>6.2246915770232628E-2</v>
      </c>
      <c r="DK127" s="37">
        <f t="shared" si="81"/>
        <v>5.3738615625414186</v>
      </c>
    </row>
    <row r="128" spans="1:115" ht="15.75" customHeight="1" x14ac:dyDescent="0.25">
      <c r="A128" s="7"/>
      <c r="B128" s="7"/>
      <c r="C128" s="32">
        <v>0.4375</v>
      </c>
      <c r="D128" s="27">
        <v>1.5</v>
      </c>
      <c r="E128" s="29">
        <v>1.544</v>
      </c>
      <c r="F128" s="35">
        <f t="shared" si="82"/>
        <v>5.4844202898550725</v>
      </c>
      <c r="G128" s="35">
        <f t="shared" si="93"/>
        <v>-13.873290612406674</v>
      </c>
      <c r="H128" s="7"/>
      <c r="I128" s="32">
        <v>0.48263888888888901</v>
      </c>
      <c r="J128" s="27">
        <v>1.5</v>
      </c>
      <c r="K128" s="29">
        <v>1.758</v>
      </c>
      <c r="L128" s="35">
        <f t="shared" si="94"/>
        <v>6.2597826086956516</v>
      </c>
      <c r="M128" s="35">
        <f t="shared" si="95"/>
        <v>-7.6980957342131173</v>
      </c>
      <c r="O128" s="32"/>
      <c r="P128" s="27">
        <v>1.5</v>
      </c>
      <c r="Q128" s="29"/>
      <c r="R128" s="35">
        <f t="shared" si="96"/>
        <v>-0.10978260869565216</v>
      </c>
      <c r="S128" s="35">
        <f t="shared" si="97"/>
        <v>0</v>
      </c>
      <c r="AA128" s="27">
        <v>1.5</v>
      </c>
      <c r="AB128" s="35">
        <f t="shared" si="83"/>
        <v>6.2597826086956516</v>
      </c>
      <c r="AC128" s="35">
        <f t="shared" si="84"/>
        <v>0.5482639535286995</v>
      </c>
      <c r="AQ128" s="63">
        <f t="shared" si="98"/>
        <v>1.5</v>
      </c>
      <c r="AR128" s="35">
        <f t="shared" si="85"/>
        <v>0.72608695652173916</v>
      </c>
      <c r="AS128" s="35">
        <f t="shared" si="86"/>
        <v>1.9608695652173911</v>
      </c>
      <c r="AT128" s="35">
        <f t="shared" si="99"/>
        <v>0.62971175166297111</v>
      </c>
      <c r="AU128" s="35">
        <f t="shared" si="100"/>
        <v>-0.46249310134147242</v>
      </c>
      <c r="BB128">
        <v>2.5</v>
      </c>
      <c r="BC128" s="37">
        <f t="shared" si="74"/>
        <v>-1.1317303223082151</v>
      </c>
      <c r="BD128" s="37">
        <f t="shared" si="75"/>
        <v>1.3285385677276131</v>
      </c>
      <c r="BJ128" s="63">
        <f t="shared" si="101"/>
        <v>1.5</v>
      </c>
      <c r="BK128" s="35">
        <f t="shared" si="102"/>
        <v>0.72608695652173916</v>
      </c>
      <c r="BL128" s="35">
        <f t="shared" si="103"/>
        <v>1.9608695652173911</v>
      </c>
      <c r="BM128" s="35">
        <f t="shared" si="104"/>
        <v>2.0658682634730536</v>
      </c>
      <c r="BO128" t="s">
        <v>21</v>
      </c>
      <c r="BP128" s="37">
        <f>1/BP121</f>
        <v>4.2266519694537399</v>
      </c>
      <c r="BS128" s="34"/>
      <c r="BW128">
        <v>2.5</v>
      </c>
      <c r="BX128" s="37">
        <f t="shared" si="76"/>
        <v>2.1657716388371644</v>
      </c>
      <c r="BY128" s="37">
        <f t="shared" si="77"/>
        <v>1.1543229928628524</v>
      </c>
      <c r="CC128" s="63">
        <v>1.5</v>
      </c>
      <c r="CD128" s="35">
        <f t="shared" si="87"/>
        <v>6.2597826086956516</v>
      </c>
      <c r="CE128" s="35">
        <f t="shared" si="88"/>
        <v>8.0749999999999993</v>
      </c>
      <c r="CF128" s="35"/>
      <c r="CG128" s="35">
        <f t="shared" si="89"/>
        <v>-0.25462741164513392</v>
      </c>
      <c r="CN128">
        <v>2.5</v>
      </c>
      <c r="CO128" s="37">
        <f t="shared" si="78"/>
        <v>-0.43158538536672952</v>
      </c>
      <c r="CP128" s="37">
        <f t="shared" si="79"/>
        <v>5.2445397289291691</v>
      </c>
      <c r="CV128" s="63">
        <v>1.5</v>
      </c>
      <c r="CW128" s="35">
        <f t="shared" si="90"/>
        <v>6.2597826086956516</v>
      </c>
      <c r="CX128" s="35">
        <f t="shared" si="91"/>
        <v>8.0749999999999993</v>
      </c>
      <c r="CY128" s="35">
        <f t="shared" si="92"/>
        <v>3.5910947301760004E-2</v>
      </c>
      <c r="DB128" s="37"/>
      <c r="DE128" s="34"/>
      <c r="DI128">
        <v>2.5</v>
      </c>
      <c r="DJ128" s="37">
        <f t="shared" si="80"/>
        <v>7.7808644712790781E-2</v>
      </c>
      <c r="DK128" s="37">
        <f t="shared" si="81"/>
        <v>4.9591452226686794</v>
      </c>
    </row>
    <row r="129" spans="1:115" ht="15.75" customHeight="1" x14ac:dyDescent="0.25">
      <c r="A129" s="7"/>
      <c r="C129" s="32">
        <v>0.45833333333333298</v>
      </c>
      <c r="D129" s="27">
        <v>2</v>
      </c>
      <c r="E129" s="29">
        <v>1.4790000000000001</v>
      </c>
      <c r="F129" s="35">
        <f t="shared" si="82"/>
        <v>5.2489130434782609</v>
      </c>
      <c r="G129" s="35">
        <f t="shared" si="93"/>
        <v>-4.4867812521571127</v>
      </c>
      <c r="I129" s="32">
        <v>0.50347222222222199</v>
      </c>
      <c r="J129" s="27">
        <v>2</v>
      </c>
      <c r="K129" s="29">
        <v>1.5609999999999999</v>
      </c>
      <c r="L129" s="35">
        <f t="shared" si="94"/>
        <v>5.5460144927536223</v>
      </c>
      <c r="M129" s="35">
        <f t="shared" si="95"/>
        <v>-12.869928790749331</v>
      </c>
      <c r="O129" s="32"/>
      <c r="P129" s="27">
        <v>2</v>
      </c>
      <c r="Q129" s="29"/>
      <c r="R129" s="35">
        <f t="shared" si="96"/>
        <v>-0.10978260869565216</v>
      </c>
      <c r="S129" s="35">
        <f t="shared" si="97"/>
        <v>0</v>
      </c>
      <c r="AA129" s="27">
        <v>2</v>
      </c>
      <c r="AB129" s="35">
        <f t="shared" si="83"/>
        <v>5.5460144927536223</v>
      </c>
      <c r="AC129" s="35">
        <f t="shared" si="84"/>
        <v>0.21008244948295915</v>
      </c>
      <c r="AQ129" s="63">
        <f t="shared" si="98"/>
        <v>2</v>
      </c>
      <c r="AR129" s="35">
        <f t="shared" si="85"/>
        <v>1.0115942028985507</v>
      </c>
      <c r="AS129" s="35">
        <f t="shared" si="86"/>
        <v>1.9608695652173911</v>
      </c>
      <c r="AT129" s="35">
        <f t="shared" si="99"/>
        <v>0.48410938654841085</v>
      </c>
      <c r="AU129" s="35">
        <f t="shared" si="100"/>
        <v>-0.72544439253553628</v>
      </c>
      <c r="AW129" s="23" t="s">
        <v>86</v>
      </c>
      <c r="AX129" s="21">
        <f>-AX121</f>
        <v>0.45269212892328609</v>
      </c>
      <c r="BB129">
        <v>3</v>
      </c>
      <c r="BC129" s="37">
        <f t="shared" si="74"/>
        <v>-1.3580763867698582</v>
      </c>
      <c r="BD129" s="37">
        <f t="shared" si="75"/>
        <v>1.4566222145613918</v>
      </c>
      <c r="BJ129" s="63">
        <f t="shared" si="101"/>
        <v>2</v>
      </c>
      <c r="BK129" s="35">
        <f t="shared" si="102"/>
        <v>1.0115942028985507</v>
      </c>
      <c r="BL129" s="35">
        <f t="shared" si="103"/>
        <v>1.9608695652173911</v>
      </c>
      <c r="BM129" s="35">
        <f t="shared" si="104"/>
        <v>1.9770773638968482</v>
      </c>
      <c r="BO129" s="23" t="s">
        <v>90</v>
      </c>
      <c r="BP129" s="21">
        <f>1/(BQ121*BP128*BP128)</f>
        <v>3.5556837926820975E-2</v>
      </c>
      <c r="BW129">
        <v>3</v>
      </c>
      <c r="BX129" s="37">
        <f t="shared" si="76"/>
        <v>2.2840685801546723</v>
      </c>
      <c r="BY129" s="37">
        <f t="shared" si="77"/>
        <v>1.313445675872327</v>
      </c>
      <c r="CC129" s="63">
        <v>2</v>
      </c>
      <c r="CD129" s="35">
        <f t="shared" si="87"/>
        <v>5.5460144927536223</v>
      </c>
      <c r="CE129" s="35">
        <f t="shared" si="88"/>
        <v>8.0749999999999993</v>
      </c>
      <c r="CF129" s="35"/>
      <c r="CG129" s="35">
        <f t="shared" si="89"/>
        <v>-0.37569330872820883</v>
      </c>
      <c r="CI129" s="23" t="s">
        <v>86</v>
      </c>
      <c r="CJ129" s="21">
        <f>-CJ121</f>
        <v>0.17263415414669181</v>
      </c>
      <c r="CN129">
        <v>3</v>
      </c>
      <c r="CO129" s="37">
        <f t="shared" si="78"/>
        <v>-0.51790246244007543</v>
      </c>
      <c r="CP129" s="37">
        <f t="shared" si="79"/>
        <v>4.810833753722263</v>
      </c>
      <c r="CV129" s="63">
        <v>2</v>
      </c>
      <c r="CW129" s="35">
        <f t="shared" si="90"/>
        <v>5.5460144927536223</v>
      </c>
      <c r="CX129" s="35">
        <f t="shared" si="91"/>
        <v>8.0749999999999993</v>
      </c>
      <c r="CY129" s="35">
        <f t="shared" si="92"/>
        <v>5.6470652958105549E-2</v>
      </c>
      <c r="DA129" s="23" t="s">
        <v>90</v>
      </c>
      <c r="DB129" s="21">
        <f>DB121</f>
        <v>3.1123457885116314E-2</v>
      </c>
      <c r="DI129">
        <v>3</v>
      </c>
      <c r="DJ129" s="37">
        <f t="shared" si="80"/>
        <v>9.3370373655348948E-2</v>
      </c>
      <c r="DK129" s="37">
        <f t="shared" si="81"/>
        <v>4.60385268099194</v>
      </c>
    </row>
    <row r="130" spans="1:115" ht="15.75" customHeight="1" x14ac:dyDescent="0.25">
      <c r="A130" s="7"/>
      <c r="C130" s="32">
        <v>0.5</v>
      </c>
      <c r="D130" s="27">
        <v>3</v>
      </c>
      <c r="E130" s="29">
        <v>1.4350000000000001</v>
      </c>
      <c r="F130" s="35">
        <f t="shared" si="82"/>
        <v>5.0894927536231878</v>
      </c>
      <c r="G130" s="35">
        <f t="shared" si="93"/>
        <v>-3.1323414252153681</v>
      </c>
      <c r="I130" s="32">
        <v>0.54513888888888895</v>
      </c>
      <c r="J130" s="27">
        <v>3</v>
      </c>
      <c r="K130" s="29">
        <v>1.306</v>
      </c>
      <c r="L130" s="35">
        <f t="shared" si="94"/>
        <v>4.6221014492753625</v>
      </c>
      <c r="M130" s="35">
        <f t="shared" si="95"/>
        <v>-19.98902563298579</v>
      </c>
      <c r="O130" s="32"/>
      <c r="P130" s="27">
        <v>3</v>
      </c>
      <c r="Q130" s="29"/>
      <c r="R130" s="35">
        <f t="shared" si="96"/>
        <v>-0.10978260869565216</v>
      </c>
      <c r="S130" s="35">
        <f t="shared" si="97"/>
        <v>0</v>
      </c>
      <c r="AA130" s="27">
        <v>3</v>
      </c>
      <c r="AB130" s="35">
        <f t="shared" si="83"/>
        <v>4.6221014492753625</v>
      </c>
      <c r="AC130" s="35">
        <f t="shared" si="84"/>
        <v>0.33049556077197273</v>
      </c>
      <c r="AQ130" s="63">
        <f t="shared" si="98"/>
        <v>3</v>
      </c>
      <c r="AR130" s="35">
        <f t="shared" si="85"/>
        <v>1.3811594202898547</v>
      </c>
      <c r="AS130" s="35">
        <f t="shared" si="86"/>
        <v>1.9608695652173911</v>
      </c>
      <c r="AT130" s="35">
        <f t="shared" si="99"/>
        <v>0.29563932002956406</v>
      </c>
      <c r="AU130" s="35">
        <f t="shared" si="100"/>
        <v>-1.2186150810628056</v>
      </c>
      <c r="AW130" s="23" t="s">
        <v>87</v>
      </c>
      <c r="AX130" s="21">
        <f>AX123</f>
        <v>0.98142342153754192</v>
      </c>
      <c r="BB130">
        <v>3.5</v>
      </c>
      <c r="BC130" s="37">
        <f t="shared" si="74"/>
        <v>-1.5844224512315013</v>
      </c>
      <c r="BD130" s="37">
        <f t="shared" si="75"/>
        <v>1.5587615052725603</v>
      </c>
      <c r="BJ130" s="63">
        <f t="shared" si="101"/>
        <v>3</v>
      </c>
      <c r="BK130" s="35">
        <f t="shared" si="102"/>
        <v>1.3811594202898547</v>
      </c>
      <c r="BL130" s="35">
        <f t="shared" si="103"/>
        <v>1.9608695652173911</v>
      </c>
      <c r="BM130" s="35">
        <f t="shared" si="104"/>
        <v>2.1720881427072407</v>
      </c>
      <c r="BO130" s="23" t="s">
        <v>87</v>
      </c>
      <c r="BP130" s="21">
        <f>BP123</f>
        <v>0.96934263123842779</v>
      </c>
      <c r="BW130">
        <v>3.5</v>
      </c>
      <c r="BX130" s="37">
        <f t="shared" si="76"/>
        <v>2.4023655214721806</v>
      </c>
      <c r="BY130" s="37">
        <f t="shared" si="77"/>
        <v>1.4568973658326498</v>
      </c>
      <c r="CC130" s="63">
        <v>3</v>
      </c>
      <c r="CD130" s="35">
        <f t="shared" si="87"/>
        <v>4.6221014492753625</v>
      </c>
      <c r="CE130" s="35">
        <f t="shared" si="88"/>
        <v>8.0749999999999993</v>
      </c>
      <c r="CF130" s="35"/>
      <c r="CG130" s="35">
        <f t="shared" si="89"/>
        <v>-0.55792340828162579</v>
      </c>
      <c r="CI130" s="23" t="s">
        <v>87</v>
      </c>
      <c r="CJ130" s="21">
        <f>CJ123</f>
        <v>0.99744876786676695</v>
      </c>
      <c r="CN130">
        <v>3.5</v>
      </c>
      <c r="CO130" s="37">
        <f t="shared" si="78"/>
        <v>-0.60421953951342133</v>
      </c>
      <c r="CP130" s="37">
        <f t="shared" si="79"/>
        <v>4.4129938187500413</v>
      </c>
      <c r="CV130" s="63">
        <v>3</v>
      </c>
      <c r="CW130" s="35">
        <f t="shared" si="90"/>
        <v>4.6221014492753625</v>
      </c>
      <c r="CX130" s="35">
        <f t="shared" si="91"/>
        <v>8.0749999999999993</v>
      </c>
      <c r="CY130" s="35">
        <f t="shared" si="92"/>
        <v>9.2512797563214844E-2</v>
      </c>
      <c r="DA130" s="23" t="s">
        <v>87</v>
      </c>
      <c r="DB130" s="21">
        <f>DB123</f>
        <v>0.99747140478584162</v>
      </c>
      <c r="DI130">
        <v>3.5</v>
      </c>
      <c r="DJ130" s="37">
        <f t="shared" si="80"/>
        <v>0.1089321025979071</v>
      </c>
      <c r="DK130" s="37">
        <f t="shared" si="81"/>
        <v>4.2960657441481391</v>
      </c>
    </row>
    <row r="131" spans="1:115" ht="15.75" customHeight="1" x14ac:dyDescent="0.25">
      <c r="A131" s="7"/>
      <c r="C131" s="32">
        <v>0.54166666666666596</v>
      </c>
      <c r="D131" s="27">
        <v>4</v>
      </c>
      <c r="E131" s="29">
        <v>1.401</v>
      </c>
      <c r="F131" s="35">
        <f t="shared" si="82"/>
        <v>4.9663043478260862</v>
      </c>
      <c r="G131" s="35">
        <f t="shared" si="93"/>
        <v>-2.4804844240169377</v>
      </c>
      <c r="I131" s="32">
        <v>0.58680555555555503</v>
      </c>
      <c r="J131" s="27">
        <v>4</v>
      </c>
      <c r="K131" s="29">
        <v>1.1439999999999999</v>
      </c>
      <c r="L131" s="35">
        <f t="shared" si="94"/>
        <v>4.0351449275362317</v>
      </c>
      <c r="M131" s="35">
        <f t="shared" si="95"/>
        <v>-14.546107569363386</v>
      </c>
      <c r="O131" s="32"/>
      <c r="P131" s="27">
        <v>4</v>
      </c>
      <c r="Q131" s="29"/>
      <c r="R131" s="35">
        <f t="shared" si="96"/>
        <v>-0.10978260869565216</v>
      </c>
      <c r="S131" s="35">
        <f t="shared" si="97"/>
        <v>0</v>
      </c>
      <c r="AA131" s="27">
        <v>4</v>
      </c>
      <c r="AB131" s="35">
        <f t="shared" si="83"/>
        <v>4.0351449275362317</v>
      </c>
      <c r="AC131" s="35">
        <f t="shared" si="84"/>
        <v>0.65842914045268564</v>
      </c>
      <c r="AQ131" s="63">
        <f t="shared" si="98"/>
        <v>4</v>
      </c>
      <c r="AR131" s="35">
        <f t="shared" si="85"/>
        <v>1.6159420289855071</v>
      </c>
      <c r="AS131" s="35">
        <f t="shared" si="86"/>
        <v>1.9608695652173911</v>
      </c>
      <c r="AT131" s="35">
        <f t="shared" si="99"/>
        <v>0.17590539541759054</v>
      </c>
      <c r="AU131" s="35">
        <f t="shared" si="100"/>
        <v>-1.7378089544993134</v>
      </c>
      <c r="BB131">
        <v>4</v>
      </c>
      <c r="BC131" s="37">
        <f t="shared" si="74"/>
        <v>-1.8107685156931443</v>
      </c>
      <c r="BD131" s="37">
        <f t="shared" si="75"/>
        <v>1.6402116744773718</v>
      </c>
      <c r="BJ131" s="63">
        <f t="shared" si="101"/>
        <v>4</v>
      </c>
      <c r="BK131" s="35">
        <f t="shared" si="102"/>
        <v>1.6159420289855071</v>
      </c>
      <c r="BL131" s="35">
        <f t="shared" si="103"/>
        <v>1.9608695652173911</v>
      </c>
      <c r="BM131" s="35">
        <f t="shared" si="104"/>
        <v>2.4753363228699552</v>
      </c>
      <c r="BW131">
        <v>4</v>
      </c>
      <c r="BX131" s="37">
        <f t="shared" si="76"/>
        <v>2.520662462789689</v>
      </c>
      <c r="BY131" s="37">
        <f t="shared" si="77"/>
        <v>1.5868844238562134</v>
      </c>
      <c r="CC131" s="63">
        <v>4</v>
      </c>
      <c r="CD131" s="35">
        <f t="shared" si="87"/>
        <v>4.0351449275362317</v>
      </c>
      <c r="CE131" s="35">
        <f t="shared" si="88"/>
        <v>8.0749999999999993</v>
      </c>
      <c r="CF131" s="35"/>
      <c r="CG131" s="35">
        <f t="shared" si="89"/>
        <v>-0.6937306504268157</v>
      </c>
      <c r="CN131">
        <v>4</v>
      </c>
      <c r="CO131" s="37">
        <f t="shared" si="78"/>
        <v>-0.69053661658676724</v>
      </c>
      <c r="CP131" s="37">
        <f t="shared" si="79"/>
        <v>4.0480539218920528</v>
      </c>
      <c r="CV131" s="63">
        <v>4</v>
      </c>
      <c r="CW131" s="35">
        <f t="shared" si="90"/>
        <v>4.0351449275362317</v>
      </c>
      <c r="CX131" s="35">
        <f t="shared" si="91"/>
        <v>8.0749999999999993</v>
      </c>
      <c r="CY131" s="35">
        <f t="shared" si="92"/>
        <v>0.12398356411604305</v>
      </c>
      <c r="DI131">
        <v>4</v>
      </c>
      <c r="DJ131" s="37">
        <f t="shared" si="80"/>
        <v>0.12449383154046526</v>
      </c>
      <c r="DK131" s="37">
        <f t="shared" si="81"/>
        <v>4.026853623806625</v>
      </c>
    </row>
    <row r="132" spans="1:115" ht="15.75" customHeight="1" x14ac:dyDescent="0.25">
      <c r="A132" s="7"/>
      <c r="C132" s="32">
        <v>0.58333333333333304</v>
      </c>
      <c r="D132" s="27">
        <v>5</v>
      </c>
      <c r="E132" s="29">
        <v>1.3089999999999999</v>
      </c>
      <c r="F132" s="35">
        <f t="shared" si="82"/>
        <v>4.6329710144927532</v>
      </c>
      <c r="G132" s="35">
        <f t="shared" si="93"/>
        <v>-7.1948072260889839</v>
      </c>
      <c r="I132" s="32">
        <v>0.62847222222222199</v>
      </c>
      <c r="J132" s="27">
        <v>5</v>
      </c>
      <c r="K132" s="29">
        <v>1.0089999999999999</v>
      </c>
      <c r="L132" s="35">
        <f t="shared" si="94"/>
        <v>3.5460144927536223</v>
      </c>
      <c r="M132" s="35">
        <f t="shared" si="95"/>
        <v>-13.793808112802708</v>
      </c>
      <c r="O132" s="32"/>
      <c r="P132" s="27">
        <v>5</v>
      </c>
      <c r="Q132" s="29"/>
      <c r="R132" s="35">
        <f t="shared" si="96"/>
        <v>-0.10978260869565216</v>
      </c>
      <c r="S132" s="35">
        <f t="shared" si="97"/>
        <v>0</v>
      </c>
      <c r="AA132" s="27">
        <v>5</v>
      </c>
      <c r="AB132" s="35">
        <f t="shared" si="83"/>
        <v>3.5460144927536223</v>
      </c>
      <c r="AC132" s="35">
        <f t="shared" si="84"/>
        <v>0.76859432737668032</v>
      </c>
      <c r="AQ132" s="63">
        <f t="shared" si="98"/>
        <v>5</v>
      </c>
      <c r="AR132" s="35">
        <f t="shared" si="85"/>
        <v>1.8115942028985508</v>
      </c>
      <c r="AS132" s="35">
        <f t="shared" si="86"/>
        <v>1.9608695652173911</v>
      </c>
      <c r="AT132" s="35">
        <f t="shared" si="99"/>
        <v>7.6127124907612531E-2</v>
      </c>
      <c r="AU132" s="35">
        <f t="shared" si="100"/>
        <v>-2.5753506399411545</v>
      </c>
      <c r="BB132">
        <v>4.5</v>
      </c>
      <c r="BC132" s="37">
        <f t="shared" si="74"/>
        <v>-2.0371145801547872</v>
      </c>
      <c r="BD132" s="37">
        <f t="shared" si="75"/>
        <v>1.7051634674387359</v>
      </c>
      <c r="BJ132" s="63">
        <f t="shared" si="101"/>
        <v>5</v>
      </c>
      <c r="BK132" s="35">
        <f t="shared" si="102"/>
        <v>1.8115942028985508</v>
      </c>
      <c r="BL132" s="35">
        <f t="shared" si="103"/>
        <v>1.9608695652173911</v>
      </c>
      <c r="BM132" s="35">
        <f t="shared" si="104"/>
        <v>2.76</v>
      </c>
      <c r="BW132">
        <v>4.5</v>
      </c>
      <c r="BX132" s="37">
        <f t="shared" si="76"/>
        <v>2.6389594041071973</v>
      </c>
      <c r="BY132" s="37">
        <f t="shared" si="77"/>
        <v>1.705217591826663</v>
      </c>
      <c r="CC132" s="63">
        <v>5</v>
      </c>
      <c r="CD132" s="35">
        <f t="shared" si="87"/>
        <v>3.5460144927536223</v>
      </c>
      <c r="CE132" s="35">
        <f t="shared" si="88"/>
        <v>8.0749999999999993</v>
      </c>
      <c r="CF132" s="35"/>
      <c r="CG132" s="35">
        <f t="shared" si="89"/>
        <v>-0.82294857439409652</v>
      </c>
      <c r="CN132">
        <v>4.5</v>
      </c>
      <c r="CO132" s="37">
        <f t="shared" si="78"/>
        <v>-0.77685369366011314</v>
      </c>
      <c r="CP132" s="37">
        <f t="shared" si="79"/>
        <v>3.7132933395286503</v>
      </c>
      <c r="CV132" s="63">
        <v>5</v>
      </c>
      <c r="CW132" s="35">
        <f t="shared" si="90"/>
        <v>3.5460144927536223</v>
      </c>
      <c r="CX132" s="35">
        <f t="shared" si="91"/>
        <v>8.0749999999999993</v>
      </c>
      <c r="CY132" s="35">
        <f t="shared" si="92"/>
        <v>0.15816773435159617</v>
      </c>
      <c r="DI132">
        <v>4.5</v>
      </c>
      <c r="DJ132" s="37">
        <f t="shared" si="80"/>
        <v>0.14005556048302342</v>
      </c>
      <c r="DK132" s="37">
        <f t="shared" si="81"/>
        <v>3.7893921078708197</v>
      </c>
    </row>
    <row r="133" spans="1:115" ht="15.75" customHeight="1" x14ac:dyDescent="0.25">
      <c r="A133" s="7"/>
      <c r="C133" s="32">
        <v>0.625</v>
      </c>
      <c r="D133" s="27">
        <v>6</v>
      </c>
      <c r="E133" s="29">
        <v>1.242</v>
      </c>
      <c r="F133" s="35">
        <f t="shared" si="82"/>
        <v>4.3902173913043478</v>
      </c>
      <c r="G133" s="35">
        <f t="shared" si="93"/>
        <v>-5.5294214739621816</v>
      </c>
      <c r="I133" s="32">
        <v>0.67013888888888895</v>
      </c>
      <c r="J133" s="27">
        <v>6</v>
      </c>
      <c r="K133" s="29">
        <v>0.90600000000000003</v>
      </c>
      <c r="L133" s="35">
        <f t="shared" si="94"/>
        <v>3.1728260869565217</v>
      </c>
      <c r="M133" s="35">
        <f t="shared" si="95"/>
        <v>-11.762018956263542</v>
      </c>
      <c r="O133" s="32"/>
      <c r="P133" s="27">
        <v>6</v>
      </c>
      <c r="Q133" s="29"/>
      <c r="R133" s="35">
        <f t="shared" si="96"/>
        <v>-0.10978260869565216</v>
      </c>
      <c r="S133" s="35">
        <f t="shared" si="97"/>
        <v>0</v>
      </c>
      <c r="AA133" s="27">
        <v>6</v>
      </c>
      <c r="AB133" s="35">
        <f t="shared" si="83"/>
        <v>3.1728260869565217</v>
      </c>
      <c r="AC133" s="35">
        <f t="shared" si="84"/>
        <v>0.86082564666188288</v>
      </c>
      <c r="AQ133" s="63">
        <f t="shared" ref="AQ133" si="105">AA133</f>
        <v>6</v>
      </c>
      <c r="AR133" s="35">
        <f t="shared" si="85"/>
        <v>1.9608695652173911</v>
      </c>
      <c r="BB133">
        <v>5</v>
      </c>
      <c r="BC133" s="37">
        <f t="shared" si="74"/>
        <v>-2.2634606446164303</v>
      </c>
      <c r="BD133" s="37">
        <f t="shared" si="75"/>
        <v>1.7569587608074662</v>
      </c>
      <c r="BJ133" s="63">
        <f t="shared" si="101"/>
        <v>6</v>
      </c>
      <c r="BK133" s="35">
        <f t="shared" si="102"/>
        <v>1.9608695652173911</v>
      </c>
      <c r="BL133" s="35">
        <f t="shared" si="103"/>
        <v>1.9608695652173911</v>
      </c>
      <c r="BM133" s="35">
        <f t="shared" si="104"/>
        <v>3.0598669623059869</v>
      </c>
      <c r="BW133">
        <v>5</v>
      </c>
      <c r="BX133" s="37">
        <f t="shared" si="76"/>
        <v>2.7572563454247057</v>
      </c>
      <c r="BY133" s="37">
        <f t="shared" si="77"/>
        <v>1.8133968603596922</v>
      </c>
      <c r="CC133" s="63">
        <v>6</v>
      </c>
      <c r="CD133" s="35">
        <f t="shared" si="87"/>
        <v>3.1728260869565217</v>
      </c>
      <c r="CF133" s="35"/>
      <c r="CN133">
        <v>5</v>
      </c>
      <c r="CO133" s="37">
        <f t="shared" si="78"/>
        <v>-0.86317077073345905</v>
      </c>
      <c r="CP133" s="37">
        <f t="shared" si="79"/>
        <v>3.4062163428255654</v>
      </c>
      <c r="CV133" s="63">
        <v>6</v>
      </c>
      <c r="CW133" s="35">
        <f t="shared" si="90"/>
        <v>3.1728260869565217</v>
      </c>
      <c r="CX133" s="35">
        <f t="shared" si="91"/>
        <v>8.0749999999999993</v>
      </c>
      <c r="CY133" s="35">
        <f t="shared" si="92"/>
        <v>0.19133742099641823</v>
      </c>
      <c r="DI133">
        <v>5</v>
      </c>
      <c r="DJ133" s="37">
        <f t="shared" si="80"/>
        <v>0.15561728942558156</v>
      </c>
      <c r="DK133" s="37">
        <f t="shared" si="81"/>
        <v>3.5783770292655985</v>
      </c>
    </row>
    <row r="134" spans="1:115" ht="15.75" customHeight="1" x14ac:dyDescent="0.25">
      <c r="A134" s="7"/>
      <c r="E134" s="7"/>
      <c r="F134" s="7"/>
      <c r="H134" s="7"/>
      <c r="I134" s="7"/>
      <c r="J134" s="7"/>
      <c r="K134" s="7"/>
      <c r="L134" s="7"/>
      <c r="M134" s="7"/>
      <c r="AB134" s="35"/>
      <c r="AR134" s="35">
        <f t="shared" si="85"/>
        <v>3.23</v>
      </c>
      <c r="BB134">
        <v>5.5</v>
      </c>
      <c r="BC134" s="37">
        <f t="shared" si="74"/>
        <v>-2.4898067090780733</v>
      </c>
      <c r="BD134" s="37">
        <f t="shared" si="75"/>
        <v>1.7982625076762964</v>
      </c>
      <c r="BK134" s="35">
        <f t="shared" si="102"/>
        <v>3.23</v>
      </c>
      <c r="BL134" s="35">
        <f t="shared" si="103"/>
        <v>1.9608695652173911</v>
      </c>
      <c r="BW134">
        <v>5.5</v>
      </c>
      <c r="BX134" s="37">
        <f t="shared" si="76"/>
        <v>2.875553286742214</v>
      </c>
      <c r="BY134" s="37">
        <f t="shared" si="77"/>
        <v>1.9126753885444729</v>
      </c>
      <c r="CN134">
        <v>5.5</v>
      </c>
      <c r="CO134" s="37">
        <f t="shared" si="78"/>
        <v>-0.94948784780680495</v>
      </c>
      <c r="CP134" s="37">
        <f t="shared" si="79"/>
        <v>3.1245335914142234</v>
      </c>
      <c r="DI134">
        <v>5.5</v>
      </c>
      <c r="DJ134" s="37">
        <f t="shared" si="80"/>
        <v>0.17117901836813973</v>
      </c>
      <c r="DK134" s="37">
        <f t="shared" si="81"/>
        <v>3.3896233662229234</v>
      </c>
    </row>
    <row r="135" spans="1:115" ht="15.75" customHeight="1" x14ac:dyDescent="0.25">
      <c r="A135" s="7"/>
      <c r="H135" s="7"/>
      <c r="I135" s="7"/>
      <c r="J135" s="7"/>
      <c r="K135" s="7"/>
      <c r="L135" s="7"/>
      <c r="M135" s="7"/>
      <c r="BB135">
        <v>6</v>
      </c>
      <c r="BC135" s="37">
        <f t="shared" si="74"/>
        <v>-2.7161527735397164</v>
      </c>
      <c r="BD135" s="37">
        <f t="shared" si="75"/>
        <v>1.8311998538026979</v>
      </c>
      <c r="BW135">
        <v>6</v>
      </c>
      <c r="BX135" s="37">
        <f t="shared" si="76"/>
        <v>2.9938502280597223</v>
      </c>
      <c r="BY135" s="37">
        <f t="shared" si="77"/>
        <v>2.0041082696005561</v>
      </c>
      <c r="CN135">
        <v>6</v>
      </c>
      <c r="CO135" s="37">
        <f t="shared" si="78"/>
        <v>-1.0358049248801509</v>
      </c>
      <c r="CP135" s="37">
        <f t="shared" si="79"/>
        <v>2.8661450657527485</v>
      </c>
      <c r="DI135">
        <v>6</v>
      </c>
      <c r="DJ135" s="37">
        <f t="shared" si="80"/>
        <v>0.1867407473106979</v>
      </c>
      <c r="DK135" s="37">
        <f t="shared" si="81"/>
        <v>3.2197848660572741</v>
      </c>
    </row>
    <row r="136" spans="1:115" ht="15.75" customHeight="1" x14ac:dyDescent="0.25">
      <c r="A136" s="7"/>
      <c r="H136" s="7"/>
      <c r="I136" s="7"/>
      <c r="J136" s="7"/>
      <c r="K136" s="7"/>
      <c r="L136" s="7"/>
      <c r="M136" s="7"/>
    </row>
    <row r="137" spans="1:115" ht="15.75" customHeight="1" x14ac:dyDescent="0.25">
      <c r="A137" s="7"/>
      <c r="H137" s="7"/>
      <c r="I137" s="7"/>
      <c r="J137" s="7"/>
      <c r="K137" s="7"/>
      <c r="L137" s="7"/>
      <c r="M137" s="7"/>
    </row>
    <row r="138" spans="1:115" ht="15.75" customHeight="1" x14ac:dyDescent="0.25">
      <c r="A138" s="7"/>
      <c r="F138" t="s">
        <v>47</v>
      </c>
      <c r="H138" s="7"/>
      <c r="I138" s="7"/>
      <c r="J138" s="7"/>
      <c r="K138" s="7"/>
      <c r="L138" s="7"/>
      <c r="M138" s="7"/>
    </row>
    <row r="139" spans="1:115" ht="15.75" customHeight="1" x14ac:dyDescent="0.25">
      <c r="A139" s="7"/>
      <c r="H139" s="7"/>
      <c r="I139" s="7"/>
      <c r="J139" s="7"/>
      <c r="K139" s="7"/>
      <c r="L139" s="7"/>
      <c r="M139" s="7"/>
    </row>
    <row r="140" spans="1:115" ht="15.75" customHeight="1" x14ac:dyDescent="0.25">
      <c r="A140" s="7"/>
      <c r="H140" s="7"/>
      <c r="I140" s="7"/>
      <c r="J140" s="7"/>
      <c r="K140" s="7"/>
      <c r="L140" s="7"/>
      <c r="M140" s="7"/>
    </row>
    <row r="141" spans="1:115" ht="15.75" customHeight="1" x14ac:dyDescent="0.25">
      <c r="A141" s="7"/>
      <c r="G141" s="7"/>
      <c r="H141" s="7"/>
      <c r="I141" s="7"/>
      <c r="J141" s="7"/>
      <c r="K141" s="7"/>
      <c r="L141" s="7"/>
      <c r="M141" s="7"/>
    </row>
    <row r="142" spans="1:115" ht="15.75" customHeight="1" x14ac:dyDescent="0.25">
      <c r="A142" s="7"/>
      <c r="G142" s="7"/>
      <c r="H142" s="7"/>
      <c r="I142" s="7"/>
      <c r="J142" s="7"/>
      <c r="K142" s="7"/>
      <c r="L142" s="7"/>
      <c r="M142" s="7"/>
    </row>
    <row r="143" spans="1:115" ht="15.75" customHeight="1" x14ac:dyDescent="0.25">
      <c r="A143" s="7"/>
      <c r="G143" s="7"/>
      <c r="H143" s="7"/>
      <c r="I143" s="7"/>
      <c r="J143" s="7"/>
      <c r="K143" s="7"/>
      <c r="L143" s="7"/>
      <c r="M143" s="7"/>
    </row>
    <row r="144" spans="1:115" ht="15.75" customHeight="1" x14ac:dyDescent="0.25">
      <c r="A144" s="7"/>
      <c r="G144" s="7"/>
      <c r="H144" s="7"/>
      <c r="I144" s="7"/>
      <c r="J144" s="7"/>
      <c r="K144" s="7"/>
      <c r="L144" s="7"/>
      <c r="M144" s="7"/>
    </row>
    <row r="145" spans="1:115" ht="15.75" customHeight="1" x14ac:dyDescent="0.25">
      <c r="A145" s="26"/>
      <c r="G145" s="7"/>
      <c r="H145" s="7"/>
      <c r="I145" s="7"/>
      <c r="J145" s="7"/>
      <c r="K145" s="7"/>
      <c r="L145" s="7"/>
      <c r="M145" s="7"/>
    </row>
    <row r="146" spans="1:115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52" spans="1:115" s="30" customFormat="1" ht="15.75" customHeight="1" x14ac:dyDescent="0.25">
      <c r="W152" s="62"/>
      <c r="AO152" s="62"/>
      <c r="BH152" s="62"/>
      <c r="CA152" s="62"/>
      <c r="CT152" s="62"/>
    </row>
    <row r="153" spans="1:115" ht="15.75" thickBot="1" x14ac:dyDescent="0.3">
      <c r="B153" s="7"/>
    </row>
    <row r="154" spans="1:115" ht="15.75" customHeight="1" x14ac:dyDescent="0.25">
      <c r="A154" s="7"/>
      <c r="C154" s="7"/>
      <c r="Q154" s="7"/>
      <c r="AV154" t="s">
        <v>72</v>
      </c>
      <c r="AW154" s="64"/>
      <c r="AX154" s="65" t="s">
        <v>26</v>
      </c>
      <c r="AY154" s="65" t="s">
        <v>73</v>
      </c>
      <c r="AZ154" s="66"/>
      <c r="BN154" t="s">
        <v>72</v>
      </c>
      <c r="BO154" s="64"/>
      <c r="BP154" s="65" t="s">
        <v>26</v>
      </c>
      <c r="BQ154" s="65" t="s">
        <v>73</v>
      </c>
      <c r="BR154" s="66"/>
      <c r="CH154" t="s">
        <v>72</v>
      </c>
      <c r="CI154" s="64"/>
      <c r="CJ154" s="65" t="s">
        <v>26</v>
      </c>
      <c r="CK154" s="65" t="s">
        <v>73</v>
      </c>
      <c r="CL154" s="66"/>
      <c r="CZ154" t="s">
        <v>72</v>
      </c>
      <c r="DA154" s="64"/>
      <c r="DB154" s="65" t="s">
        <v>26</v>
      </c>
      <c r="DC154" s="65" t="s">
        <v>73</v>
      </c>
      <c r="DD154" s="66"/>
    </row>
    <row r="155" spans="1:115" ht="15.75" customHeight="1" x14ac:dyDescent="0.25">
      <c r="A155" s="7"/>
      <c r="C155" s="7"/>
      <c r="D155" s="31" t="s">
        <v>43</v>
      </c>
      <c r="I155" s="7"/>
      <c r="J155" s="31" t="s">
        <v>45</v>
      </c>
      <c r="O155" s="7"/>
      <c r="P155" s="31" t="s">
        <v>46</v>
      </c>
      <c r="AW155" s="67"/>
      <c r="AX155" cm="1">
        <f t="array" ref="AX155:AY159">LINEST(AU160:AU166,AQ160:AQ166,FALSE,TRUE)</f>
        <v>-0.41305210010263216</v>
      </c>
      <c r="AY155">
        <v>0</v>
      </c>
      <c r="AZ155" s="69"/>
      <c r="BO155" s="67"/>
      <c r="BP155" cm="1">
        <f t="array" ref="BP155:BQ159">LINEST(BM161:BM167,BJ161:BJ167,TRUE,TRUE)</f>
        <v>0.31896668103133741</v>
      </c>
      <c r="BQ155">
        <v>1.7370369814636621</v>
      </c>
      <c r="BR155" s="69"/>
      <c r="BS155" s="34"/>
      <c r="CI155" s="67"/>
      <c r="CJ155" cm="1">
        <f t="array" ref="CJ155:CK159">LINEST(CG159:CG166,CC159:CC166,FALSE,TRUE)</f>
        <v>-0.16154129132744308</v>
      </c>
      <c r="CK155">
        <v>0</v>
      </c>
      <c r="CL155" s="69"/>
      <c r="DA155" s="67"/>
      <c r="DB155">
        <f t="array" ref="DB155:DC159">LINEST(CY160:CY167,CV160:CV167,FALSE,TRUE)</f>
        <v>3.3726962472889123E-2</v>
      </c>
      <c r="DC155">
        <v>0</v>
      </c>
      <c r="DD155" s="69"/>
      <c r="DE155" s="34"/>
    </row>
    <row r="156" spans="1:115" ht="15.75" customHeight="1" x14ac:dyDescent="0.25">
      <c r="G156" s="40" t="s">
        <v>54</v>
      </c>
      <c r="M156" s="40" t="s">
        <v>54</v>
      </c>
      <c r="S156" s="40" t="s">
        <v>54</v>
      </c>
      <c r="AW156" s="67" t="s">
        <v>74</v>
      </c>
      <c r="AX156">
        <v>2.6860186486931215E-2</v>
      </c>
      <c r="AY156" t="e">
        <v>#N/A</v>
      </c>
      <c r="AZ156" s="69"/>
      <c r="BB156" t="s">
        <v>75</v>
      </c>
      <c r="BC156" t="s">
        <v>76</v>
      </c>
      <c r="BD156" t="s">
        <v>77</v>
      </c>
      <c r="BO156" s="67" t="s">
        <v>74</v>
      </c>
      <c r="BP156">
        <v>3.3677562217430346E-2</v>
      </c>
      <c r="BQ156">
        <v>0.12291815910350043</v>
      </c>
      <c r="BR156" s="69"/>
      <c r="BS156" s="34"/>
      <c r="BW156" t="s">
        <v>75</v>
      </c>
      <c r="BX156" t="s">
        <v>76</v>
      </c>
      <c r="BY156" t="s">
        <v>77</v>
      </c>
      <c r="CI156" s="67" t="s">
        <v>74</v>
      </c>
      <c r="CJ156">
        <v>5.5400431253613529E-3</v>
      </c>
      <c r="CK156" t="e">
        <v>#N/A</v>
      </c>
      <c r="CL156" s="69"/>
      <c r="CN156" t="s">
        <v>75</v>
      </c>
      <c r="CO156" t="s">
        <v>76</v>
      </c>
      <c r="CP156" t="s">
        <v>77</v>
      </c>
      <c r="DA156" s="67" t="s">
        <v>74</v>
      </c>
      <c r="DB156">
        <v>9.9720434246751248E-4</v>
      </c>
      <c r="DC156" t="e">
        <v>#N/A</v>
      </c>
      <c r="DD156" s="69"/>
      <c r="DE156" s="34"/>
      <c r="DI156" t="s">
        <v>75</v>
      </c>
      <c r="DJ156" t="s">
        <v>76</v>
      </c>
      <c r="DK156" t="s">
        <v>77</v>
      </c>
    </row>
    <row r="157" spans="1:115" ht="15.75" customHeight="1" x14ac:dyDescent="0.25">
      <c r="C157" s="23" t="s">
        <v>38</v>
      </c>
      <c r="D157" s="42">
        <v>7</v>
      </c>
      <c r="E157" s="43" t="s">
        <v>8</v>
      </c>
      <c r="F157" s="44"/>
      <c r="G157" s="34">
        <f>(1-(F167/F159))*100</f>
        <v>59.884296659196323</v>
      </c>
      <c r="H157" s="34"/>
      <c r="I157" s="41" t="s">
        <v>38</v>
      </c>
      <c r="J157" s="42">
        <v>7</v>
      </c>
      <c r="K157" s="43" t="s">
        <v>8</v>
      </c>
      <c r="L157" s="44"/>
      <c r="M157" s="34">
        <f>(1-(L167/L159))*100</f>
        <v>0</v>
      </c>
      <c r="N157" s="34"/>
      <c r="O157" s="41" t="s">
        <v>38</v>
      </c>
      <c r="P157" s="42">
        <v>7</v>
      </c>
      <c r="Q157" s="43" t="s">
        <v>8</v>
      </c>
      <c r="R157" s="44"/>
      <c r="S157" s="34">
        <f>(1-(R167/R159))*100</f>
        <v>0</v>
      </c>
      <c r="Z157" s="23" t="s">
        <v>38</v>
      </c>
      <c r="AA157" s="24">
        <v>7</v>
      </c>
      <c r="AB157" s="25" t="s">
        <v>8</v>
      </c>
      <c r="AC157" s="25" t="s">
        <v>51</v>
      </c>
      <c r="AE157" s="40" t="s">
        <v>54</v>
      </c>
      <c r="AW157" s="67" t="s">
        <v>78</v>
      </c>
      <c r="AX157">
        <v>0.97525553590093561</v>
      </c>
      <c r="AY157">
        <v>0.20367744853439598</v>
      </c>
      <c r="AZ157" s="69" t="s">
        <v>79</v>
      </c>
      <c r="BB157">
        <v>0</v>
      </c>
      <c r="BC157" s="37">
        <f>$AX$155*BB157</f>
        <v>0</v>
      </c>
      <c r="BD157" s="37">
        <f>$AS$160*(1-EXP(-$AX$163*BB157))</f>
        <v>0</v>
      </c>
      <c r="BO157" s="67" t="s">
        <v>78</v>
      </c>
      <c r="BP157">
        <v>0.94720363578477251</v>
      </c>
      <c r="BQ157">
        <v>0.15406728856813212</v>
      </c>
      <c r="BR157" s="69" t="s">
        <v>79</v>
      </c>
      <c r="BS157" s="34"/>
      <c r="BW157">
        <v>0</v>
      </c>
      <c r="BX157" s="37">
        <f>$BP$155*BW157+$BQ$155</f>
        <v>1.7370369814636621</v>
      </c>
      <c r="BY157" s="37">
        <f>($BP$163*BP$162*BP$162*BW157)/(1+$BP$163*BP$162*BW157)</f>
        <v>0</v>
      </c>
      <c r="CI157" s="67" t="s">
        <v>78</v>
      </c>
      <c r="CJ157">
        <v>0.99183424529843967</v>
      </c>
      <c r="CK157">
        <v>4.2009456974289212E-2</v>
      </c>
      <c r="CL157" s="69" t="s">
        <v>79</v>
      </c>
      <c r="CN157">
        <v>0</v>
      </c>
      <c r="CO157" s="37">
        <f>$CJ$155*CN157</f>
        <v>0</v>
      </c>
      <c r="CP157" s="37">
        <f>$CE$159*(EXP(-$CJ$163*CN157))</f>
        <v>6.9518115942028986</v>
      </c>
      <c r="DA157" s="67" t="s">
        <v>78</v>
      </c>
      <c r="DB157">
        <v>0.99391777668710946</v>
      </c>
      <c r="DC157">
        <v>9.6425070811211756E-3</v>
      </c>
      <c r="DD157" s="69" t="s">
        <v>79</v>
      </c>
      <c r="DE157" s="34"/>
      <c r="DI157">
        <v>0</v>
      </c>
      <c r="DJ157" s="37">
        <f>$DB$155*DI157</f>
        <v>0</v>
      </c>
      <c r="DK157" s="37">
        <f>($CX$159)/(1+($DB$163*DI157*$CX$159))</f>
        <v>6.9518115942028986</v>
      </c>
    </row>
    <row r="158" spans="1:115" ht="15.75" customHeight="1" x14ac:dyDescent="0.25">
      <c r="C158" s="23" t="s">
        <v>42</v>
      </c>
      <c r="D158" s="23" t="s">
        <v>44</v>
      </c>
      <c r="E158" s="23" t="s">
        <v>39</v>
      </c>
      <c r="F158" s="23" t="s">
        <v>40</v>
      </c>
      <c r="G158" s="23" t="s">
        <v>41</v>
      </c>
      <c r="I158" s="23" t="s">
        <v>42</v>
      </c>
      <c r="J158" s="23" t="s">
        <v>44</v>
      </c>
      <c r="K158" s="23" t="s">
        <v>39</v>
      </c>
      <c r="L158" s="23" t="s">
        <v>40</v>
      </c>
      <c r="M158" s="23" t="s">
        <v>41</v>
      </c>
      <c r="O158" s="23" t="s">
        <v>42</v>
      </c>
      <c r="P158" s="23" t="s">
        <v>44</v>
      </c>
      <c r="Q158" s="23" t="s">
        <v>39</v>
      </c>
      <c r="R158" s="23" t="s">
        <v>40</v>
      </c>
      <c r="S158" s="23" t="s">
        <v>41</v>
      </c>
      <c r="AA158" s="23" t="s">
        <v>44</v>
      </c>
      <c r="AB158" s="23" t="s">
        <v>40</v>
      </c>
      <c r="AC158" s="23" t="s">
        <v>40</v>
      </c>
      <c r="AE158" s="34">
        <f>(1-(AB167/AB159))*100</f>
        <v>59.884296659196323</v>
      </c>
      <c r="AQ158" s="23" t="s">
        <v>75</v>
      </c>
      <c r="AR158" s="23" t="s">
        <v>80</v>
      </c>
      <c r="AS158" s="23" t="s">
        <v>21</v>
      </c>
      <c r="AT158" s="23" t="s">
        <v>81</v>
      </c>
      <c r="AU158" s="23" t="s">
        <v>82</v>
      </c>
      <c r="AW158" s="70" t="s">
        <v>83</v>
      </c>
      <c r="AX158">
        <v>236.47847825594573</v>
      </c>
      <c r="AY158">
        <v>6</v>
      </c>
      <c r="AZ158" s="69" t="s">
        <v>84</v>
      </c>
      <c r="BB158">
        <v>0.5</v>
      </c>
      <c r="BC158" s="37">
        <f t="shared" ref="BC158:BC169" si="106">$AX$155*BB158</f>
        <v>-0.20652605005131608</v>
      </c>
      <c r="BD158" s="37">
        <f t="shared" ref="BD158:BD169" si="107">$AS$160*(1-EXP(-$AX$163*BB158))</f>
        <v>0.31072111933951885</v>
      </c>
      <c r="BJ158" s="23" t="s">
        <v>75</v>
      </c>
      <c r="BK158" s="23" t="s">
        <v>80</v>
      </c>
      <c r="BL158" s="23" t="s">
        <v>21</v>
      </c>
      <c r="BM158" s="23" t="s">
        <v>89</v>
      </c>
      <c r="BO158" s="70" t="s">
        <v>83</v>
      </c>
      <c r="BP158">
        <v>89.703490937694113</v>
      </c>
      <c r="BQ158">
        <v>5</v>
      </c>
      <c r="BR158" s="69" t="s">
        <v>84</v>
      </c>
      <c r="BS158" s="34"/>
      <c r="BW158">
        <v>0.5</v>
      </c>
      <c r="BX158" s="37">
        <f t="shared" ref="BX158:BX169" si="108">$BP$155*BW158+$BQ$155</f>
        <v>1.896520321979331</v>
      </c>
      <c r="BY158" s="37">
        <f t="shared" ref="BY158:BY169" si="109">($BP$163*BP$162*BP$162*BW158)/(1+$BP$163*BP$162*BW158)</f>
        <v>0.26364072886820844</v>
      </c>
      <c r="CC158" s="23" t="s">
        <v>75</v>
      </c>
      <c r="CD158" s="23" t="s">
        <v>113</v>
      </c>
      <c r="CE158" s="23" t="s">
        <v>38</v>
      </c>
      <c r="CF158" s="23"/>
      <c r="CG158" s="23" t="s">
        <v>114</v>
      </c>
      <c r="CI158" s="70" t="s">
        <v>83</v>
      </c>
      <c r="CJ158">
        <v>850.23858428693359</v>
      </c>
      <c r="CK158">
        <v>7</v>
      </c>
      <c r="CL158" s="69" t="s">
        <v>84</v>
      </c>
      <c r="CN158">
        <v>0.5</v>
      </c>
      <c r="CO158" s="37">
        <f t="shared" ref="CO158:CO169" si="110">$CJ$155*CN158</f>
        <v>-8.0770645663721538E-2</v>
      </c>
      <c r="CP158" s="37">
        <f t="shared" ref="CP158:CP169" si="111">$CE$159*(EXP(-$CJ$163*CN158))</f>
        <v>6.4123873364830839</v>
      </c>
      <c r="CV158" s="23" t="s">
        <v>75</v>
      </c>
      <c r="CW158" s="23" t="s">
        <v>115</v>
      </c>
      <c r="CX158" s="23" t="s">
        <v>116</v>
      </c>
      <c r="CY158" s="23" t="s">
        <v>117</v>
      </c>
      <c r="DA158" s="70" t="s">
        <v>83</v>
      </c>
      <c r="DB158">
        <v>1143.8949342856649</v>
      </c>
      <c r="DC158">
        <v>7</v>
      </c>
      <c r="DD158" s="69" t="s">
        <v>84</v>
      </c>
      <c r="DE158" s="34"/>
      <c r="DI158">
        <v>0.5</v>
      </c>
      <c r="DJ158" s="37">
        <f>$DB$155*DI158</f>
        <v>1.6863481236444561E-2</v>
      </c>
      <c r="DK158" s="37">
        <f>($CX$159)/(1+($DB$163*DI158*$CX$159))</f>
        <v>6.2223541616894735</v>
      </c>
    </row>
    <row r="159" spans="1:115" ht="15.75" thickBot="1" x14ac:dyDescent="0.3">
      <c r="C159" s="32">
        <v>0.40972222222222227</v>
      </c>
      <c r="D159" s="27">
        <v>0</v>
      </c>
      <c r="E159" s="29">
        <v>1.9490000000000001</v>
      </c>
      <c r="F159" s="35">
        <f>(E159-$C$7)/$C$6</f>
        <v>6.9518115942028986</v>
      </c>
      <c r="G159" s="35">
        <f>(1-D157/F159)*100</f>
        <v>-0.69317767238235017</v>
      </c>
      <c r="I159" s="32"/>
      <c r="J159" s="27">
        <v>0</v>
      </c>
      <c r="K159" s="29"/>
      <c r="L159" s="35">
        <f>(K159-$C$7)/$C$6</f>
        <v>-0.10978260869565216</v>
      </c>
      <c r="M159" s="35">
        <f>(1-J157/L159)*100</f>
        <v>6476.2376237623766</v>
      </c>
      <c r="O159" s="32"/>
      <c r="P159" s="27">
        <v>0</v>
      </c>
      <c r="Q159" s="29"/>
      <c r="R159" s="35">
        <f t="shared" ref="R159:R167" si="112">(Q159-$C$7)/$C$6</f>
        <v>-0.10978260869565216</v>
      </c>
      <c r="S159" s="35">
        <f>(1-P157/R159)*100</f>
        <v>6476.2376237623766</v>
      </c>
      <c r="AA159" s="27">
        <v>0</v>
      </c>
      <c r="AB159" s="35">
        <f>AVERAGE(F159)</f>
        <v>6.9518115942028986</v>
      </c>
      <c r="AC159" s="35">
        <f>STDEVA(F159,L159)</f>
        <v>4.9933011468571777</v>
      </c>
      <c r="AQ159" s="63">
        <f>AA159</f>
        <v>0</v>
      </c>
      <c r="AR159" s="35">
        <f>(AB$159-AB159)*($F$5/$F$6)</f>
        <v>0</v>
      </c>
      <c r="AS159" s="35">
        <f>(AB$159-AB$167)*($F$5/$F$6)</f>
        <v>1.6652173913043478</v>
      </c>
      <c r="AT159" s="35">
        <f>1-AR159/AS159</f>
        <v>1</v>
      </c>
      <c r="AU159" s="35">
        <f>LN(AT159)</f>
        <v>0</v>
      </c>
      <c r="AW159" s="71" t="s">
        <v>85</v>
      </c>
      <c r="AX159" s="68">
        <v>9.8101921504537035</v>
      </c>
      <c r="AY159" s="68">
        <v>0.24890701824888917</v>
      </c>
      <c r="AZ159" s="72"/>
      <c r="BB159">
        <v>1</v>
      </c>
      <c r="BC159" s="37">
        <f t="shared" si="106"/>
        <v>-0.41305210010263216</v>
      </c>
      <c r="BD159" s="37">
        <f t="shared" si="107"/>
        <v>0.56346325376825768</v>
      </c>
      <c r="BJ159" s="63">
        <f>AA159</f>
        <v>0</v>
      </c>
      <c r="BK159" s="35"/>
      <c r="BL159" s="35"/>
      <c r="BM159" s="35"/>
      <c r="BO159" s="71" t="s">
        <v>85</v>
      </c>
      <c r="BP159" s="68">
        <v>2.1292674912276488</v>
      </c>
      <c r="BQ159" s="68">
        <v>0.11868364703368049</v>
      </c>
      <c r="BR159" s="72"/>
      <c r="BS159" s="34"/>
      <c r="BW159">
        <v>1</v>
      </c>
      <c r="BX159" s="37">
        <f t="shared" si="108"/>
        <v>2.0560036624949998</v>
      </c>
      <c r="BY159" s="37">
        <f t="shared" si="109"/>
        <v>0.48638045653405165</v>
      </c>
      <c r="CC159" s="63">
        <v>0</v>
      </c>
      <c r="CD159" s="35">
        <f>AB159</f>
        <v>6.9518115942028986</v>
      </c>
      <c r="CE159" s="35">
        <f>$AB$159</f>
        <v>6.9518115942028986</v>
      </c>
      <c r="CF159" s="35"/>
      <c r="CG159" s="35">
        <f>LN(CD159)-LN(CE159)</f>
        <v>0</v>
      </c>
      <c r="CI159" s="71" t="s">
        <v>85</v>
      </c>
      <c r="CJ159" s="68">
        <v>1.5004963562149256</v>
      </c>
      <c r="CK159" s="68">
        <v>1.2353561326922594E-2</v>
      </c>
      <c r="CL159" s="72"/>
      <c r="CN159">
        <v>1</v>
      </c>
      <c r="CO159" s="37">
        <f t="shared" si="110"/>
        <v>-0.16154129132744308</v>
      </c>
      <c r="CP159" s="37">
        <f t="shared" si="111"/>
        <v>5.914819582765654</v>
      </c>
      <c r="CV159" s="63">
        <v>0</v>
      </c>
      <c r="CW159" s="35">
        <f>AB159</f>
        <v>6.9518115942028986</v>
      </c>
      <c r="CX159" s="35">
        <f>$AB$159</f>
        <v>6.9518115942028986</v>
      </c>
      <c r="CY159" s="35">
        <f>1/CW159-1/CX159</f>
        <v>0</v>
      </c>
      <c r="DA159" s="71" t="s">
        <v>85</v>
      </c>
      <c r="DB159" s="68">
        <v>0.10635699778005728</v>
      </c>
      <c r="DC159" s="68">
        <v>6.5084559966630397E-4</v>
      </c>
      <c r="DD159" s="72"/>
      <c r="DE159" s="34"/>
      <c r="DI159">
        <v>1</v>
      </c>
      <c r="DJ159" s="37">
        <f t="shared" ref="DJ158:DJ169" si="113">$DB$155*DI159</f>
        <v>3.3726962472889123E-2</v>
      </c>
      <c r="DK159" s="37">
        <f t="shared" ref="DK158:DK169" si="114">($CX$159)/(1+($DB$163*DI159*$CX$159))</f>
        <v>5.6314436656258309</v>
      </c>
    </row>
    <row r="160" spans="1:115" ht="15.75" customHeight="1" x14ac:dyDescent="0.25">
      <c r="C160" s="32">
        <v>0.43055555555555558</v>
      </c>
      <c r="D160" s="28">
        <v>0.5</v>
      </c>
      <c r="E160" s="29">
        <v>1.8640000000000001</v>
      </c>
      <c r="F160" s="35">
        <f>(E160-$C$7)/$C$6</f>
        <v>6.6438405797101447</v>
      </c>
      <c r="G160" s="35">
        <f>(1-F159/F160)*100</f>
        <v>-4.6354365490538285</v>
      </c>
      <c r="I160" s="32"/>
      <c r="J160" s="28">
        <v>0.5</v>
      </c>
      <c r="K160" s="29"/>
      <c r="L160" s="35">
        <f>(K160-$C$7)/$C$6</f>
        <v>-0.10978260869565216</v>
      </c>
      <c r="M160" s="35">
        <f>(1-L159/L160)*100</f>
        <v>0</v>
      </c>
      <c r="O160" s="32"/>
      <c r="P160" s="28">
        <v>0.5</v>
      </c>
      <c r="Q160" s="29"/>
      <c r="R160" s="35">
        <f t="shared" si="112"/>
        <v>-0.10978260869565216</v>
      </c>
      <c r="S160" s="35">
        <f>(1-R159/R160)*100</f>
        <v>0</v>
      </c>
      <c r="AA160" s="28">
        <v>0.5</v>
      </c>
      <c r="AB160" s="35">
        <f t="shared" ref="AB160:AB167" si="115">AVERAGE(F160)</f>
        <v>6.6438405797101447</v>
      </c>
      <c r="AC160" s="35">
        <f t="shared" ref="AC160:AC167" si="116">STDEVA(F160,L160)</f>
        <v>4.7755327541004506</v>
      </c>
      <c r="AQ160" s="63">
        <f>AA160</f>
        <v>0.5</v>
      </c>
      <c r="AR160" s="35">
        <f t="shared" ref="AR160:AR167" si="117">(AB$159-AB160)*($F$5/$F$6)</f>
        <v>0.12318840579710155</v>
      </c>
      <c r="AS160" s="35">
        <f t="shared" ref="AS160:AS166" si="118">(AB$159-AB$167)*($F$5/$F$6)</f>
        <v>1.6652173913043478</v>
      </c>
      <c r="AT160" s="35">
        <f>1-AR160/AS160</f>
        <v>0.92602262837249771</v>
      </c>
      <c r="AU160" s="35">
        <f>LN(AT160)</f>
        <v>-7.6856607947166103E-2</v>
      </c>
      <c r="BB160">
        <v>1.5</v>
      </c>
      <c r="BC160" s="37">
        <f t="shared" si="106"/>
        <v>-0.61957815015394824</v>
      </c>
      <c r="BD160" s="37">
        <f t="shared" si="107"/>
        <v>0.7690449878048029</v>
      </c>
      <c r="BJ160" s="63">
        <f>AA160</f>
        <v>0.5</v>
      </c>
      <c r="BK160" s="35">
        <f>(AB$159-AB160)*($F$5/$F$6)</f>
        <v>0.12318840579710155</v>
      </c>
      <c r="BL160" s="35">
        <f>(AB$159-AB$167)*($F$5/$F$6)</f>
        <v>1.6652173913043478</v>
      </c>
      <c r="BM160" s="35">
        <f>BJ160/BK160</f>
        <v>4.0588235294117609</v>
      </c>
      <c r="BS160" s="34"/>
      <c r="BW160">
        <v>1.5</v>
      </c>
      <c r="BX160" s="37">
        <f t="shared" si="108"/>
        <v>2.2154870030106681</v>
      </c>
      <c r="BY160" s="37">
        <f t="shared" si="109"/>
        <v>0.67705204226502858</v>
      </c>
      <c r="CC160" s="63">
        <v>0.5</v>
      </c>
      <c r="CD160" s="35">
        <f t="shared" ref="CD160:CD167" si="119">AB160</f>
        <v>6.6438405797101447</v>
      </c>
      <c r="CE160" s="35">
        <f t="shared" ref="CE160:CE166" si="120">$AB$159</f>
        <v>6.9518115942028986</v>
      </c>
      <c r="CF160" s="35"/>
      <c r="CG160" s="35">
        <f>LN(CD160)-LN(CE160)</f>
        <v>-4.531208980893453E-2</v>
      </c>
      <c r="CN160">
        <v>1.5</v>
      </c>
      <c r="CO160" s="37">
        <f t="shared" si="110"/>
        <v>-0.2423119369911646</v>
      </c>
      <c r="CP160" s="37">
        <f t="shared" si="111"/>
        <v>5.4558604870328793</v>
      </c>
      <c r="CV160" s="63">
        <v>0.5</v>
      </c>
      <c r="CW160" s="35">
        <f t="shared" ref="CW160:CW167" si="121">AB160</f>
        <v>6.6438405797101447</v>
      </c>
      <c r="CX160" s="35">
        <f t="shared" ref="CX160:CX167" si="122">$AB$159</f>
        <v>6.9518115942028986</v>
      </c>
      <c r="CY160" s="35">
        <f t="shared" ref="CY160:CY167" si="123">1/CW160-1/CX160</f>
        <v>6.6679548003275857E-3</v>
      </c>
      <c r="DE160" s="34"/>
      <c r="DI160">
        <v>1.5</v>
      </c>
      <c r="DJ160" s="37">
        <f t="shared" si="113"/>
        <v>5.0590443709333688E-2</v>
      </c>
      <c r="DK160" s="37">
        <f t="shared" si="114"/>
        <v>5.1430318194453513</v>
      </c>
    </row>
    <row r="161" spans="1:115" ht="15.75" customHeight="1" x14ac:dyDescent="0.25">
      <c r="C161" s="32">
        <v>0.45138888888888901</v>
      </c>
      <c r="D161" s="27">
        <v>1</v>
      </c>
      <c r="E161" s="29">
        <v>1.637</v>
      </c>
      <c r="F161" s="35">
        <f t="shared" ref="F161:F167" si="124">(E161-$C$7)/$C$6</f>
        <v>5.8213768115942024</v>
      </c>
      <c r="G161" s="35">
        <f t="shared" ref="G161:G167" si="125">(1-F160/F161)*100</f>
        <v>-14.128337586357143</v>
      </c>
      <c r="H161" s="7"/>
      <c r="I161" s="32"/>
      <c r="J161" s="27">
        <v>1</v>
      </c>
      <c r="K161" s="29"/>
      <c r="L161" s="35">
        <f t="shared" ref="L161:L167" si="126">(K161-$C$7)/$C$6</f>
        <v>-0.10978260869565216</v>
      </c>
      <c r="M161" s="35">
        <f t="shared" ref="M161:M167" si="127">(1-L160/L161)*100</f>
        <v>0</v>
      </c>
      <c r="O161" s="32"/>
      <c r="P161" s="27">
        <v>1</v>
      </c>
      <c r="Q161" s="29"/>
      <c r="R161" s="35">
        <f t="shared" si="112"/>
        <v>-0.10978260869565216</v>
      </c>
      <c r="S161" s="35">
        <f t="shared" ref="S161:S167" si="128">(1-R160/R161)*100</f>
        <v>0</v>
      </c>
      <c r="AA161" s="27">
        <v>1</v>
      </c>
      <c r="AB161" s="35">
        <f t="shared" si="115"/>
        <v>5.8213768115942024</v>
      </c>
      <c r="AC161" s="35">
        <f t="shared" si="116"/>
        <v>4.1939630463854281</v>
      </c>
      <c r="AQ161" s="63">
        <f t="shared" ref="AQ161:AQ167" si="129">AA161</f>
        <v>1</v>
      </c>
      <c r="AR161" s="35">
        <f t="shared" si="117"/>
        <v>0.45217391304347854</v>
      </c>
      <c r="AS161" s="35">
        <f t="shared" si="118"/>
        <v>1.6652173913043478</v>
      </c>
      <c r="AT161" s="35">
        <f t="shared" ref="AT161:AT166" si="130">1-AR161/AS161</f>
        <v>0.72845953002610941</v>
      </c>
      <c r="AU161" s="35">
        <f t="shared" ref="AU161:AU166" si="131">LN(AT161)</f>
        <v>-0.31682320735928071</v>
      </c>
      <c r="BB161">
        <v>2</v>
      </c>
      <c r="BC161" s="37">
        <f t="shared" si="106"/>
        <v>-0.82610420020526432</v>
      </c>
      <c r="BD161" s="37">
        <f t="shared" si="107"/>
        <v>0.93626621296775359</v>
      </c>
      <c r="BJ161" s="63">
        <f t="shared" ref="BJ161:BJ167" si="132">AA161</f>
        <v>1</v>
      </c>
      <c r="BK161" s="35">
        <f t="shared" ref="BK161:BK167" si="133">(AB$159-AB161)*($F$5/$F$6)</f>
        <v>0.45217391304347854</v>
      </c>
      <c r="BL161" s="35">
        <f t="shared" ref="BL161:BL167" si="134">(AB$159-AB$167)*($F$5/$F$6)</f>
        <v>1.6652173913043478</v>
      </c>
      <c r="BM161" s="35">
        <f t="shared" ref="BM161:BM167" si="135">BJ161/BK161</f>
        <v>2.2115384615384603</v>
      </c>
      <c r="BS161" s="34"/>
      <c r="BW161">
        <v>2</v>
      </c>
      <c r="BX161" s="37">
        <f t="shared" si="108"/>
        <v>2.374970343526337</v>
      </c>
      <c r="BY161" s="37">
        <f t="shared" si="109"/>
        <v>0.84211577860396192</v>
      </c>
      <c r="CC161" s="63">
        <v>1</v>
      </c>
      <c r="CD161" s="35">
        <f t="shared" si="119"/>
        <v>5.8213768115942024</v>
      </c>
      <c r="CE161" s="35">
        <f t="shared" si="120"/>
        <v>6.9518115942028986</v>
      </c>
      <c r="CF161" s="35"/>
      <c r="CG161" s="35">
        <f t="shared" ref="CG161:CG166" si="136">LN(CD161)-LN(CE161)</f>
        <v>-0.17746548731476408</v>
      </c>
      <c r="CN161">
        <v>2</v>
      </c>
      <c r="CO161" s="37">
        <f t="shared" si="110"/>
        <v>-0.32308258265488615</v>
      </c>
      <c r="CP161" s="37">
        <f t="shared" si="111"/>
        <v>5.0325142191485828</v>
      </c>
      <c r="CV161" s="63">
        <v>1</v>
      </c>
      <c r="CW161" s="35">
        <f t="shared" si="121"/>
        <v>5.8213768115942024</v>
      </c>
      <c r="CX161" s="35">
        <f t="shared" si="122"/>
        <v>6.9518115942028986</v>
      </c>
      <c r="CY161" s="35">
        <f t="shared" si="123"/>
        <v>2.7933271776030111E-2</v>
      </c>
      <c r="DE161" s="34"/>
      <c r="DI161">
        <v>2</v>
      </c>
      <c r="DJ161" s="37">
        <f t="shared" si="113"/>
        <v>6.7453924945778246E-2</v>
      </c>
      <c r="DK161" s="37">
        <f t="shared" si="114"/>
        <v>4.7325780659123939</v>
      </c>
    </row>
    <row r="162" spans="1:115" ht="15.75" customHeight="1" x14ac:dyDescent="0.25">
      <c r="A162" s="7"/>
      <c r="B162" s="7"/>
      <c r="C162" s="32">
        <v>0.47222222222222199</v>
      </c>
      <c r="D162" s="27">
        <v>1.5</v>
      </c>
      <c r="E162" s="29">
        <v>1.4510000000000001</v>
      </c>
      <c r="F162" s="35">
        <f t="shared" si="124"/>
        <v>5.1474637681159416</v>
      </c>
      <c r="G162" s="35">
        <f t="shared" si="125"/>
        <v>-13.092137678609127</v>
      </c>
      <c r="H162" s="7"/>
      <c r="I162" s="32"/>
      <c r="J162" s="27">
        <v>1.5</v>
      </c>
      <c r="K162" s="29"/>
      <c r="L162" s="35">
        <f t="shared" si="126"/>
        <v>-0.10978260869565216</v>
      </c>
      <c r="M162" s="35">
        <f t="shared" si="127"/>
        <v>0</v>
      </c>
      <c r="O162" s="32"/>
      <c r="P162" s="27">
        <v>1.5</v>
      </c>
      <c r="Q162" s="29"/>
      <c r="R162" s="35">
        <f t="shared" si="112"/>
        <v>-0.10978260869565216</v>
      </c>
      <c r="S162" s="35">
        <f t="shared" si="128"/>
        <v>0</v>
      </c>
      <c r="AA162" s="27">
        <v>1.5</v>
      </c>
      <c r="AB162" s="35">
        <f t="shared" si="115"/>
        <v>5.1474637681159416</v>
      </c>
      <c r="AC162" s="35">
        <f t="shared" si="116"/>
        <v>3.7174345634118855</v>
      </c>
      <c r="AQ162" s="63">
        <f t="shared" si="129"/>
        <v>1.5</v>
      </c>
      <c r="AR162" s="35">
        <f t="shared" si="117"/>
        <v>0.72173913043478288</v>
      </c>
      <c r="AS162" s="35">
        <f t="shared" si="118"/>
        <v>1.6652173913043478</v>
      </c>
      <c r="AT162" s="35">
        <f t="shared" si="130"/>
        <v>0.56657963446475179</v>
      </c>
      <c r="AU162" s="35">
        <f t="shared" si="131"/>
        <v>-0.56813763564018671</v>
      </c>
      <c r="BB162">
        <v>2.5</v>
      </c>
      <c r="BC162" s="37">
        <f t="shared" si="106"/>
        <v>-1.0326302502565805</v>
      </c>
      <c r="BD162" s="37">
        <f t="shared" si="107"/>
        <v>1.0722848056508341</v>
      </c>
      <c r="BJ162" s="63">
        <f t="shared" si="132"/>
        <v>1.5</v>
      </c>
      <c r="BK162" s="35">
        <f t="shared" si="133"/>
        <v>0.72173913043478288</v>
      </c>
      <c r="BL162" s="35">
        <f t="shared" si="134"/>
        <v>1.6652173913043478</v>
      </c>
      <c r="BM162" s="35">
        <f t="shared" si="135"/>
        <v>2.0783132530120474</v>
      </c>
      <c r="BO162" t="s">
        <v>21</v>
      </c>
      <c r="BP162" s="37">
        <f>1/BP155</f>
        <v>3.1351236962012132</v>
      </c>
      <c r="BS162" s="34"/>
      <c r="BW162">
        <v>2.5</v>
      </c>
      <c r="BX162" s="37">
        <f t="shared" si="108"/>
        <v>2.5344536840420058</v>
      </c>
      <c r="BY162" s="37">
        <f t="shared" si="109"/>
        <v>0.98640587347918784</v>
      </c>
      <c r="CC162" s="63">
        <v>1.5</v>
      </c>
      <c r="CD162" s="35">
        <f t="shared" si="119"/>
        <v>5.1474637681159416</v>
      </c>
      <c r="CE162" s="35">
        <f t="shared" si="120"/>
        <v>6.9518115942028986</v>
      </c>
      <c r="CF162" s="35"/>
      <c r="CG162" s="35">
        <f t="shared" si="136"/>
        <v>-0.30049816548602215</v>
      </c>
      <c r="CN162">
        <v>2.5</v>
      </c>
      <c r="CO162" s="37">
        <f t="shared" si="110"/>
        <v>-0.4038532283186077</v>
      </c>
      <c r="CP162" s="37">
        <f t="shared" si="111"/>
        <v>4.6420174097424729</v>
      </c>
      <c r="CV162" s="63">
        <v>1.5</v>
      </c>
      <c r="CW162" s="35">
        <f t="shared" si="121"/>
        <v>5.1474637681159416</v>
      </c>
      <c r="CX162" s="35">
        <f t="shared" si="122"/>
        <v>6.9518115942028986</v>
      </c>
      <c r="CY162" s="35">
        <f t="shared" si="123"/>
        <v>5.0423033394852046E-2</v>
      </c>
      <c r="DB162" s="37"/>
      <c r="DE162" s="34"/>
      <c r="DI162">
        <v>2.5</v>
      </c>
      <c r="DJ162" s="37">
        <f t="shared" si="113"/>
        <v>8.4317406182222804E-2</v>
      </c>
      <c r="DK162" s="37">
        <f t="shared" si="114"/>
        <v>4.3827969409747221</v>
      </c>
    </row>
    <row r="163" spans="1:115" ht="15.75" customHeight="1" x14ac:dyDescent="0.25">
      <c r="A163" s="7"/>
      <c r="C163" s="32">
        <v>0.49305555555555602</v>
      </c>
      <c r="D163" s="27">
        <v>2</v>
      </c>
      <c r="E163" s="29">
        <v>1.3160000000000001</v>
      </c>
      <c r="F163" s="35">
        <f t="shared" si="124"/>
        <v>4.6583333333333332</v>
      </c>
      <c r="G163" s="35">
        <f t="shared" si="125"/>
        <v>-10.500116667962978</v>
      </c>
      <c r="I163" s="32"/>
      <c r="J163" s="27">
        <v>2</v>
      </c>
      <c r="K163" s="29"/>
      <c r="L163" s="35">
        <f t="shared" si="126"/>
        <v>-0.10978260869565216</v>
      </c>
      <c r="M163" s="35">
        <f t="shared" si="127"/>
        <v>0</v>
      </c>
      <c r="O163" s="32"/>
      <c r="P163" s="27">
        <v>2</v>
      </c>
      <c r="Q163" s="29"/>
      <c r="R163" s="35">
        <f t="shared" si="112"/>
        <v>-0.10978260869565216</v>
      </c>
      <c r="S163" s="35">
        <f t="shared" si="128"/>
        <v>0</v>
      </c>
      <c r="AA163" s="27">
        <v>2</v>
      </c>
      <c r="AB163" s="35">
        <f t="shared" si="115"/>
        <v>4.6583333333333332</v>
      </c>
      <c r="AC163" s="35">
        <f t="shared" si="116"/>
        <v>3.371567116092379</v>
      </c>
      <c r="AQ163" s="63">
        <f t="shared" si="129"/>
        <v>2</v>
      </c>
      <c r="AR163" s="35">
        <f t="shared" si="117"/>
        <v>0.91739130434782623</v>
      </c>
      <c r="AS163" s="35">
        <f t="shared" si="118"/>
        <v>1.6652173913043478</v>
      </c>
      <c r="AT163" s="35">
        <f t="shared" si="130"/>
        <v>0.44908616187989547</v>
      </c>
      <c r="AU163" s="35">
        <f t="shared" si="131"/>
        <v>-0.80054051236719315</v>
      </c>
      <c r="AW163" s="23" t="s">
        <v>86</v>
      </c>
      <c r="AX163" s="21">
        <f>-AX155</f>
        <v>0.41305210010263216</v>
      </c>
      <c r="BB163">
        <v>3</v>
      </c>
      <c r="BC163" s="37">
        <f t="shared" si="106"/>
        <v>-1.2391563003078965</v>
      </c>
      <c r="BD163" s="37">
        <f t="shared" si="107"/>
        <v>1.1829230188169988</v>
      </c>
      <c r="BJ163" s="63">
        <f t="shared" si="132"/>
        <v>2</v>
      </c>
      <c r="BK163" s="35">
        <f t="shared" si="133"/>
        <v>0.91739130434782623</v>
      </c>
      <c r="BL163" s="35">
        <f t="shared" si="134"/>
        <v>1.6652173913043478</v>
      </c>
      <c r="BM163" s="35">
        <f t="shared" si="135"/>
        <v>2.1800947867298577</v>
      </c>
      <c r="BO163" s="23" t="s">
        <v>90</v>
      </c>
      <c r="BP163" s="21">
        <f>1/(BQ155*BP162*BP162)</f>
        <v>5.8570856403079581E-2</v>
      </c>
      <c r="BW163">
        <v>3</v>
      </c>
      <c r="BX163" s="37">
        <f t="shared" si="108"/>
        <v>2.6939370245576741</v>
      </c>
      <c r="BY163" s="37">
        <f t="shared" si="109"/>
        <v>1.1136117780973664</v>
      </c>
      <c r="CC163" s="63">
        <v>2</v>
      </c>
      <c r="CD163" s="35">
        <f t="shared" si="119"/>
        <v>4.6583333333333332</v>
      </c>
      <c r="CE163" s="35">
        <f t="shared" si="120"/>
        <v>6.9518115942028986</v>
      </c>
      <c r="CF163" s="35"/>
      <c r="CG163" s="35">
        <f t="shared" si="136"/>
        <v>-0.40034455627385035</v>
      </c>
      <c r="CI163" s="23" t="s">
        <v>86</v>
      </c>
      <c r="CJ163" s="21">
        <f>-CJ155</f>
        <v>0.16154129132744308</v>
      </c>
      <c r="CN163">
        <v>3</v>
      </c>
      <c r="CO163" s="37">
        <f t="shared" si="110"/>
        <v>-0.4846238739823292</v>
      </c>
      <c r="CP163" s="37">
        <f t="shared" si="111"/>
        <v>4.2818211124692738</v>
      </c>
      <c r="CV163" s="63">
        <v>2</v>
      </c>
      <c r="CW163" s="35">
        <f t="shared" si="121"/>
        <v>4.6583333333333332</v>
      </c>
      <c r="CX163" s="35">
        <f t="shared" si="122"/>
        <v>6.9518115942028986</v>
      </c>
      <c r="CY163" s="35">
        <f t="shared" si="123"/>
        <v>7.0821655203522293E-2</v>
      </c>
      <c r="DA163" s="23" t="s">
        <v>90</v>
      </c>
      <c r="DB163" s="21">
        <f>DB155</f>
        <v>3.3726962472889123E-2</v>
      </c>
      <c r="DI163">
        <v>3</v>
      </c>
      <c r="DJ163" s="37">
        <f t="shared" si="113"/>
        <v>0.10118088741866738</v>
      </c>
      <c r="DK163" s="37">
        <f t="shared" si="114"/>
        <v>4.0811615022305521</v>
      </c>
    </row>
    <row r="164" spans="1:115" ht="15.75" customHeight="1" x14ac:dyDescent="0.25">
      <c r="A164" s="26"/>
      <c r="C164" s="32">
        <v>0.53472222222222299</v>
      </c>
      <c r="D164" s="27">
        <v>3</v>
      </c>
      <c r="E164" s="29">
        <v>1.2170000000000001</v>
      </c>
      <c r="F164" s="35">
        <f t="shared" si="124"/>
        <v>4.2996376811594201</v>
      </c>
      <c r="G164" s="35">
        <f t="shared" si="125"/>
        <v>-8.3424622903851109</v>
      </c>
      <c r="I164" s="32"/>
      <c r="J164" s="27">
        <v>3</v>
      </c>
      <c r="K164" s="29"/>
      <c r="L164" s="35">
        <f t="shared" si="126"/>
        <v>-0.10978260869565216</v>
      </c>
      <c r="M164" s="35">
        <f t="shared" si="127"/>
        <v>0</v>
      </c>
      <c r="O164" s="32"/>
      <c r="P164" s="27">
        <v>3</v>
      </c>
      <c r="Q164" s="29"/>
      <c r="R164" s="35">
        <f t="shared" si="112"/>
        <v>-0.10978260869565216</v>
      </c>
      <c r="S164" s="35">
        <f t="shared" si="128"/>
        <v>0</v>
      </c>
      <c r="AA164" s="27">
        <v>3</v>
      </c>
      <c r="AB164" s="35">
        <f t="shared" si="115"/>
        <v>4.2996376811594201</v>
      </c>
      <c r="AC164" s="35">
        <f t="shared" si="116"/>
        <v>3.1179309880580739</v>
      </c>
      <c r="AQ164" s="63">
        <f t="shared" si="129"/>
        <v>3</v>
      </c>
      <c r="AR164" s="35">
        <f t="shared" si="117"/>
        <v>1.0608695652173914</v>
      </c>
      <c r="AS164" s="35">
        <f t="shared" si="118"/>
        <v>1.6652173913043478</v>
      </c>
      <c r="AT164" s="35">
        <f t="shared" si="130"/>
        <v>0.36292428198433413</v>
      </c>
      <c r="AU164" s="35">
        <f t="shared" si="131"/>
        <v>-1.0135610560499544</v>
      </c>
      <c r="AW164" s="23" t="s">
        <v>87</v>
      </c>
      <c r="AX164" s="21">
        <f>AX157</f>
        <v>0.97525553590093561</v>
      </c>
      <c r="BB164">
        <v>3.5</v>
      </c>
      <c r="BC164" s="37">
        <f t="shared" si="106"/>
        <v>-1.4456823503592124</v>
      </c>
      <c r="BD164" s="37">
        <f t="shared" si="107"/>
        <v>1.2729167025564152</v>
      </c>
      <c r="BJ164" s="63">
        <f t="shared" si="132"/>
        <v>3</v>
      </c>
      <c r="BK164" s="35">
        <f t="shared" si="133"/>
        <v>1.0608695652173914</v>
      </c>
      <c r="BL164" s="35">
        <f t="shared" si="134"/>
        <v>1.6652173913043478</v>
      </c>
      <c r="BM164" s="35">
        <f t="shared" si="135"/>
        <v>2.8278688524590163</v>
      </c>
      <c r="BO164" s="23" t="s">
        <v>87</v>
      </c>
      <c r="BP164" s="21">
        <f>BP157</f>
        <v>0.94720363578477251</v>
      </c>
      <c r="BW164">
        <v>3.5</v>
      </c>
      <c r="BX164" s="37">
        <f t="shared" si="108"/>
        <v>2.853420365073343</v>
      </c>
      <c r="BY164" s="37">
        <f t="shared" si="109"/>
        <v>1.2265981005956821</v>
      </c>
      <c r="CC164" s="63">
        <v>3</v>
      </c>
      <c r="CD164" s="35">
        <f t="shared" si="119"/>
        <v>4.2996376811594201</v>
      </c>
      <c r="CE164" s="35">
        <f t="shared" si="120"/>
        <v>6.9518115942028986</v>
      </c>
      <c r="CF164" s="35"/>
      <c r="CG164" s="35">
        <f t="shared" si="136"/>
        <v>-0.48047152769296009</v>
      </c>
      <c r="CI164" s="23" t="s">
        <v>87</v>
      </c>
      <c r="CJ164" s="21">
        <f>CJ157</f>
        <v>0.99183424529843967</v>
      </c>
      <c r="CN164">
        <v>3.5</v>
      </c>
      <c r="CO164" s="37">
        <f t="shared" si="110"/>
        <v>-0.56539451964605081</v>
      </c>
      <c r="CP164" s="37">
        <f t="shared" si="111"/>
        <v>3.949574165902304</v>
      </c>
      <c r="CV164" s="63">
        <v>3</v>
      </c>
      <c r="CW164" s="35">
        <f t="shared" si="121"/>
        <v>4.2996376811594201</v>
      </c>
      <c r="CX164" s="35">
        <f t="shared" si="122"/>
        <v>6.9518115942028986</v>
      </c>
      <c r="CY164" s="35">
        <f t="shared" si="123"/>
        <v>8.8730339905601224E-2</v>
      </c>
      <c r="DA164" s="23" t="s">
        <v>87</v>
      </c>
      <c r="DB164" s="21">
        <f>DB157</f>
        <v>0.99391777668710946</v>
      </c>
      <c r="DI164">
        <v>3.5</v>
      </c>
      <c r="DJ164" s="37">
        <f t="shared" si="113"/>
        <v>0.11804436865511193</v>
      </c>
      <c r="DK164" s="37">
        <f t="shared" si="114"/>
        <v>3.8183712983115443</v>
      </c>
    </row>
    <row r="165" spans="1:115" ht="15.75" customHeight="1" x14ac:dyDescent="0.25">
      <c r="A165" s="7"/>
      <c r="C165" s="32">
        <v>0.57638888888888895</v>
      </c>
      <c r="D165" s="27">
        <v>4</v>
      </c>
      <c r="E165" s="45">
        <v>1.07</v>
      </c>
      <c r="F165" s="35">
        <f t="shared" si="124"/>
        <v>3.7670289855072463</v>
      </c>
      <c r="G165" s="35">
        <f t="shared" si="125"/>
        <v>-14.138693853996354</v>
      </c>
      <c r="I165" s="32"/>
      <c r="J165" s="27">
        <v>4</v>
      </c>
      <c r="K165" s="29"/>
      <c r="L165" s="35">
        <f t="shared" si="126"/>
        <v>-0.10978260869565216</v>
      </c>
      <c r="M165" s="35">
        <f t="shared" si="127"/>
        <v>0</v>
      </c>
      <c r="O165" s="32"/>
      <c r="P165" s="27">
        <v>4</v>
      </c>
      <c r="Q165" s="29"/>
      <c r="R165" s="35">
        <f t="shared" si="112"/>
        <v>-0.10978260869565216</v>
      </c>
      <c r="S165" s="35">
        <f t="shared" si="128"/>
        <v>0</v>
      </c>
      <c r="AA165" s="27">
        <v>4</v>
      </c>
      <c r="AB165" s="35">
        <f t="shared" si="115"/>
        <v>3.7670289855072463</v>
      </c>
      <c r="AC165" s="35">
        <f t="shared" si="116"/>
        <v>2.7413197676434997</v>
      </c>
      <c r="AQ165" s="63">
        <f t="shared" si="129"/>
        <v>4</v>
      </c>
      <c r="AR165" s="35">
        <f t="shared" si="117"/>
        <v>1.2739130434782611</v>
      </c>
      <c r="AS165" s="35">
        <f t="shared" si="118"/>
        <v>1.6652173913043478</v>
      </c>
      <c r="AT165" s="35">
        <f t="shared" si="130"/>
        <v>0.23498694516971264</v>
      </c>
      <c r="AU165" s="35">
        <f t="shared" si="131"/>
        <v>-1.4482253188503815</v>
      </c>
      <c r="BB165">
        <v>4</v>
      </c>
      <c r="BC165" s="37">
        <f t="shared" si="106"/>
        <v>-1.6522084004105286</v>
      </c>
      <c r="BD165" s="37">
        <f t="shared" si="107"/>
        <v>1.3461180213523607</v>
      </c>
      <c r="BJ165" s="63">
        <f t="shared" si="132"/>
        <v>4</v>
      </c>
      <c r="BK165" s="35">
        <f t="shared" si="133"/>
        <v>1.2739130434782611</v>
      </c>
      <c r="BL165" s="35">
        <f t="shared" si="134"/>
        <v>1.6652173913043478</v>
      </c>
      <c r="BM165" s="35">
        <f t="shared" si="135"/>
        <v>3.1399317406143341</v>
      </c>
      <c r="BW165">
        <v>4</v>
      </c>
      <c r="BX165" s="37">
        <f t="shared" si="108"/>
        <v>3.0129037055890118</v>
      </c>
      <c r="BY165" s="37">
        <f t="shared" si="109"/>
        <v>1.3276229149241976</v>
      </c>
      <c r="CC165" s="63">
        <v>4</v>
      </c>
      <c r="CD165" s="35">
        <f t="shared" si="119"/>
        <v>3.7670289855072463</v>
      </c>
      <c r="CE165" s="35">
        <f t="shared" si="120"/>
        <v>6.9518115942028986</v>
      </c>
      <c r="CF165" s="35"/>
      <c r="CG165" s="35">
        <f t="shared" si="136"/>
        <v>-0.61271566338012895</v>
      </c>
      <c r="CN165">
        <v>4</v>
      </c>
      <c r="CO165" s="37">
        <f t="shared" si="110"/>
        <v>-0.6461651653097723</v>
      </c>
      <c r="CP165" s="37">
        <f t="shared" si="111"/>
        <v>3.6431078464571942</v>
      </c>
      <c r="CV165" s="63">
        <v>4</v>
      </c>
      <c r="CW165" s="35">
        <f t="shared" si="121"/>
        <v>3.7670289855072463</v>
      </c>
      <c r="CX165" s="35">
        <f t="shared" si="122"/>
        <v>6.9518115942028986</v>
      </c>
      <c r="CY165" s="35">
        <f t="shared" si="123"/>
        <v>0.12161379405326272</v>
      </c>
      <c r="DI165">
        <v>4</v>
      </c>
      <c r="DJ165" s="37">
        <f t="shared" si="113"/>
        <v>0.13490784989155649</v>
      </c>
      <c r="DK165" s="37">
        <f t="shared" si="114"/>
        <v>3.5873764254400853</v>
      </c>
    </row>
    <row r="166" spans="1:115" ht="15.75" customHeight="1" x14ac:dyDescent="0.25">
      <c r="A166" s="7"/>
      <c r="C166" s="32">
        <v>0.61805555555555602</v>
      </c>
      <c r="D166" s="27">
        <v>5</v>
      </c>
      <c r="E166" s="29">
        <v>0.90200000000000002</v>
      </c>
      <c r="F166" s="35">
        <f t="shared" si="124"/>
        <v>3.1583333333333332</v>
      </c>
      <c r="G166" s="35">
        <f t="shared" si="125"/>
        <v>-19.272685556957668</v>
      </c>
      <c r="I166" s="32"/>
      <c r="J166" s="27">
        <v>5</v>
      </c>
      <c r="K166" s="29"/>
      <c r="L166" s="35">
        <f t="shared" si="126"/>
        <v>-0.10978260869565216</v>
      </c>
      <c r="M166" s="35">
        <f t="shared" si="127"/>
        <v>0</v>
      </c>
      <c r="O166" s="32"/>
      <c r="P166" s="27">
        <v>5</v>
      </c>
      <c r="Q166" s="29"/>
      <c r="R166" s="35">
        <f t="shared" si="112"/>
        <v>-0.10978260869565216</v>
      </c>
      <c r="S166" s="35">
        <f t="shared" si="128"/>
        <v>0</v>
      </c>
      <c r="AA166" s="27">
        <v>5</v>
      </c>
      <c r="AB166" s="35">
        <f t="shared" si="115"/>
        <v>3.1583333333333332</v>
      </c>
      <c r="AC166" s="35">
        <f t="shared" si="116"/>
        <v>2.3109069443125576</v>
      </c>
      <c r="AQ166" s="63">
        <f t="shared" si="129"/>
        <v>5</v>
      </c>
      <c r="AR166" s="35">
        <f t="shared" si="117"/>
        <v>1.5173913043478262</v>
      </c>
      <c r="AS166" s="35">
        <f t="shared" si="118"/>
        <v>1.6652173913043478</v>
      </c>
      <c r="AT166" s="35">
        <f t="shared" si="130"/>
        <v>8.8772845953002499E-2</v>
      </c>
      <c r="AU166" s="35">
        <f t="shared" si="131"/>
        <v>-2.4216744645644859</v>
      </c>
      <c r="BB166">
        <v>4.5</v>
      </c>
      <c r="BC166" s="37">
        <f t="shared" si="106"/>
        <v>-1.8587344504618448</v>
      </c>
      <c r="BD166" s="37">
        <f t="shared" si="107"/>
        <v>1.4056603453334673</v>
      </c>
      <c r="BJ166" s="63">
        <f t="shared" si="132"/>
        <v>5</v>
      </c>
      <c r="BK166" s="35">
        <f t="shared" si="133"/>
        <v>1.5173913043478262</v>
      </c>
      <c r="BL166" s="35">
        <f t="shared" si="134"/>
        <v>1.6652173913043478</v>
      </c>
      <c r="BM166" s="35">
        <f t="shared" si="135"/>
        <v>3.2951289398280799</v>
      </c>
      <c r="BW166">
        <v>4.5</v>
      </c>
      <c r="BX166" s="37">
        <f t="shared" si="108"/>
        <v>3.1723870461046806</v>
      </c>
      <c r="BY166" s="37">
        <f t="shared" si="109"/>
        <v>1.4184902203296641</v>
      </c>
      <c r="CC166" s="63">
        <v>5</v>
      </c>
      <c r="CD166" s="35">
        <f t="shared" si="119"/>
        <v>3.1583333333333332</v>
      </c>
      <c r="CE166" s="35">
        <f t="shared" si="120"/>
        <v>6.9518115942028986</v>
      </c>
      <c r="CF166" s="35"/>
      <c r="CG166" s="35">
        <f t="shared" si="136"/>
        <v>-0.78895782434652317</v>
      </c>
      <c r="CN166">
        <v>4.5</v>
      </c>
      <c r="CO166" s="37">
        <f t="shared" si="110"/>
        <v>-0.7269358109734938</v>
      </c>
      <c r="CP166" s="37">
        <f t="shared" si="111"/>
        <v>3.3604217121685203</v>
      </c>
      <c r="CV166" s="63">
        <v>5</v>
      </c>
      <c r="CW166" s="35">
        <f t="shared" si="121"/>
        <v>3.1583333333333332</v>
      </c>
      <c r="CX166" s="35">
        <f t="shared" si="122"/>
        <v>6.9518115942028986</v>
      </c>
      <c r="CY166" s="35">
        <f t="shared" si="123"/>
        <v>0.17277529461804408</v>
      </c>
      <c r="DI166">
        <v>4.5</v>
      </c>
      <c r="DJ166" s="37">
        <f t="shared" si="113"/>
        <v>0.15177133112800106</v>
      </c>
      <c r="DK166" s="37">
        <f t="shared" si="114"/>
        <v>3.3827356183839741</v>
      </c>
    </row>
    <row r="167" spans="1:115" ht="15.75" customHeight="1" x14ac:dyDescent="0.25">
      <c r="A167" s="7"/>
      <c r="C167" s="32">
        <v>0.65972222222222299</v>
      </c>
      <c r="D167" s="27">
        <v>6</v>
      </c>
      <c r="E167" s="45">
        <v>0.8</v>
      </c>
      <c r="F167" s="35">
        <f t="shared" si="124"/>
        <v>2.788768115942029</v>
      </c>
      <c r="G167" s="35">
        <f t="shared" si="125"/>
        <v>-13.251916331038061</v>
      </c>
      <c r="I167" s="32"/>
      <c r="J167" s="27">
        <v>6</v>
      </c>
      <c r="K167" s="29"/>
      <c r="L167" s="35">
        <f t="shared" si="126"/>
        <v>-0.10978260869565216</v>
      </c>
      <c r="M167" s="35">
        <f t="shared" si="127"/>
        <v>0</v>
      </c>
      <c r="O167" s="32"/>
      <c r="P167" s="27">
        <v>6</v>
      </c>
      <c r="Q167" s="29"/>
      <c r="R167" s="35">
        <f t="shared" si="112"/>
        <v>-0.10978260869565216</v>
      </c>
      <c r="S167" s="35">
        <f t="shared" si="128"/>
        <v>0</v>
      </c>
      <c r="AA167" s="27">
        <v>6</v>
      </c>
      <c r="AB167" s="35">
        <f t="shared" si="115"/>
        <v>2.788768115942029</v>
      </c>
      <c r="AC167" s="35">
        <f t="shared" si="116"/>
        <v>2.0495848730044854</v>
      </c>
      <c r="AQ167" s="63">
        <f t="shared" si="129"/>
        <v>6</v>
      </c>
      <c r="AR167" s="35">
        <f t="shared" si="117"/>
        <v>1.6652173913043478</v>
      </c>
      <c r="BB167">
        <v>5</v>
      </c>
      <c r="BC167" s="37">
        <f t="shared" si="106"/>
        <v>-2.065260500513161</v>
      </c>
      <c r="BD167" s="37">
        <f t="shared" si="107"/>
        <v>1.4540923736546216</v>
      </c>
      <c r="BJ167" s="63">
        <f t="shared" si="132"/>
        <v>6</v>
      </c>
      <c r="BK167" s="35">
        <f t="shared" si="133"/>
        <v>1.6652173913043478</v>
      </c>
      <c r="BL167" s="35">
        <f t="shared" si="134"/>
        <v>1.6652173913043478</v>
      </c>
      <c r="BM167" s="35">
        <f t="shared" si="135"/>
        <v>3.6031331592689297</v>
      </c>
      <c r="BW167">
        <v>5</v>
      </c>
      <c r="BX167" s="37">
        <f t="shared" si="108"/>
        <v>3.3318703866203494</v>
      </c>
      <c r="BY167" s="37">
        <f t="shared" si="109"/>
        <v>1.5006586150764714</v>
      </c>
      <c r="CC167" s="63">
        <v>6</v>
      </c>
      <c r="CD167" s="35">
        <f t="shared" si="119"/>
        <v>2.788768115942029</v>
      </c>
      <c r="CF167" s="35"/>
      <c r="CN167">
        <v>5</v>
      </c>
      <c r="CO167" s="37">
        <f t="shared" si="110"/>
        <v>-0.80770645663721541</v>
      </c>
      <c r="CP167" s="37">
        <f t="shared" si="111"/>
        <v>3.0996705449154183</v>
      </c>
      <c r="CV167" s="63">
        <v>6</v>
      </c>
      <c r="CW167" s="35">
        <f t="shared" si="121"/>
        <v>2.788768115942029</v>
      </c>
      <c r="CX167" s="35">
        <f t="shared" si="122"/>
        <v>6.9518115942028986</v>
      </c>
      <c r="CY167" s="35">
        <f t="shared" si="123"/>
        <v>0.21473386875325695</v>
      </c>
      <c r="DI167">
        <v>5</v>
      </c>
      <c r="DJ167" s="37">
        <f t="shared" si="113"/>
        <v>0.16863481236444561</v>
      </c>
      <c r="DK167" s="37">
        <f t="shared" si="114"/>
        <v>3.20018218981006</v>
      </c>
    </row>
    <row r="168" spans="1:115" ht="15.75" customHeight="1" x14ac:dyDescent="0.25">
      <c r="A168" s="7"/>
      <c r="H168" s="7"/>
      <c r="I168" s="7"/>
      <c r="J168" s="7"/>
      <c r="K168" s="7"/>
      <c r="L168" s="7"/>
      <c r="M168" s="7"/>
      <c r="BB168">
        <v>5.5</v>
      </c>
      <c r="BC168" s="37">
        <f t="shared" si="106"/>
        <v>-2.2717865505644768</v>
      </c>
      <c r="BD168" s="37">
        <f t="shared" si="107"/>
        <v>1.4934872311352498</v>
      </c>
      <c r="BW168">
        <v>5.5</v>
      </c>
      <c r="BX168" s="37">
        <f t="shared" si="108"/>
        <v>3.4913537271360178</v>
      </c>
      <c r="BY168" s="37">
        <f t="shared" si="109"/>
        <v>1.5753201851912291</v>
      </c>
      <c r="CN168">
        <v>5.5</v>
      </c>
      <c r="CO168" s="37">
        <f t="shared" si="110"/>
        <v>-0.88847710230093691</v>
      </c>
      <c r="CP168" s="37">
        <f t="shared" si="111"/>
        <v>2.8591523058622657</v>
      </c>
      <c r="DI168">
        <v>5.5</v>
      </c>
      <c r="DJ168" s="37">
        <f t="shared" si="113"/>
        <v>0.18549829360089018</v>
      </c>
      <c r="DK168" s="37">
        <f t="shared" si="114"/>
        <v>3.0363233208329476</v>
      </c>
    </row>
    <row r="169" spans="1:115" ht="15.75" customHeight="1" x14ac:dyDescent="0.25">
      <c r="A169" s="7"/>
      <c r="H169" s="7"/>
      <c r="I169" s="7"/>
      <c r="J169" s="7"/>
      <c r="K169" s="7"/>
      <c r="L169" s="7"/>
      <c r="M169" s="7"/>
      <c r="BB169">
        <v>6</v>
      </c>
      <c r="BC169" s="37">
        <f t="shared" si="106"/>
        <v>-2.4783126006157929</v>
      </c>
      <c r="BD169" s="37">
        <f t="shared" si="107"/>
        <v>1.5255312080182326</v>
      </c>
      <c r="BW169">
        <v>6</v>
      </c>
      <c r="BX169" s="37">
        <f t="shared" si="108"/>
        <v>3.6508370676516866</v>
      </c>
      <c r="BY169" s="37">
        <f t="shared" si="109"/>
        <v>1.6434587161292733</v>
      </c>
      <c r="CN169">
        <v>6</v>
      </c>
      <c r="CO169" s="37">
        <f t="shared" si="110"/>
        <v>-0.9692477479646584</v>
      </c>
      <c r="CP169" s="37">
        <f t="shared" si="111"/>
        <v>2.6372970254942296</v>
      </c>
      <c r="DI169">
        <v>6</v>
      </c>
      <c r="DJ169" s="37">
        <f t="shared" si="113"/>
        <v>0.20236177483733475</v>
      </c>
      <c r="DK169" s="37">
        <f t="shared" si="114"/>
        <v>2.8884272349926974</v>
      </c>
    </row>
    <row r="170" spans="1:115" ht="15.75" customHeight="1" x14ac:dyDescent="0.25">
      <c r="A170" s="7"/>
      <c r="H170" s="7"/>
      <c r="I170" s="7"/>
      <c r="J170" s="7"/>
      <c r="K170" s="7"/>
      <c r="L170" s="7"/>
      <c r="M170" s="7"/>
    </row>
    <row r="171" spans="1:115" ht="15.75" customHeight="1" x14ac:dyDescent="0.25">
      <c r="A171" s="7"/>
      <c r="H171" s="7"/>
      <c r="I171" s="7"/>
      <c r="J171" s="7"/>
      <c r="K171" s="7"/>
      <c r="L171" s="7"/>
      <c r="M171" s="7"/>
    </row>
    <row r="172" spans="1:115" ht="15.75" customHeight="1" x14ac:dyDescent="0.25">
      <c r="A172" s="7"/>
      <c r="H172" s="7"/>
      <c r="I172" s="7"/>
      <c r="J172" s="7"/>
      <c r="K172" s="7"/>
      <c r="L172" s="7"/>
      <c r="M172" s="7"/>
    </row>
    <row r="173" spans="1:115" ht="15.75" customHeight="1" x14ac:dyDescent="0.25">
      <c r="A173" s="7"/>
      <c r="H173" s="7"/>
      <c r="I173" s="7"/>
      <c r="J173" s="7"/>
      <c r="K173" s="7"/>
      <c r="L173" s="7"/>
      <c r="M173" s="7"/>
    </row>
    <row r="174" spans="1:115" ht="15.75" customHeight="1" x14ac:dyDescent="0.25">
      <c r="A174" s="7"/>
      <c r="H174" s="7"/>
      <c r="I174" s="7"/>
      <c r="J174" s="7"/>
      <c r="K174" s="7"/>
      <c r="L174" s="7"/>
      <c r="M174" s="7"/>
    </row>
    <row r="175" spans="1:115" ht="15.75" customHeight="1" x14ac:dyDescent="0.25">
      <c r="A175" s="7"/>
      <c r="G175" s="7"/>
      <c r="H175" s="7"/>
      <c r="I175" s="7"/>
      <c r="J175" s="7"/>
      <c r="K175" s="7"/>
      <c r="L175" s="7"/>
      <c r="M175" s="7"/>
    </row>
    <row r="176" spans="1:115" ht="15.75" customHeight="1" x14ac:dyDescent="0.25">
      <c r="A176" s="7"/>
      <c r="G176" s="7"/>
      <c r="H176" s="7"/>
      <c r="I176" s="7"/>
      <c r="J176" s="7"/>
      <c r="K176" s="7"/>
      <c r="L176" s="7"/>
      <c r="M176" s="7"/>
    </row>
    <row r="177" spans="1:115" ht="15.75" customHeight="1" x14ac:dyDescent="0.25">
      <c r="A177" s="7"/>
      <c r="G177" s="7"/>
      <c r="H177" s="7"/>
      <c r="I177" s="7"/>
      <c r="J177" s="7"/>
      <c r="K177" s="7"/>
      <c r="L177" s="7"/>
      <c r="M177" s="7"/>
    </row>
    <row r="178" spans="1:115" ht="15.75" customHeight="1" x14ac:dyDescent="0.25">
      <c r="A178" s="7"/>
      <c r="G178" s="7"/>
      <c r="H178" s="7"/>
      <c r="I178" s="7"/>
      <c r="J178" s="7"/>
      <c r="K178" s="7"/>
      <c r="L178" s="7"/>
      <c r="M178" s="7"/>
    </row>
    <row r="179" spans="1:115" ht="15.75" customHeight="1" x14ac:dyDescent="0.25">
      <c r="A179" s="26"/>
      <c r="G179" s="7"/>
      <c r="H179" s="7"/>
      <c r="I179" s="7"/>
      <c r="J179" s="7"/>
      <c r="K179" s="7"/>
      <c r="L179" s="7"/>
      <c r="M179" s="7"/>
    </row>
    <row r="180" spans="1:115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6" spans="1:115" s="30" customFormat="1" ht="15.75" customHeight="1" x14ac:dyDescent="0.25">
      <c r="W186" s="62"/>
      <c r="AO186" s="62"/>
      <c r="BH186" s="62"/>
      <c r="CA186" s="62"/>
      <c r="CT186" s="62"/>
    </row>
    <row r="187" spans="1:115" ht="15.75" thickBot="1" x14ac:dyDescent="0.3">
      <c r="B187" s="7"/>
    </row>
    <row r="188" spans="1:115" ht="15.75" customHeight="1" x14ac:dyDescent="0.25">
      <c r="A188" s="7"/>
      <c r="C188" s="7"/>
      <c r="E188" s="7"/>
      <c r="AV188" t="s">
        <v>72</v>
      </c>
      <c r="AW188" s="64"/>
      <c r="AX188" s="65" t="s">
        <v>26</v>
      </c>
      <c r="AY188" s="65" t="s">
        <v>73</v>
      </c>
      <c r="AZ188" s="66"/>
      <c r="BN188" t="s">
        <v>72</v>
      </c>
      <c r="BO188" s="64"/>
      <c r="BP188" s="65" t="s">
        <v>26</v>
      </c>
      <c r="BQ188" s="65" t="s">
        <v>73</v>
      </c>
      <c r="BR188" s="66"/>
      <c r="CH188" t="s">
        <v>72</v>
      </c>
      <c r="CI188" s="64"/>
      <c r="CJ188" s="65" t="s">
        <v>26</v>
      </c>
      <c r="CK188" s="65" t="s">
        <v>73</v>
      </c>
      <c r="CL188" s="66"/>
      <c r="CZ188" t="s">
        <v>72</v>
      </c>
      <c r="DA188" s="64"/>
      <c r="DB188" s="65" t="s">
        <v>26</v>
      </c>
      <c r="DC188" s="65" t="s">
        <v>73</v>
      </c>
      <c r="DD188" s="66"/>
    </row>
    <row r="189" spans="1:115" ht="15.75" customHeight="1" x14ac:dyDescent="0.25">
      <c r="A189" s="7"/>
      <c r="C189" s="7"/>
      <c r="D189" s="31" t="s">
        <v>43</v>
      </c>
      <c r="I189" s="7"/>
      <c r="J189" s="31" t="s">
        <v>45</v>
      </c>
      <c r="O189" s="7"/>
      <c r="P189" s="31" t="s">
        <v>46</v>
      </c>
      <c r="AW189" s="67"/>
      <c r="AX189" cm="1">
        <f t="array" ref="AX189:AY193">LINEST(AU194:AU200,AQ194:AQ200,FALSE,TRUE)</f>
        <v>-0.31312223657990229</v>
      </c>
      <c r="AY189">
        <v>0</v>
      </c>
      <c r="AZ189" s="69"/>
      <c r="BO189" s="67"/>
      <c r="BP189" cm="1">
        <f t="array" ref="BP189:BQ193">LINEST(BM195:BM200,BJ195:BJ200,TRUE,TRUE)</f>
        <v>0.64992556949042501</v>
      </c>
      <c r="BQ189">
        <v>1.2469875700359947</v>
      </c>
      <c r="BR189" s="69"/>
      <c r="BS189" s="34"/>
      <c r="CI189" s="67"/>
      <c r="CJ189" cm="1">
        <f t="array" ref="CJ189:CK193">LINEST(CG193:CG200,CC193:CC200,FALSE,TRUE)</f>
        <v>-0.14818712178951726</v>
      </c>
      <c r="CK189">
        <v>0</v>
      </c>
      <c r="CL189" s="69"/>
      <c r="DA189" s="67"/>
      <c r="DB189">
        <f t="array" ref="DB189:DC193">LINEST(CY194:CY201,CV194:CV201,FALSE,TRUE)</f>
        <v>3.7803829313565331E-2</v>
      </c>
      <c r="DC189">
        <v>0</v>
      </c>
      <c r="DD189" s="69"/>
      <c r="DE189" s="34"/>
    </row>
    <row r="190" spans="1:115" ht="15.75" customHeight="1" x14ac:dyDescent="0.25">
      <c r="G190" s="40" t="s">
        <v>54</v>
      </c>
      <c r="M190" s="40" t="s">
        <v>54</v>
      </c>
      <c r="S190" s="40" t="s">
        <v>54</v>
      </c>
      <c r="AW190" s="67" t="s">
        <v>74</v>
      </c>
      <c r="AX190">
        <v>1.4453840800043732E-2</v>
      </c>
      <c r="AY190" t="e">
        <v>#N/A</v>
      </c>
      <c r="AZ190" s="69"/>
      <c r="BB190" t="s">
        <v>75</v>
      </c>
      <c r="BC190" t="s">
        <v>76</v>
      </c>
      <c r="BD190" t="s">
        <v>77</v>
      </c>
      <c r="BO190" s="67" t="s">
        <v>74</v>
      </c>
      <c r="BP190">
        <v>3.8591105093585112E-2</v>
      </c>
      <c r="BQ190">
        <v>0.1192063349209411</v>
      </c>
      <c r="BR190" s="69"/>
      <c r="BS190" s="34"/>
      <c r="BW190" t="s">
        <v>75</v>
      </c>
      <c r="BX190" t="s">
        <v>76</v>
      </c>
      <c r="BY190" t="s">
        <v>77</v>
      </c>
      <c r="CI190" s="67" t="s">
        <v>74</v>
      </c>
      <c r="CJ190">
        <v>1.0583022385831718E-2</v>
      </c>
      <c r="CK190" t="e">
        <v>#N/A</v>
      </c>
      <c r="CL190" s="69"/>
      <c r="CN190" t="s">
        <v>75</v>
      </c>
      <c r="CO190" t="s">
        <v>76</v>
      </c>
      <c r="CP190" t="s">
        <v>77</v>
      </c>
      <c r="DA190" s="67" t="s">
        <v>74</v>
      </c>
      <c r="DB190">
        <v>2.5626098464342282E-3</v>
      </c>
      <c r="DC190" t="e">
        <v>#N/A</v>
      </c>
      <c r="DD190" s="69"/>
      <c r="DE190" s="34"/>
      <c r="DI190" t="s">
        <v>75</v>
      </c>
      <c r="DJ190" t="s">
        <v>76</v>
      </c>
      <c r="DK190" t="s">
        <v>77</v>
      </c>
    </row>
    <row r="191" spans="1:115" ht="15.75" customHeight="1" x14ac:dyDescent="0.25">
      <c r="C191" s="23" t="s">
        <v>38</v>
      </c>
      <c r="D191" s="42">
        <v>6</v>
      </c>
      <c r="E191" s="43" t="s">
        <v>8</v>
      </c>
      <c r="F191" s="44"/>
      <c r="G191" s="34">
        <f>(1-(F201/F193))*100</f>
        <v>61.83498510366632</v>
      </c>
      <c r="H191" s="34"/>
      <c r="I191" s="41" t="s">
        <v>38</v>
      </c>
      <c r="J191" s="42">
        <v>6</v>
      </c>
      <c r="K191" s="43" t="s">
        <v>8</v>
      </c>
      <c r="L191" s="44"/>
      <c r="M191" s="34">
        <f>(1-(L201/L193))*100</f>
        <v>47.972274578950568</v>
      </c>
      <c r="N191" s="34"/>
      <c r="O191" s="41" t="s">
        <v>38</v>
      </c>
      <c r="P191" s="42">
        <v>6</v>
      </c>
      <c r="Q191" s="43" t="s">
        <v>8</v>
      </c>
      <c r="R191" s="44"/>
      <c r="S191" s="34">
        <f>(1-(R201/R193))*100</f>
        <v>59.806620989946843</v>
      </c>
      <c r="Z191" s="23" t="s">
        <v>38</v>
      </c>
      <c r="AA191" s="24">
        <v>6</v>
      </c>
      <c r="AB191" s="25" t="s">
        <v>8</v>
      </c>
      <c r="AC191" s="25" t="s">
        <v>51</v>
      </c>
      <c r="AE191" s="40" t="s">
        <v>54</v>
      </c>
      <c r="AW191" s="67" t="s">
        <v>78</v>
      </c>
      <c r="AX191">
        <v>0.98737670188320614</v>
      </c>
      <c r="AY191">
        <v>0.10960167447488203</v>
      </c>
      <c r="AZ191" s="69" t="s">
        <v>79</v>
      </c>
      <c r="BB191">
        <v>0</v>
      </c>
      <c r="BC191" s="37">
        <f>$AX$189*BB191</f>
        <v>0</v>
      </c>
      <c r="BD191" s="37">
        <f>$AS$194*(1-EXP(-$AX$197*BB191))</f>
        <v>0</v>
      </c>
      <c r="BO191" s="67" t="s">
        <v>78</v>
      </c>
      <c r="BP191">
        <v>0.98609326536376052</v>
      </c>
      <c r="BQ191">
        <v>0.13298541850175363</v>
      </c>
      <c r="BR191" s="69" t="s">
        <v>79</v>
      </c>
      <c r="BS191" s="34"/>
      <c r="BW191">
        <v>0</v>
      </c>
      <c r="BX191" s="37">
        <f>$BP$189*BW191+$BQ$189</f>
        <v>1.2469875700359947</v>
      </c>
      <c r="BY191" s="37">
        <f>($BP$197*BP$196*BP$196*BW191)/(1+$BP$197*BP$196*BW191)</f>
        <v>0</v>
      </c>
      <c r="CI191" s="67" t="s">
        <v>78</v>
      </c>
      <c r="CJ191">
        <v>0.96552838814239939</v>
      </c>
      <c r="CK191">
        <v>8.0249740573371198E-2</v>
      </c>
      <c r="CL191" s="69" t="s">
        <v>79</v>
      </c>
      <c r="CN191">
        <v>0</v>
      </c>
      <c r="CO191" s="37">
        <f>$CJ$189*CN191</f>
        <v>0</v>
      </c>
      <c r="CP191" s="37">
        <f>$CE$193*(EXP(-$CJ$197*CN191))</f>
        <v>5.9590579710144924</v>
      </c>
      <c r="DA191" s="67" t="s">
        <v>78</v>
      </c>
      <c r="DB191">
        <v>0.96883679906595199</v>
      </c>
      <c r="DC191">
        <v>2.4779257909416801E-2</v>
      </c>
      <c r="DD191" s="69" t="s">
        <v>79</v>
      </c>
      <c r="DE191" s="34"/>
      <c r="DI191">
        <v>0</v>
      </c>
      <c r="DJ191" s="37">
        <f>$DB$189*DI191</f>
        <v>0</v>
      </c>
      <c r="DK191" s="37">
        <f>($CX$193)/(1+($DB$197*DI191*$CX$193))</f>
        <v>5.9590579710144924</v>
      </c>
    </row>
    <row r="192" spans="1:115" ht="15.75" customHeight="1" x14ac:dyDescent="0.25">
      <c r="C192" s="23" t="s">
        <v>42</v>
      </c>
      <c r="D192" s="23" t="s">
        <v>44</v>
      </c>
      <c r="E192" s="23" t="s">
        <v>39</v>
      </c>
      <c r="F192" s="23" t="s">
        <v>40</v>
      </c>
      <c r="G192" s="23" t="s">
        <v>41</v>
      </c>
      <c r="I192" s="23" t="s">
        <v>42</v>
      </c>
      <c r="J192" s="23" t="s">
        <v>44</v>
      </c>
      <c r="K192" s="23" t="s">
        <v>39</v>
      </c>
      <c r="L192" s="23" t="s">
        <v>40</v>
      </c>
      <c r="M192" s="23" t="s">
        <v>41</v>
      </c>
      <c r="O192" s="23" t="s">
        <v>42</v>
      </c>
      <c r="P192" s="23" t="s">
        <v>44</v>
      </c>
      <c r="Q192" s="23" t="s">
        <v>39</v>
      </c>
      <c r="R192" s="23" t="s">
        <v>40</v>
      </c>
      <c r="S192" s="23" t="s">
        <v>41</v>
      </c>
      <c r="AA192" s="23" t="s">
        <v>44</v>
      </c>
      <c r="AB192" s="23" t="s">
        <v>40</v>
      </c>
      <c r="AC192" s="23" t="s">
        <v>40</v>
      </c>
      <c r="AE192" s="34">
        <f>(1-(AB201/AB193))*100</f>
        <v>61.83498510366632</v>
      </c>
      <c r="AQ192" s="23" t="s">
        <v>75</v>
      </c>
      <c r="AR192" s="23" t="s">
        <v>80</v>
      </c>
      <c r="AS192" s="23" t="s">
        <v>21</v>
      </c>
      <c r="AT192" s="23" t="s">
        <v>81</v>
      </c>
      <c r="AU192" s="23" t="s">
        <v>82</v>
      </c>
      <c r="AW192" s="70" t="s">
        <v>83</v>
      </c>
      <c r="AX192">
        <v>469.31159800604735</v>
      </c>
      <c r="AY192">
        <v>6</v>
      </c>
      <c r="AZ192" s="69" t="s">
        <v>84</v>
      </c>
      <c r="BB192">
        <v>0.5</v>
      </c>
      <c r="BC192" s="37">
        <f t="shared" ref="BC192:BC203" si="137">$AX$189*BB192</f>
        <v>-0.15656111828995115</v>
      </c>
      <c r="BD192" s="37">
        <f t="shared" ref="BD192:BD203" si="138">$AS$194*(1-EXP(-$AX$197*BB192))</f>
        <v>0.21360057614335043</v>
      </c>
      <c r="BJ192" s="23" t="s">
        <v>75</v>
      </c>
      <c r="BK192" s="23" t="s">
        <v>80</v>
      </c>
      <c r="BL192" s="23" t="s">
        <v>21</v>
      </c>
      <c r="BM192" s="23" t="s">
        <v>89</v>
      </c>
      <c r="BO192" s="70" t="s">
        <v>83</v>
      </c>
      <c r="BP192">
        <v>283.6304254469934</v>
      </c>
      <c r="BQ192">
        <v>4</v>
      </c>
      <c r="BR192" s="69" t="s">
        <v>84</v>
      </c>
      <c r="BS192" s="34"/>
      <c r="BW192">
        <v>0.5</v>
      </c>
      <c r="BX192" s="37">
        <f t="shared" ref="BX192:BX203" si="139">$BP$189*BW192+$BQ$189</f>
        <v>1.5719503547812073</v>
      </c>
      <c r="BY192" s="37">
        <f t="shared" ref="BY192:BY203" si="140">($BP$197*BP$196*BP$196*BW192)/(1+$BP$197*BP$196*BW192)</f>
        <v>0.31807620290247191</v>
      </c>
      <c r="CC192" s="23" t="s">
        <v>75</v>
      </c>
      <c r="CD192" s="23" t="s">
        <v>113</v>
      </c>
      <c r="CE192" s="23" t="s">
        <v>38</v>
      </c>
      <c r="CF192" s="23"/>
      <c r="CG192" s="23" t="s">
        <v>114</v>
      </c>
      <c r="CI192" s="70" t="s">
        <v>83</v>
      </c>
      <c r="CJ192">
        <v>196.06564221355342</v>
      </c>
      <c r="CK192">
        <v>7</v>
      </c>
      <c r="CL192" s="69" t="s">
        <v>84</v>
      </c>
      <c r="CN192">
        <v>0.5</v>
      </c>
      <c r="CO192" s="37">
        <f t="shared" ref="CO192:CO203" si="141">$CJ$189*CN192</f>
        <v>-7.4093560894758631E-2</v>
      </c>
      <c r="CP192" s="37">
        <f t="shared" ref="CP192:CP203" si="142">$CE$193*(EXP(-$CJ$197*CN192))</f>
        <v>5.5334907170779735</v>
      </c>
      <c r="CV192" s="23" t="s">
        <v>75</v>
      </c>
      <c r="CW192" s="23" t="s">
        <v>115</v>
      </c>
      <c r="CX192" s="23" t="s">
        <v>116</v>
      </c>
      <c r="CY192" s="23" t="s">
        <v>117</v>
      </c>
      <c r="DA192" s="70" t="s">
        <v>83</v>
      </c>
      <c r="DB192">
        <v>217.62390865477454</v>
      </c>
      <c r="DC192">
        <v>7</v>
      </c>
      <c r="DD192" s="69" t="s">
        <v>84</v>
      </c>
      <c r="DE192" s="34"/>
      <c r="DI192">
        <v>0.5</v>
      </c>
      <c r="DJ192" s="37">
        <f t="shared" ref="DJ192:DJ203" si="143">$DB$189*DI192</f>
        <v>1.8901914656782665E-2</v>
      </c>
      <c r="DK192" s="37">
        <f t="shared" ref="DK192:DK203" si="144">($CX$193)/(1+($DB$197*DI192*$CX$193))</f>
        <v>5.355794144606147</v>
      </c>
    </row>
    <row r="193" spans="1:115" ht="15.75" thickBot="1" x14ac:dyDescent="0.3">
      <c r="C193" s="32"/>
      <c r="D193" s="27">
        <v>0</v>
      </c>
      <c r="E193" s="29">
        <v>1.675</v>
      </c>
      <c r="F193" s="35">
        <f>(E193-$C$7)/$C$6</f>
        <v>5.9590579710144924</v>
      </c>
      <c r="G193" s="35">
        <f>(1-D191/F193)*100</f>
        <v>-0.68705539004074723</v>
      </c>
      <c r="I193" s="32">
        <v>0.375</v>
      </c>
      <c r="J193" s="27">
        <v>0</v>
      </c>
      <c r="K193" s="29">
        <v>1.675</v>
      </c>
      <c r="L193" s="35">
        <f>(K193-$C$7)/$C$6</f>
        <v>5.9590579710144924</v>
      </c>
      <c r="M193" s="35">
        <f>(1-J191/L193)*100</f>
        <v>-0.68705539004074723</v>
      </c>
      <c r="O193" s="32"/>
      <c r="P193" s="27">
        <v>0</v>
      </c>
      <c r="Q193" s="29">
        <v>1.5920000000000001</v>
      </c>
      <c r="R193" s="35">
        <f>(Q193-$C$7)/$C$6</f>
        <v>5.6583333333333332</v>
      </c>
      <c r="S193" s="35">
        <f>(1-P191/R193)*100</f>
        <v>-6.0382916053019153</v>
      </c>
      <c r="AA193" s="27">
        <v>0</v>
      </c>
      <c r="AB193" s="35">
        <f>AVERAGE(F193)</f>
        <v>5.9590579710144924</v>
      </c>
      <c r="AC193" s="35">
        <f>STDEVA(F193,L193)</f>
        <v>0</v>
      </c>
      <c r="AQ193" s="63">
        <f>AA193</f>
        <v>0</v>
      </c>
      <c r="AR193" s="35">
        <f>(AB$193-AB193)*($F$5/$F$6)</f>
        <v>0</v>
      </c>
      <c r="AS193" s="35">
        <f>(AB$193-AB$201)*($F$5/$F$6)</f>
        <v>1.4739130434782608</v>
      </c>
      <c r="AT193" s="35">
        <f>1-AR193/AS193</f>
        <v>1</v>
      </c>
      <c r="AU193" s="35">
        <f>LN(AT193)</f>
        <v>0</v>
      </c>
      <c r="AW193" s="71" t="s">
        <v>85</v>
      </c>
      <c r="AX193" s="68">
        <v>5.6376182648460178</v>
      </c>
      <c r="AY193" s="68">
        <v>7.2075162286188044E-2</v>
      </c>
      <c r="AZ193" s="72"/>
      <c r="BB193">
        <v>1</v>
      </c>
      <c r="BC193" s="37">
        <f t="shared" si="137"/>
        <v>-0.31312223657990229</v>
      </c>
      <c r="BD193" s="37">
        <f t="shared" si="138"/>
        <v>0.39624599768605967</v>
      </c>
      <c r="BJ193" s="63">
        <f>AA193</f>
        <v>0</v>
      </c>
      <c r="BK193" s="35"/>
      <c r="BL193" s="35"/>
      <c r="BM193" s="35"/>
      <c r="BO193" s="71" t="s">
        <v>85</v>
      </c>
      <c r="BP193" s="68">
        <v>5.0160385447947542</v>
      </c>
      <c r="BQ193" s="68">
        <v>7.0740486136346217E-2</v>
      </c>
      <c r="BR193" s="72"/>
      <c r="BS193" s="34"/>
      <c r="BW193">
        <v>1</v>
      </c>
      <c r="BX193" s="37">
        <f t="shared" si="139"/>
        <v>1.8969131395264198</v>
      </c>
      <c r="BY193" s="37">
        <f t="shared" si="140"/>
        <v>0.52717226696508535</v>
      </c>
      <c r="CC193" s="63">
        <v>0</v>
      </c>
      <c r="CD193" s="35">
        <f>AB193</f>
        <v>5.9590579710144924</v>
      </c>
      <c r="CE193" s="35">
        <f>$AB$193</f>
        <v>5.9590579710144924</v>
      </c>
      <c r="CF193" s="35"/>
      <c r="CG193" s="35">
        <f>LN(CD193)-LN(CE193)</f>
        <v>0</v>
      </c>
      <c r="CI193" s="71" t="s">
        <v>85</v>
      </c>
      <c r="CJ193" s="68">
        <v>1.2626668261950202</v>
      </c>
      <c r="CK193" s="68">
        <v>4.508014603465365E-2</v>
      </c>
      <c r="CL193" s="72"/>
      <c r="CN193">
        <v>1</v>
      </c>
      <c r="CO193" s="37">
        <f t="shared" si="141"/>
        <v>-0.14818712178951726</v>
      </c>
      <c r="CP193" s="37">
        <f t="shared" si="142"/>
        <v>5.1383154292045461</v>
      </c>
      <c r="CV193" s="63">
        <v>0</v>
      </c>
      <c r="CW193" s="35">
        <f>AB193</f>
        <v>5.9590579710144924</v>
      </c>
      <c r="CX193" s="35">
        <f>$AB$193</f>
        <v>5.9590579710144924</v>
      </c>
      <c r="CY193" s="35">
        <f>1/CW193-1/CX193</f>
        <v>0</v>
      </c>
      <c r="DA193" s="71" t="s">
        <v>85</v>
      </c>
      <c r="DB193" s="68">
        <v>0.13362360925691846</v>
      </c>
      <c r="DC193" s="68">
        <v>4.2980813577897653E-3</v>
      </c>
      <c r="DD193" s="72"/>
      <c r="DE193" s="34"/>
      <c r="DI193">
        <v>1</v>
      </c>
      <c r="DJ193" s="37">
        <f t="shared" si="143"/>
        <v>3.7803829313565331E-2</v>
      </c>
      <c r="DK193" s="37">
        <f t="shared" si="144"/>
        <v>4.8634444901897202</v>
      </c>
    </row>
    <row r="194" spans="1:115" ht="15.75" customHeight="1" x14ac:dyDescent="0.25">
      <c r="C194" s="32"/>
      <c r="D194" s="28">
        <v>0.5</v>
      </c>
      <c r="E194" s="29">
        <v>1.569</v>
      </c>
      <c r="F194" s="35">
        <f>(E194-$C$7)/$C$6</f>
        <v>5.5749999999999993</v>
      </c>
      <c r="G194" s="35">
        <f>(1-F193/F194)*100</f>
        <v>-6.8889322155065935</v>
      </c>
      <c r="I194" s="32">
        <v>0.39583333333333331</v>
      </c>
      <c r="J194" s="28">
        <v>0.5</v>
      </c>
      <c r="K194" s="29">
        <v>1.669</v>
      </c>
      <c r="L194" s="35">
        <f>(K194-$C$7)/$C$6</f>
        <v>5.9373188405797102</v>
      </c>
      <c r="M194" s="35">
        <f>(1-L193/L194)*100</f>
        <v>-0.36614389455056351</v>
      </c>
      <c r="O194" s="32"/>
      <c r="P194" s="28">
        <v>0.5</v>
      </c>
      <c r="Q194" s="29">
        <v>1.4139999999999999</v>
      </c>
      <c r="R194" s="35">
        <f>(Q194-$C$7)/$C$6</f>
        <v>5.0134057971014485</v>
      </c>
      <c r="S194" s="35">
        <f>(1-R193/R194)*100</f>
        <v>-12.86406012864061</v>
      </c>
      <c r="AA194" s="28">
        <v>0.5</v>
      </c>
      <c r="AB194" s="35">
        <f t="shared" ref="AB194:AB201" si="145">AVERAGE(F194)</f>
        <v>5.5749999999999993</v>
      </c>
      <c r="AC194" s="35">
        <f t="shared" ref="AC194:AC201" si="146">STDEVA(F194,L194)</f>
        <v>0.25619810912556124</v>
      </c>
      <c r="AQ194" s="63">
        <f>AA194</f>
        <v>0.5</v>
      </c>
      <c r="AR194" s="35">
        <f t="shared" ref="AR194:AR202" si="147">(AB$193-AB194)*($F$5/$F$6)</f>
        <v>0.15362318840579725</v>
      </c>
      <c r="AS194" s="35">
        <f t="shared" ref="AS194:AS200" si="148">(AB$193-AB$201)*($F$5/$F$6)</f>
        <v>1.4739130434782608</v>
      </c>
      <c r="AT194" s="35">
        <f>1-AR194/AS194</f>
        <v>0.89577187807276293</v>
      </c>
      <c r="AU194" s="35">
        <f>LN(AT194)</f>
        <v>-0.11006949878860174</v>
      </c>
      <c r="BB194">
        <v>1.5</v>
      </c>
      <c r="BC194" s="37">
        <f t="shared" si="137"/>
        <v>-0.46968335486985346</v>
      </c>
      <c r="BD194" s="37">
        <f t="shared" si="138"/>
        <v>0.55242230869060482</v>
      </c>
      <c r="BJ194" s="63">
        <f>AA194</f>
        <v>0.5</v>
      </c>
      <c r="BK194" s="35">
        <f>(AB$193-AB194)*($F$5/$F$6)</f>
        <v>0.15362318840579725</v>
      </c>
      <c r="BL194" s="35">
        <f>(AB$193-AB$201)*($F$5/$F$6)</f>
        <v>1.4739130434782608</v>
      </c>
      <c r="BM194" s="35">
        <f>BJ194/BK194</f>
        <v>3.2547169811320722</v>
      </c>
      <c r="BS194" s="34"/>
      <c r="BW194">
        <v>1.5</v>
      </c>
      <c r="BX194" s="37">
        <f t="shared" si="139"/>
        <v>2.2218759242716324</v>
      </c>
      <c r="BY194" s="37">
        <f t="shared" si="140"/>
        <v>0.6751052043969219</v>
      </c>
      <c r="CC194" s="63">
        <v>0.5</v>
      </c>
      <c r="CD194" s="35">
        <f t="shared" ref="CD194:CD201" si="149">AB194</f>
        <v>5.5749999999999993</v>
      </c>
      <c r="CE194" s="35">
        <f t="shared" ref="CE194:CE200" si="150">$AB$193</f>
        <v>5.9590579710144924</v>
      </c>
      <c r="CF194" s="35"/>
      <c r="CG194" s="35">
        <f>LN(CD194)-LN(CE194)</f>
        <v>-6.6620092683890908E-2</v>
      </c>
      <c r="CN194">
        <v>1.5</v>
      </c>
      <c r="CO194" s="37">
        <f t="shared" si="141"/>
        <v>-0.22228068268427589</v>
      </c>
      <c r="CP194" s="37">
        <f t="shared" si="142"/>
        <v>4.7713616593800925</v>
      </c>
      <c r="CV194" s="63">
        <v>0.5</v>
      </c>
      <c r="CW194" s="35">
        <f t="shared" ref="CW194:CW201" si="151">AB194</f>
        <v>5.5749999999999993</v>
      </c>
      <c r="CX194" s="35">
        <f t="shared" ref="CX194:CX201" si="152">$AB$193</f>
        <v>5.9590579710144924</v>
      </c>
      <c r="CY194" s="35">
        <f t="shared" ref="CY194:CY201" si="153">1/CW194-1/CX194</f>
        <v>1.1560438326015832E-2</v>
      </c>
      <c r="DE194" s="34"/>
      <c r="DI194">
        <v>1.5</v>
      </c>
      <c r="DJ194" s="37">
        <f t="shared" si="143"/>
        <v>5.6705743970347999E-2</v>
      </c>
      <c r="DK194" s="37">
        <f t="shared" si="144"/>
        <v>4.453995732377269</v>
      </c>
    </row>
    <row r="195" spans="1:115" ht="15.75" customHeight="1" x14ac:dyDescent="0.25">
      <c r="C195" s="32"/>
      <c r="D195" s="27">
        <v>1</v>
      </c>
      <c r="E195" s="45">
        <v>1.2829999999999999</v>
      </c>
      <c r="F195" s="35">
        <f t="shared" ref="F195:F201" si="154">(E195-$C$7)/$C$6</f>
        <v>4.5387681159420286</v>
      </c>
      <c r="G195" s="35">
        <f t="shared" ref="G195:G201" si="155">(1-F194/F195)*100</f>
        <v>-22.830685718847278</v>
      </c>
      <c r="H195" s="7"/>
      <c r="I195" s="32">
        <v>0.41666666666666702</v>
      </c>
      <c r="J195" s="27">
        <v>1</v>
      </c>
      <c r="K195" s="29">
        <v>1.3580000000000001</v>
      </c>
      <c r="L195" s="35">
        <f t="shared" ref="L195:L201" si="156">(K195-$C$7)/$C$6</f>
        <v>4.8105072463768117</v>
      </c>
      <c r="M195" s="35">
        <f t="shared" ref="M195:M201" si="157">(1-L194/L195)*100</f>
        <v>-23.423966257437677</v>
      </c>
      <c r="O195" s="32"/>
      <c r="P195" s="27">
        <v>1</v>
      </c>
      <c r="Q195" s="45">
        <v>1.2829999999999999</v>
      </c>
      <c r="R195" s="35">
        <f t="shared" ref="R195:R200" si="158">(Q195-$C$7)/$C$6</f>
        <v>4.5387681159420286</v>
      </c>
      <c r="S195" s="35">
        <f t="shared" ref="S195:S201" si="159">(1-R194/R195)*100</f>
        <v>-10.457411990101374</v>
      </c>
      <c r="AA195" s="27">
        <v>1</v>
      </c>
      <c r="AB195" s="35">
        <f t="shared" si="145"/>
        <v>4.5387681159420286</v>
      </c>
      <c r="AC195" s="35">
        <f t="shared" si="146"/>
        <v>0.19214858184417088</v>
      </c>
      <c r="AQ195" s="63">
        <f t="shared" ref="AQ195:AQ200" si="160">AA195</f>
        <v>1</v>
      </c>
      <c r="AR195" s="35">
        <f t="shared" si="147"/>
        <v>0.56811594202898552</v>
      </c>
      <c r="AS195" s="35">
        <f t="shared" si="148"/>
        <v>1.4739130434782608</v>
      </c>
      <c r="AT195" s="35">
        <f t="shared" ref="AT195:AT200" si="161">1-AR195/AS195</f>
        <v>0.61455260570304815</v>
      </c>
      <c r="AU195" s="35">
        <f t="shared" ref="AU195:AU200" si="162">LN(AT195)</f>
        <v>-0.48686074631215853</v>
      </c>
      <c r="BB195">
        <v>2</v>
      </c>
      <c r="BC195" s="37">
        <f t="shared" si="137"/>
        <v>-0.62624447315980458</v>
      </c>
      <c r="BD195" s="37">
        <f t="shared" si="138"/>
        <v>0.68596543237238261</v>
      </c>
      <c r="BJ195" s="63">
        <f t="shared" ref="BJ195:BJ201" si="163">AA195</f>
        <v>1</v>
      </c>
      <c r="BK195" s="35">
        <f t="shared" ref="BK195:BK202" si="164">(AB$193-AB195)*($F$5/$F$6)</f>
        <v>0.56811594202898552</v>
      </c>
      <c r="BL195" s="35">
        <f t="shared" ref="BL195:BL202" si="165">(AB$193-AB$201)*($F$5/$F$6)</f>
        <v>1.4739130434782608</v>
      </c>
      <c r="BM195" s="35">
        <f t="shared" ref="BM195:BM201" si="166">BJ195/BK195</f>
        <v>1.760204081632653</v>
      </c>
      <c r="BS195" s="34"/>
      <c r="BW195">
        <v>2</v>
      </c>
      <c r="BX195" s="37">
        <f t="shared" si="139"/>
        <v>2.5468387090168445</v>
      </c>
      <c r="BY195" s="37">
        <f t="shared" si="140"/>
        <v>0.78528726335090893</v>
      </c>
      <c r="CC195" s="63">
        <v>1</v>
      </c>
      <c r="CD195" s="35">
        <f t="shared" si="149"/>
        <v>4.5387681159420286</v>
      </c>
      <c r="CE195" s="35">
        <f t="shared" si="150"/>
        <v>5.9590579710144924</v>
      </c>
      <c r="CF195" s="35"/>
      <c r="CG195" s="35">
        <f t="shared" ref="CG195:CG200" si="167">LN(CD195)-LN(CE195)</f>
        <v>-0.27225677489707723</v>
      </c>
      <c r="CN195">
        <v>2</v>
      </c>
      <c r="CO195" s="37">
        <f t="shared" si="141"/>
        <v>-0.29637424357903452</v>
      </c>
      <c r="CP195" s="37">
        <f>$CE$193*(EXP(-$CJ$197*CN195))</f>
        <v>4.4306139625466123</v>
      </c>
      <c r="CV195" s="63">
        <v>1</v>
      </c>
      <c r="CW195" s="35">
        <f t="shared" si="151"/>
        <v>4.5387681159420286</v>
      </c>
      <c r="CX195" s="35">
        <f t="shared" si="152"/>
        <v>5.9590579710144924</v>
      </c>
      <c r="CY195" s="35">
        <f t="shared" si="153"/>
        <v>5.2512340960719495E-2</v>
      </c>
      <c r="DE195" s="34"/>
      <c r="DI195">
        <v>2</v>
      </c>
      <c r="DJ195" s="37">
        <f t="shared" si="143"/>
        <v>7.5607658627130661E-2</v>
      </c>
      <c r="DK195" s="37">
        <f>($CX$193)/(1+($DB$197*DI195*$CX$193))</f>
        <v>4.1081357018115447</v>
      </c>
    </row>
    <row r="196" spans="1:115" ht="15.75" customHeight="1" x14ac:dyDescent="0.25">
      <c r="A196" s="7"/>
      <c r="B196" s="7"/>
      <c r="C196" s="32"/>
      <c r="D196" s="27">
        <v>1.5</v>
      </c>
      <c r="E196" s="29">
        <v>1.204</v>
      </c>
      <c r="F196" s="35">
        <f t="shared" si="154"/>
        <v>4.2525362318840578</v>
      </c>
      <c r="G196" s="35">
        <f t="shared" si="155"/>
        <v>-6.7308511544687644</v>
      </c>
      <c r="H196" s="7"/>
      <c r="I196" s="32">
        <v>0.4375</v>
      </c>
      <c r="J196" s="27">
        <v>1.5</v>
      </c>
      <c r="K196" s="29">
        <v>1.2669999999999999</v>
      </c>
      <c r="L196" s="35">
        <f t="shared" si="156"/>
        <v>4.4807971014492747</v>
      </c>
      <c r="M196" s="35">
        <f t="shared" si="157"/>
        <v>-7.3582922293199848</v>
      </c>
      <c r="O196" s="32"/>
      <c r="P196" s="27">
        <v>1.5</v>
      </c>
      <c r="Q196" s="29">
        <v>1.204</v>
      </c>
      <c r="R196" s="35">
        <f t="shared" si="158"/>
        <v>4.2525362318840578</v>
      </c>
      <c r="S196" s="35">
        <f t="shared" si="159"/>
        <v>-6.7308511544687644</v>
      </c>
      <c r="AA196" s="27">
        <v>1.5</v>
      </c>
      <c r="AB196" s="35">
        <f t="shared" si="145"/>
        <v>4.2525362318840578</v>
      </c>
      <c r="AC196" s="35">
        <f t="shared" si="146"/>
        <v>0.16140480874910285</v>
      </c>
      <c r="AQ196" s="63">
        <f t="shared" si="160"/>
        <v>1.5</v>
      </c>
      <c r="AR196" s="35">
        <f t="shared" si="147"/>
        <v>0.68260869565217386</v>
      </c>
      <c r="AS196" s="35">
        <f t="shared" si="148"/>
        <v>1.4739130434782608</v>
      </c>
      <c r="AT196" s="35">
        <f t="shared" si="161"/>
        <v>0.53687315634218291</v>
      </c>
      <c r="AU196" s="35">
        <f t="shared" si="162"/>
        <v>-0.6219934203036549</v>
      </c>
      <c r="BB196">
        <v>2.5</v>
      </c>
      <c r="BC196" s="37">
        <f t="shared" si="137"/>
        <v>-0.7828055914497557</v>
      </c>
      <c r="BD196" s="37">
        <f t="shared" si="138"/>
        <v>0.80015538709712652</v>
      </c>
      <c r="BJ196" s="63">
        <f t="shared" si="163"/>
        <v>1.5</v>
      </c>
      <c r="BK196" s="35">
        <f t="shared" si="164"/>
        <v>0.68260869565217386</v>
      </c>
      <c r="BL196" s="35">
        <f t="shared" si="165"/>
        <v>1.4739130434782608</v>
      </c>
      <c r="BM196" s="35">
        <f t="shared" si="166"/>
        <v>2.1974522292993632</v>
      </c>
      <c r="BO196" t="s">
        <v>21</v>
      </c>
      <c r="BP196" s="37">
        <f>1/BP189</f>
        <v>1.5386377255230184</v>
      </c>
      <c r="BS196" s="34"/>
      <c r="BW196">
        <v>2.5</v>
      </c>
      <c r="BX196" s="37">
        <f t="shared" si="139"/>
        <v>2.8718014937620575</v>
      </c>
      <c r="BY196" s="37">
        <f t="shared" si="140"/>
        <v>0.87053370695374976</v>
      </c>
      <c r="CC196" s="63">
        <v>1.5</v>
      </c>
      <c r="CD196" s="35">
        <f t="shared" si="149"/>
        <v>4.2525362318840578</v>
      </c>
      <c r="CE196" s="35">
        <f t="shared" si="150"/>
        <v>5.9590579710144924</v>
      </c>
      <c r="CF196" s="35"/>
      <c r="CG196" s="35">
        <f t="shared" si="167"/>
        <v>-0.33739684464114506</v>
      </c>
      <c r="CN196">
        <v>2.5</v>
      </c>
      <c r="CO196" s="37">
        <f t="shared" si="141"/>
        <v>-0.37046780447379313</v>
      </c>
      <c r="CP196" s="37">
        <f t="shared" si="142"/>
        <v>4.1142008270367461</v>
      </c>
      <c r="CV196" s="63">
        <v>1.5</v>
      </c>
      <c r="CW196" s="35">
        <f t="shared" si="151"/>
        <v>4.2525362318840578</v>
      </c>
      <c r="CX196" s="35">
        <f t="shared" si="152"/>
        <v>5.9590579710144924</v>
      </c>
      <c r="CY196" s="35">
        <f t="shared" si="153"/>
        <v>6.7342028185381264E-2</v>
      </c>
      <c r="DB196" s="37"/>
      <c r="DE196" s="34"/>
      <c r="DI196">
        <v>2.5</v>
      </c>
      <c r="DJ196" s="37">
        <f>$DB$189*DI196</f>
        <v>9.4509573283913323E-2</v>
      </c>
      <c r="DK196" s="37">
        <f t="shared" si="144"/>
        <v>3.8121184859680617</v>
      </c>
    </row>
    <row r="197" spans="1:115" ht="15.75" customHeight="1" x14ac:dyDescent="0.25">
      <c r="A197" s="7"/>
      <c r="C197" s="32"/>
      <c r="D197" s="27">
        <v>2</v>
      </c>
      <c r="E197" s="45">
        <v>1.1519999999999999</v>
      </c>
      <c r="F197" s="35">
        <f t="shared" si="154"/>
        <v>4.0641304347826077</v>
      </c>
      <c r="G197" s="35">
        <f t="shared" si="155"/>
        <v>-4.6358206294018212</v>
      </c>
      <c r="I197" s="32">
        <v>0.45833333333333298</v>
      </c>
      <c r="J197" s="27">
        <v>2</v>
      </c>
      <c r="K197" s="29">
        <v>1.175</v>
      </c>
      <c r="L197" s="35">
        <f t="shared" si="156"/>
        <v>4.1474637681159416</v>
      </c>
      <c r="M197" s="35">
        <f t="shared" si="157"/>
        <v>-8.0370402725604926</v>
      </c>
      <c r="O197" s="32"/>
      <c r="P197" s="27">
        <v>2</v>
      </c>
      <c r="Q197" s="45">
        <v>1.1519999999999999</v>
      </c>
      <c r="R197" s="35">
        <f t="shared" si="158"/>
        <v>4.0641304347826077</v>
      </c>
      <c r="S197" s="35">
        <f t="shared" si="159"/>
        <v>-4.6358206294018212</v>
      </c>
      <c r="AA197" s="27">
        <v>2</v>
      </c>
      <c r="AB197" s="35">
        <f t="shared" si="145"/>
        <v>4.0641304347826077</v>
      </c>
      <c r="AC197" s="35">
        <f t="shared" si="146"/>
        <v>5.8925565098879376E-2</v>
      </c>
      <c r="AQ197" s="63">
        <f t="shared" si="160"/>
        <v>2</v>
      </c>
      <c r="AR197" s="35">
        <f t="shared" si="147"/>
        <v>0.75797101449275395</v>
      </c>
      <c r="AS197" s="35">
        <f t="shared" si="148"/>
        <v>1.4739130434782608</v>
      </c>
      <c r="AT197" s="35">
        <f t="shared" si="161"/>
        <v>0.48574237954768906</v>
      </c>
      <c r="AU197" s="35">
        <f t="shared" si="162"/>
        <v>-0.72207687886063787</v>
      </c>
      <c r="AW197" s="23" t="s">
        <v>86</v>
      </c>
      <c r="AX197" s="21">
        <f>-AX189</f>
        <v>0.31312223657990229</v>
      </c>
      <c r="BB197">
        <v>3</v>
      </c>
      <c r="BC197" s="37">
        <f t="shared" si="137"/>
        <v>-0.93936670973970693</v>
      </c>
      <c r="BD197" s="37">
        <f t="shared" si="138"/>
        <v>0.89779684852580155</v>
      </c>
      <c r="BJ197" s="63">
        <f t="shared" si="163"/>
        <v>2</v>
      </c>
      <c r="BK197" s="35">
        <f t="shared" si="164"/>
        <v>0.75797101449275395</v>
      </c>
      <c r="BL197" s="35">
        <f t="shared" si="165"/>
        <v>1.4739130434782608</v>
      </c>
      <c r="BM197" s="35">
        <f t="shared" si="166"/>
        <v>2.6386233269598458</v>
      </c>
      <c r="BO197" s="23" t="s">
        <v>90</v>
      </c>
      <c r="BP197" s="21">
        <f>1/(BQ189*BP196*BP196)</f>
        <v>0.33873893856476894</v>
      </c>
      <c r="BW197">
        <v>3</v>
      </c>
      <c r="BX197" s="37">
        <f t="shared" si="139"/>
        <v>3.1967642785072696</v>
      </c>
      <c r="BY197" s="37">
        <f t="shared" si="140"/>
        <v>0.93844892479868769</v>
      </c>
      <c r="CC197" s="63">
        <v>2</v>
      </c>
      <c r="CD197" s="35">
        <f t="shared" si="149"/>
        <v>4.0641304347826077</v>
      </c>
      <c r="CE197" s="35">
        <f t="shared" si="150"/>
        <v>5.9590579710144924</v>
      </c>
      <c r="CF197" s="35"/>
      <c r="CG197" s="35">
        <f t="shared" si="167"/>
        <v>-0.38271260509604588</v>
      </c>
      <c r="CI197" s="23" t="s">
        <v>86</v>
      </c>
      <c r="CJ197" s="21">
        <f>-CJ189</f>
        <v>0.14818712178951726</v>
      </c>
      <c r="CN197">
        <v>3</v>
      </c>
      <c r="CO197" s="37">
        <f>$CJ$189*CN197</f>
        <v>-0.44456136536855179</v>
      </c>
      <c r="CP197" s="37">
        <f t="shared" si="142"/>
        <v>3.820384395543412</v>
      </c>
      <c r="CV197" s="63">
        <v>2</v>
      </c>
      <c r="CW197" s="35">
        <f t="shared" si="151"/>
        <v>4.0641304347826077</v>
      </c>
      <c r="CX197" s="35">
        <f t="shared" si="152"/>
        <v>5.9590579710144924</v>
      </c>
      <c r="CY197" s="35">
        <f t="shared" si="153"/>
        <v>7.8243335961771326E-2</v>
      </c>
      <c r="DA197" s="23" t="s">
        <v>90</v>
      </c>
      <c r="DB197" s="21">
        <f>DB189</f>
        <v>3.7803829313565331E-2</v>
      </c>
      <c r="DI197">
        <v>3</v>
      </c>
      <c r="DJ197" s="37">
        <f t="shared" si="143"/>
        <v>0.113411487940696</v>
      </c>
      <c r="DK197" s="37">
        <f t="shared" si="144"/>
        <v>3.5558937994550006</v>
      </c>
    </row>
    <row r="198" spans="1:115" ht="15.75" customHeight="1" x14ac:dyDescent="0.25">
      <c r="A198" s="7"/>
      <c r="C198" s="32"/>
      <c r="D198" s="27">
        <v>3</v>
      </c>
      <c r="E198" s="29">
        <v>1.0589999999999999</v>
      </c>
      <c r="F198" s="35">
        <f t="shared" si="154"/>
        <v>3.7271739130434778</v>
      </c>
      <c r="G198" s="35">
        <f t="shared" si="155"/>
        <v>-9.0405365995916966</v>
      </c>
      <c r="I198" s="32">
        <v>0.5</v>
      </c>
      <c r="J198" s="27">
        <v>3</v>
      </c>
      <c r="K198" s="29">
        <v>1.1020000000000001</v>
      </c>
      <c r="L198" s="35">
        <f>(K198-$C$7)/$C$6</f>
        <v>3.8829710144927536</v>
      </c>
      <c r="M198" s="35">
        <f t="shared" si="157"/>
        <v>-6.8116077260427232</v>
      </c>
      <c r="O198" s="32"/>
      <c r="P198" s="27">
        <v>3</v>
      </c>
      <c r="Q198" s="29">
        <v>1.0589999999999999</v>
      </c>
      <c r="R198" s="35">
        <f t="shared" si="158"/>
        <v>3.7271739130434778</v>
      </c>
      <c r="S198" s="35">
        <f t="shared" si="159"/>
        <v>-9.0405365995916966</v>
      </c>
      <c r="AA198" s="27">
        <v>3</v>
      </c>
      <c r="AB198" s="35">
        <f t="shared" si="145"/>
        <v>3.7271739130434778</v>
      </c>
      <c r="AC198" s="35">
        <f t="shared" si="146"/>
        <v>0.11016518692399144</v>
      </c>
      <c r="AQ198" s="63">
        <f t="shared" si="160"/>
        <v>3</v>
      </c>
      <c r="AR198" s="35">
        <f t="shared" si="147"/>
        <v>0.8927536231884059</v>
      </c>
      <c r="AS198" s="35">
        <f t="shared" si="148"/>
        <v>1.4739130434782608</v>
      </c>
      <c r="AT198" s="35">
        <f t="shared" si="161"/>
        <v>0.39429695181907565</v>
      </c>
      <c r="AU198" s="35">
        <f t="shared" si="162"/>
        <v>-0.93065096874199094</v>
      </c>
      <c r="AW198" s="23" t="s">
        <v>87</v>
      </c>
      <c r="AX198" s="21">
        <f>AX191</f>
        <v>0.98737670188320614</v>
      </c>
      <c r="BB198">
        <v>3.5</v>
      </c>
      <c r="BC198" s="37">
        <f t="shared" si="137"/>
        <v>-1.095927828029658</v>
      </c>
      <c r="BD198" s="37">
        <f t="shared" si="138"/>
        <v>0.98128803663345021</v>
      </c>
      <c r="BJ198" s="63">
        <f t="shared" si="163"/>
        <v>3</v>
      </c>
      <c r="BK198" s="35">
        <f t="shared" si="164"/>
        <v>0.8927536231884059</v>
      </c>
      <c r="BL198" s="35">
        <f t="shared" si="165"/>
        <v>1.4739130434782608</v>
      </c>
      <c r="BM198" s="35">
        <f t="shared" si="166"/>
        <v>3.36038961038961</v>
      </c>
      <c r="BO198" s="23" t="s">
        <v>87</v>
      </c>
      <c r="BP198" s="21">
        <f>BP191</f>
        <v>0.98609326536376052</v>
      </c>
      <c r="BW198">
        <v>3.5</v>
      </c>
      <c r="BX198" s="37">
        <f t="shared" si="139"/>
        <v>3.5217270632524822</v>
      </c>
      <c r="BY198" s="37">
        <f t="shared" si="140"/>
        <v>0.9938305658382236</v>
      </c>
      <c r="CC198" s="63">
        <v>3</v>
      </c>
      <c r="CD198" s="35">
        <f t="shared" si="149"/>
        <v>3.7271739130434778</v>
      </c>
      <c r="CE198" s="35">
        <f t="shared" si="150"/>
        <v>5.9590579710144924</v>
      </c>
      <c r="CF198" s="35"/>
      <c r="CG198" s="35">
        <f t="shared" si="167"/>
        <v>-0.46926212761023911</v>
      </c>
      <c r="CI198" s="23" t="s">
        <v>87</v>
      </c>
      <c r="CJ198" s="21">
        <f>CJ191</f>
        <v>0.96552838814239939</v>
      </c>
      <c r="CN198">
        <v>3.5</v>
      </c>
      <c r="CO198" s="37">
        <f t="shared" si="141"/>
        <v>-0.51865492626331045</v>
      </c>
      <c r="CP198" s="37">
        <f t="shared" si="142"/>
        <v>3.5475509201683515</v>
      </c>
      <c r="CV198" s="63">
        <v>3</v>
      </c>
      <c r="CW198" s="35">
        <f t="shared" si="151"/>
        <v>3.7271739130434778</v>
      </c>
      <c r="CX198" s="35">
        <f t="shared" si="152"/>
        <v>5.9590579710144924</v>
      </c>
      <c r="CY198" s="35">
        <f t="shared" si="153"/>
        <v>0.10048803687544977</v>
      </c>
      <c r="DA198" s="23" t="s">
        <v>87</v>
      </c>
      <c r="DB198" s="21">
        <f>DB191</f>
        <v>0.96883679906595199</v>
      </c>
      <c r="DI198">
        <v>3.5</v>
      </c>
      <c r="DJ198" s="37">
        <f t="shared" si="143"/>
        <v>0.13231340259747865</v>
      </c>
      <c r="DK198" s="37">
        <f t="shared" si="144"/>
        <v>3.3319432290601627</v>
      </c>
    </row>
    <row r="199" spans="1:115" ht="15.75" customHeight="1" x14ac:dyDescent="0.25">
      <c r="A199" s="7"/>
      <c r="C199" s="32"/>
      <c r="D199" s="27">
        <v>4</v>
      </c>
      <c r="E199" s="29">
        <v>0.96299999999999997</v>
      </c>
      <c r="F199" s="35">
        <f t="shared" si="154"/>
        <v>3.3793478260869563</v>
      </c>
      <c r="G199" s="35">
        <f t="shared" si="155"/>
        <v>-10.292698616918617</v>
      </c>
      <c r="I199" s="32">
        <v>0.54166666666666596</v>
      </c>
      <c r="J199" s="27">
        <v>4</v>
      </c>
      <c r="K199" s="29">
        <v>1.091</v>
      </c>
      <c r="L199" s="35">
        <f>(K199-$C$7)/$C$6</f>
        <v>3.8431159420289851</v>
      </c>
      <c r="M199" s="35">
        <f t="shared" si="157"/>
        <v>-1.0370510040539349</v>
      </c>
      <c r="O199" s="32"/>
      <c r="P199" s="27">
        <v>4</v>
      </c>
      <c r="Q199" s="29">
        <v>0.96299999999999997</v>
      </c>
      <c r="R199" s="35">
        <f t="shared" si="158"/>
        <v>3.3793478260869563</v>
      </c>
      <c r="S199" s="35">
        <f t="shared" si="159"/>
        <v>-10.292698616918617</v>
      </c>
      <c r="AA199" s="27">
        <v>4</v>
      </c>
      <c r="AB199" s="35">
        <f t="shared" si="145"/>
        <v>3.3793478260869563</v>
      </c>
      <c r="AC199" s="35">
        <f t="shared" si="146"/>
        <v>0.32793357968071757</v>
      </c>
      <c r="AQ199" s="63">
        <f t="shared" si="160"/>
        <v>4</v>
      </c>
      <c r="AR199" s="35">
        <f t="shared" si="147"/>
        <v>1.0318840579710145</v>
      </c>
      <c r="AS199" s="35">
        <f t="shared" si="148"/>
        <v>1.4739130434782608</v>
      </c>
      <c r="AT199" s="35">
        <f t="shared" si="161"/>
        <v>0.29990167158308745</v>
      </c>
      <c r="AU199" s="35">
        <f t="shared" si="162"/>
        <v>-1.2043006194411485</v>
      </c>
      <c r="BB199">
        <v>4</v>
      </c>
      <c r="BC199" s="37">
        <f t="shared" si="137"/>
        <v>-1.2524889463196092</v>
      </c>
      <c r="BD199" s="37">
        <f t="shared" si="138"/>
        <v>1.0526796195699544</v>
      </c>
      <c r="BJ199" s="63">
        <f t="shared" si="163"/>
        <v>4</v>
      </c>
      <c r="BK199" s="35">
        <f t="shared" si="164"/>
        <v>1.0318840579710145</v>
      </c>
      <c r="BL199" s="35">
        <f t="shared" si="165"/>
        <v>1.4739130434782608</v>
      </c>
      <c r="BM199" s="35">
        <f t="shared" si="166"/>
        <v>3.8764044943820224</v>
      </c>
      <c r="BW199">
        <v>4</v>
      </c>
      <c r="BX199" s="37">
        <f t="shared" si="139"/>
        <v>3.8466898479976948</v>
      </c>
      <c r="BY199" s="37">
        <f t="shared" si="140"/>
        <v>1.0398550852968058</v>
      </c>
      <c r="CC199" s="63">
        <v>4</v>
      </c>
      <c r="CD199" s="35">
        <f t="shared" si="149"/>
        <v>3.3793478260869563</v>
      </c>
      <c r="CE199" s="35">
        <f t="shared" si="150"/>
        <v>5.9590579710144924</v>
      </c>
      <c r="CF199" s="35"/>
      <c r="CG199" s="35">
        <f t="shared" si="167"/>
        <v>-0.5672296700144055</v>
      </c>
      <c r="CN199">
        <v>4</v>
      </c>
      <c r="CO199" s="37">
        <f t="shared" si="141"/>
        <v>-0.59274848715806905</v>
      </c>
      <c r="CP199" s="37">
        <f t="shared" si="142"/>
        <v>3.2942018991251825</v>
      </c>
      <c r="CV199" s="63">
        <v>4</v>
      </c>
      <c r="CW199" s="35">
        <f t="shared" si="151"/>
        <v>3.3793478260869563</v>
      </c>
      <c r="CX199" s="35">
        <f t="shared" si="152"/>
        <v>5.9590579710144924</v>
      </c>
      <c r="CY199" s="35">
        <f t="shared" si="153"/>
        <v>0.12810332625300924</v>
      </c>
      <c r="DI199">
        <v>4</v>
      </c>
      <c r="DJ199" s="37">
        <f t="shared" si="143"/>
        <v>0.15121531725426132</v>
      </c>
      <c r="DK199" s="37">
        <f t="shared" si="144"/>
        <v>3.134530184061993</v>
      </c>
    </row>
    <row r="200" spans="1:115" ht="15.75" customHeight="1" x14ac:dyDescent="0.25">
      <c r="A200" s="7"/>
      <c r="C200" s="32"/>
      <c r="D200" s="27">
        <v>5</v>
      </c>
      <c r="E200" s="29">
        <v>0.88600000000000001</v>
      </c>
      <c r="F200" s="35">
        <f t="shared" si="154"/>
        <v>3.1003623188405793</v>
      </c>
      <c r="G200" s="35">
        <f t="shared" si="155"/>
        <v>-8.9984807759728938</v>
      </c>
      <c r="I200" s="32">
        <v>0.58333333333333304</v>
      </c>
      <c r="J200" s="27">
        <v>5</v>
      </c>
      <c r="K200" s="29">
        <v>0.97499999999999998</v>
      </c>
      <c r="L200" s="35">
        <f t="shared" si="156"/>
        <v>3.4228260869565212</v>
      </c>
      <c r="M200" s="35">
        <f t="shared" si="157"/>
        <v>-12.279030380014833</v>
      </c>
      <c r="O200" s="32"/>
      <c r="P200" s="27">
        <v>5</v>
      </c>
      <c r="Q200" s="29">
        <v>0.93200000000000005</v>
      </c>
      <c r="R200" s="35">
        <f t="shared" si="158"/>
        <v>3.2670289855072463</v>
      </c>
      <c r="S200" s="35">
        <f t="shared" si="159"/>
        <v>-3.4379505378729025</v>
      </c>
      <c r="AA200" s="27">
        <v>5</v>
      </c>
      <c r="AB200" s="35">
        <f t="shared" si="145"/>
        <v>3.1003623188405793</v>
      </c>
      <c r="AC200" s="35">
        <f t="shared" si="146"/>
        <v>0.22801631712174894</v>
      </c>
      <c r="AQ200" s="63">
        <f t="shared" si="160"/>
        <v>5</v>
      </c>
      <c r="AR200" s="35">
        <f t="shared" si="147"/>
        <v>1.1434782608695653</v>
      </c>
      <c r="AS200" s="35">
        <f t="shared" si="148"/>
        <v>1.4739130434782608</v>
      </c>
      <c r="AT200" s="35">
        <f t="shared" si="161"/>
        <v>0.22418879056047192</v>
      </c>
      <c r="AU200" s="35">
        <f t="shared" si="162"/>
        <v>-1.4952667670941195</v>
      </c>
      <c r="BB200">
        <v>4.5</v>
      </c>
      <c r="BC200" s="37">
        <f t="shared" si="137"/>
        <v>-1.4090500646095603</v>
      </c>
      <c r="BD200" s="37">
        <f t="shared" si="138"/>
        <v>1.1137250811294221</v>
      </c>
      <c r="BJ200" s="63">
        <f t="shared" si="163"/>
        <v>5</v>
      </c>
      <c r="BK200" s="35">
        <f t="shared" si="164"/>
        <v>1.1434782608695653</v>
      </c>
      <c r="BL200" s="35">
        <f t="shared" si="165"/>
        <v>1.4739130434782608</v>
      </c>
      <c r="BM200" s="35">
        <f t="shared" si="166"/>
        <v>4.3726235741444865</v>
      </c>
      <c r="BW200">
        <v>4.5</v>
      </c>
      <c r="BX200" s="37">
        <f t="shared" si="139"/>
        <v>4.1716526327429069</v>
      </c>
      <c r="BY200" s="37">
        <f t="shared" si="140"/>
        <v>1.0787091822267092</v>
      </c>
      <c r="CC200" s="63">
        <v>5</v>
      </c>
      <c r="CD200" s="35">
        <f t="shared" si="149"/>
        <v>3.1003623188405793</v>
      </c>
      <c r="CE200" s="35">
        <f t="shared" si="150"/>
        <v>5.9590579710144924</v>
      </c>
      <c r="CF200" s="35"/>
      <c r="CG200" s="35">
        <f t="shared" si="167"/>
        <v>-0.65339342832321434</v>
      </c>
      <c r="CN200">
        <v>4.5</v>
      </c>
      <c r="CO200" s="37">
        <f t="shared" si="141"/>
        <v>-0.66684204805282765</v>
      </c>
      <c r="CP200" s="37">
        <f t="shared" si="142"/>
        <v>3.0589458464164849</v>
      </c>
      <c r="CV200" s="63">
        <v>5</v>
      </c>
      <c r="CW200" s="35">
        <f t="shared" si="151"/>
        <v>3.1003623188405793</v>
      </c>
      <c r="CX200" s="35">
        <f t="shared" si="152"/>
        <v>5.9590579710144924</v>
      </c>
      <c r="CY200" s="35">
        <f t="shared" si="153"/>
        <v>0.15473118831121141</v>
      </c>
      <c r="DI200">
        <v>4.5</v>
      </c>
      <c r="DJ200" s="37">
        <f t="shared" si="143"/>
        <v>0.170117231911044</v>
      </c>
      <c r="DK200" s="37">
        <f t="shared" si="144"/>
        <v>2.9592015688063826</v>
      </c>
    </row>
    <row r="201" spans="1:115" ht="15.75" customHeight="1" x14ac:dyDescent="0.25">
      <c r="A201" s="7"/>
      <c r="C201" s="32"/>
      <c r="D201" s="27">
        <v>6</v>
      </c>
      <c r="E201" s="29">
        <v>0.65800000000000003</v>
      </c>
      <c r="F201" s="35">
        <f t="shared" si="154"/>
        <v>2.2742753623188405</v>
      </c>
      <c r="G201" s="35">
        <f t="shared" si="155"/>
        <v>-36.323084275927982</v>
      </c>
      <c r="I201" s="32">
        <v>0.625</v>
      </c>
      <c r="J201" s="27">
        <v>6</v>
      </c>
      <c r="K201" s="29">
        <v>0.88600000000000001</v>
      </c>
      <c r="L201" s="35">
        <f t="shared" si="156"/>
        <v>3.1003623188405793</v>
      </c>
      <c r="M201" s="35">
        <f t="shared" si="157"/>
        <v>-10.400841416384242</v>
      </c>
      <c r="O201" s="32"/>
      <c r="P201" s="27">
        <v>6</v>
      </c>
      <c r="Q201" s="29">
        <v>0.65800000000000003</v>
      </c>
      <c r="R201" s="35">
        <f>(Q201-$C$7)/$C$6</f>
        <v>2.2742753623188405</v>
      </c>
      <c r="S201" s="35">
        <f t="shared" si="159"/>
        <v>-43.651425840369605</v>
      </c>
      <c r="AA201" s="27">
        <v>6</v>
      </c>
      <c r="AB201" s="35">
        <f t="shared" si="145"/>
        <v>2.2742753623188405</v>
      </c>
      <c r="AC201" s="35">
        <f t="shared" si="146"/>
        <v>0.58413168880627486</v>
      </c>
      <c r="AQ201" s="63">
        <f t="shared" ref="AQ201" si="168">AA201</f>
        <v>6</v>
      </c>
      <c r="AR201" s="35">
        <f t="shared" si="147"/>
        <v>1.4739130434782608</v>
      </c>
      <c r="BB201">
        <v>5</v>
      </c>
      <c r="BC201" s="37">
        <f t="shared" si="137"/>
        <v>-1.5656111828995114</v>
      </c>
      <c r="BD201" s="37">
        <f t="shared" si="138"/>
        <v>1.1659237889283913</v>
      </c>
      <c r="BJ201" s="63">
        <f t="shared" si="163"/>
        <v>6</v>
      </c>
      <c r="BK201" s="35">
        <f t="shared" si="164"/>
        <v>1.4739130434782608</v>
      </c>
      <c r="BL201" s="35">
        <f t="shared" si="165"/>
        <v>1.4739130434782608</v>
      </c>
      <c r="BM201" s="35">
        <f t="shared" si="166"/>
        <v>4.0707964601769913</v>
      </c>
      <c r="BW201">
        <v>5</v>
      </c>
      <c r="BX201" s="37">
        <f t="shared" si="139"/>
        <v>4.4966154174881199</v>
      </c>
      <c r="BY201" s="37">
        <f t="shared" si="140"/>
        <v>1.1119474395239872</v>
      </c>
      <c r="CC201" s="63">
        <v>6</v>
      </c>
      <c r="CD201" s="35">
        <f t="shared" si="149"/>
        <v>2.2742753623188405</v>
      </c>
      <c r="CF201" s="35"/>
      <c r="CN201">
        <v>5</v>
      </c>
      <c r="CO201" s="37">
        <f t="shared" si="141"/>
        <v>-0.74093560894758626</v>
      </c>
      <c r="CP201" s="37">
        <f t="shared" si="142"/>
        <v>2.8404906492809614</v>
      </c>
      <c r="CV201" s="63">
        <v>6</v>
      </c>
      <c r="CW201" s="35">
        <f t="shared" si="151"/>
        <v>2.2742753623188405</v>
      </c>
      <c r="CX201" s="35">
        <f t="shared" si="152"/>
        <v>5.9590579710144924</v>
      </c>
      <c r="CY201" s="35">
        <f t="shared" si="153"/>
        <v>0.27188873488309551</v>
      </c>
      <c r="DI201">
        <v>5</v>
      </c>
      <c r="DJ201" s="37">
        <f t="shared" si="143"/>
        <v>0.18901914656782665</v>
      </c>
      <c r="DK201" s="37">
        <f t="shared" si="144"/>
        <v>2.8024478385783671</v>
      </c>
    </row>
    <row r="202" spans="1:115" ht="15.75" customHeight="1" x14ac:dyDescent="0.25">
      <c r="A202" s="7"/>
      <c r="H202" s="7"/>
      <c r="I202" s="7"/>
      <c r="J202" s="7"/>
      <c r="K202" s="7"/>
      <c r="L202" s="7"/>
      <c r="M202" s="7"/>
      <c r="AB202" s="80"/>
      <c r="AR202" s="35">
        <f t="shared" si="147"/>
        <v>2.3836231884057972</v>
      </c>
      <c r="BB202">
        <v>5.5</v>
      </c>
      <c r="BC202" s="37">
        <f t="shared" si="137"/>
        <v>-1.7221723011894625</v>
      </c>
      <c r="BD202" s="37">
        <f t="shared" si="138"/>
        <v>1.2105578211115686</v>
      </c>
      <c r="BK202" s="35">
        <f t="shared" si="164"/>
        <v>2.3836231884057972</v>
      </c>
      <c r="BL202" s="35">
        <f t="shared" si="165"/>
        <v>1.4739130434782608</v>
      </c>
      <c r="BW202">
        <v>5.5</v>
      </c>
      <c r="BX202" s="37">
        <f t="shared" si="139"/>
        <v>4.8215782022333329</v>
      </c>
      <c r="BY202" s="37">
        <f t="shared" si="140"/>
        <v>1.1407053394783528</v>
      </c>
      <c r="CN202">
        <v>5.5</v>
      </c>
      <c r="CO202" s="37">
        <f t="shared" si="141"/>
        <v>-0.81502916984234497</v>
      </c>
      <c r="CP202" s="37">
        <f t="shared" si="142"/>
        <v>2.6376364714349507</v>
      </c>
      <c r="DI202">
        <v>5.5</v>
      </c>
      <c r="DJ202" s="37">
        <f t="shared" si="143"/>
        <v>0.20792106122460932</v>
      </c>
      <c r="DK202" s="37">
        <f t="shared" si="144"/>
        <v>2.6614656644750569</v>
      </c>
    </row>
    <row r="203" spans="1:115" ht="15.75" customHeight="1" x14ac:dyDescent="0.25">
      <c r="A203" s="7"/>
      <c r="H203" s="7"/>
      <c r="I203" s="7"/>
      <c r="J203" s="7"/>
      <c r="K203" s="7"/>
      <c r="L203" s="7"/>
      <c r="M203" s="7"/>
      <c r="BB203">
        <v>6</v>
      </c>
      <c r="BC203" s="37">
        <f t="shared" si="137"/>
        <v>-1.8787334194794139</v>
      </c>
      <c r="BD203" s="37">
        <f t="shared" si="138"/>
        <v>1.2487234561039393</v>
      </c>
      <c r="BW203">
        <v>6</v>
      </c>
      <c r="BX203" s="37">
        <f t="shared" si="139"/>
        <v>5.146540986978545</v>
      </c>
      <c r="BY203" s="37">
        <f t="shared" si="140"/>
        <v>1.1658315779823427</v>
      </c>
      <c r="CN203">
        <v>6</v>
      </c>
      <c r="CO203" s="37">
        <f t="shared" si="141"/>
        <v>-0.88912273073710357</v>
      </c>
      <c r="CP203" s="37">
        <f t="shared" si="142"/>
        <v>2.4492691631302987</v>
      </c>
      <c r="DI203">
        <v>6</v>
      </c>
      <c r="DJ203" s="37">
        <f t="shared" si="143"/>
        <v>0.226822975881392</v>
      </c>
      <c r="DK203" s="37">
        <f t="shared" si="144"/>
        <v>2.5339888044639873</v>
      </c>
    </row>
    <row r="204" spans="1:115" ht="15.75" customHeight="1" x14ac:dyDescent="0.25">
      <c r="A204" s="7"/>
      <c r="H204" s="7"/>
      <c r="I204" s="7"/>
      <c r="J204" s="7"/>
      <c r="K204" s="7"/>
      <c r="L204" s="7"/>
      <c r="M204" s="7"/>
    </row>
    <row r="205" spans="1:115" ht="15.75" customHeight="1" x14ac:dyDescent="0.25">
      <c r="A205" s="7"/>
      <c r="H205" s="7"/>
      <c r="I205" s="7"/>
      <c r="J205" s="7"/>
      <c r="K205" s="7"/>
      <c r="L205" s="7"/>
      <c r="M205" s="7"/>
    </row>
    <row r="206" spans="1:115" ht="15.75" customHeight="1" x14ac:dyDescent="0.25">
      <c r="A206" s="7"/>
      <c r="H206" s="7"/>
      <c r="I206" s="7"/>
      <c r="J206" s="7"/>
      <c r="K206" s="7"/>
      <c r="L206" s="7"/>
      <c r="M206" s="7"/>
    </row>
    <row r="207" spans="1:115" ht="15.75" customHeight="1" x14ac:dyDescent="0.25">
      <c r="A207" s="7"/>
      <c r="H207" s="7"/>
      <c r="I207" s="7"/>
      <c r="J207" s="7"/>
      <c r="K207" s="7"/>
      <c r="L207" s="7"/>
      <c r="M207" s="7"/>
    </row>
    <row r="208" spans="1:115" ht="15.75" customHeight="1" x14ac:dyDescent="0.25">
      <c r="A208" s="7"/>
      <c r="H208" s="7"/>
      <c r="I208" s="7"/>
      <c r="J208" s="7"/>
      <c r="K208" s="7"/>
      <c r="L208" s="7"/>
      <c r="M208" s="7"/>
    </row>
    <row r="209" spans="1:115" ht="15.75" customHeight="1" x14ac:dyDescent="0.25">
      <c r="A209" s="7"/>
      <c r="G209" s="7"/>
      <c r="H209" s="7"/>
      <c r="I209" s="7"/>
      <c r="J209" s="7"/>
      <c r="K209" s="7"/>
      <c r="L209" s="7"/>
      <c r="M209" s="7"/>
    </row>
    <row r="210" spans="1:115" ht="15.75" customHeight="1" x14ac:dyDescent="0.25">
      <c r="A210" s="7"/>
      <c r="G210" s="7"/>
      <c r="H210" s="7"/>
      <c r="I210" s="7"/>
      <c r="J210" s="7"/>
      <c r="K210" s="7"/>
      <c r="L210" s="7"/>
      <c r="M210" s="7"/>
    </row>
    <row r="211" spans="1:115" ht="15.75" customHeight="1" x14ac:dyDescent="0.25">
      <c r="A211" s="7"/>
      <c r="G211" s="7"/>
      <c r="H211" s="7"/>
      <c r="I211" s="7"/>
      <c r="J211" s="7"/>
      <c r="K211" s="7"/>
      <c r="L211" s="7"/>
      <c r="M211" s="7"/>
    </row>
    <row r="212" spans="1:115" ht="15.75" customHeight="1" x14ac:dyDescent="0.25">
      <c r="A212" s="7"/>
      <c r="G212" s="7"/>
      <c r="H212" s="7"/>
      <c r="I212" s="7"/>
      <c r="J212" s="7"/>
      <c r="K212" s="7"/>
      <c r="L212" s="7"/>
      <c r="M212" s="7"/>
    </row>
    <row r="213" spans="1:115" ht="15.75" customHeight="1" x14ac:dyDescent="0.25">
      <c r="A213" s="26"/>
      <c r="G213" s="7"/>
      <c r="H213" s="7"/>
      <c r="I213" s="7"/>
      <c r="J213" s="7"/>
      <c r="K213" s="7"/>
      <c r="L213" s="7"/>
      <c r="M213" s="7"/>
    </row>
    <row r="214" spans="1:115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20" spans="1:115" s="30" customFormat="1" ht="15.75" customHeight="1" x14ac:dyDescent="0.25">
      <c r="W220" s="62"/>
      <c r="AO220" s="62"/>
      <c r="BH220" s="62"/>
      <c r="CA220" s="62"/>
      <c r="CT220" s="62"/>
    </row>
    <row r="221" spans="1:115" ht="15.75" thickBot="1" x14ac:dyDescent="0.3">
      <c r="B221" s="7"/>
    </row>
    <row r="222" spans="1:115" ht="15.75" customHeight="1" x14ac:dyDescent="0.25">
      <c r="A222" s="7"/>
      <c r="C222" s="7"/>
      <c r="E222" s="7"/>
      <c r="AV222" t="s">
        <v>72</v>
      </c>
      <c r="AW222" s="64"/>
      <c r="AX222" s="65" t="s">
        <v>26</v>
      </c>
      <c r="AY222" s="65" t="s">
        <v>73</v>
      </c>
      <c r="AZ222" s="66"/>
      <c r="BN222" t="s">
        <v>72</v>
      </c>
      <c r="BO222" s="64"/>
      <c r="BP222" s="65" t="s">
        <v>26</v>
      </c>
      <c r="BQ222" s="65" t="s">
        <v>73</v>
      </c>
      <c r="BR222" s="66"/>
      <c r="CH222" t="s">
        <v>72</v>
      </c>
      <c r="CI222" s="64"/>
      <c r="CJ222" s="65" t="s">
        <v>26</v>
      </c>
      <c r="CK222" s="65" t="s">
        <v>73</v>
      </c>
      <c r="CL222" s="66"/>
      <c r="CZ222" t="s">
        <v>72</v>
      </c>
      <c r="DA222" s="64"/>
      <c r="DB222" s="65" t="s">
        <v>26</v>
      </c>
      <c r="DC222" s="65" t="s">
        <v>73</v>
      </c>
      <c r="DD222" s="66"/>
    </row>
    <row r="223" spans="1:115" ht="15.75" customHeight="1" x14ac:dyDescent="0.25">
      <c r="A223" s="7"/>
      <c r="C223" s="7"/>
      <c r="D223" s="31" t="s">
        <v>43</v>
      </c>
      <c r="I223" s="7"/>
      <c r="J223" s="31" t="s">
        <v>45</v>
      </c>
      <c r="O223" s="7"/>
      <c r="P223" s="31" t="s">
        <v>46</v>
      </c>
      <c r="AW223" s="67"/>
      <c r="AX223" cm="1">
        <f t="array" ref="AX223:AY227">LINEST(AU228:AU234,AQ228:AQ234,FALSE,TRUE)</f>
        <v>-0.48713221865195394</v>
      </c>
      <c r="AY223">
        <v>0</v>
      </c>
      <c r="AZ223" s="69"/>
      <c r="BO223" s="67"/>
      <c r="BP223" cm="1">
        <f t="array" ref="BP223:BQ227">LINEST(BM228:BM235,BJ228:BJ235,TRUE,TRUE)</f>
        <v>0.57407662997303899</v>
      </c>
      <c r="BQ223">
        <v>1.3334549540849998</v>
      </c>
      <c r="BR223" s="69"/>
      <c r="BS223" s="34"/>
      <c r="CI223" s="67"/>
      <c r="CJ223" cm="1">
        <f t="array" ref="CJ223:CK227">LINEST(CG227:CG234,CC227:CC234,FALSE,TRUE)</f>
        <v>-0.19017234154878873</v>
      </c>
      <c r="CK223">
        <v>0</v>
      </c>
      <c r="CL223" s="69"/>
      <c r="DA223" s="67"/>
      <c r="DB223">
        <f t="array" ref="DB223:DC227">LINEST(CY228:CY235,CV228:CV235,FALSE,TRUE)</f>
        <v>5.3268802072011651E-2</v>
      </c>
      <c r="DC223">
        <v>0</v>
      </c>
      <c r="DD223" s="69"/>
      <c r="DE223" s="34"/>
    </row>
    <row r="224" spans="1:115" ht="15.75" customHeight="1" x14ac:dyDescent="0.25">
      <c r="G224" s="40" t="s">
        <v>54</v>
      </c>
      <c r="M224" s="40" t="s">
        <v>54</v>
      </c>
      <c r="S224" s="40" t="s">
        <v>54</v>
      </c>
      <c r="AW224" s="67" t="s">
        <v>74</v>
      </c>
      <c r="AX224">
        <v>2.5950994789218491E-2</v>
      </c>
      <c r="AY224" t="e">
        <v>#N/A</v>
      </c>
      <c r="AZ224" s="69"/>
      <c r="BB224" t="s">
        <v>75</v>
      </c>
      <c r="BC224" t="s">
        <v>76</v>
      </c>
      <c r="BD224" t="s">
        <v>77</v>
      </c>
      <c r="BO224" s="67" t="s">
        <v>74</v>
      </c>
      <c r="BP224">
        <v>2.9657122491494714E-2</v>
      </c>
      <c r="BQ224">
        <v>0.101388762631431</v>
      </c>
      <c r="BR224" s="69"/>
      <c r="BS224" s="34"/>
      <c r="BW224" t="s">
        <v>75</v>
      </c>
      <c r="BX224" t="s">
        <v>76</v>
      </c>
      <c r="BY224" t="s">
        <v>77</v>
      </c>
      <c r="CI224" s="67" t="s">
        <v>74</v>
      </c>
      <c r="CJ224">
        <v>1.1649935582559721E-2</v>
      </c>
      <c r="CK224" t="e">
        <v>#N/A</v>
      </c>
      <c r="CL224" s="69"/>
      <c r="CN224" t="s">
        <v>75</v>
      </c>
      <c r="CO224" t="s">
        <v>76</v>
      </c>
      <c r="CP224" t="s">
        <v>77</v>
      </c>
      <c r="DA224" s="67" t="s">
        <v>74</v>
      </c>
      <c r="DB224">
        <v>1.3692115340871325E-3</v>
      </c>
      <c r="DC224" t="e">
        <v>#N/A</v>
      </c>
      <c r="DD224" s="69"/>
      <c r="DE224" s="34"/>
      <c r="DI224" t="s">
        <v>75</v>
      </c>
      <c r="DJ224" t="s">
        <v>76</v>
      </c>
      <c r="DK224" t="s">
        <v>77</v>
      </c>
    </row>
    <row r="225" spans="1:115" ht="15.75" customHeight="1" x14ac:dyDescent="0.25">
      <c r="C225" s="23" t="s">
        <v>38</v>
      </c>
      <c r="D225" s="42">
        <v>5</v>
      </c>
      <c r="E225" s="43" t="s">
        <v>8</v>
      </c>
      <c r="F225" s="44"/>
      <c r="G225" s="34">
        <f>(1-(F235/F227))*100</f>
        <v>62.260068402317302</v>
      </c>
      <c r="H225" s="34"/>
      <c r="I225" s="41" t="s">
        <v>38</v>
      </c>
      <c r="J225" s="42">
        <v>5</v>
      </c>
      <c r="K225" s="43" t="s">
        <v>8</v>
      </c>
      <c r="L225" s="44"/>
      <c r="M225" s="34">
        <f>(1-(L235/L227))*100</f>
        <v>0</v>
      </c>
      <c r="N225" s="34"/>
      <c r="O225" s="41" t="s">
        <v>38</v>
      </c>
      <c r="P225" s="42">
        <v>5</v>
      </c>
      <c r="Q225" s="43" t="s">
        <v>8</v>
      </c>
      <c r="R225" s="44"/>
      <c r="S225" s="34">
        <f>(1-(R235/R227))*100</f>
        <v>0</v>
      </c>
      <c r="Z225" s="23" t="s">
        <v>38</v>
      </c>
      <c r="AA225" s="24">
        <v>5</v>
      </c>
      <c r="AB225" s="25" t="s">
        <v>8</v>
      </c>
      <c r="AC225" s="25" t="s">
        <v>51</v>
      </c>
      <c r="AE225" s="40" t="s">
        <v>54</v>
      </c>
      <c r="AW225" s="67" t="s">
        <v>78</v>
      </c>
      <c r="AX225">
        <v>0.9832570253220011</v>
      </c>
      <c r="AY225">
        <v>0.19678316113587466</v>
      </c>
      <c r="AZ225" s="69" t="s">
        <v>79</v>
      </c>
      <c r="BB225">
        <v>0</v>
      </c>
      <c r="BC225" s="37">
        <f>$AX$223*BB225</f>
        <v>0</v>
      </c>
      <c r="BD225" s="37">
        <f t="shared" ref="BD225:BD237" si="169">$AS$228*(1-EXP(-$AX$231*BB225))</f>
        <v>0</v>
      </c>
      <c r="BO225" s="67" t="s">
        <v>78</v>
      </c>
      <c r="BP225">
        <v>0.98423948799336303</v>
      </c>
      <c r="BQ225">
        <v>0.15516939786493791</v>
      </c>
      <c r="BR225" s="69" t="s">
        <v>79</v>
      </c>
      <c r="BS225" s="34"/>
      <c r="BW225">
        <v>0</v>
      </c>
      <c r="BX225" s="37">
        <f>$BP$223*BW225+$BQ$223</f>
        <v>1.3334549540849998</v>
      </c>
      <c r="BY225" s="37">
        <f>($BP$231*BP$230*BP$230*BW225)/(1+$BP$231*BP$230*BW225)</f>
        <v>0</v>
      </c>
      <c r="CI225" s="67" t="s">
        <v>78</v>
      </c>
      <c r="CJ225">
        <v>0.97440300435770166</v>
      </c>
      <c r="CK225">
        <v>8.8340010453774501E-2</v>
      </c>
      <c r="CL225" s="69" t="s">
        <v>79</v>
      </c>
      <c r="CN225">
        <v>0</v>
      </c>
      <c r="CO225" s="37">
        <f>$CJ$223*CN225</f>
        <v>0</v>
      </c>
      <c r="CP225" s="37">
        <f>$CE$227*(EXP(-$CJ$231*CN225))</f>
        <v>5.1909420289855071</v>
      </c>
      <c r="DA225" s="67" t="s">
        <v>78</v>
      </c>
      <c r="DB225">
        <v>0.99539648692616256</v>
      </c>
      <c r="DC225">
        <v>1.3239645427454689E-2</v>
      </c>
      <c r="DD225" s="69" t="s">
        <v>79</v>
      </c>
      <c r="DE225" s="34"/>
      <c r="DI225">
        <v>0</v>
      </c>
      <c r="DJ225" s="37">
        <f>$DB$223*DI225</f>
        <v>0</v>
      </c>
      <c r="DK225" s="37">
        <f>($CX$227)/(1+($DB$231*DI225*$CX$227))</f>
        <v>5.1909420289855071</v>
      </c>
    </row>
    <row r="226" spans="1:115" ht="15.75" customHeight="1" x14ac:dyDescent="0.25">
      <c r="C226" s="23" t="s">
        <v>42</v>
      </c>
      <c r="D226" s="23" t="s">
        <v>44</v>
      </c>
      <c r="E226" s="23" t="s">
        <v>39</v>
      </c>
      <c r="F226" s="23" t="s">
        <v>40</v>
      </c>
      <c r="G226" s="23" t="s">
        <v>41</v>
      </c>
      <c r="I226" s="23" t="s">
        <v>42</v>
      </c>
      <c r="J226" s="23" t="s">
        <v>44</v>
      </c>
      <c r="K226" s="23" t="s">
        <v>39</v>
      </c>
      <c r="L226" s="23" t="s">
        <v>40</v>
      </c>
      <c r="M226" s="23" t="s">
        <v>41</v>
      </c>
      <c r="O226" s="23" t="s">
        <v>42</v>
      </c>
      <c r="P226" s="23" t="s">
        <v>44</v>
      </c>
      <c r="Q226" s="23" t="s">
        <v>39</v>
      </c>
      <c r="R226" s="23" t="s">
        <v>40</v>
      </c>
      <c r="S226" s="23" t="s">
        <v>41</v>
      </c>
      <c r="AA226" s="23" t="s">
        <v>44</v>
      </c>
      <c r="AB226" s="23" t="s">
        <v>40</v>
      </c>
      <c r="AC226" s="23" t="s">
        <v>40</v>
      </c>
      <c r="AE226" s="39">
        <f>(1-(AB235/AB227))*100</f>
        <v>62.260068402317302</v>
      </c>
      <c r="AQ226" s="23" t="s">
        <v>75</v>
      </c>
      <c r="AR226" s="23" t="s">
        <v>80</v>
      </c>
      <c r="AS226" s="23" t="s">
        <v>21</v>
      </c>
      <c r="AT226" s="23" t="s">
        <v>81</v>
      </c>
      <c r="AU226" s="23" t="s">
        <v>82</v>
      </c>
      <c r="AW226" s="70" t="s">
        <v>83</v>
      </c>
      <c r="AX226">
        <v>352.35925905593831</v>
      </c>
      <c r="AY226">
        <v>6</v>
      </c>
      <c r="AZ226" s="69" t="s">
        <v>84</v>
      </c>
      <c r="BB226">
        <v>0.5</v>
      </c>
      <c r="BC226" s="37">
        <f t="shared" ref="BC226:BC237" si="170">$AX$223*BB226</f>
        <v>-0.24356610932597697</v>
      </c>
      <c r="BD226" s="37">
        <f t="shared" si="169"/>
        <v>0.27945758093734929</v>
      </c>
      <c r="BJ226" s="23" t="s">
        <v>75</v>
      </c>
      <c r="BK226" s="23" t="s">
        <v>80</v>
      </c>
      <c r="BL226" s="23" t="s">
        <v>21</v>
      </c>
      <c r="BM226" s="23" t="s">
        <v>89</v>
      </c>
      <c r="BO226" s="70" t="s">
        <v>83</v>
      </c>
      <c r="BP226">
        <v>374.69829187486414</v>
      </c>
      <c r="BQ226">
        <v>6</v>
      </c>
      <c r="BR226" s="69" t="s">
        <v>84</v>
      </c>
      <c r="BS226" s="34"/>
      <c r="BW226">
        <v>0.5</v>
      </c>
      <c r="BX226" s="37">
        <f t="shared" ref="BX226:BX237" si="171">$BP$223*BW226+$BQ$223</f>
        <v>1.6204932690715192</v>
      </c>
      <c r="BY226" s="37">
        <f t="shared" ref="BY226:BY237" si="172">($BP$231*BP$230*BP$230*BW226)/(1+$BP$231*BP$230*BW226)</f>
        <v>0.30854802642067186</v>
      </c>
      <c r="CC226" s="23" t="s">
        <v>75</v>
      </c>
      <c r="CD226" s="23" t="s">
        <v>113</v>
      </c>
      <c r="CE226" s="23" t="s">
        <v>38</v>
      </c>
      <c r="CF226" s="23"/>
      <c r="CG226" s="23" t="s">
        <v>114</v>
      </c>
      <c r="CI226" s="70" t="s">
        <v>83</v>
      </c>
      <c r="CJ226">
        <v>266.4695937687593</v>
      </c>
      <c r="CK226">
        <v>7</v>
      </c>
      <c r="CL226" s="69" t="s">
        <v>84</v>
      </c>
      <c r="CN226">
        <v>0.5</v>
      </c>
      <c r="CO226" s="37">
        <f t="shared" ref="CO226:CO237" si="173">$CJ$223*CN226</f>
        <v>-9.5086170774394366E-2</v>
      </c>
      <c r="CP226" s="37">
        <f t="shared" ref="CP226:CP237" si="174">$CE$227*(EXP(-$CJ$231*CN226))</f>
        <v>4.7200954337494769</v>
      </c>
      <c r="CV226" s="23" t="s">
        <v>75</v>
      </c>
      <c r="CW226" s="23" t="s">
        <v>115</v>
      </c>
      <c r="CX226" s="23" t="s">
        <v>116</v>
      </c>
      <c r="CY226" s="23" t="s">
        <v>117</v>
      </c>
      <c r="DA226" s="70" t="s">
        <v>83</v>
      </c>
      <c r="DB226">
        <v>1513.5778473362859</v>
      </c>
      <c r="DC226">
        <v>7</v>
      </c>
      <c r="DD226" s="69" t="s">
        <v>84</v>
      </c>
      <c r="DE226" s="34"/>
      <c r="DI226">
        <v>0.5</v>
      </c>
      <c r="DJ226" s="37">
        <f t="shared" ref="DJ226:DJ237" si="175">$DB$223*DI226</f>
        <v>2.6634401036005825E-2</v>
      </c>
      <c r="DK226" s="37">
        <f t="shared" ref="DK226:DK237" si="176">($CX$227)/(1+($DB$231*DI226*$CX$227))</f>
        <v>4.5604280473687808</v>
      </c>
    </row>
    <row r="227" spans="1:115" ht="15.75" thickBot="1" x14ac:dyDescent="0.3">
      <c r="C227" s="32">
        <v>0.4236111111111111</v>
      </c>
      <c r="D227" s="27">
        <v>0</v>
      </c>
      <c r="E227" s="29">
        <v>1.4630000000000001</v>
      </c>
      <c r="F227" s="35">
        <f>(E227-$C$7)/$C$6</f>
        <v>5.1909420289855071</v>
      </c>
      <c r="G227" s="35">
        <f>(1-D225/F227)*100</f>
        <v>3.6783695121100024</v>
      </c>
      <c r="I227" s="32"/>
      <c r="J227" s="27">
        <v>0</v>
      </c>
      <c r="K227" s="29"/>
      <c r="L227" s="35">
        <f>(K227-$C$7)/$C$6</f>
        <v>-0.10978260869565216</v>
      </c>
      <c r="M227" s="35">
        <f>(1-J225/L227)*100</f>
        <v>4654.455445544555</v>
      </c>
      <c r="O227" s="32"/>
      <c r="P227" s="27">
        <v>0</v>
      </c>
      <c r="Q227" s="29"/>
      <c r="R227" s="35">
        <f>(Q227-$C$7)/$C$6</f>
        <v>-0.10978260869565216</v>
      </c>
      <c r="S227" s="35">
        <f>(1-P225/R227)*100</f>
        <v>4654.455445544555</v>
      </c>
      <c r="AA227" s="27">
        <v>0</v>
      </c>
      <c r="AB227" s="35">
        <f>AVERAGE(F227)</f>
        <v>5.1909420289855071</v>
      </c>
      <c r="AC227" s="35">
        <f>STDEVA(F227,L227)</f>
        <v>3.7481783365069532</v>
      </c>
      <c r="AQ227" s="63">
        <f>AA227</f>
        <v>0</v>
      </c>
      <c r="AR227" s="35">
        <f>(AB$227-AB227)*($F$5/$F$6)</f>
        <v>0</v>
      </c>
      <c r="AS227" s="35">
        <f>(AB$227-AB$235)*($F$5/$F$6)</f>
        <v>1.292753623188406</v>
      </c>
      <c r="AT227" s="35">
        <f>1-AR227/AS227</f>
        <v>1</v>
      </c>
      <c r="AU227" s="35">
        <f>LN(AT227)</f>
        <v>0</v>
      </c>
      <c r="AW227" s="71" t="s">
        <v>85</v>
      </c>
      <c r="AX227" s="68">
        <v>13.64462341080457</v>
      </c>
      <c r="AY227" s="68">
        <v>0.23234167503976563</v>
      </c>
      <c r="AZ227" s="72"/>
      <c r="BB227">
        <v>1</v>
      </c>
      <c r="BC227" s="37">
        <f t="shared" si="170"/>
        <v>-0.48713221865195394</v>
      </c>
      <c r="BD227" s="37">
        <f t="shared" si="169"/>
        <v>0.4985041615552871</v>
      </c>
      <c r="BJ227" s="63">
        <f>AA227</f>
        <v>0</v>
      </c>
      <c r="BK227" s="35"/>
      <c r="BL227" s="35"/>
      <c r="BM227" s="35"/>
      <c r="BO227" s="71" t="s">
        <v>85</v>
      </c>
      <c r="BP227" s="68">
        <v>9.0218138725978871</v>
      </c>
      <c r="BQ227" s="68">
        <v>0.14446525220260439</v>
      </c>
      <c r="BR227" s="72"/>
      <c r="BS227" s="34"/>
      <c r="BW227">
        <v>1</v>
      </c>
      <c r="BX227" s="37">
        <f t="shared" si="171"/>
        <v>1.9075315840580389</v>
      </c>
      <c r="BY227" s="37">
        <f t="shared" si="172"/>
        <v>0.52423771556779319</v>
      </c>
      <c r="CC227" s="63">
        <v>0</v>
      </c>
      <c r="CD227" s="35">
        <f>AB227</f>
        <v>5.1909420289855071</v>
      </c>
      <c r="CE227" s="35">
        <f>$AB$227</f>
        <v>5.1909420289855071</v>
      </c>
      <c r="CF227" s="35"/>
      <c r="CG227" s="35">
        <f>LN(CD227)-LN(CE227)</f>
        <v>0</v>
      </c>
      <c r="CI227" s="71" t="s">
        <v>85</v>
      </c>
      <c r="CJ227" s="68">
        <v>2.0795173706835759</v>
      </c>
      <c r="CK227" s="68">
        <v>5.4627702128810914E-2</v>
      </c>
      <c r="CL227" s="72"/>
      <c r="CN227">
        <v>1</v>
      </c>
      <c r="CO227" s="37">
        <f t="shared" si="173"/>
        <v>-0.19017234154878873</v>
      </c>
      <c r="CP227" s="37">
        <f t="shared" si="174"/>
        <v>4.2919571783499233</v>
      </c>
      <c r="CV227" s="63">
        <v>0</v>
      </c>
      <c r="CW227" s="35">
        <f>AB227</f>
        <v>5.1909420289855071</v>
      </c>
      <c r="CX227" s="35">
        <f>$AB$227</f>
        <v>5.1909420289855071</v>
      </c>
      <c r="CY227" s="35">
        <f>1/CW227-1/CX227</f>
        <v>0</v>
      </c>
      <c r="DA227" s="71" t="s">
        <v>85</v>
      </c>
      <c r="DB227" s="68">
        <v>0.2653123531364987</v>
      </c>
      <c r="DC227" s="68">
        <v>1.2270174773130532E-3</v>
      </c>
      <c r="DD227" s="72"/>
      <c r="DE227" s="34"/>
      <c r="DI227">
        <v>1</v>
      </c>
      <c r="DJ227" s="37">
        <f t="shared" si="175"/>
        <v>5.3268802072011651E-2</v>
      </c>
      <c r="DK227" s="37">
        <f t="shared" si="176"/>
        <v>4.066494289081116</v>
      </c>
    </row>
    <row r="228" spans="1:115" ht="15.75" customHeight="1" x14ac:dyDescent="0.25">
      <c r="C228" s="32">
        <v>0.44444444444444442</v>
      </c>
      <c r="D228" s="28">
        <v>0.5</v>
      </c>
      <c r="E228" s="29">
        <v>1.2330000000000001</v>
      </c>
      <c r="F228" s="35">
        <f>(E228-$C$7)/$C$6</f>
        <v>4.357608695652174</v>
      </c>
      <c r="G228" s="35">
        <f>(1-F227/F228)*100</f>
        <v>-19.12363848008647</v>
      </c>
      <c r="I228" s="32"/>
      <c r="J228" s="28">
        <v>0.5</v>
      </c>
      <c r="K228" s="29"/>
      <c r="L228" s="35">
        <f>(K228-$C$7)/$C$6</f>
        <v>-0.10978260869565216</v>
      </c>
      <c r="M228" s="35">
        <f>(1-L227/L228)*100</f>
        <v>0</v>
      </c>
      <c r="O228" s="32"/>
      <c r="P228" s="28">
        <v>0.5</v>
      </c>
      <c r="Q228" s="29"/>
      <c r="R228" s="35">
        <f>(Q228-$C$7)/$C$6</f>
        <v>-0.10978260869565216</v>
      </c>
      <c r="S228" s="35">
        <f>(1-R227/R228)*100</f>
        <v>0</v>
      </c>
      <c r="AA228" s="28">
        <v>0.5</v>
      </c>
      <c r="AB228" s="35">
        <f t="shared" ref="AB228:AB235" si="177">AVERAGE(F228)</f>
        <v>4.357608695652174</v>
      </c>
      <c r="AC228" s="35">
        <f t="shared" ref="AC228:AC235" si="178">STDEVA(F228,L228)</f>
        <v>3.1589226855181636</v>
      </c>
      <c r="AQ228" s="63">
        <f>AA228</f>
        <v>0.5</v>
      </c>
      <c r="AR228" s="35">
        <f t="shared" ref="AR228:AR235" si="179">(AB$227-AB228)*($F$5/$F$6)</f>
        <v>0.33333333333333326</v>
      </c>
      <c r="AS228" s="35">
        <f t="shared" ref="AS228:AS234" si="180">(AB$227-AB$235)*($F$5/$F$6)</f>
        <v>1.292753623188406</v>
      </c>
      <c r="AT228" s="35">
        <f>1-AR228/AS228</f>
        <v>0.74215246636771304</v>
      </c>
      <c r="AU228" s="35">
        <f>LN(AT228)</f>
        <v>-0.29820057664300115</v>
      </c>
      <c r="BB228">
        <v>1.5</v>
      </c>
      <c r="BC228" s="37">
        <f t="shared" si="170"/>
        <v>-0.73069832797793088</v>
      </c>
      <c r="BD228" s="37">
        <f t="shared" si="169"/>
        <v>0.67019892939616221</v>
      </c>
      <c r="BJ228" s="63">
        <f>AA228</f>
        <v>0.5</v>
      </c>
      <c r="BK228" s="35">
        <f>(AB$227-AB228)*($F$5/$F$6)</f>
        <v>0.33333333333333326</v>
      </c>
      <c r="BL228" s="35">
        <f>(AB$227-AB$235)*($F$5/$F$6)</f>
        <v>1.292753623188406</v>
      </c>
      <c r="BM228" s="35">
        <f>BJ228/BK228</f>
        <v>1.5000000000000004</v>
      </c>
      <c r="BS228" s="34"/>
      <c r="BW228">
        <v>1.5</v>
      </c>
      <c r="BX228" s="37">
        <f t="shared" si="171"/>
        <v>2.1945698990445583</v>
      </c>
      <c r="BY228" s="37">
        <f t="shared" si="172"/>
        <v>0.68350522836071403</v>
      </c>
      <c r="CC228" s="63">
        <v>0.5</v>
      </c>
      <c r="CD228" s="35">
        <f t="shared" ref="CD228:CD235" si="181">AB228</f>
        <v>4.357608695652174</v>
      </c>
      <c r="CE228" s="35">
        <f t="shared" ref="CE228:CE234" si="182">$AB$227</f>
        <v>5.1909420289855071</v>
      </c>
      <c r="CF228" s="35"/>
      <c r="CG228" s="35">
        <f>LN(CD228)-LN(CE228)</f>
        <v>-0.17499174658275551</v>
      </c>
      <c r="CN228">
        <v>1.5</v>
      </c>
      <c r="CO228" s="37">
        <f t="shared" si="173"/>
        <v>-0.28525851232318311</v>
      </c>
      <c r="CP228" s="37">
        <f t="shared" si="174"/>
        <v>3.9026533847339029</v>
      </c>
      <c r="CV228" s="63">
        <v>0.5</v>
      </c>
      <c r="CW228" s="35">
        <f t="shared" ref="CW228:CW235" si="183">AB228</f>
        <v>4.357608695652174</v>
      </c>
      <c r="CX228" s="35">
        <f t="shared" ref="CX228:CX235" si="184">$AB$227</f>
        <v>5.1909420289855071</v>
      </c>
      <c r="CY228" s="35">
        <f t="shared" ref="CY228:CY235" si="185">1/CW228-1/CX228</f>
        <v>3.684040078525766E-2</v>
      </c>
      <c r="DE228" s="34"/>
      <c r="DI228">
        <v>1.5</v>
      </c>
      <c r="DJ228" s="37">
        <f t="shared" si="175"/>
        <v>7.9903203108017476E-2</v>
      </c>
      <c r="DK228" s="37">
        <f t="shared" si="176"/>
        <v>3.669099151081038</v>
      </c>
    </row>
    <row r="229" spans="1:115" ht="15.75" customHeight="1" x14ac:dyDescent="0.25">
      <c r="C229" s="32">
        <v>0.46527777777777801</v>
      </c>
      <c r="D229" s="27">
        <v>1</v>
      </c>
      <c r="E229" s="29">
        <v>1.093</v>
      </c>
      <c r="F229" s="35">
        <f t="shared" ref="F229:F235" si="186">(E229-$C$7)/$C$6</f>
        <v>3.8503623188405793</v>
      </c>
      <c r="G229" s="35">
        <f t="shared" ref="G229:G235" si="187">(1-F228/F229)*100</f>
        <v>-13.173990778206468</v>
      </c>
      <c r="H229" s="7"/>
      <c r="I229" s="32"/>
      <c r="J229" s="27">
        <v>1</v>
      </c>
      <c r="K229" s="29"/>
      <c r="L229" s="35">
        <f t="shared" ref="L229:L231" si="188">(K229-$C$7)/$C$6</f>
        <v>-0.10978260869565216</v>
      </c>
      <c r="M229" s="35">
        <f t="shared" ref="M229:M235" si="189">(1-L228/L229)*100</f>
        <v>0</v>
      </c>
      <c r="O229" s="32"/>
      <c r="P229" s="27">
        <v>1</v>
      </c>
      <c r="Q229" s="29"/>
      <c r="R229" s="35">
        <f t="shared" ref="R229:R235" si="190">(Q229-$C$7)/$C$6</f>
        <v>-0.10978260869565216</v>
      </c>
      <c r="S229" s="35">
        <f t="shared" ref="S229:S235" si="191">(1-R228/R229)*100</f>
        <v>0</v>
      </c>
      <c r="AA229" s="27">
        <v>1</v>
      </c>
      <c r="AB229" s="35">
        <f t="shared" si="177"/>
        <v>3.8503623188405793</v>
      </c>
      <c r="AC229" s="35">
        <f t="shared" si="178"/>
        <v>2.8002453327423784</v>
      </c>
      <c r="AQ229" s="63">
        <f t="shared" ref="AQ229:AQ234" si="192">AA229</f>
        <v>1</v>
      </c>
      <c r="AR229" s="35">
        <f t="shared" si="179"/>
        <v>0.53623188405797106</v>
      </c>
      <c r="AS229" s="35">
        <f t="shared" si="180"/>
        <v>1.292753623188406</v>
      </c>
      <c r="AT229" s="35">
        <f t="shared" ref="AT229:AT234" si="193">1-AR229/AS229</f>
        <v>0.58520179372197312</v>
      </c>
      <c r="AU229" s="35">
        <f t="shared" ref="AU229:AU234" si="194">LN(AT229)</f>
        <v>-0.53579854469737065</v>
      </c>
      <c r="BB229">
        <v>2</v>
      </c>
      <c r="BC229" s="37">
        <f t="shared" si="170"/>
        <v>-0.97426443730390788</v>
      </c>
      <c r="BD229" s="37">
        <f t="shared" si="169"/>
        <v>0.80477803682057603</v>
      </c>
      <c r="BJ229" s="63">
        <f t="shared" ref="BJ229:BJ235" si="195">AA229</f>
        <v>1</v>
      </c>
      <c r="BK229" s="35">
        <f t="shared" ref="BK229:BK235" si="196">(AB$227-AB229)*($F$5/$F$6)</f>
        <v>0.53623188405797106</v>
      </c>
      <c r="BL229" s="35">
        <f t="shared" ref="BL229:BL235" si="197">(AB$227-AB$235)*($F$5/$F$6)</f>
        <v>1.292753623188406</v>
      </c>
      <c r="BM229" s="35">
        <f t="shared" ref="BM229:BM235" si="198">BJ229/BK229</f>
        <v>1.8648648648648647</v>
      </c>
      <c r="BS229" s="34"/>
      <c r="BW229">
        <v>2</v>
      </c>
      <c r="BX229" s="37">
        <f t="shared" si="171"/>
        <v>2.4816082140310778</v>
      </c>
      <c r="BY229" s="37">
        <f t="shared" si="172"/>
        <v>0.80592898939161617</v>
      </c>
      <c r="CC229" s="63">
        <v>1</v>
      </c>
      <c r="CD229" s="35">
        <f t="shared" si="181"/>
        <v>3.8503623188405793</v>
      </c>
      <c r="CE229" s="35">
        <f t="shared" si="182"/>
        <v>5.1909420289855071</v>
      </c>
      <c r="CF229" s="35"/>
      <c r="CG229" s="35">
        <f t="shared" ref="CG229:CG234" si="199">LN(CD229)-LN(CE229)</f>
        <v>-0.2987479365206771</v>
      </c>
      <c r="CN229">
        <v>2</v>
      </c>
      <c r="CO229" s="37">
        <f t="shared" si="173"/>
        <v>-0.38034468309757746</v>
      </c>
      <c r="CP229" s="37">
        <f t="shared" si="174"/>
        <v>3.5486615565979513</v>
      </c>
      <c r="CV229" s="63">
        <v>1</v>
      </c>
      <c r="CW229" s="35">
        <f t="shared" si="183"/>
        <v>3.8503623188405793</v>
      </c>
      <c r="CX229" s="35">
        <f t="shared" si="184"/>
        <v>5.1909420289855071</v>
      </c>
      <c r="CY229" s="35">
        <f t="shared" si="185"/>
        <v>6.7072557223147311E-2</v>
      </c>
      <c r="DE229" s="34"/>
      <c r="DI229">
        <v>2</v>
      </c>
      <c r="DJ229" s="37">
        <f t="shared" si="175"/>
        <v>0.1065376041440233</v>
      </c>
      <c r="DK229" s="37">
        <f t="shared" si="176"/>
        <v>3.3424597512262766</v>
      </c>
    </row>
    <row r="230" spans="1:115" ht="15.75" customHeight="1" x14ac:dyDescent="0.25">
      <c r="A230" s="7"/>
      <c r="B230" s="7"/>
      <c r="C230" s="32">
        <v>0.48611111111111099</v>
      </c>
      <c r="D230" s="27">
        <v>1.5</v>
      </c>
      <c r="E230" s="29">
        <v>0.96699999999999997</v>
      </c>
      <c r="F230" s="35">
        <f t="shared" si="186"/>
        <v>3.3938405797101447</v>
      </c>
      <c r="G230" s="35">
        <f t="shared" si="187"/>
        <v>-13.45147859506779</v>
      </c>
      <c r="H230" s="7"/>
      <c r="I230" s="32"/>
      <c r="J230" s="27">
        <v>1.5</v>
      </c>
      <c r="K230" s="29"/>
      <c r="L230" s="35">
        <f t="shared" si="188"/>
        <v>-0.10978260869565216</v>
      </c>
      <c r="M230" s="35">
        <f t="shared" si="189"/>
        <v>0</v>
      </c>
      <c r="O230" s="32"/>
      <c r="P230" s="27">
        <v>1.5</v>
      </c>
      <c r="Q230" s="29"/>
      <c r="R230" s="35">
        <f t="shared" si="190"/>
        <v>-0.10978260869565216</v>
      </c>
      <c r="S230" s="35">
        <f t="shared" si="191"/>
        <v>0</v>
      </c>
      <c r="AA230" s="27">
        <v>1.5</v>
      </c>
      <c r="AB230" s="35">
        <f t="shared" si="177"/>
        <v>3.3938405797101447</v>
      </c>
      <c r="AC230" s="35">
        <f t="shared" si="178"/>
        <v>2.4774357152441722</v>
      </c>
      <c r="AQ230" s="63">
        <f t="shared" si="192"/>
        <v>1.5</v>
      </c>
      <c r="AR230" s="35">
        <f t="shared" si="179"/>
        <v>0.71884057971014492</v>
      </c>
      <c r="AS230" s="35">
        <f t="shared" si="180"/>
        <v>1.292753623188406</v>
      </c>
      <c r="AT230" s="35">
        <f t="shared" si="193"/>
        <v>0.44394618834080724</v>
      </c>
      <c r="AU230" s="35">
        <f t="shared" si="194"/>
        <v>-0.81205192132552872</v>
      </c>
      <c r="BB230">
        <v>2.5</v>
      </c>
      <c r="BC230" s="37">
        <f t="shared" si="170"/>
        <v>-1.2178305466298849</v>
      </c>
      <c r="BD230" s="37">
        <f t="shared" si="169"/>
        <v>0.91026486313981192</v>
      </c>
      <c r="BJ230" s="63">
        <f t="shared" si="195"/>
        <v>1.5</v>
      </c>
      <c r="BK230" s="35">
        <f t="shared" si="196"/>
        <v>0.71884057971014492</v>
      </c>
      <c r="BL230" s="35">
        <f t="shared" si="197"/>
        <v>1.292753623188406</v>
      </c>
      <c r="BM230" s="35">
        <f t="shared" si="198"/>
        <v>2.086693548387097</v>
      </c>
      <c r="BO230" t="s">
        <v>21</v>
      </c>
      <c r="BP230" s="37">
        <f>1/BP223</f>
        <v>1.7419277284409995</v>
      </c>
      <c r="BS230" s="34"/>
      <c r="BW230">
        <v>2.5</v>
      </c>
      <c r="BX230" s="37">
        <f t="shared" si="171"/>
        <v>2.7686465290175972</v>
      </c>
      <c r="BY230" s="37">
        <f t="shared" si="172"/>
        <v>0.90296828208224844</v>
      </c>
      <c r="CC230" s="63">
        <v>1.5</v>
      </c>
      <c r="CD230" s="35">
        <f t="shared" si="181"/>
        <v>3.3938405797101447</v>
      </c>
      <c r="CE230" s="35">
        <f t="shared" si="182"/>
        <v>5.1909420289855071</v>
      </c>
      <c r="CF230" s="35"/>
      <c r="CG230" s="35">
        <f t="shared" si="199"/>
        <v>-0.42495299468424164</v>
      </c>
      <c r="CN230">
        <v>2.5</v>
      </c>
      <c r="CO230" s="37">
        <f>$CJ$223*CN230</f>
        <v>-0.47543085387197181</v>
      </c>
      <c r="CP230" s="37">
        <f t="shared" si="174"/>
        <v>3.2267787071576763</v>
      </c>
      <c r="CV230" s="63">
        <v>1.5</v>
      </c>
      <c r="CW230" s="35">
        <f t="shared" si="183"/>
        <v>3.3938405797101447</v>
      </c>
      <c r="CX230" s="35">
        <f t="shared" si="184"/>
        <v>5.1909420289855071</v>
      </c>
      <c r="CY230" s="35">
        <f t="shared" si="185"/>
        <v>0.10200817491618114</v>
      </c>
      <c r="DB230" s="37"/>
      <c r="DE230" s="34"/>
      <c r="DI230">
        <v>2.5</v>
      </c>
      <c r="DJ230" s="37">
        <f>$DB$223*DI230</f>
        <v>0.13317200518002914</v>
      </c>
      <c r="DK230" s="37">
        <f t="shared" si="176"/>
        <v>3.069223894259721</v>
      </c>
    </row>
    <row r="231" spans="1:115" ht="15.75" customHeight="1" x14ac:dyDescent="0.25">
      <c r="A231" s="7"/>
      <c r="C231" s="32">
        <v>0.50694444444444398</v>
      </c>
      <c r="D231" s="27">
        <v>2</v>
      </c>
      <c r="E231" s="29">
        <v>0.95</v>
      </c>
      <c r="F231" s="35">
        <f t="shared" si="186"/>
        <v>3.332246376811594</v>
      </c>
      <c r="G231" s="35">
        <f t="shared" si="187"/>
        <v>-1.8484288354898348</v>
      </c>
      <c r="I231" s="32"/>
      <c r="J231" s="27">
        <v>2</v>
      </c>
      <c r="K231" s="29"/>
      <c r="L231" s="35">
        <f t="shared" si="188"/>
        <v>-0.10978260869565216</v>
      </c>
      <c r="M231" s="35">
        <f t="shared" si="189"/>
        <v>0</v>
      </c>
      <c r="O231" s="32"/>
      <c r="P231" s="27">
        <v>2</v>
      </c>
      <c r="Q231" s="29"/>
      <c r="R231" s="35">
        <f t="shared" si="190"/>
        <v>-0.10978260869565216</v>
      </c>
      <c r="S231" s="35">
        <f t="shared" si="191"/>
        <v>0</v>
      </c>
      <c r="AA231" s="27">
        <v>2</v>
      </c>
      <c r="AB231" s="35">
        <f t="shared" si="177"/>
        <v>3.332246376811594</v>
      </c>
      <c r="AC231" s="35">
        <f t="shared" si="178"/>
        <v>2.4338820366928267</v>
      </c>
      <c r="AQ231" s="63">
        <f t="shared" si="192"/>
        <v>2</v>
      </c>
      <c r="AR231" s="35">
        <f t="shared" si="179"/>
        <v>0.74347826086956526</v>
      </c>
      <c r="AS231" s="35">
        <f t="shared" si="180"/>
        <v>1.292753623188406</v>
      </c>
      <c r="AT231" s="35">
        <f t="shared" si="193"/>
        <v>0.42488789237668168</v>
      </c>
      <c r="AU231" s="35">
        <f t="shared" si="194"/>
        <v>-0.8559299274975829</v>
      </c>
      <c r="AW231" s="23" t="s">
        <v>86</v>
      </c>
      <c r="AX231" s="21">
        <f>-AX223</f>
        <v>0.48713221865195394</v>
      </c>
      <c r="BB231">
        <v>3</v>
      </c>
      <c r="BC231" s="37">
        <f t="shared" si="170"/>
        <v>-1.4613966559558618</v>
      </c>
      <c r="BD231" s="37">
        <f t="shared" si="169"/>
        <v>0.992948354952643</v>
      </c>
      <c r="BJ231" s="63">
        <f t="shared" si="195"/>
        <v>2</v>
      </c>
      <c r="BK231" s="35">
        <f t="shared" si="196"/>
        <v>0.74347826086956526</v>
      </c>
      <c r="BL231" s="35">
        <f t="shared" si="197"/>
        <v>1.292753623188406</v>
      </c>
      <c r="BM231" s="35">
        <f t="shared" si="198"/>
        <v>2.6900584795321638</v>
      </c>
      <c r="BO231" s="23" t="s">
        <v>90</v>
      </c>
      <c r="BP231" s="21">
        <f>1/(BQ223*BP230*BP230)</f>
        <v>0.24715043884429094</v>
      </c>
      <c r="BW231">
        <v>3</v>
      </c>
      <c r="BX231" s="37">
        <f t="shared" si="171"/>
        <v>3.0556848440041167</v>
      </c>
      <c r="BY231" s="37">
        <f t="shared" si="172"/>
        <v>0.98177664031243861</v>
      </c>
      <c r="CC231" s="63">
        <v>2</v>
      </c>
      <c r="CD231" s="35">
        <f t="shared" si="181"/>
        <v>3.332246376811594</v>
      </c>
      <c r="CE231" s="35">
        <f t="shared" si="182"/>
        <v>5.1909420289855071</v>
      </c>
      <c r="CF231" s="35"/>
      <c r="CG231" s="35">
        <f t="shared" si="199"/>
        <v>-0.44326852499067471</v>
      </c>
      <c r="CI231" s="23" t="s">
        <v>86</v>
      </c>
      <c r="CJ231" s="21">
        <f>-CJ223</f>
        <v>0.19017234154878873</v>
      </c>
      <c r="CN231">
        <v>3</v>
      </c>
      <c r="CO231" s="37">
        <f t="shared" si="173"/>
        <v>-0.57051702464636622</v>
      </c>
      <c r="CP231" s="37">
        <f t="shared" si="174"/>
        <v>2.9340923779015129</v>
      </c>
      <c r="CV231" s="63">
        <v>2</v>
      </c>
      <c r="CW231" s="35">
        <f t="shared" si="183"/>
        <v>3.332246376811594</v>
      </c>
      <c r="CX231" s="35">
        <f t="shared" si="184"/>
        <v>5.1909420289855071</v>
      </c>
      <c r="CY231" s="35">
        <f t="shared" si="185"/>
        <v>0.10745459702139304</v>
      </c>
      <c r="DA231" s="23" t="s">
        <v>90</v>
      </c>
      <c r="DB231" s="21">
        <f>DB223</f>
        <v>5.3268802072011651E-2</v>
      </c>
      <c r="DI231">
        <v>3</v>
      </c>
      <c r="DJ231" s="37">
        <f t="shared" si="175"/>
        <v>0.15980640621603495</v>
      </c>
      <c r="DK231" s="37">
        <f>($CX$227)/(1+($DB$231*DI231*$CX$227))</f>
        <v>2.837284563119665</v>
      </c>
    </row>
    <row r="232" spans="1:115" ht="15.75" customHeight="1" x14ac:dyDescent="0.25">
      <c r="A232" s="26"/>
      <c r="C232" s="32">
        <v>0.54861111111111105</v>
      </c>
      <c r="D232" s="27">
        <v>3</v>
      </c>
      <c r="E232" s="29">
        <v>0.79800000000000004</v>
      </c>
      <c r="F232" s="35">
        <f t="shared" si="186"/>
        <v>2.7815217391304348</v>
      </c>
      <c r="G232" s="35">
        <f t="shared" si="187"/>
        <v>-19.799400807607135</v>
      </c>
      <c r="I232" s="32"/>
      <c r="J232" s="27">
        <v>3</v>
      </c>
      <c r="K232" s="29"/>
      <c r="L232" s="35">
        <f>(K232-$C$7)/$C$6</f>
        <v>-0.10978260869565216</v>
      </c>
      <c r="M232" s="35">
        <f t="shared" si="189"/>
        <v>0</v>
      </c>
      <c r="O232" s="32"/>
      <c r="P232" s="27">
        <v>3</v>
      </c>
      <c r="Q232" s="33"/>
      <c r="R232" s="35">
        <f t="shared" si="190"/>
        <v>-0.10978260869565216</v>
      </c>
      <c r="S232" s="35">
        <f t="shared" si="191"/>
        <v>0</v>
      </c>
      <c r="AA232" s="27">
        <v>3</v>
      </c>
      <c r="AB232" s="35">
        <f t="shared" si="177"/>
        <v>2.7815217391304348</v>
      </c>
      <c r="AC232" s="35">
        <f t="shared" si="178"/>
        <v>2.0444609108219742</v>
      </c>
      <c r="AQ232" s="63">
        <f t="shared" si="192"/>
        <v>3</v>
      </c>
      <c r="AR232" s="35">
        <f t="shared" si="179"/>
        <v>0.96376811594202894</v>
      </c>
      <c r="AS232" s="35">
        <f t="shared" si="180"/>
        <v>1.292753623188406</v>
      </c>
      <c r="AT232" s="35">
        <f t="shared" si="193"/>
        <v>0.25448430493273555</v>
      </c>
      <c r="AU232" s="35">
        <f t="shared" si="194"/>
        <v>-1.3685161150986063</v>
      </c>
      <c r="AW232" s="23" t="s">
        <v>87</v>
      </c>
      <c r="AX232" s="21">
        <f>AX225</f>
        <v>0.9832570253220011</v>
      </c>
      <c r="BB232">
        <v>3.5</v>
      </c>
      <c r="BC232" s="37">
        <f t="shared" si="170"/>
        <v>-1.7049627652818389</v>
      </c>
      <c r="BD232" s="37">
        <f t="shared" si="169"/>
        <v>1.0577579625303037</v>
      </c>
      <c r="BJ232" s="63">
        <f t="shared" si="195"/>
        <v>3</v>
      </c>
      <c r="BK232" s="35">
        <f t="shared" si="196"/>
        <v>0.96376811594202894</v>
      </c>
      <c r="BL232" s="35">
        <f t="shared" si="197"/>
        <v>1.292753623188406</v>
      </c>
      <c r="BM232" s="35">
        <f t="shared" si="198"/>
        <v>3.1127819548872182</v>
      </c>
      <c r="BO232" s="23" t="s">
        <v>87</v>
      </c>
      <c r="BP232" s="21">
        <f>BP225</f>
        <v>0.98423948799336303</v>
      </c>
      <c r="BW232">
        <v>3.5</v>
      </c>
      <c r="BX232" s="37">
        <f t="shared" si="171"/>
        <v>3.3427231589906361</v>
      </c>
      <c r="BY232" s="37">
        <f t="shared" si="172"/>
        <v>1.0470505134672459</v>
      </c>
      <c r="CC232" s="63">
        <v>3</v>
      </c>
      <c r="CD232" s="35">
        <f t="shared" si="181"/>
        <v>2.7815217391304348</v>
      </c>
      <c r="CE232" s="35">
        <f t="shared" si="182"/>
        <v>5.1909420289855071</v>
      </c>
      <c r="CF232" s="35"/>
      <c r="CG232" s="35">
        <f t="shared" si="199"/>
        <v>-0.62391702306547359</v>
      </c>
      <c r="CI232" s="23" t="s">
        <v>87</v>
      </c>
      <c r="CJ232" s="21">
        <f>CJ225</f>
        <v>0.97440300435770166</v>
      </c>
      <c r="CN232">
        <v>3.5</v>
      </c>
      <c r="CO232" s="37">
        <f t="shared" si="173"/>
        <v>-0.66560319542076052</v>
      </c>
      <c r="CP232" s="37">
        <f>$CE$227*(EXP(-$CJ$231*CN232))</f>
        <v>2.6679542861006862</v>
      </c>
      <c r="CV232" s="63">
        <v>3</v>
      </c>
      <c r="CW232" s="35">
        <f t="shared" si="183"/>
        <v>2.7815217391304348</v>
      </c>
      <c r="CX232" s="35">
        <f t="shared" si="184"/>
        <v>5.1909420289855071</v>
      </c>
      <c r="CY232" s="35">
        <f t="shared" si="185"/>
        <v>0.16687217474129701</v>
      </c>
      <c r="DA232" s="23" t="s">
        <v>87</v>
      </c>
      <c r="DB232" s="21">
        <f>DB225</f>
        <v>0.99539648692616256</v>
      </c>
      <c r="DI232">
        <v>3.5</v>
      </c>
      <c r="DJ232" s="37">
        <f t="shared" si="175"/>
        <v>0.18644080725204076</v>
      </c>
      <c r="DK232" s="37">
        <f t="shared" si="176"/>
        <v>2.6379372909943108</v>
      </c>
    </row>
    <row r="233" spans="1:115" ht="15.75" customHeight="1" x14ac:dyDescent="0.25">
      <c r="A233" s="7"/>
      <c r="C233" s="32">
        <v>0.59027777777777701</v>
      </c>
      <c r="D233" s="27">
        <v>4</v>
      </c>
      <c r="E233" s="29">
        <v>0.745</v>
      </c>
      <c r="F233" s="35">
        <f t="shared" si="186"/>
        <v>2.5894927536231882</v>
      </c>
      <c r="G233" s="35">
        <f t="shared" si="187"/>
        <v>-7.4156988946411095</v>
      </c>
      <c r="I233" s="32"/>
      <c r="J233" s="27">
        <v>4</v>
      </c>
      <c r="K233" s="29"/>
      <c r="L233" s="35">
        <f>(K233-$C$7)/$C$6</f>
        <v>-0.10978260869565216</v>
      </c>
      <c r="M233" s="35">
        <f t="shared" si="189"/>
        <v>0</v>
      </c>
      <c r="O233" s="32"/>
      <c r="P233" s="27">
        <v>4</v>
      </c>
      <c r="Q233" s="29"/>
      <c r="R233" s="35">
        <f t="shared" si="190"/>
        <v>-0.10978260869565216</v>
      </c>
      <c r="S233" s="35">
        <f t="shared" si="191"/>
        <v>0</v>
      </c>
      <c r="AA233" s="27">
        <v>4</v>
      </c>
      <c r="AB233" s="35">
        <f t="shared" si="177"/>
        <v>2.5894927536231882</v>
      </c>
      <c r="AC233" s="35">
        <f t="shared" si="178"/>
        <v>1.9086759129854272</v>
      </c>
      <c r="AQ233" s="63">
        <f t="shared" si="192"/>
        <v>4</v>
      </c>
      <c r="AR233" s="35">
        <f t="shared" si="179"/>
        <v>1.0405797101449277</v>
      </c>
      <c r="AS233" s="35">
        <f t="shared" si="180"/>
        <v>1.292753623188406</v>
      </c>
      <c r="AT233" s="35">
        <f t="shared" si="193"/>
        <v>0.19506726457399104</v>
      </c>
      <c r="AU233" s="35">
        <f t="shared" si="194"/>
        <v>-1.6344108333654803</v>
      </c>
      <c r="BB233">
        <v>4</v>
      </c>
      <c r="BC233" s="37">
        <f t="shared" si="170"/>
        <v>-1.9485288746078158</v>
      </c>
      <c r="BD233" s="37">
        <f t="shared" si="169"/>
        <v>1.1085575253242703</v>
      </c>
      <c r="BJ233" s="63">
        <f t="shared" si="195"/>
        <v>4</v>
      </c>
      <c r="BK233" s="35">
        <f t="shared" si="196"/>
        <v>1.0405797101449277</v>
      </c>
      <c r="BL233" s="35">
        <f t="shared" si="197"/>
        <v>1.292753623188406</v>
      </c>
      <c r="BM233" s="35">
        <f t="shared" si="198"/>
        <v>3.844011142061281</v>
      </c>
      <c r="BW233">
        <v>4</v>
      </c>
      <c r="BX233" s="37">
        <f t="shared" si="171"/>
        <v>3.6297614739771555</v>
      </c>
      <c r="BY233" s="37">
        <f t="shared" si="172"/>
        <v>1.1020007867396233</v>
      </c>
      <c r="CC233" s="63">
        <v>4</v>
      </c>
      <c r="CD233" s="35">
        <f t="shared" si="181"/>
        <v>2.5894927536231882</v>
      </c>
      <c r="CE233" s="35">
        <f t="shared" si="182"/>
        <v>5.1909420289855071</v>
      </c>
      <c r="CF233" s="35"/>
      <c r="CG233" s="35">
        <f t="shared" si="199"/>
        <v>-0.69545318067339335</v>
      </c>
      <c r="CN233">
        <v>4</v>
      </c>
      <c r="CO233" s="37">
        <f t="shared" si="173"/>
        <v>-0.76068936619515493</v>
      </c>
      <c r="CP233" s="37">
        <f t="shared" si="174"/>
        <v>2.4259563626329514</v>
      </c>
      <c r="CV233" s="63">
        <v>4</v>
      </c>
      <c r="CW233" s="35">
        <f t="shared" si="183"/>
        <v>2.5894927536231882</v>
      </c>
      <c r="CX233" s="35">
        <f t="shared" si="184"/>
        <v>5.1909420289855071</v>
      </c>
      <c r="CY233" s="35">
        <f t="shared" si="185"/>
        <v>0.19353275693383248</v>
      </c>
      <c r="DI233">
        <v>4</v>
      </c>
      <c r="DJ233" s="37">
        <f t="shared" si="175"/>
        <v>0.2130752082880466</v>
      </c>
      <c r="DK233" s="37">
        <f t="shared" si="176"/>
        <v>2.4647633168253176</v>
      </c>
    </row>
    <row r="234" spans="1:115" ht="15.75" customHeight="1" x14ac:dyDescent="0.25">
      <c r="A234" s="7"/>
      <c r="C234" s="32">
        <v>0.63194444444444398</v>
      </c>
      <c r="D234" s="27">
        <v>5</v>
      </c>
      <c r="E234" s="29">
        <v>0.628</v>
      </c>
      <c r="F234" s="35">
        <f t="shared" si="186"/>
        <v>2.1655797101449274</v>
      </c>
      <c r="G234" s="35">
        <f t="shared" si="187"/>
        <v>-19.575037644303151</v>
      </c>
      <c r="I234" s="32"/>
      <c r="J234" s="27">
        <v>5</v>
      </c>
      <c r="K234" s="29"/>
      <c r="L234" s="35">
        <f t="shared" ref="L234:L235" si="200">(K234-$C$7)/$C$6</f>
        <v>-0.10978260869565216</v>
      </c>
      <c r="M234" s="35">
        <f t="shared" si="189"/>
        <v>0</v>
      </c>
      <c r="O234" s="32"/>
      <c r="P234" s="27">
        <v>5</v>
      </c>
      <c r="Q234" s="29"/>
      <c r="R234" s="35">
        <f t="shared" si="190"/>
        <v>-0.10978260869565216</v>
      </c>
      <c r="S234" s="35">
        <f t="shared" si="191"/>
        <v>0</v>
      </c>
      <c r="AA234" s="27">
        <v>5</v>
      </c>
      <c r="AB234" s="35">
        <f t="shared" si="177"/>
        <v>2.1655797101449274</v>
      </c>
      <c r="AC234" s="35">
        <f t="shared" si="178"/>
        <v>1.6089241253085211</v>
      </c>
      <c r="AQ234" s="63">
        <f t="shared" si="192"/>
        <v>5</v>
      </c>
      <c r="AR234" s="35">
        <f t="shared" si="179"/>
        <v>1.2101449275362319</v>
      </c>
      <c r="AS234" s="35">
        <f t="shared" si="180"/>
        <v>1.292753623188406</v>
      </c>
      <c r="AT234" s="35">
        <f t="shared" si="193"/>
        <v>6.390134529147995E-2</v>
      </c>
      <c r="AU234" s="35">
        <f t="shared" si="194"/>
        <v>-2.7504148647454572</v>
      </c>
      <c r="BB234">
        <v>4.5</v>
      </c>
      <c r="BC234" s="37">
        <f t="shared" si="170"/>
        <v>-2.1920949839337927</v>
      </c>
      <c r="BD234" s="37">
        <f t="shared" si="169"/>
        <v>1.1483756275549601</v>
      </c>
      <c r="BJ234" s="63">
        <f t="shared" si="195"/>
        <v>5</v>
      </c>
      <c r="BK234" s="35">
        <f t="shared" si="196"/>
        <v>1.2101449275362319</v>
      </c>
      <c r="BL234" s="35">
        <f t="shared" si="197"/>
        <v>1.292753623188406</v>
      </c>
      <c r="BM234" s="35">
        <f t="shared" si="198"/>
        <v>4.1317365269461073</v>
      </c>
      <c r="BW234">
        <v>4.5</v>
      </c>
      <c r="BX234" s="37">
        <f t="shared" si="171"/>
        <v>3.916799788963675</v>
      </c>
      <c r="BY234" s="37">
        <f t="shared" si="172"/>
        <v>1.1488971207258543</v>
      </c>
      <c r="CC234" s="63">
        <v>5</v>
      </c>
      <c r="CD234" s="35">
        <f t="shared" si="181"/>
        <v>2.1655797101449274</v>
      </c>
      <c r="CE234" s="35">
        <f t="shared" si="182"/>
        <v>5.1909420289855071</v>
      </c>
      <c r="CF234" s="35"/>
      <c r="CG234" s="35">
        <f t="shared" si="199"/>
        <v>-0.874227099069118</v>
      </c>
      <c r="CN234">
        <v>4.5</v>
      </c>
      <c r="CO234" s="37">
        <f t="shared" si="173"/>
        <v>-0.85577553696954933</v>
      </c>
      <c r="CP234" s="37">
        <f t="shared" si="174"/>
        <v>2.2059089633056765</v>
      </c>
      <c r="CV234" s="63">
        <v>5</v>
      </c>
      <c r="CW234" s="35">
        <f t="shared" si="183"/>
        <v>2.1655797101449274</v>
      </c>
      <c r="CX234" s="35">
        <f t="shared" si="184"/>
        <v>5.1909420289855071</v>
      </c>
      <c r="CY234" s="35">
        <f t="shared" si="185"/>
        <v>0.26912685781291001</v>
      </c>
      <c r="DI234">
        <v>4.5</v>
      </c>
      <c r="DJ234" s="37">
        <f t="shared" si="175"/>
        <v>0.23970960932405244</v>
      </c>
      <c r="DK234" s="37">
        <f t="shared" si="176"/>
        <v>2.3129255492313718</v>
      </c>
    </row>
    <row r="235" spans="1:115" ht="15.75" customHeight="1" x14ac:dyDescent="0.25">
      <c r="A235" s="7"/>
      <c r="C235" s="32">
        <v>0.67361111111111105</v>
      </c>
      <c r="D235" s="27">
        <v>6</v>
      </c>
      <c r="E235" s="29">
        <v>0.57099999999999995</v>
      </c>
      <c r="F235" s="35">
        <f t="shared" si="186"/>
        <v>1.9590579710144924</v>
      </c>
      <c r="G235" s="35">
        <f t="shared" si="187"/>
        <v>-10.541890142408006</v>
      </c>
      <c r="I235" s="32"/>
      <c r="J235" s="27">
        <v>6</v>
      </c>
      <c r="K235" s="29"/>
      <c r="L235" s="35">
        <f t="shared" si="200"/>
        <v>-0.10978260869565216</v>
      </c>
      <c r="M235" s="35">
        <f t="shared" si="189"/>
        <v>0</v>
      </c>
      <c r="O235" s="32"/>
      <c r="P235" s="27">
        <v>6</v>
      </c>
      <c r="Q235" s="29"/>
      <c r="R235" s="35">
        <f t="shared" si="190"/>
        <v>-0.10978260869565216</v>
      </c>
      <c r="S235" s="35">
        <f t="shared" si="191"/>
        <v>0</v>
      </c>
      <c r="AA235" s="27">
        <v>6</v>
      </c>
      <c r="AB235" s="35">
        <f t="shared" si="177"/>
        <v>1.9590579710144924</v>
      </c>
      <c r="AC235" s="35">
        <f t="shared" si="178"/>
        <v>1.4628912031069512</v>
      </c>
      <c r="AQ235" s="63">
        <f t="shared" ref="AQ235" si="201">AA235</f>
        <v>6</v>
      </c>
      <c r="AR235" s="35">
        <f t="shared" si="179"/>
        <v>1.292753623188406</v>
      </c>
      <c r="BB235">
        <v>5</v>
      </c>
      <c r="BC235" s="37">
        <f t="shared" si="170"/>
        <v>-2.4356610932597698</v>
      </c>
      <c r="BD235" s="37">
        <f t="shared" si="169"/>
        <v>1.1795861572928652</v>
      </c>
      <c r="BJ235" s="63">
        <f t="shared" si="195"/>
        <v>6</v>
      </c>
      <c r="BK235" s="35">
        <f t="shared" si="196"/>
        <v>1.292753623188406</v>
      </c>
      <c r="BL235" s="35">
        <f t="shared" si="197"/>
        <v>1.292753623188406</v>
      </c>
      <c r="BM235" s="35">
        <f t="shared" si="198"/>
        <v>4.6412556053811649</v>
      </c>
      <c r="BW235">
        <v>5</v>
      </c>
      <c r="BX235" s="37">
        <f t="shared" si="171"/>
        <v>4.2038381039501944</v>
      </c>
      <c r="BY235" s="37">
        <f t="shared" si="172"/>
        <v>1.1893892857818862</v>
      </c>
      <c r="CC235" s="63">
        <v>6</v>
      </c>
      <c r="CD235" s="35">
        <f t="shared" si="181"/>
        <v>1.9590579710144924</v>
      </c>
      <c r="CF235" s="35"/>
      <c r="CN235">
        <v>5</v>
      </c>
      <c r="CO235" s="37">
        <f t="shared" si="173"/>
        <v>-0.95086170774394363</v>
      </c>
      <c r="CP235" s="37">
        <f t="shared" si="174"/>
        <v>2.0058210565300914</v>
      </c>
      <c r="CV235" s="63">
        <v>6</v>
      </c>
      <c r="CW235" s="35">
        <f t="shared" si="183"/>
        <v>1.9590579710144924</v>
      </c>
      <c r="CX235" s="35">
        <f t="shared" si="184"/>
        <v>5.1909420289855071</v>
      </c>
      <c r="CY235" s="35">
        <f t="shared" si="185"/>
        <v>0.31780615644608068</v>
      </c>
      <c r="DI235">
        <v>5</v>
      </c>
      <c r="DJ235" s="37">
        <f>$DB$223*DI235</f>
        <v>0.26634401036005828</v>
      </c>
      <c r="DK235" s="37">
        <f t="shared" si="176"/>
        <v>2.1787096559117995</v>
      </c>
    </row>
    <row r="236" spans="1:115" ht="15.75" customHeight="1" x14ac:dyDescent="0.25">
      <c r="A236" s="7"/>
      <c r="H236" s="7"/>
      <c r="I236" s="7"/>
      <c r="J236" s="7"/>
      <c r="K236" s="7"/>
      <c r="L236" s="7"/>
      <c r="M236" s="7"/>
      <c r="BB236">
        <v>5.5</v>
      </c>
      <c r="BC236" s="37">
        <f t="shared" si="170"/>
        <v>-2.6792272025857469</v>
      </c>
      <c r="BD236" s="37">
        <f t="shared" si="169"/>
        <v>1.2040498336598884</v>
      </c>
      <c r="BW236">
        <v>5.5</v>
      </c>
      <c r="BX236" s="37">
        <f t="shared" si="171"/>
        <v>4.4908764189367139</v>
      </c>
      <c r="BY236" s="37">
        <f t="shared" si="172"/>
        <v>1.2247052661721232</v>
      </c>
      <c r="CN236">
        <v>5.5</v>
      </c>
      <c r="CO236" s="37">
        <f t="shared" si="173"/>
        <v>-1.045947878518338</v>
      </c>
      <c r="CP236" s="37">
        <f t="shared" si="174"/>
        <v>1.8238822080809389</v>
      </c>
      <c r="DI236">
        <v>5.5</v>
      </c>
      <c r="DJ236" s="37">
        <f t="shared" si="175"/>
        <v>0.29297841139606406</v>
      </c>
      <c r="DK236" s="37">
        <f t="shared" si="176"/>
        <v>2.0592161694840767</v>
      </c>
    </row>
    <row r="237" spans="1:115" ht="15.75" customHeight="1" x14ac:dyDescent="0.25">
      <c r="A237" s="7"/>
      <c r="H237" s="7"/>
      <c r="I237" s="7"/>
      <c r="J237" s="7"/>
      <c r="K237" s="7"/>
      <c r="L237" s="7"/>
      <c r="M237" s="7"/>
      <c r="BB237">
        <v>6</v>
      </c>
      <c r="BC237" s="37">
        <f t="shared" si="170"/>
        <v>-2.9227933119117235</v>
      </c>
      <c r="BD237" s="37">
        <f t="shared" si="169"/>
        <v>1.2232251397638285</v>
      </c>
      <c r="BW237">
        <v>6</v>
      </c>
      <c r="BX237" s="37">
        <f t="shared" si="171"/>
        <v>4.7779147339232342</v>
      </c>
      <c r="BY237" s="37">
        <f t="shared" si="172"/>
        <v>1.2557779563121858</v>
      </c>
      <c r="CN237">
        <v>6</v>
      </c>
      <c r="CO237" s="37">
        <f t="shared" si="173"/>
        <v>-1.1410340492927324</v>
      </c>
      <c r="CP237" s="37">
        <f t="shared" si="174"/>
        <v>1.6584461999361291</v>
      </c>
      <c r="DI237">
        <v>6</v>
      </c>
      <c r="DJ237" s="37">
        <f t="shared" si="175"/>
        <v>0.3196128124320699</v>
      </c>
      <c r="DK237" s="37">
        <f t="shared" si="176"/>
        <v>1.9521486457883659</v>
      </c>
    </row>
    <row r="238" spans="1:115" ht="15.75" customHeight="1" x14ac:dyDescent="0.25">
      <c r="A238" s="7"/>
      <c r="H238" s="7"/>
      <c r="I238" s="7"/>
      <c r="J238" s="7"/>
      <c r="K238" s="7"/>
      <c r="L238" s="7"/>
      <c r="M238" s="7"/>
    </row>
    <row r="239" spans="1:115" ht="15.75" customHeight="1" x14ac:dyDescent="0.25">
      <c r="A239" s="7"/>
      <c r="H239" s="7"/>
      <c r="I239" s="7"/>
      <c r="J239" s="7"/>
      <c r="K239" s="7"/>
      <c r="L239" s="7"/>
      <c r="M239" s="7"/>
    </row>
    <row r="240" spans="1:115" ht="15.75" customHeight="1" x14ac:dyDescent="0.25">
      <c r="A240" s="7"/>
      <c r="H240" s="7"/>
      <c r="I240" s="7"/>
      <c r="J240" s="7"/>
      <c r="K240" s="7"/>
      <c r="L240" s="7"/>
      <c r="M240" s="7"/>
    </row>
    <row r="241" spans="1:108" ht="15.75" customHeight="1" x14ac:dyDescent="0.25">
      <c r="A241" s="7"/>
      <c r="H241" s="7"/>
      <c r="I241" s="7"/>
      <c r="J241" s="7"/>
      <c r="K241" s="7"/>
      <c r="L241" s="7"/>
      <c r="M241" s="7"/>
    </row>
    <row r="242" spans="1:108" ht="15.75" customHeight="1" x14ac:dyDescent="0.25">
      <c r="A242" s="7"/>
      <c r="H242" s="7"/>
      <c r="I242" s="7"/>
      <c r="J242" s="7"/>
      <c r="K242" s="7"/>
      <c r="L242" s="7"/>
      <c r="M242" s="7"/>
    </row>
    <row r="243" spans="1:108" ht="15.75" customHeight="1" x14ac:dyDescent="0.25">
      <c r="A243" s="7"/>
      <c r="G243" s="7"/>
      <c r="H243" s="7"/>
      <c r="I243" s="7"/>
      <c r="J243" s="7"/>
      <c r="K243" s="7"/>
      <c r="L243" s="7"/>
      <c r="M243" s="7"/>
    </row>
    <row r="244" spans="1:108" ht="15.75" customHeight="1" x14ac:dyDescent="0.25">
      <c r="A244" s="7"/>
      <c r="G244" s="7"/>
      <c r="H244" s="7"/>
      <c r="I244" s="7"/>
      <c r="J244" s="7"/>
      <c r="K244" s="7"/>
      <c r="L244" s="7"/>
      <c r="M244" s="7"/>
    </row>
    <row r="245" spans="1:108" ht="15.75" customHeight="1" x14ac:dyDescent="0.25">
      <c r="A245" s="7"/>
      <c r="G245" s="7"/>
      <c r="H245" s="7"/>
      <c r="I245" s="7"/>
      <c r="J245" s="7"/>
      <c r="K245" s="7"/>
      <c r="L245" s="7"/>
      <c r="M245" s="7"/>
    </row>
    <row r="246" spans="1:108" ht="15.75" customHeight="1" x14ac:dyDescent="0.25">
      <c r="A246" s="7"/>
      <c r="G246" s="7"/>
      <c r="H246" s="7"/>
      <c r="I246" s="7"/>
      <c r="J246" s="7"/>
      <c r="K246" s="7"/>
      <c r="L246" s="7"/>
      <c r="M246" s="7"/>
    </row>
    <row r="247" spans="1:108" ht="15.75" customHeight="1" x14ac:dyDescent="0.25">
      <c r="A247" s="26"/>
      <c r="G247" s="7"/>
      <c r="H247" s="7"/>
      <c r="I247" s="7"/>
      <c r="J247" s="7"/>
      <c r="K247" s="7"/>
      <c r="L247" s="7"/>
      <c r="M247" s="7"/>
    </row>
    <row r="248" spans="1:108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54" spans="1:108" s="30" customFormat="1" ht="15.75" customHeight="1" x14ac:dyDescent="0.25">
      <c r="W254" s="62"/>
      <c r="AO254" s="62"/>
      <c r="BH254" s="62"/>
      <c r="CA254" s="62"/>
      <c r="CT254" s="62"/>
    </row>
    <row r="255" spans="1:108" ht="15.75" thickBot="1" x14ac:dyDescent="0.3">
      <c r="B255" s="7"/>
    </row>
    <row r="256" spans="1:108" ht="15.75" customHeight="1" x14ac:dyDescent="0.25">
      <c r="A256" s="7"/>
      <c r="C256" s="7"/>
      <c r="E256" s="7"/>
      <c r="AV256" t="s">
        <v>72</v>
      </c>
      <c r="AW256" s="64"/>
      <c r="AX256" s="65" t="s">
        <v>26</v>
      </c>
      <c r="AY256" s="65" t="s">
        <v>73</v>
      </c>
      <c r="AZ256" s="66"/>
      <c r="BN256" t="s">
        <v>72</v>
      </c>
      <c r="BO256" s="64"/>
      <c r="BP256" s="65" t="s">
        <v>26</v>
      </c>
      <c r="BQ256" s="65" t="s">
        <v>73</v>
      </c>
      <c r="BR256" s="66"/>
      <c r="CH256" t="s">
        <v>72</v>
      </c>
      <c r="CI256" s="64"/>
      <c r="CJ256" s="65" t="s">
        <v>26</v>
      </c>
      <c r="CK256" s="65" t="s">
        <v>73</v>
      </c>
      <c r="CL256" s="66"/>
      <c r="CZ256" t="s">
        <v>72</v>
      </c>
      <c r="DA256" s="64"/>
      <c r="DB256" s="65" t="s">
        <v>26</v>
      </c>
      <c r="DC256" s="65" t="s">
        <v>73</v>
      </c>
      <c r="DD256" s="66"/>
    </row>
    <row r="257" spans="1:115" ht="15.75" customHeight="1" x14ac:dyDescent="0.25">
      <c r="A257" s="7"/>
      <c r="C257" s="7"/>
      <c r="D257" s="31" t="s">
        <v>43</v>
      </c>
      <c r="I257" s="7"/>
      <c r="J257" s="31" t="s">
        <v>45</v>
      </c>
      <c r="O257" s="7"/>
      <c r="P257" s="31" t="s">
        <v>46</v>
      </c>
      <c r="AW257" s="67"/>
      <c r="AX257" cm="1">
        <f t="array" ref="AX257:AY261">LINEST(AU262:AU268,AQ262:AQ268,FALSE,TRUE)</f>
        <v>-0.5602591041253584</v>
      </c>
      <c r="AY257">
        <v>0</v>
      </c>
      <c r="AZ257" s="69"/>
      <c r="BO257" s="67"/>
      <c r="BP257" cm="1">
        <f t="array" ref="BP257:BQ261">LINEST(BM262:BM269,BJ262:BJ269,TRUE,TRUE)</f>
        <v>0.59738549660501938</v>
      </c>
      <c r="BQ257">
        <v>2.2982272842919977</v>
      </c>
      <c r="BR257" s="69"/>
      <c r="BS257" s="34"/>
      <c r="CI257" s="67"/>
      <c r="CJ257" cm="1">
        <f t="array" ref="CJ257:CK261">LINEST(CG261:CG268,CC261:CC268,FALSE,TRUE)</f>
        <v>-0.20179753472768938</v>
      </c>
      <c r="CK257">
        <v>0</v>
      </c>
      <c r="CL257" s="69"/>
      <c r="DA257" s="67"/>
      <c r="DB257">
        <f t="array" ref="DB257:DC261">LINEST(CY262:CY269,CV262:CV269,FALSE,TRUE)</f>
        <v>7.253266178614097E-2</v>
      </c>
      <c r="DC257">
        <v>0</v>
      </c>
      <c r="DD257" s="69"/>
      <c r="DE257" s="34"/>
    </row>
    <row r="258" spans="1:115" ht="15.75" customHeight="1" x14ac:dyDescent="0.25">
      <c r="G258" s="40" t="s">
        <v>54</v>
      </c>
      <c r="M258" s="40" t="s">
        <v>54</v>
      </c>
      <c r="S258" s="40" t="s">
        <v>54</v>
      </c>
      <c r="AW258" s="67" t="s">
        <v>74</v>
      </c>
      <c r="AX258">
        <v>1.4378101408129566E-2</v>
      </c>
      <c r="AY258" t="e">
        <v>#N/A</v>
      </c>
      <c r="AZ258" s="69"/>
      <c r="BB258" t="s">
        <v>75</v>
      </c>
      <c r="BC258" t="s">
        <v>76</v>
      </c>
      <c r="BD258" t="s">
        <v>77</v>
      </c>
      <c r="BO258" s="67" t="s">
        <v>74</v>
      </c>
      <c r="BP258">
        <v>9.7008476818749606E-2</v>
      </c>
      <c r="BQ258">
        <v>0.3316427422192964</v>
      </c>
      <c r="BR258" s="69"/>
      <c r="BS258" s="34"/>
      <c r="BW258" t="s">
        <v>75</v>
      </c>
      <c r="BX258" t="s">
        <v>76</v>
      </c>
      <c r="BY258" t="s">
        <v>77</v>
      </c>
      <c r="CI258" s="67" t="s">
        <v>74</v>
      </c>
      <c r="CJ258">
        <v>1.2826424879774385E-2</v>
      </c>
      <c r="CK258" t="e">
        <v>#N/A</v>
      </c>
      <c r="CL258" s="69"/>
      <c r="CN258" t="s">
        <v>75</v>
      </c>
      <c r="CO258" t="s">
        <v>76</v>
      </c>
      <c r="CP258" t="s">
        <v>77</v>
      </c>
      <c r="DA258" s="67" t="s">
        <v>74</v>
      </c>
      <c r="DB258">
        <v>2.9574763297937874E-3</v>
      </c>
      <c r="DC258" t="e">
        <v>#N/A</v>
      </c>
      <c r="DD258" s="69"/>
      <c r="DE258" s="34"/>
      <c r="DI258" t="s">
        <v>75</v>
      </c>
      <c r="DJ258" t="s">
        <v>76</v>
      </c>
      <c r="DK258" t="s">
        <v>77</v>
      </c>
    </row>
    <row r="259" spans="1:115" ht="15.75" customHeight="1" x14ac:dyDescent="0.25">
      <c r="C259" s="23" t="s">
        <v>38</v>
      </c>
      <c r="D259" s="42">
        <v>4</v>
      </c>
      <c r="E259" s="43" t="s">
        <v>8</v>
      </c>
      <c r="F259" s="44"/>
      <c r="G259" s="34">
        <f>(1-(F269/F261))*100</f>
        <v>61.548281207258135</v>
      </c>
      <c r="H259" s="34"/>
      <c r="I259" s="41" t="s">
        <v>38</v>
      </c>
      <c r="J259" s="42">
        <v>4</v>
      </c>
      <c r="K259" s="43" t="s">
        <v>8</v>
      </c>
      <c r="L259" s="44"/>
      <c r="M259" s="34">
        <f>(1-(L269/L261))*100</f>
        <v>0</v>
      </c>
      <c r="N259" s="34"/>
      <c r="O259" s="41" t="s">
        <v>38</v>
      </c>
      <c r="P259" s="42">
        <v>4</v>
      </c>
      <c r="Q259" s="43" t="s">
        <v>8</v>
      </c>
      <c r="R259" s="44"/>
      <c r="S259" s="34">
        <f>(1-(R269/R261))*100</f>
        <v>0</v>
      </c>
      <c r="Z259" s="23" t="s">
        <v>38</v>
      </c>
      <c r="AA259" s="24">
        <v>4</v>
      </c>
      <c r="AB259" s="25" t="s">
        <v>8</v>
      </c>
      <c r="AC259" s="25" t="s">
        <v>51</v>
      </c>
      <c r="AE259" s="40" t="s">
        <v>54</v>
      </c>
      <c r="AW259" s="67" t="s">
        <v>78</v>
      </c>
      <c r="AX259">
        <v>0.99606392196406457</v>
      </c>
      <c r="AY259">
        <v>0.1090273520997887</v>
      </c>
      <c r="AZ259" s="69" t="s">
        <v>79</v>
      </c>
      <c r="BB259">
        <v>0</v>
      </c>
      <c r="BC259" s="37">
        <f>$AX$257*BB259</f>
        <v>0</v>
      </c>
      <c r="BD259" s="37">
        <f>$AS$262*(1-EXP(-$AX$265*BB259))</f>
        <v>0</v>
      </c>
      <c r="BO259" s="67" t="s">
        <v>78</v>
      </c>
      <c r="BP259">
        <v>0.8633938577306246</v>
      </c>
      <c r="BQ259">
        <v>0.50755925292742421</v>
      </c>
      <c r="BR259" s="69" t="s">
        <v>79</v>
      </c>
      <c r="BS259" s="34"/>
      <c r="BW259">
        <v>0</v>
      </c>
      <c r="BX259" s="37">
        <f>$BP$257*BW259+$BQ$257</f>
        <v>2.2982272842919977</v>
      </c>
      <c r="BY259" s="37">
        <f>($BP$265*BP$264*BP$264*BW259)/(1+$BP$265*BP$264*BW259)</f>
        <v>0</v>
      </c>
      <c r="CI259" s="67" t="s">
        <v>78</v>
      </c>
      <c r="CJ259">
        <v>0.97249787619222983</v>
      </c>
      <c r="CK259">
        <v>9.7261182255813039E-2</v>
      </c>
      <c r="CL259" s="69" t="s">
        <v>79</v>
      </c>
      <c r="CN259">
        <v>0</v>
      </c>
      <c r="CO259" s="37">
        <f>$CJ$257*CN259</f>
        <v>0</v>
      </c>
      <c r="CP259" s="37">
        <f>$CE$261*(EXP(-$CJ$265*CN259))</f>
        <v>3.9735507246376809</v>
      </c>
      <c r="DA259" s="67" t="s">
        <v>78</v>
      </c>
      <c r="DB259">
        <v>0.98849601551885247</v>
      </c>
      <c r="DC259">
        <v>2.8597435087095922E-2</v>
      </c>
      <c r="DD259" s="69" t="s">
        <v>79</v>
      </c>
      <c r="DE259" s="34"/>
      <c r="DI259">
        <v>0</v>
      </c>
      <c r="DJ259" s="37">
        <f>$DB$257*DI259</f>
        <v>0</v>
      </c>
      <c r="DK259" s="37">
        <f>($CX$261)/(1+($DB$265*DI259*$CX$261))</f>
        <v>3.9735507246376809</v>
      </c>
    </row>
    <row r="260" spans="1:115" ht="15.75" customHeight="1" x14ac:dyDescent="0.25">
      <c r="C260" s="23" t="s">
        <v>42</v>
      </c>
      <c r="D260" s="23" t="s">
        <v>44</v>
      </c>
      <c r="E260" s="23" t="s">
        <v>39</v>
      </c>
      <c r="F260" s="23" t="s">
        <v>40</v>
      </c>
      <c r="G260" s="23" t="s">
        <v>41</v>
      </c>
      <c r="I260" s="23" t="s">
        <v>42</v>
      </c>
      <c r="J260" s="23" t="s">
        <v>44</v>
      </c>
      <c r="K260" s="23" t="s">
        <v>39</v>
      </c>
      <c r="L260" s="23" t="s">
        <v>40</v>
      </c>
      <c r="M260" s="23" t="s">
        <v>41</v>
      </c>
      <c r="O260" s="23" t="s">
        <v>42</v>
      </c>
      <c r="P260" s="23" t="s">
        <v>44</v>
      </c>
      <c r="Q260" s="23" t="s">
        <v>39</v>
      </c>
      <c r="R260" s="23" t="s">
        <v>40</v>
      </c>
      <c r="S260" s="23" t="s">
        <v>41</v>
      </c>
      <c r="AA260" s="23" t="s">
        <v>44</v>
      </c>
      <c r="AB260" s="23" t="s">
        <v>40</v>
      </c>
      <c r="AC260" s="23" t="s">
        <v>40</v>
      </c>
      <c r="AE260" s="34">
        <f>(1-(AB269/AB261))*100</f>
        <v>61.548281207258135</v>
      </c>
      <c r="AQ260" s="23" t="s">
        <v>75</v>
      </c>
      <c r="AR260" s="23" t="s">
        <v>80</v>
      </c>
      <c r="AS260" s="23" t="s">
        <v>21</v>
      </c>
      <c r="AT260" s="23" t="s">
        <v>81</v>
      </c>
      <c r="AU260" s="23" t="s">
        <v>82</v>
      </c>
      <c r="AW260" s="70" t="s">
        <v>83</v>
      </c>
      <c r="AX260">
        <v>1518.3600216310474</v>
      </c>
      <c r="AY260">
        <v>6</v>
      </c>
      <c r="AZ260" s="69" t="s">
        <v>84</v>
      </c>
      <c r="BB260">
        <v>0.5</v>
      </c>
      <c r="BC260" s="37">
        <f t="shared" ref="BC260:BC271" si="202">$AX$257*BB260</f>
        <v>-0.2801295520626792</v>
      </c>
      <c r="BD260" s="37">
        <f t="shared" ref="BD260:BD271" si="203">$AS$262*(1-EXP(-$AX$265*BB260))</f>
        <v>0.23900298803291306</v>
      </c>
      <c r="BJ260" s="23" t="s">
        <v>75</v>
      </c>
      <c r="BK260" s="23" t="s">
        <v>80</v>
      </c>
      <c r="BL260" s="23" t="s">
        <v>21</v>
      </c>
      <c r="BM260" s="23" t="s">
        <v>89</v>
      </c>
      <c r="BO260" s="70" t="s">
        <v>83</v>
      </c>
      <c r="BP260">
        <v>37.921890336149929</v>
      </c>
      <c r="BQ260">
        <v>6</v>
      </c>
      <c r="BR260" s="69" t="s">
        <v>84</v>
      </c>
      <c r="BS260" s="34"/>
      <c r="BW260">
        <v>0.5</v>
      </c>
      <c r="BX260" s="37">
        <f t="shared" ref="BX260:BX271" si="204">$BP$257*BW260+$BQ$257</f>
        <v>2.5969200325945074</v>
      </c>
      <c r="BY260" s="37">
        <f t="shared" ref="BY260:BY271" si="205">($BP$265*BP$264*BP$264*BW260)/(1+$BP$265*BP$264*BW260)</f>
        <v>0.19253577073009231</v>
      </c>
      <c r="CC260" s="23" t="s">
        <v>75</v>
      </c>
      <c r="CD260" s="23" t="s">
        <v>113</v>
      </c>
      <c r="CE260" s="23" t="s">
        <v>38</v>
      </c>
      <c r="CF260" s="23"/>
      <c r="CG260" s="23" t="s">
        <v>114</v>
      </c>
      <c r="CI260" s="70" t="s">
        <v>83</v>
      </c>
      <c r="CJ260">
        <v>247.52579767756981</v>
      </c>
      <c r="CK260">
        <v>7</v>
      </c>
      <c r="CL260" s="69" t="s">
        <v>84</v>
      </c>
      <c r="CN260">
        <v>0.5</v>
      </c>
      <c r="CO260" s="37">
        <f t="shared" ref="CO260:CO271" si="206">$CJ$257*CN260</f>
        <v>-0.10089876736384469</v>
      </c>
      <c r="CP260" s="37">
        <f t="shared" ref="CP260:CP271" si="207">$CE$261*(EXP(-$CJ$265*CN260))</f>
        <v>3.5921873860403837</v>
      </c>
      <c r="CV260" s="23" t="s">
        <v>75</v>
      </c>
      <c r="CW260" s="23" t="s">
        <v>115</v>
      </c>
      <c r="CX260" s="23" t="s">
        <v>116</v>
      </c>
      <c r="CY260" s="23" t="s">
        <v>117</v>
      </c>
      <c r="DA260" s="70" t="s">
        <v>83</v>
      </c>
      <c r="DB260">
        <v>601.48482640701263</v>
      </c>
      <c r="DC260">
        <v>7</v>
      </c>
      <c r="DD260" s="69" t="s">
        <v>84</v>
      </c>
      <c r="DE260" s="34"/>
      <c r="DI260">
        <v>0.5</v>
      </c>
      <c r="DJ260" s="37">
        <f t="shared" ref="DJ260:DJ271" si="208">$DB$257*DI260</f>
        <v>3.6266330893070485E-2</v>
      </c>
      <c r="DK260" s="37">
        <f t="shared" ref="DK260:DK271" si="209">($CX$261)/(1+($DB$265*DI260*$CX$261))</f>
        <v>3.4730613759359961</v>
      </c>
    </row>
    <row r="261" spans="1:115" ht="15.75" thickBot="1" x14ac:dyDescent="0.3">
      <c r="C261" s="32">
        <v>0.40277777777777773</v>
      </c>
      <c r="D261" s="27">
        <v>0</v>
      </c>
      <c r="E261" s="29">
        <v>1.127</v>
      </c>
      <c r="F261" s="35">
        <f>(E261-$C$7)/$C$6</f>
        <v>3.9735507246376809</v>
      </c>
      <c r="G261" s="35">
        <f>(1-D259/F261)*100</f>
        <v>-0.66563326342665707</v>
      </c>
      <c r="I261" s="32"/>
      <c r="J261" s="27">
        <v>0</v>
      </c>
      <c r="K261" s="29"/>
      <c r="L261" s="35">
        <f>(K261-$C$7)/$C$6</f>
        <v>-0.10978260869565216</v>
      </c>
      <c r="M261" s="35">
        <f>(1-J259/L261)*100</f>
        <v>3743.5643564356442</v>
      </c>
      <c r="O261" s="32"/>
      <c r="P261" s="27">
        <v>0</v>
      </c>
      <c r="Q261" s="29"/>
      <c r="R261" s="35">
        <f>(Q261-$C$7)/$C$6</f>
        <v>-0.10978260869565216</v>
      </c>
      <c r="S261" s="35">
        <f>(1-P259/R261)*100</f>
        <v>3743.5643564356442</v>
      </c>
      <c r="AA261" s="27">
        <v>0</v>
      </c>
      <c r="AB261" s="35">
        <f>AVERAGE(F261)</f>
        <v>3.9735507246376809</v>
      </c>
      <c r="AC261" s="35">
        <f>STDEVA(F261,L261)</f>
        <v>2.887352689845069</v>
      </c>
      <c r="AQ261" s="63">
        <f>AA261</f>
        <v>0</v>
      </c>
      <c r="AR261" s="35">
        <f>(AB$261-AB261)*($F$5/$F$6)</f>
        <v>0</v>
      </c>
      <c r="AS261" s="35">
        <f>(AB$261-AB$269)*($F$5/$F$6)</f>
        <v>0.97826086956521729</v>
      </c>
      <c r="AT261" s="35">
        <f>1-AR261/AS261</f>
        <v>1</v>
      </c>
      <c r="AU261" s="35">
        <f>LN(AT261)</f>
        <v>0</v>
      </c>
      <c r="AW261" s="71" t="s">
        <v>85</v>
      </c>
      <c r="AX261" s="68">
        <v>18.048690165932584</v>
      </c>
      <c r="AY261" s="68">
        <v>7.1321781035347795E-2</v>
      </c>
      <c r="AZ261" s="72"/>
      <c r="BB261">
        <v>1</v>
      </c>
      <c r="BC261" s="37">
        <f t="shared" si="202"/>
        <v>-0.5602591041253584</v>
      </c>
      <c r="BD261" s="37">
        <f t="shared" si="203"/>
        <v>0.41961416048186184</v>
      </c>
      <c r="BJ261" s="63">
        <f>AA261</f>
        <v>0</v>
      </c>
      <c r="BK261" s="35"/>
      <c r="BL261" s="35"/>
      <c r="BM261" s="35"/>
      <c r="BO261" s="71" t="s">
        <v>85</v>
      </c>
      <c r="BP261" s="68">
        <v>9.76930068879145</v>
      </c>
      <c r="BQ261" s="68">
        <v>1.5456983713934696</v>
      </c>
      <c r="BR261" s="72"/>
      <c r="BS261" s="34"/>
      <c r="BW261">
        <v>1</v>
      </c>
      <c r="BX261" s="37">
        <f t="shared" si="204"/>
        <v>2.8956127808970171</v>
      </c>
      <c r="BY261" s="37">
        <f t="shared" si="205"/>
        <v>0.34535004355458571</v>
      </c>
      <c r="CC261" s="63">
        <v>0</v>
      </c>
      <c r="CD261" s="35">
        <f>AB261</f>
        <v>3.9735507246376809</v>
      </c>
      <c r="CE261" s="35">
        <f>$AB$261</f>
        <v>3.9735507246376809</v>
      </c>
      <c r="CF261" s="35"/>
      <c r="CG261" s="35">
        <f>LN(CD261)-LN(CE261)</f>
        <v>0</v>
      </c>
      <c r="CI261" s="71" t="s">
        <v>85</v>
      </c>
      <c r="CJ261" s="68">
        <v>2.3415290887749478</v>
      </c>
      <c r="CK261" s="68">
        <v>6.6218163016589365E-2</v>
      </c>
      <c r="CL261" s="72"/>
      <c r="CN261">
        <v>1</v>
      </c>
      <c r="CO261" s="37">
        <f t="shared" si="206"/>
        <v>-0.20179753472768938</v>
      </c>
      <c r="CP261" s="37">
        <f t="shared" si="207"/>
        <v>3.2474255673694086</v>
      </c>
      <c r="CV261" s="63">
        <v>0</v>
      </c>
      <c r="CW261" s="35">
        <f>AB261</f>
        <v>3.9735507246376809</v>
      </c>
      <c r="CX261" s="35">
        <f>$AB$261</f>
        <v>3.9735507246376809</v>
      </c>
      <c r="CY261" s="35">
        <f>1/CW261-1/CX261</f>
        <v>0</v>
      </c>
      <c r="DA261" s="71" t="s">
        <v>85</v>
      </c>
      <c r="DB261" s="68">
        <v>0.49190228691068383</v>
      </c>
      <c r="DC261" s="68">
        <v>5.7246930549246546E-3</v>
      </c>
      <c r="DD261" s="72"/>
      <c r="DE261" s="34"/>
      <c r="DI261">
        <v>1</v>
      </c>
      <c r="DJ261" s="37">
        <f t="shared" si="208"/>
        <v>7.253266178614097E-2</v>
      </c>
      <c r="DK261" s="37">
        <f t="shared" si="209"/>
        <v>3.0845467007096321</v>
      </c>
    </row>
    <row r="262" spans="1:115" ht="15.75" customHeight="1" x14ac:dyDescent="0.25">
      <c r="C262" s="32">
        <v>0.4236111111111111</v>
      </c>
      <c r="D262" s="28">
        <v>0.5</v>
      </c>
      <c r="E262" s="29">
        <v>1</v>
      </c>
      <c r="F262" s="35">
        <f>(E262-$C$7)/$C$6</f>
        <v>3.513405797101449</v>
      </c>
      <c r="G262" s="35">
        <f>(1-F261/F262)*100</f>
        <v>-13.096834072393527</v>
      </c>
      <c r="I262" s="32"/>
      <c r="J262" s="28">
        <v>0.5</v>
      </c>
      <c r="K262" s="29"/>
      <c r="L262" s="35">
        <f>(K262-$C$7)/$C$6</f>
        <v>-0.10978260869565216</v>
      </c>
      <c r="M262" s="35">
        <f>(1-L261/L262)*100</f>
        <v>0</v>
      </c>
      <c r="O262" s="32"/>
      <c r="P262" s="28">
        <v>0.5</v>
      </c>
      <c r="Q262" s="29"/>
      <c r="R262" s="35">
        <f>(Q262-$C$7)/$C$6</f>
        <v>-0.10978260869565216</v>
      </c>
      <c r="S262" s="35">
        <f>(1-R261/R262)*100</f>
        <v>0</v>
      </c>
      <c r="AA262" s="28">
        <v>0.5</v>
      </c>
      <c r="AB262" s="35">
        <f t="shared" ref="AB262:AB269" si="210">AVERAGE(F262)</f>
        <v>3.513405797101449</v>
      </c>
      <c r="AC262" s="35">
        <f t="shared" ref="AC262:AC269" si="211">STDEVA(F262,L262)</f>
        <v>2.5619810912556069</v>
      </c>
      <c r="AQ262" s="63">
        <f>AA262</f>
        <v>0.5</v>
      </c>
      <c r="AR262" s="35">
        <f t="shared" ref="AR262:AR269" si="212">(AB$261-AB262)*($F$5/$F$6)</f>
        <v>0.18405797101449278</v>
      </c>
      <c r="AS262" s="35">
        <f t="shared" ref="AS262:AS268" si="213">(AB$261-AB$269)*($F$5/$F$6)</f>
        <v>0.97826086956521729</v>
      </c>
      <c r="AT262" s="35">
        <f>1-AR262/AS262</f>
        <v>0.81185185185185182</v>
      </c>
      <c r="AU262" s="35">
        <f>LN(AT262)</f>
        <v>-0.20843740392451432</v>
      </c>
      <c r="BB262">
        <v>1.5</v>
      </c>
      <c r="BC262" s="37">
        <f t="shared" si="202"/>
        <v>-0.8403886561880376</v>
      </c>
      <c r="BD262" s="37">
        <f t="shared" si="203"/>
        <v>0.55609946504588559</v>
      </c>
      <c r="BJ262" s="63">
        <f>AA262</f>
        <v>0.5</v>
      </c>
      <c r="BK262" s="35">
        <f>(AB$261-AB262)*($F$5/$F$6)</f>
        <v>0.18405797101449278</v>
      </c>
      <c r="BL262" s="35">
        <f>(AB$261-AB$269)*($F$5/$F$6)</f>
        <v>0.97826086956521729</v>
      </c>
      <c r="BM262" s="35">
        <f>BJ262/BK262</f>
        <v>2.7165354330708658</v>
      </c>
      <c r="BS262" s="34"/>
      <c r="BW262">
        <v>1.5</v>
      </c>
      <c r="BX262" s="37">
        <f t="shared" si="204"/>
        <v>3.1943055291995268</v>
      </c>
      <c r="BY262" s="37">
        <f t="shared" si="205"/>
        <v>0.46958563803253056</v>
      </c>
      <c r="CC262" s="63">
        <v>0.5</v>
      </c>
      <c r="CD262" s="35">
        <f t="shared" ref="CD262:CD269" si="214">AB262</f>
        <v>3.513405797101449</v>
      </c>
      <c r="CE262" s="35">
        <f t="shared" ref="CE262:CE268" si="215">$AB$261</f>
        <v>3.9735507246376809</v>
      </c>
      <c r="CF262" s="35"/>
      <c r="CG262" s="35">
        <f>LN(CD262)-LN(CE262)</f>
        <v>-0.12307420445566275</v>
      </c>
      <c r="CN262">
        <v>1.5</v>
      </c>
      <c r="CO262" s="37">
        <f t="shared" si="206"/>
        <v>-0.30269630209153409</v>
      </c>
      <c r="CP262" s="37">
        <f t="shared" si="207"/>
        <v>2.935752421097658</v>
      </c>
      <c r="CV262" s="63">
        <v>0.5</v>
      </c>
      <c r="CW262" s="35">
        <f t="shared" ref="CW262:CW269" si="216">AB262</f>
        <v>3.513405797101449</v>
      </c>
      <c r="CX262" s="35">
        <f t="shared" ref="CX262:CX269" si="217">$AB$261</f>
        <v>3.9735507246376809</v>
      </c>
      <c r="CY262" s="35">
        <f t="shared" ref="CY262:CY269" si="218">1/CW262-1/CX262</f>
        <v>3.2960027391087943E-2</v>
      </c>
      <c r="DE262" s="34"/>
      <c r="DI262">
        <v>1.5</v>
      </c>
      <c r="DJ262" s="37">
        <f t="shared" si="208"/>
        <v>0.10879899267921145</v>
      </c>
      <c r="DK262" s="37">
        <f t="shared" si="209"/>
        <v>2.7742092520179171</v>
      </c>
    </row>
    <row r="263" spans="1:115" ht="15.75" customHeight="1" x14ac:dyDescent="0.25">
      <c r="C263" s="32">
        <v>0.44444444444444398</v>
      </c>
      <c r="D263" s="27">
        <v>1</v>
      </c>
      <c r="E263" s="29">
        <v>0.94599999999999995</v>
      </c>
      <c r="F263" s="35">
        <f t="shared" ref="F263:F269" si="219">(E263-$C$7)/$C$6</f>
        <v>3.3177536231884055</v>
      </c>
      <c r="G263" s="35">
        <f t="shared" ref="G263:G269" si="220">(1-F262/F263)*100</f>
        <v>-5.8971278803101379</v>
      </c>
      <c r="H263" s="7"/>
      <c r="I263" s="32"/>
      <c r="J263" s="27">
        <v>1</v>
      </c>
      <c r="K263" s="29"/>
      <c r="L263" s="35">
        <f t="shared" ref="L263:L265" si="221">(K263-$C$7)/$C$6</f>
        <v>-0.10978260869565216</v>
      </c>
      <c r="M263" s="35">
        <f t="shared" ref="M263:M269" si="222">(1-L262/L263)*100</f>
        <v>0</v>
      </c>
      <c r="O263" s="32"/>
      <c r="P263" s="27">
        <v>1</v>
      </c>
      <c r="Q263" s="29"/>
      <c r="R263" s="35">
        <f t="shared" ref="R263:R269" si="223">(Q263-$C$7)/$C$6</f>
        <v>-0.10978260869565216</v>
      </c>
      <c r="S263" s="35">
        <f t="shared" ref="S263:S269" si="224">(1-R262/R263)*100</f>
        <v>0</v>
      </c>
      <c r="AA263" s="27">
        <v>1</v>
      </c>
      <c r="AB263" s="35">
        <f t="shared" si="210"/>
        <v>3.3177536231884055</v>
      </c>
      <c r="AC263" s="35">
        <f t="shared" si="211"/>
        <v>2.4236341123278042</v>
      </c>
      <c r="AQ263" s="63">
        <f t="shared" ref="AQ263:AQ268" si="225">AA263</f>
        <v>1</v>
      </c>
      <c r="AR263" s="35">
        <f t="shared" si="212"/>
        <v>0.26231884057971017</v>
      </c>
      <c r="AS263" s="35">
        <f t="shared" si="213"/>
        <v>0.97826086956521729</v>
      </c>
      <c r="AT263" s="35">
        <f t="shared" ref="AT263:AT268" si="226">1-AR263/AS263</f>
        <v>0.73185185185185175</v>
      </c>
      <c r="AU263" s="35">
        <f t="shared" ref="AU263:AU268" si="227">LN(AT263)</f>
        <v>-0.31217717368460746</v>
      </c>
      <c r="BB263">
        <v>2</v>
      </c>
      <c r="BC263" s="37">
        <f t="shared" si="202"/>
        <v>-1.1205182082507168</v>
      </c>
      <c r="BD263" s="37">
        <f t="shared" si="203"/>
        <v>0.65923947631622826</v>
      </c>
      <c r="BJ263" s="63">
        <f t="shared" ref="BJ263:BJ269" si="228">AA263</f>
        <v>1</v>
      </c>
      <c r="BK263" s="35">
        <f t="shared" ref="BK263:BK269" si="229">(AB$261-AB263)*($F$5/$F$6)</f>
        <v>0.26231884057971017</v>
      </c>
      <c r="BL263" s="35">
        <f t="shared" ref="BL263:BL269" si="230">(AB$261-AB$269)*($F$5/$F$6)</f>
        <v>0.97826086956521729</v>
      </c>
      <c r="BM263" s="35">
        <f t="shared" ref="BM263:BM269" si="231">BJ263/BK263</f>
        <v>3.8121546961325965</v>
      </c>
      <c r="BS263" s="34"/>
      <c r="BW263">
        <v>2</v>
      </c>
      <c r="BX263" s="37">
        <f t="shared" si="204"/>
        <v>3.4929982775020365</v>
      </c>
      <c r="BY263" s="37">
        <f t="shared" si="205"/>
        <v>0.57257400121888091</v>
      </c>
      <c r="CC263" s="63">
        <v>1</v>
      </c>
      <c r="CD263" s="35">
        <f t="shared" si="214"/>
        <v>3.3177536231884055</v>
      </c>
      <c r="CE263" s="35">
        <f t="shared" si="215"/>
        <v>3.9735507246376809</v>
      </c>
      <c r="CF263" s="35"/>
      <c r="CG263" s="35">
        <f t="shared" ref="CG263:CG268" si="232">LN(CD263)-LN(CE263)</f>
        <v>-0.18037214965247683</v>
      </c>
      <c r="CN263">
        <v>2</v>
      </c>
      <c r="CO263" s="37">
        <f t="shared" si="206"/>
        <v>-0.40359506945537876</v>
      </c>
      <c r="CP263" s="37">
        <f t="shared" si="207"/>
        <v>2.6539922468376482</v>
      </c>
      <c r="CV263" s="63">
        <v>1</v>
      </c>
      <c r="CW263" s="35">
        <f t="shared" si="216"/>
        <v>3.3177536231884055</v>
      </c>
      <c r="CX263" s="35">
        <f t="shared" si="217"/>
        <v>3.9735507246376809</v>
      </c>
      <c r="CY263" s="35">
        <f t="shared" si="218"/>
        <v>4.9744675168396368E-2</v>
      </c>
      <c r="DE263" s="34"/>
      <c r="DI263">
        <v>2</v>
      </c>
      <c r="DJ263" s="37">
        <f t="shared" si="208"/>
        <v>0.14506532357228194</v>
      </c>
      <c r="DK263" s="37">
        <f>($CX$261)/(1+($DB$265*DI263*$CX$261))</f>
        <v>2.5206097229853839</v>
      </c>
    </row>
    <row r="264" spans="1:115" ht="15.75" customHeight="1" x14ac:dyDescent="0.25">
      <c r="A264" s="7"/>
      <c r="B264" s="7"/>
      <c r="C264" s="32">
        <v>0.46527777777777801</v>
      </c>
      <c r="D264" s="27">
        <v>1.5</v>
      </c>
      <c r="E264" s="45">
        <v>0.748</v>
      </c>
      <c r="F264" s="35">
        <f t="shared" si="219"/>
        <v>2.6003623188405793</v>
      </c>
      <c r="G264" s="35">
        <f t="shared" si="220"/>
        <v>-27.588128744600816</v>
      </c>
      <c r="H264" s="7"/>
      <c r="I264" s="32"/>
      <c r="J264" s="27">
        <v>1.5</v>
      </c>
      <c r="K264" s="29"/>
      <c r="L264" s="35">
        <f t="shared" si="221"/>
        <v>-0.10978260869565216</v>
      </c>
      <c r="M264" s="35">
        <f t="shared" si="222"/>
        <v>0</v>
      </c>
      <c r="O264" s="32"/>
      <c r="P264" s="27">
        <v>1.5</v>
      </c>
      <c r="Q264" s="29"/>
      <c r="R264" s="35">
        <f t="shared" si="223"/>
        <v>-0.10978260869565216</v>
      </c>
      <c r="S264" s="35">
        <f t="shared" si="224"/>
        <v>0</v>
      </c>
      <c r="AA264" s="27">
        <v>1.5</v>
      </c>
      <c r="AB264" s="35">
        <f t="shared" si="210"/>
        <v>2.6003623188405793</v>
      </c>
      <c r="AC264" s="35">
        <f t="shared" si="211"/>
        <v>1.9163618562591938</v>
      </c>
      <c r="AQ264" s="63">
        <f t="shared" si="225"/>
        <v>1.5</v>
      </c>
      <c r="AR264" s="35">
        <f t="shared" si="212"/>
        <v>0.54927536231884067</v>
      </c>
      <c r="AS264" s="35">
        <f t="shared" si="213"/>
        <v>0.97826086956521729</v>
      </c>
      <c r="AT264" s="35">
        <f t="shared" si="226"/>
        <v>0.43851851851851842</v>
      </c>
      <c r="AU264" s="35">
        <f t="shared" si="227"/>
        <v>-0.8243532365484697</v>
      </c>
      <c r="BB264">
        <v>2.5</v>
      </c>
      <c r="BC264" s="37">
        <f t="shared" si="202"/>
        <v>-1.400647760313396</v>
      </c>
      <c r="BD264" s="37">
        <f t="shared" si="203"/>
        <v>0.73718092179878036</v>
      </c>
      <c r="BJ264" s="63">
        <f t="shared" si="228"/>
        <v>1.5</v>
      </c>
      <c r="BK264" s="35">
        <f t="shared" si="229"/>
        <v>0.54927536231884067</v>
      </c>
      <c r="BL264" s="35">
        <f t="shared" si="230"/>
        <v>0.97826086956521729</v>
      </c>
      <c r="BM264" s="35">
        <f t="shared" si="231"/>
        <v>2.7308707124010549</v>
      </c>
      <c r="BO264" t="s">
        <v>21</v>
      </c>
      <c r="BP264" s="37">
        <f>1/BP257</f>
        <v>1.673960961026113</v>
      </c>
      <c r="BS264" s="34"/>
      <c r="BW264">
        <v>2.5</v>
      </c>
      <c r="BX264" s="37">
        <f t="shared" si="204"/>
        <v>3.7916910258045462</v>
      </c>
      <c r="BY264" s="37">
        <f t="shared" si="205"/>
        <v>0.65933642350764421</v>
      </c>
      <c r="CC264" s="63">
        <v>1.5</v>
      </c>
      <c r="CD264" s="35">
        <f t="shared" si="214"/>
        <v>2.6003623188405793</v>
      </c>
      <c r="CE264" s="35">
        <f t="shared" si="215"/>
        <v>3.9735507246376809</v>
      </c>
      <c r="CF264" s="35"/>
      <c r="CG264" s="35">
        <f t="shared" si="232"/>
        <v>-0.42400929533013709</v>
      </c>
      <c r="CN264">
        <v>2.5</v>
      </c>
      <c r="CO264" s="37">
        <f t="shared" si="206"/>
        <v>-0.50449383681922344</v>
      </c>
      <c r="CP264" s="37">
        <f t="shared" si="207"/>
        <v>2.3992741334913954</v>
      </c>
      <c r="CV264" s="63">
        <v>1.5</v>
      </c>
      <c r="CW264" s="35">
        <f t="shared" si="216"/>
        <v>2.6003623188405793</v>
      </c>
      <c r="CX264" s="35">
        <f t="shared" si="217"/>
        <v>3.9735507246376809</v>
      </c>
      <c r="CY264" s="35">
        <f t="shared" si="218"/>
        <v>0.13289771146314167</v>
      </c>
      <c r="DB264" s="37"/>
      <c r="DE264" s="34"/>
      <c r="DI264">
        <v>2.5</v>
      </c>
      <c r="DJ264" s="37">
        <f t="shared" si="208"/>
        <v>0.18133165446535243</v>
      </c>
      <c r="DK264" s="37">
        <f t="shared" si="209"/>
        <v>2.3094915564008525</v>
      </c>
    </row>
    <row r="265" spans="1:115" ht="15.75" customHeight="1" x14ac:dyDescent="0.25">
      <c r="A265" s="7"/>
      <c r="C265" s="32">
        <v>0.48611111111111099</v>
      </c>
      <c r="D265" s="27">
        <v>2</v>
      </c>
      <c r="E265" s="29">
        <v>0.66400000000000003</v>
      </c>
      <c r="F265" s="35">
        <f t="shared" si="219"/>
        <v>2.2960144927536232</v>
      </c>
      <c r="G265" s="35">
        <f t="shared" si="220"/>
        <v>-13.255483667350454</v>
      </c>
      <c r="I265" s="32"/>
      <c r="J265" s="27">
        <v>2</v>
      </c>
      <c r="K265" s="29"/>
      <c r="L265" s="35">
        <f t="shared" si="221"/>
        <v>-0.10978260869565216</v>
      </c>
      <c r="M265" s="35">
        <f t="shared" si="222"/>
        <v>0</v>
      </c>
      <c r="O265" s="32"/>
      <c r="P265" s="27">
        <v>2</v>
      </c>
      <c r="Q265" s="29"/>
      <c r="R265" s="35">
        <f t="shared" si="223"/>
        <v>-0.10978260869565216</v>
      </c>
      <c r="S265" s="35">
        <f t="shared" si="224"/>
        <v>0</v>
      </c>
      <c r="AA265" s="27">
        <v>2</v>
      </c>
      <c r="AB265" s="35">
        <f t="shared" si="210"/>
        <v>2.2960144927536232</v>
      </c>
      <c r="AC265" s="35">
        <f t="shared" si="211"/>
        <v>1.7011554445937229</v>
      </c>
      <c r="AQ265" s="63">
        <f t="shared" si="225"/>
        <v>2</v>
      </c>
      <c r="AR265" s="35">
        <f t="shared" si="212"/>
        <v>0.67101449275362313</v>
      </c>
      <c r="AS265" s="35">
        <f t="shared" si="213"/>
        <v>0.97826086956521729</v>
      </c>
      <c r="AT265" s="35">
        <f t="shared" si="226"/>
        <v>0.31407407407407406</v>
      </c>
      <c r="AU265" s="35">
        <f t="shared" si="227"/>
        <v>-1.1581264162005174</v>
      </c>
      <c r="AW265" s="23" t="s">
        <v>86</v>
      </c>
      <c r="AX265" s="21">
        <f>-AX257</f>
        <v>0.5602591041253584</v>
      </c>
      <c r="BB265">
        <v>3</v>
      </c>
      <c r="BC265" s="37">
        <f t="shared" si="202"/>
        <v>-1.6807773123760752</v>
      </c>
      <c r="BD265" s="37">
        <f t="shared" si="203"/>
        <v>0.79608016806691073</v>
      </c>
      <c r="BJ265" s="63">
        <f t="shared" si="228"/>
        <v>2</v>
      </c>
      <c r="BK265" s="35">
        <f t="shared" si="229"/>
        <v>0.67101449275362313</v>
      </c>
      <c r="BL265" s="35">
        <f t="shared" si="230"/>
        <v>0.97826086956521729</v>
      </c>
      <c r="BM265" s="35">
        <f t="shared" si="231"/>
        <v>2.9805615550755942</v>
      </c>
      <c r="BO265" s="23" t="s">
        <v>90</v>
      </c>
      <c r="BP265" s="21">
        <f>1/(BQ257*BP264*BP264)</f>
        <v>0.15528030408183255</v>
      </c>
      <c r="BW265">
        <v>3</v>
      </c>
      <c r="BX265" s="37">
        <f t="shared" si="204"/>
        <v>4.0903837741070559</v>
      </c>
      <c r="BY265" s="37">
        <f t="shared" si="205"/>
        <v>0.73342751332786849</v>
      </c>
      <c r="CC265" s="63">
        <v>2</v>
      </c>
      <c r="CD265" s="35">
        <f t="shared" si="214"/>
        <v>2.2960144927536232</v>
      </c>
      <c r="CE265" s="35">
        <f t="shared" si="215"/>
        <v>3.9735507246376809</v>
      </c>
      <c r="CF265" s="35"/>
      <c r="CG265" s="35">
        <f t="shared" si="232"/>
        <v>-0.54848529343669183</v>
      </c>
      <c r="CI265" s="23" t="s">
        <v>86</v>
      </c>
      <c r="CJ265" s="21">
        <f>-CJ257</f>
        <v>0.20179753472768938</v>
      </c>
      <c r="CN265">
        <v>3</v>
      </c>
      <c r="CO265" s="37">
        <f t="shared" si="206"/>
        <v>-0.60539260418306817</v>
      </c>
      <c r="CP265" s="37">
        <f t="shared" si="207"/>
        <v>2.1690027069596884</v>
      </c>
      <c r="CV265" s="63">
        <v>2</v>
      </c>
      <c r="CW265" s="35">
        <f t="shared" si="216"/>
        <v>2.2960144927536232</v>
      </c>
      <c r="CX265" s="35">
        <f t="shared" si="217"/>
        <v>3.9735507246376809</v>
      </c>
      <c r="CY265" s="35">
        <f t="shared" si="218"/>
        <v>0.18387323734009203</v>
      </c>
      <c r="DA265" s="23" t="s">
        <v>90</v>
      </c>
      <c r="DB265" s="21">
        <f>DB257</f>
        <v>7.253266178614097E-2</v>
      </c>
      <c r="DI265">
        <v>3</v>
      </c>
      <c r="DJ265" s="37">
        <f t="shared" si="208"/>
        <v>0.2175979853584229</v>
      </c>
      <c r="DK265" s="37">
        <f t="shared" si="209"/>
        <v>2.1310053956849813</v>
      </c>
    </row>
    <row r="266" spans="1:115" ht="15.75" customHeight="1" x14ac:dyDescent="0.25">
      <c r="A266" s="26"/>
      <c r="C266" s="32">
        <v>0.52777777777777801</v>
      </c>
      <c r="D266" s="27">
        <v>3</v>
      </c>
      <c r="E266" s="45">
        <v>0.57699999999999996</v>
      </c>
      <c r="F266" s="35">
        <f t="shared" si="219"/>
        <v>1.9807971014492751</v>
      </c>
      <c r="G266" s="35">
        <f t="shared" si="220"/>
        <v>-15.913663800987754</v>
      </c>
      <c r="I266" s="32"/>
      <c r="J266" s="27">
        <v>3</v>
      </c>
      <c r="K266" s="29"/>
      <c r="L266" s="35">
        <f>(K266-$C$7)/$C$6</f>
        <v>-0.10978260869565216</v>
      </c>
      <c r="M266" s="35">
        <f t="shared" si="222"/>
        <v>0</v>
      </c>
      <c r="O266" s="32"/>
      <c r="P266" s="27">
        <v>3</v>
      </c>
      <c r="Q266" s="29"/>
      <c r="R266" s="35">
        <f t="shared" si="223"/>
        <v>-0.10978260869565216</v>
      </c>
      <c r="S266" s="35">
        <f t="shared" si="224"/>
        <v>0</v>
      </c>
      <c r="AA266" s="27">
        <v>3</v>
      </c>
      <c r="AB266" s="35">
        <f t="shared" si="210"/>
        <v>1.9807971014492751</v>
      </c>
      <c r="AC266" s="35">
        <f t="shared" si="211"/>
        <v>1.4782630896544851</v>
      </c>
      <c r="AQ266" s="63">
        <f t="shared" si="225"/>
        <v>3</v>
      </c>
      <c r="AR266" s="35">
        <f t="shared" si="212"/>
        <v>0.79710144927536231</v>
      </c>
      <c r="AS266" s="35">
        <f t="shared" si="213"/>
        <v>0.97826086956521729</v>
      </c>
      <c r="AT266" s="35">
        <f t="shared" si="226"/>
        <v>0.18518518518518512</v>
      </c>
      <c r="AU266" s="35">
        <f t="shared" si="227"/>
        <v>-1.6863989535702291</v>
      </c>
      <c r="AW266" s="23" t="s">
        <v>87</v>
      </c>
      <c r="AX266" s="21">
        <f>AX259</f>
        <v>0.99606392196406457</v>
      </c>
      <c r="BB266">
        <v>3.5</v>
      </c>
      <c r="BC266" s="37">
        <f t="shared" si="202"/>
        <v>-1.9609068644387544</v>
      </c>
      <c r="BD266" s="37">
        <f t="shared" si="203"/>
        <v>0.84058949413182771</v>
      </c>
      <c r="BJ266" s="63">
        <f t="shared" si="228"/>
        <v>3</v>
      </c>
      <c r="BK266" s="35">
        <f t="shared" si="229"/>
        <v>0.79710144927536231</v>
      </c>
      <c r="BL266" s="35">
        <f t="shared" si="230"/>
        <v>0.97826086956521729</v>
      </c>
      <c r="BM266" s="35">
        <f t="shared" si="231"/>
        <v>3.7636363636363637</v>
      </c>
      <c r="BO266" s="23" t="s">
        <v>87</v>
      </c>
      <c r="BP266" s="21">
        <f>BP259</f>
        <v>0.8633938577306246</v>
      </c>
      <c r="BW266">
        <v>3.5</v>
      </c>
      <c r="BX266" s="37">
        <f t="shared" si="204"/>
        <v>4.3890765224095656</v>
      </c>
      <c r="BY266" s="37">
        <f t="shared" si="205"/>
        <v>0.79743426256750016</v>
      </c>
      <c r="CC266" s="63">
        <v>3</v>
      </c>
      <c r="CD266" s="35">
        <f t="shared" si="214"/>
        <v>1.9807971014492751</v>
      </c>
      <c r="CE266" s="35">
        <f t="shared" si="215"/>
        <v>3.9735507246376809</v>
      </c>
      <c r="CF266" s="35"/>
      <c r="CG266" s="35">
        <f t="shared" si="232"/>
        <v>-0.69616074386520976</v>
      </c>
      <c r="CI266" s="23" t="s">
        <v>87</v>
      </c>
      <c r="CJ266" s="21">
        <f>CJ259</f>
        <v>0.97249787619222983</v>
      </c>
      <c r="CN266">
        <v>3.5</v>
      </c>
      <c r="CO266" s="37">
        <f t="shared" si="206"/>
        <v>-0.70629137154691279</v>
      </c>
      <c r="CP266" s="37">
        <f>$CE$261*(EXP(-$CJ$265*CN266))</f>
        <v>1.9608316853532775</v>
      </c>
      <c r="CV266" s="63">
        <v>3</v>
      </c>
      <c r="CW266" s="35">
        <f t="shared" si="216"/>
        <v>1.9807971014492751</v>
      </c>
      <c r="CX266" s="35">
        <f t="shared" si="217"/>
        <v>3.9735507246376809</v>
      </c>
      <c r="CY266" s="35">
        <f t="shared" si="218"/>
        <v>0.25318318225207909</v>
      </c>
      <c r="DA266" s="23" t="s">
        <v>87</v>
      </c>
      <c r="DB266" s="21">
        <f>DB259</f>
        <v>0.98849601551885247</v>
      </c>
      <c r="DI266">
        <v>3.5</v>
      </c>
      <c r="DJ266" s="37">
        <f>$DB$257*DI266</f>
        <v>0.25386431625149342</v>
      </c>
      <c r="DK266" s="37">
        <f t="shared" si="209"/>
        <v>1.9781282340754287</v>
      </c>
    </row>
    <row r="267" spans="1:115" ht="15.75" customHeight="1" x14ac:dyDescent="0.25">
      <c r="A267" s="7"/>
      <c r="C267" s="32">
        <v>0.56944444444444398</v>
      </c>
      <c r="D267" s="27">
        <v>4</v>
      </c>
      <c r="E267" s="29">
        <v>0.52</v>
      </c>
      <c r="F267" s="35">
        <f t="shared" si="219"/>
        <v>1.7742753623188405</v>
      </c>
      <c r="G267" s="35">
        <f t="shared" si="220"/>
        <v>-11.639779456810274</v>
      </c>
      <c r="I267" s="32"/>
      <c r="J267" s="27">
        <v>4</v>
      </c>
      <c r="K267" s="29"/>
      <c r="L267" s="35">
        <f>(K267-$C$7)/$C$6</f>
        <v>-0.10978260869565216</v>
      </c>
      <c r="M267" s="35">
        <f t="shared" si="222"/>
        <v>0</v>
      </c>
      <c r="O267" s="32"/>
      <c r="P267" s="27">
        <v>4</v>
      </c>
      <c r="Q267" s="29"/>
      <c r="R267" s="35">
        <f t="shared" si="223"/>
        <v>-0.10978260869565216</v>
      </c>
      <c r="S267" s="35">
        <f t="shared" si="224"/>
        <v>0</v>
      </c>
      <c r="AA267" s="27">
        <v>4</v>
      </c>
      <c r="AB267" s="35">
        <f t="shared" si="210"/>
        <v>1.7742753623188405</v>
      </c>
      <c r="AC267" s="35">
        <f>STDEVA(F267,L267)</f>
        <v>1.3322301674529156</v>
      </c>
      <c r="AQ267" s="63">
        <f t="shared" si="225"/>
        <v>4</v>
      </c>
      <c r="AR267" s="35">
        <f t="shared" si="212"/>
        <v>0.87971014492753619</v>
      </c>
      <c r="AS267" s="35">
        <f t="shared" si="213"/>
        <v>0.97826086956521729</v>
      </c>
      <c r="AT267" s="35">
        <f t="shared" si="226"/>
        <v>0.10074074074074069</v>
      </c>
      <c r="AU267" s="35">
        <f t="shared" si="227"/>
        <v>-2.2952049856964236</v>
      </c>
      <c r="BB267">
        <v>4</v>
      </c>
      <c r="BC267" s="37">
        <f t="shared" si="202"/>
        <v>-2.2410364165014336</v>
      </c>
      <c r="BD267" s="37">
        <f t="shared" si="203"/>
        <v>0.87422456134023507</v>
      </c>
      <c r="BJ267" s="63">
        <f t="shared" si="228"/>
        <v>4</v>
      </c>
      <c r="BK267" s="35">
        <f t="shared" si="229"/>
        <v>0.87971014492753619</v>
      </c>
      <c r="BL267" s="35">
        <f t="shared" si="230"/>
        <v>0.97826086956521729</v>
      </c>
      <c r="BM267" s="35">
        <f t="shared" si="231"/>
        <v>4.5469522240527187</v>
      </c>
      <c r="BW267">
        <v>4</v>
      </c>
      <c r="BX267" s="37">
        <f t="shared" si="204"/>
        <v>4.6877692707120753</v>
      </c>
      <c r="BY267" s="37">
        <f t="shared" si="205"/>
        <v>0.85328431691186812</v>
      </c>
      <c r="CC267" s="63">
        <v>4</v>
      </c>
      <c r="CD267" s="35">
        <f t="shared" si="214"/>
        <v>1.7742753623188405</v>
      </c>
      <c r="CE267" s="35">
        <f t="shared" si="215"/>
        <v>3.9735507246376809</v>
      </c>
      <c r="CF267" s="35"/>
      <c r="CG267" s="35">
        <f t="shared" si="232"/>
        <v>-0.80626799105789149</v>
      </c>
      <c r="CN267">
        <v>4</v>
      </c>
      <c r="CO267" s="37">
        <f t="shared" si="206"/>
        <v>-0.80719013891075753</v>
      </c>
      <c r="CP267" s="37">
        <f t="shared" si="207"/>
        <v>1.7726399722546917</v>
      </c>
      <c r="CV267" s="63">
        <v>4</v>
      </c>
      <c r="CW267" s="35">
        <f t="shared" si="216"/>
        <v>1.7742753623188405</v>
      </c>
      <c r="CX267" s="35">
        <f t="shared" si="217"/>
        <v>3.9735507246376809</v>
      </c>
      <c r="CY267" s="35">
        <f t="shared" si="218"/>
        <v>0.31194629053961592</v>
      </c>
      <c r="DI267">
        <v>4</v>
      </c>
      <c r="DJ267" s="37">
        <f t="shared" si="208"/>
        <v>0.29013064714456388</v>
      </c>
      <c r="DK267" s="37">
        <f t="shared" si="209"/>
        <v>1.8457174720774909</v>
      </c>
    </row>
    <row r="268" spans="1:115" ht="15.75" customHeight="1" x14ac:dyDescent="0.25">
      <c r="A268" s="7"/>
      <c r="C268" s="32">
        <v>0.61111111111111105</v>
      </c>
      <c r="D268" s="27">
        <v>5</v>
      </c>
      <c r="E268" s="29">
        <v>0.49299999999999999</v>
      </c>
      <c r="F268" s="35">
        <f t="shared" si="219"/>
        <v>1.6764492753623188</v>
      </c>
      <c r="G268" s="35">
        <f t="shared" si="220"/>
        <v>-5.835314458612495</v>
      </c>
      <c r="I268" s="32"/>
      <c r="J268" s="27">
        <v>5</v>
      </c>
      <c r="K268" s="29"/>
      <c r="L268" s="35">
        <f t="shared" ref="L268:L269" si="233">(K268-$C$7)/$C$6</f>
        <v>-0.10978260869565216</v>
      </c>
      <c r="M268" s="35">
        <f t="shared" si="222"/>
        <v>0</v>
      </c>
      <c r="O268" s="32"/>
      <c r="P268" s="27">
        <v>5</v>
      </c>
      <c r="Q268" s="29"/>
      <c r="R268" s="35">
        <f t="shared" si="223"/>
        <v>-0.10978260869565216</v>
      </c>
      <c r="S268" s="35">
        <f t="shared" si="224"/>
        <v>0</v>
      </c>
      <c r="AA268" s="27">
        <v>5</v>
      </c>
      <c r="AB268" s="35">
        <f t="shared" si="210"/>
        <v>1.6764492753623188</v>
      </c>
      <c r="AC268" s="35">
        <f t="shared" si="211"/>
        <v>1.2630566779890142</v>
      </c>
      <c r="AQ268" s="63">
        <f t="shared" si="225"/>
        <v>5</v>
      </c>
      <c r="AR268" s="35">
        <f t="shared" si="212"/>
        <v>0.91884057971014499</v>
      </c>
      <c r="AS268" s="35">
        <f t="shared" si="213"/>
        <v>0.97826086956521729</v>
      </c>
      <c r="AT268" s="35">
        <f t="shared" si="226"/>
        <v>6.074074074074054E-2</v>
      </c>
      <c r="AU268" s="35">
        <f t="shared" si="227"/>
        <v>-2.8011406241682253</v>
      </c>
      <c r="BB268">
        <v>4.5</v>
      </c>
      <c r="BC268" s="37">
        <f t="shared" si="202"/>
        <v>-2.5211659685641128</v>
      </c>
      <c r="BD268" s="37">
        <f t="shared" si="203"/>
        <v>0.89964210517057852</v>
      </c>
      <c r="BJ268" s="63">
        <f t="shared" si="228"/>
        <v>5</v>
      </c>
      <c r="BK268" s="35">
        <f t="shared" si="229"/>
        <v>0.91884057971014499</v>
      </c>
      <c r="BL268" s="35">
        <f t="shared" si="230"/>
        <v>0.97826086956521729</v>
      </c>
      <c r="BM268" s="35">
        <f t="shared" si="231"/>
        <v>5.4416403785488958</v>
      </c>
      <c r="BW268">
        <v>4.5</v>
      </c>
      <c r="BX268" s="37">
        <f t="shared" si="204"/>
        <v>4.986462019014585</v>
      </c>
      <c r="BY268" s="37">
        <f t="shared" si="205"/>
        <v>0.90244345245996305</v>
      </c>
      <c r="CC268" s="63">
        <v>5</v>
      </c>
      <c r="CD268" s="35">
        <f t="shared" si="214"/>
        <v>1.6764492753623188</v>
      </c>
      <c r="CE268" s="35">
        <f t="shared" si="215"/>
        <v>3.9735507246376809</v>
      </c>
      <c r="CF268" s="35"/>
      <c r="CG268" s="35">
        <f t="shared" si="232"/>
        <v>-0.86298205385320936</v>
      </c>
      <c r="CN268">
        <v>4.5</v>
      </c>
      <c r="CO268" s="37">
        <f t="shared" si="206"/>
        <v>-0.90808890627460226</v>
      </c>
      <c r="CP268" s="37">
        <f t="shared" si="207"/>
        <v>1.6025100444401399</v>
      </c>
      <c r="CV268" s="63">
        <v>5</v>
      </c>
      <c r="CW268" s="35">
        <f t="shared" si="216"/>
        <v>1.6764492753623188</v>
      </c>
      <c r="CX268" s="35">
        <f t="shared" si="217"/>
        <v>3.9735507246376809</v>
      </c>
      <c r="CY268" s="35">
        <f t="shared" si="218"/>
        <v>0.34483472816626587</v>
      </c>
      <c r="DI268">
        <v>4.5</v>
      </c>
      <c r="DJ268" s="37">
        <f t="shared" si="208"/>
        <v>0.32639697803763434</v>
      </c>
      <c r="DK268" s="37">
        <f t="shared" si="209"/>
        <v>1.7299210535486802</v>
      </c>
    </row>
    <row r="269" spans="1:115" ht="15.75" customHeight="1" x14ac:dyDescent="0.25">
      <c r="A269" s="7"/>
      <c r="C269" s="32">
        <v>0.65277777777777801</v>
      </c>
      <c r="D269" s="27">
        <v>6</v>
      </c>
      <c r="E269" s="29">
        <v>0.45200000000000001</v>
      </c>
      <c r="F269" s="35">
        <f t="shared" si="219"/>
        <v>1.5278985507246376</v>
      </c>
      <c r="G269" s="35">
        <f t="shared" si="220"/>
        <v>-9.7225515769504334</v>
      </c>
      <c r="I269" s="32"/>
      <c r="J269" s="27">
        <v>6</v>
      </c>
      <c r="K269" s="29"/>
      <c r="L269" s="35">
        <f t="shared" si="233"/>
        <v>-0.10978260869565216</v>
      </c>
      <c r="M269" s="35">
        <f t="shared" si="222"/>
        <v>0</v>
      </c>
      <c r="O269" s="32"/>
      <c r="P269" s="27">
        <v>6</v>
      </c>
      <c r="Q269" s="29"/>
      <c r="R269" s="35">
        <f t="shared" si="223"/>
        <v>-0.10978260869565216</v>
      </c>
      <c r="S269" s="35">
        <f t="shared" si="224"/>
        <v>0</v>
      </c>
      <c r="AA269" s="27">
        <v>6</v>
      </c>
      <c r="AB269" s="35">
        <f t="shared" si="210"/>
        <v>1.5278985507246376</v>
      </c>
      <c r="AC269" s="35">
        <f t="shared" si="211"/>
        <v>1.1580154532475342</v>
      </c>
      <c r="AQ269" s="63">
        <f t="shared" ref="AQ269" si="234">AA269</f>
        <v>6</v>
      </c>
      <c r="AR269" s="35">
        <f t="shared" si="212"/>
        <v>0.97826086956521729</v>
      </c>
      <c r="BB269">
        <v>5</v>
      </c>
      <c r="BC269" s="37">
        <f t="shared" si="202"/>
        <v>-2.801295520626792</v>
      </c>
      <c r="BD269" s="37">
        <f t="shared" si="203"/>
        <v>0.91884978298981446</v>
      </c>
      <c r="BJ269" s="63">
        <f t="shared" si="228"/>
        <v>6</v>
      </c>
      <c r="BK269" s="35">
        <f t="shared" si="229"/>
        <v>0.97826086956521729</v>
      </c>
      <c r="BL269" s="35">
        <f t="shared" si="230"/>
        <v>0.97826086956521729</v>
      </c>
      <c r="BM269" s="35">
        <f t="shared" si="231"/>
        <v>6.1333333333333337</v>
      </c>
      <c r="BW269">
        <v>5</v>
      </c>
      <c r="BX269" s="37">
        <f t="shared" si="204"/>
        <v>5.2851547673170947</v>
      </c>
      <c r="BY269" s="37">
        <f t="shared" si="205"/>
        <v>0.94604608949572022</v>
      </c>
      <c r="CC269" s="63">
        <v>6</v>
      </c>
      <c r="CD269" s="35">
        <f t="shared" si="214"/>
        <v>1.5278985507246376</v>
      </c>
      <c r="CF269" s="35"/>
      <c r="CN269">
        <v>5</v>
      </c>
      <c r="CO269" s="37">
        <f>$CJ$257*CN269</f>
        <v>-1.0089876736384469</v>
      </c>
      <c r="CP269" s="37">
        <f t="shared" si="207"/>
        <v>1.4487084138496258</v>
      </c>
      <c r="CV269" s="63">
        <v>6</v>
      </c>
      <c r="CW269" s="35">
        <f t="shared" si="216"/>
        <v>1.5278985507246376</v>
      </c>
      <c r="CX269" s="35">
        <f t="shared" si="217"/>
        <v>3.9735507246376809</v>
      </c>
      <c r="CY269" s="35">
        <f t="shared" si="218"/>
        <v>0.40282963275321898</v>
      </c>
      <c r="DI269">
        <v>5</v>
      </c>
      <c r="DJ269" s="37">
        <f t="shared" si="208"/>
        <v>0.36266330893070486</v>
      </c>
      <c r="DK269" s="37">
        <f t="shared" si="209"/>
        <v>1.6277965346768781</v>
      </c>
    </row>
    <row r="270" spans="1:115" ht="15.75" customHeight="1" x14ac:dyDescent="0.25">
      <c r="A270" s="7"/>
      <c r="E270" s="33"/>
      <c r="H270" s="7"/>
      <c r="I270" s="7"/>
      <c r="J270" s="7"/>
      <c r="K270" s="7"/>
      <c r="L270" s="7"/>
      <c r="M270" s="7"/>
      <c r="Q270" s="33"/>
      <c r="BB270">
        <v>5.5</v>
      </c>
      <c r="BC270" s="37">
        <f t="shared" si="202"/>
        <v>-3.0814250726894712</v>
      </c>
      <c r="BD270" s="37">
        <f t="shared" si="203"/>
        <v>0.93336475303059119</v>
      </c>
      <c r="BW270">
        <v>5.5</v>
      </c>
      <c r="BX270" s="37">
        <f t="shared" si="204"/>
        <v>5.5838475156196044</v>
      </c>
      <c r="BY270" s="37">
        <f t="shared" si="205"/>
        <v>0.98498391738222457</v>
      </c>
      <c r="CN270">
        <v>5.5</v>
      </c>
      <c r="CO270" s="37">
        <f t="shared" si="206"/>
        <v>-1.1098864410022915</v>
      </c>
      <c r="CP270" s="37">
        <f t="shared" si="207"/>
        <v>1.3096679647283767</v>
      </c>
      <c r="DI270">
        <v>5.5</v>
      </c>
      <c r="DJ270" s="37">
        <f t="shared" si="208"/>
        <v>0.39892963982377533</v>
      </c>
      <c r="DK270" s="37">
        <f t="shared" si="209"/>
        <v>1.5370575593873987</v>
      </c>
    </row>
    <row r="271" spans="1:115" ht="15.75" customHeight="1" x14ac:dyDescent="0.25">
      <c r="A271" s="7"/>
      <c r="H271" s="7"/>
      <c r="I271" s="7"/>
      <c r="J271" s="7"/>
      <c r="K271" s="7"/>
      <c r="L271" s="7"/>
      <c r="M271" s="7"/>
      <c r="BB271">
        <v>6</v>
      </c>
      <c r="BC271" s="37">
        <f t="shared" si="202"/>
        <v>-3.3615546247521504</v>
      </c>
      <c r="BD271" s="37">
        <f t="shared" si="203"/>
        <v>0.94433351027794854</v>
      </c>
      <c r="BW271">
        <v>6</v>
      </c>
      <c r="BX271" s="37">
        <f t="shared" si="204"/>
        <v>5.882540263922114</v>
      </c>
      <c r="BY271" s="37">
        <f t="shared" si="205"/>
        <v>1.01996751927025</v>
      </c>
      <c r="CN271">
        <v>6</v>
      </c>
      <c r="CO271" s="37">
        <f t="shared" si="206"/>
        <v>-1.2107852083661363</v>
      </c>
      <c r="CP271" s="37">
        <f t="shared" si="207"/>
        <v>1.1839719859691566</v>
      </c>
      <c r="DI271">
        <v>6</v>
      </c>
      <c r="DJ271" s="37">
        <f t="shared" si="208"/>
        <v>0.43519597071684579</v>
      </c>
      <c r="DK271" s="37">
        <f t="shared" si="209"/>
        <v>1.4559006516069535</v>
      </c>
    </row>
    <row r="272" spans="1:115" ht="15.75" customHeight="1" x14ac:dyDescent="0.25">
      <c r="A272" s="7"/>
      <c r="H272" s="7"/>
      <c r="I272" s="7"/>
      <c r="J272" s="7"/>
      <c r="K272" s="7"/>
      <c r="L272" s="7"/>
      <c r="M272" s="7"/>
    </row>
    <row r="273" spans="1:13" ht="15.75" customHeight="1" x14ac:dyDescent="0.25">
      <c r="A273" s="7"/>
      <c r="H273" s="7"/>
      <c r="I273" s="7"/>
      <c r="J273" s="7"/>
      <c r="K273" s="7"/>
      <c r="L273" s="7"/>
      <c r="M273" s="7"/>
    </row>
    <row r="274" spans="1:13" ht="15.75" customHeight="1" x14ac:dyDescent="0.25">
      <c r="A274" s="7"/>
      <c r="H274" s="7"/>
      <c r="I274" s="7"/>
      <c r="J274" s="7"/>
      <c r="K274" s="7"/>
      <c r="L274" s="7"/>
      <c r="M274" s="7"/>
    </row>
    <row r="275" spans="1:13" ht="15.75" customHeight="1" x14ac:dyDescent="0.25">
      <c r="A275" s="7"/>
      <c r="H275" s="7"/>
      <c r="I275" s="7"/>
      <c r="J275" s="7"/>
      <c r="K275" s="7"/>
      <c r="L275" s="7"/>
      <c r="M275" s="7"/>
    </row>
    <row r="276" spans="1:13" ht="15.75" customHeight="1" x14ac:dyDescent="0.25">
      <c r="A276" s="7"/>
      <c r="H276" s="7"/>
      <c r="I276" s="7"/>
      <c r="J276" s="7"/>
      <c r="K276" s="7"/>
      <c r="L276" s="7"/>
      <c r="M276" s="7"/>
    </row>
    <row r="277" spans="1:13" ht="15.75" customHeight="1" x14ac:dyDescent="0.25">
      <c r="A277" s="7"/>
      <c r="G277" s="7"/>
      <c r="H277" s="7"/>
      <c r="I277" s="7"/>
      <c r="J277" s="7"/>
      <c r="K277" s="7"/>
      <c r="L277" s="7"/>
      <c r="M277" s="7"/>
    </row>
    <row r="278" spans="1:13" ht="15.75" customHeight="1" x14ac:dyDescent="0.25">
      <c r="A278" s="7"/>
      <c r="G278" s="7"/>
      <c r="H278" s="7"/>
      <c r="I278" s="7"/>
      <c r="J278" s="7"/>
      <c r="K278" s="7"/>
      <c r="L278" s="7"/>
      <c r="M278" s="7"/>
    </row>
    <row r="279" spans="1:13" ht="15.75" customHeight="1" x14ac:dyDescent="0.25">
      <c r="A279" s="7"/>
      <c r="G279" s="7"/>
      <c r="H279" s="7"/>
      <c r="I279" s="7"/>
      <c r="J279" s="7"/>
      <c r="K279" s="7"/>
      <c r="L279" s="7"/>
      <c r="M279" s="7"/>
    </row>
    <row r="280" spans="1:13" ht="15.75" customHeight="1" x14ac:dyDescent="0.25">
      <c r="A280" s="7"/>
      <c r="G280" s="7"/>
      <c r="H280" s="7"/>
      <c r="I280" s="7"/>
      <c r="J280" s="7"/>
      <c r="K280" s="7"/>
      <c r="L280" s="7"/>
      <c r="M280" s="7"/>
    </row>
    <row r="281" spans="1:13" ht="15.75" customHeight="1" x14ac:dyDescent="0.25">
      <c r="A281" s="26"/>
      <c r="G281" s="7"/>
      <c r="H281" s="7"/>
      <c r="I281" s="7"/>
      <c r="J281" s="7"/>
      <c r="K281" s="7"/>
      <c r="L281" s="7"/>
      <c r="M281" s="7"/>
    </row>
    <row r="282" spans="1:13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9" spans="1:115" s="30" customFormat="1" ht="15.75" customHeight="1" x14ac:dyDescent="0.25">
      <c r="W289" s="62"/>
      <c r="AO289" s="62"/>
      <c r="BH289" s="62"/>
      <c r="CA289" s="62"/>
      <c r="CT289" s="62"/>
    </row>
    <row r="290" spans="1:115" ht="15.75" thickBot="1" x14ac:dyDescent="0.3">
      <c r="B290" s="7"/>
    </row>
    <row r="291" spans="1:115" ht="15.75" customHeight="1" x14ac:dyDescent="0.25">
      <c r="A291" s="7"/>
      <c r="C291" s="7"/>
      <c r="E291" s="7"/>
      <c r="AV291" t="s">
        <v>72</v>
      </c>
      <c r="AW291" s="64"/>
      <c r="AX291" s="65" t="s">
        <v>26</v>
      </c>
      <c r="AY291" s="65" t="s">
        <v>73</v>
      </c>
      <c r="AZ291" s="66"/>
      <c r="BN291" t="s">
        <v>72</v>
      </c>
      <c r="BO291" s="64"/>
      <c r="BP291" s="65" t="s">
        <v>26</v>
      </c>
      <c r="BQ291" s="65" t="s">
        <v>73</v>
      </c>
      <c r="BR291" s="66"/>
      <c r="CH291" t="s">
        <v>72</v>
      </c>
      <c r="CI291" s="64"/>
      <c r="CJ291" s="65" t="s">
        <v>26</v>
      </c>
      <c r="CK291" s="65" t="s">
        <v>73</v>
      </c>
      <c r="CL291" s="66"/>
      <c r="CZ291" t="s">
        <v>72</v>
      </c>
      <c r="DA291" s="64"/>
      <c r="DB291" s="65" t="s">
        <v>26</v>
      </c>
      <c r="DC291" s="65" t="s">
        <v>73</v>
      </c>
      <c r="DD291" s="66"/>
    </row>
    <row r="292" spans="1:115" ht="15.75" customHeight="1" x14ac:dyDescent="0.25">
      <c r="A292" s="7"/>
      <c r="C292" s="7"/>
      <c r="D292" s="31" t="s">
        <v>43</v>
      </c>
      <c r="I292" s="7"/>
      <c r="J292" s="31" t="s">
        <v>45</v>
      </c>
      <c r="O292" s="7"/>
      <c r="P292" s="31" t="s">
        <v>46</v>
      </c>
      <c r="AW292" s="67"/>
      <c r="AX292" cm="1">
        <f t="array" ref="AX292:AY296">LINEST(AU297:AU303,AQ297:AQ303,FALSE,TRUE)</f>
        <v>-0.34375113462914636</v>
      </c>
      <c r="AY292">
        <v>0</v>
      </c>
      <c r="AZ292" s="69"/>
      <c r="BO292" s="67"/>
      <c r="BP292" cm="1">
        <f t="array" ref="BP292:BQ296">LINEST(BM297:BM304,BJ297:BJ304,TRUE,TRUE)</f>
        <v>0.77900064833896843</v>
      </c>
      <c r="BQ292">
        <v>4.2101353483052097</v>
      </c>
      <c r="BR292" s="69"/>
      <c r="BS292" s="34"/>
      <c r="CI292" s="67"/>
      <c r="CJ292" cm="1">
        <f t="array" ref="CJ292:CK296">LINEST(CG296:CG303,CC296:CC303,FALSE,TRUE)</f>
        <v>-0.13992556305186135</v>
      </c>
      <c r="CK292">
        <v>0</v>
      </c>
      <c r="CL292" s="69"/>
      <c r="DA292" s="67"/>
      <c r="DB292">
        <f t="array" ref="DB292:DC296">LINEST(CY297:CY304,CV297:CV304,FALSE,TRUE)</f>
        <v>6.5423094331942905E-2</v>
      </c>
      <c r="DC292">
        <v>0</v>
      </c>
      <c r="DD292" s="69"/>
      <c r="DE292" s="34"/>
    </row>
    <row r="293" spans="1:115" ht="15.75" customHeight="1" x14ac:dyDescent="0.25">
      <c r="G293" s="40" t="s">
        <v>54</v>
      </c>
      <c r="M293" s="40" t="s">
        <v>54</v>
      </c>
      <c r="S293" s="40" t="s">
        <v>54</v>
      </c>
      <c r="AW293" s="67" t="s">
        <v>74</v>
      </c>
      <c r="AX293">
        <v>2.6359750978872221E-2</v>
      </c>
      <c r="AY293" t="e">
        <v>#N/A</v>
      </c>
      <c r="AZ293" s="69"/>
      <c r="BB293" t="s">
        <v>75</v>
      </c>
      <c r="BC293" t="s">
        <v>76</v>
      </c>
      <c r="BD293" t="s">
        <v>77</v>
      </c>
      <c r="BO293" s="67" t="s">
        <v>74</v>
      </c>
      <c r="BP293">
        <v>0.20609420496740172</v>
      </c>
      <c r="BQ293">
        <v>0.70457396644418158</v>
      </c>
      <c r="BR293" s="69"/>
      <c r="BS293" s="34"/>
      <c r="BW293" t="s">
        <v>75</v>
      </c>
      <c r="BX293" t="s">
        <v>76</v>
      </c>
      <c r="BY293" t="s">
        <v>77</v>
      </c>
      <c r="CI293" s="67" t="s">
        <v>74</v>
      </c>
      <c r="CJ293">
        <v>7.3849919491128608E-3</v>
      </c>
      <c r="CK293" t="e">
        <v>#N/A</v>
      </c>
      <c r="CL293" s="69"/>
      <c r="CN293" t="s">
        <v>75</v>
      </c>
      <c r="CO293" t="s">
        <v>76</v>
      </c>
      <c r="CP293" t="s">
        <v>77</v>
      </c>
      <c r="DA293" s="67" t="s">
        <v>74</v>
      </c>
      <c r="DB293">
        <v>3.8832853110265159E-3</v>
      </c>
      <c r="DC293" t="e">
        <v>#N/A</v>
      </c>
      <c r="DD293" s="69"/>
      <c r="DE293" s="34"/>
      <c r="DI293" t="s">
        <v>75</v>
      </c>
      <c r="DJ293" t="s">
        <v>76</v>
      </c>
      <c r="DK293" t="s">
        <v>77</v>
      </c>
    </row>
    <row r="294" spans="1:115" ht="15.75" customHeight="1" x14ac:dyDescent="0.25">
      <c r="C294" s="23" t="s">
        <v>38</v>
      </c>
      <c r="D294" s="42">
        <v>3</v>
      </c>
      <c r="E294" s="43" t="s">
        <v>8</v>
      </c>
      <c r="F294" s="44"/>
      <c r="G294" s="34">
        <f>(1-(F304/F296))*100</f>
        <v>58.478185794865901</v>
      </c>
      <c r="H294" s="34"/>
      <c r="I294" s="41" t="s">
        <v>38</v>
      </c>
      <c r="J294" s="42">
        <v>3</v>
      </c>
      <c r="K294" s="43" t="s">
        <v>8</v>
      </c>
      <c r="L294" s="44"/>
      <c r="M294" s="34">
        <f>(1-(L304/L296))*100</f>
        <v>0</v>
      </c>
      <c r="N294" s="34"/>
      <c r="O294" s="41" t="s">
        <v>38</v>
      </c>
      <c r="P294" s="42">
        <v>3</v>
      </c>
      <c r="Q294" s="43" t="s">
        <v>8</v>
      </c>
      <c r="R294" s="44"/>
      <c r="S294" s="34">
        <f>(1-(R304/R296))*100</f>
        <v>0</v>
      </c>
      <c r="Z294" s="23" t="s">
        <v>38</v>
      </c>
      <c r="AA294" s="24">
        <v>3</v>
      </c>
      <c r="AB294" s="25" t="s">
        <v>8</v>
      </c>
      <c r="AC294" s="25" t="s">
        <v>51</v>
      </c>
      <c r="AE294" s="40" t="s">
        <v>54</v>
      </c>
      <c r="AW294" s="67" t="s">
        <v>78</v>
      </c>
      <c r="AX294">
        <v>0.96592097410578892</v>
      </c>
      <c r="AY294">
        <v>0.19988270840900396</v>
      </c>
      <c r="AZ294" s="69" t="s">
        <v>79</v>
      </c>
      <c r="BB294">
        <v>0</v>
      </c>
      <c r="BC294" s="37">
        <f>$AX$292*BB294</f>
        <v>0</v>
      </c>
      <c r="BD294" s="37">
        <f>$AS$297*(1-EXP(-$AX$300*BB294))</f>
        <v>0</v>
      </c>
      <c r="BO294" s="67" t="s">
        <v>78</v>
      </c>
      <c r="BP294">
        <v>0.704245551767404</v>
      </c>
      <c r="BQ294">
        <v>1.0783080421040896</v>
      </c>
      <c r="BR294" s="69" t="s">
        <v>79</v>
      </c>
      <c r="BS294" s="34"/>
      <c r="BW294">
        <v>0</v>
      </c>
      <c r="BX294" s="37">
        <f>$BP$292*BW294+$BQ$292</f>
        <v>4.2101353483052097</v>
      </c>
      <c r="BY294" s="37">
        <f>($BP$300*BP$299*BP$299*BW294)/(1+$BP$300*BP$299*BW294)</f>
        <v>0</v>
      </c>
      <c r="CI294" s="67" t="s">
        <v>78</v>
      </c>
      <c r="CJ294">
        <v>0.9808743007562758</v>
      </c>
      <c r="CK294">
        <v>5.5999474105446305E-2</v>
      </c>
      <c r="CL294" s="69" t="s">
        <v>79</v>
      </c>
      <c r="CN294">
        <v>0</v>
      </c>
      <c r="CO294" s="37">
        <f>$CJ$292*CN294</f>
        <v>0</v>
      </c>
      <c r="CP294" s="37">
        <f>$CE$296*(EXP(-$CJ$300*CN294))</f>
        <v>3.1474637681159421</v>
      </c>
      <c r="DA294" s="67" t="s">
        <v>78</v>
      </c>
      <c r="DB294">
        <v>0.97593124100574602</v>
      </c>
      <c r="DC294">
        <v>3.7549581881014434E-2</v>
      </c>
      <c r="DD294" s="69" t="s">
        <v>79</v>
      </c>
      <c r="DE294" s="34"/>
      <c r="DI294">
        <v>0</v>
      </c>
      <c r="DJ294" s="37">
        <f>$DB$292*DI294</f>
        <v>0</v>
      </c>
      <c r="DK294" s="37">
        <f>($CX$296)/(1+($DB$300*DI294*$CX$296))</f>
        <v>3.1474637681159421</v>
      </c>
    </row>
    <row r="295" spans="1:115" ht="15.75" customHeight="1" x14ac:dyDescent="0.25">
      <c r="C295" s="23" t="s">
        <v>42</v>
      </c>
      <c r="D295" s="23" t="s">
        <v>44</v>
      </c>
      <c r="E295" s="23" t="s">
        <v>39</v>
      </c>
      <c r="F295" s="23" t="s">
        <v>40</v>
      </c>
      <c r="G295" s="23" t="s">
        <v>41</v>
      </c>
      <c r="I295" s="23" t="s">
        <v>42</v>
      </c>
      <c r="J295" s="23" t="s">
        <v>44</v>
      </c>
      <c r="K295" s="23" t="s">
        <v>39</v>
      </c>
      <c r="L295" s="23" t="s">
        <v>40</v>
      </c>
      <c r="M295" s="23" t="s">
        <v>41</v>
      </c>
      <c r="O295" s="23" t="s">
        <v>42</v>
      </c>
      <c r="P295" s="23" t="s">
        <v>44</v>
      </c>
      <c r="Q295" s="23" t="s">
        <v>39</v>
      </c>
      <c r="R295" s="23" t="s">
        <v>40</v>
      </c>
      <c r="S295" s="23" t="s">
        <v>41</v>
      </c>
      <c r="AA295" s="23" t="s">
        <v>44</v>
      </c>
      <c r="AB295" s="23" t="s">
        <v>40</v>
      </c>
      <c r="AC295" s="23" t="s">
        <v>40</v>
      </c>
      <c r="AE295" s="34">
        <f>(1-(AB304/AB296))*100</f>
        <v>58.478185794865901</v>
      </c>
      <c r="AQ295" s="23" t="s">
        <v>75</v>
      </c>
      <c r="AR295" s="23" t="s">
        <v>80</v>
      </c>
      <c r="AS295" s="23" t="s">
        <v>21</v>
      </c>
      <c r="AT295" s="23" t="s">
        <v>81</v>
      </c>
      <c r="AU295" s="23" t="s">
        <v>82</v>
      </c>
      <c r="AW295" s="70" t="s">
        <v>83</v>
      </c>
      <c r="AX295">
        <v>170.06137037558895</v>
      </c>
      <c r="AY295">
        <v>6</v>
      </c>
      <c r="AZ295" s="69" t="s">
        <v>84</v>
      </c>
      <c r="BB295">
        <v>0.5</v>
      </c>
      <c r="BC295" s="37">
        <f t="shared" ref="BC295:BC306" si="235">$AX$292*BB295</f>
        <v>-0.17187556731457318</v>
      </c>
      <c r="BD295" s="37">
        <f t="shared" ref="BD295:BD306" si="236">$AS$297*(1-EXP(-$AX$300*BB295))</f>
        <v>0.11626283144389968</v>
      </c>
      <c r="BJ295" s="23" t="s">
        <v>75</v>
      </c>
      <c r="BK295" s="23" t="s">
        <v>80</v>
      </c>
      <c r="BL295" s="23" t="s">
        <v>21</v>
      </c>
      <c r="BM295" s="23" t="s">
        <v>89</v>
      </c>
      <c r="BO295" s="70" t="s">
        <v>83</v>
      </c>
      <c r="BP295">
        <v>14.287099774341526</v>
      </c>
      <c r="BQ295">
        <v>6</v>
      </c>
      <c r="BR295" s="69" t="s">
        <v>84</v>
      </c>
      <c r="BS295" s="34"/>
      <c r="BW295">
        <v>0.5</v>
      </c>
      <c r="BX295" s="37">
        <f t="shared" ref="BX295:BX306" si="237">$BP$292*BW295+$BQ$292</f>
        <v>4.5996356724746938</v>
      </c>
      <c r="BY295" s="37">
        <f t="shared" ref="BY295:BY306" si="238">($BP$300*BP$299*BP$299*BW295)/(1+$BP$300*BP$299*BW295)</f>
        <v>0.10870426172927522</v>
      </c>
      <c r="CC295" s="23" t="s">
        <v>75</v>
      </c>
      <c r="CD295" s="23" t="s">
        <v>113</v>
      </c>
      <c r="CE295" s="23" t="s">
        <v>38</v>
      </c>
      <c r="CF295" s="23"/>
      <c r="CG295" s="23" t="s">
        <v>114</v>
      </c>
      <c r="CI295" s="70" t="s">
        <v>83</v>
      </c>
      <c r="CJ295">
        <v>358.9996903013589</v>
      </c>
      <c r="CK295">
        <v>7</v>
      </c>
      <c r="CL295" s="69" t="s">
        <v>84</v>
      </c>
      <c r="CN295">
        <v>0.5</v>
      </c>
      <c r="CO295" s="37">
        <f t="shared" ref="CO295:CO306" si="239">$CJ$292*CN295</f>
        <v>-6.9962781525930676E-2</v>
      </c>
      <c r="CP295" s="37">
        <f t="shared" ref="CP295:CP306" si="240">$CE$296*(EXP(-$CJ$300*CN295))</f>
        <v>2.9347849919556865</v>
      </c>
      <c r="CV295" s="23" t="s">
        <v>75</v>
      </c>
      <c r="CW295" s="23" t="s">
        <v>115</v>
      </c>
      <c r="CX295" s="23" t="s">
        <v>116</v>
      </c>
      <c r="CY295" s="23" t="s">
        <v>117</v>
      </c>
      <c r="DA295" s="70" t="s">
        <v>83</v>
      </c>
      <c r="DB295">
        <v>283.83344104576139</v>
      </c>
      <c r="DC295">
        <v>7</v>
      </c>
      <c r="DD295" s="69" t="s">
        <v>84</v>
      </c>
      <c r="DE295" s="34"/>
      <c r="DI295">
        <v>0.5</v>
      </c>
      <c r="DJ295" s="37">
        <f t="shared" ref="DJ295:DJ306" si="241">$DB$292*DI295</f>
        <v>3.2711547165971452E-2</v>
      </c>
      <c r="DK295" s="37">
        <f t="shared" ref="DK295:DK306" si="242">($CX$296)/(1+($DB$300*DI295*$CX$296))</f>
        <v>2.8536558958117104</v>
      </c>
    </row>
    <row r="296" spans="1:115" ht="15.75" thickBot="1" x14ac:dyDescent="0.3">
      <c r="C296" s="32">
        <v>0.40972222222222227</v>
      </c>
      <c r="D296" s="27">
        <v>0</v>
      </c>
      <c r="E296" s="29">
        <v>0.89900000000000002</v>
      </c>
      <c r="F296" s="35">
        <f>(E296-$C$7)/$C$6</f>
        <v>3.1474637681159421</v>
      </c>
      <c r="G296" s="49">
        <f>(1-D294/F296)*100</f>
        <v>4.6851617359272453</v>
      </c>
      <c r="I296" s="32"/>
      <c r="J296" s="27">
        <v>0</v>
      </c>
      <c r="K296" s="29"/>
      <c r="L296" s="35">
        <f>(K296-$C$7)/$C$6</f>
        <v>-0.10978260869565216</v>
      </c>
      <c r="M296" s="35">
        <f>(1-J294/L296)*100</f>
        <v>2832.6732673267329</v>
      </c>
      <c r="O296" s="32"/>
      <c r="P296" s="27">
        <v>0</v>
      </c>
      <c r="Q296" s="29"/>
      <c r="R296" s="35">
        <f>(Q296-$C$7)/$C$6</f>
        <v>-0.10978260869565216</v>
      </c>
      <c r="S296" s="35">
        <f>(1-P294/R296)*100</f>
        <v>2832.6732673267329</v>
      </c>
      <c r="AA296" s="27">
        <v>0</v>
      </c>
      <c r="AB296" s="35">
        <f>AVERAGE(F296)</f>
        <v>3.1474637681159421</v>
      </c>
      <c r="AC296" s="35">
        <f>STDEVA(L296,R296,F296)</f>
        <v>1.8805720724691073</v>
      </c>
      <c r="AQ296" s="63">
        <f>AA296</f>
        <v>0</v>
      </c>
      <c r="AR296" s="35">
        <f>(AB$296-AB296)*($F$5/$F$6)</f>
        <v>0</v>
      </c>
      <c r="AS296" s="35">
        <f>(AB$296-AB$304)*($F$5/$F$6)</f>
        <v>0.73623188405797113</v>
      </c>
      <c r="AT296" s="35">
        <f>1-AR296/AS296</f>
        <v>1</v>
      </c>
      <c r="AU296" s="35">
        <f>LN(AT296)</f>
        <v>0</v>
      </c>
      <c r="AW296" s="71" t="s">
        <v>85</v>
      </c>
      <c r="AX296" s="68">
        <v>6.7944784471324668</v>
      </c>
      <c r="AY296" s="68">
        <v>0.23971858272551344</v>
      </c>
      <c r="AZ296" s="72"/>
      <c r="BB296">
        <v>1</v>
      </c>
      <c r="BC296" s="37">
        <f t="shared" si="235"/>
        <v>-0.34375113462914636</v>
      </c>
      <c r="BD296" s="37">
        <f t="shared" si="236"/>
        <v>0.21416589571655267</v>
      </c>
      <c r="BJ296" s="63">
        <f>AA296</f>
        <v>0</v>
      </c>
      <c r="BK296" s="35"/>
      <c r="BL296" s="35"/>
      <c r="BM296" s="35"/>
      <c r="BO296" s="71" t="s">
        <v>85</v>
      </c>
      <c r="BP296" s="68">
        <v>16.612300026830589</v>
      </c>
      <c r="BQ296" s="68">
        <v>6.9764894019981298</v>
      </c>
      <c r="BR296" s="72"/>
      <c r="BS296" s="34"/>
      <c r="BW296">
        <v>1</v>
      </c>
      <c r="BX296" s="37">
        <f t="shared" si="237"/>
        <v>4.989135996644178</v>
      </c>
      <c r="BY296" s="37">
        <f t="shared" si="238"/>
        <v>0.20043550640283725</v>
      </c>
      <c r="CC296" s="63">
        <v>0</v>
      </c>
      <c r="CD296" s="35">
        <f>AB296</f>
        <v>3.1474637681159421</v>
      </c>
      <c r="CE296" s="35">
        <f>$AB$296</f>
        <v>3.1474637681159421</v>
      </c>
      <c r="CF296" s="35"/>
      <c r="CG296" s="35">
        <f>LN(CD296)-LN(CE296)</f>
        <v>0</v>
      </c>
      <c r="CI296" s="71" t="s">
        <v>85</v>
      </c>
      <c r="CJ296" s="68">
        <v>1.1258018837343746</v>
      </c>
      <c r="CK296" s="68">
        <v>2.195158770060586E-2</v>
      </c>
      <c r="CL296" s="72"/>
      <c r="CN296">
        <v>1</v>
      </c>
      <c r="CO296" s="37">
        <f t="shared" si="239"/>
        <v>-0.13992556305186135</v>
      </c>
      <c r="CP296" s="37">
        <f t="shared" si="240"/>
        <v>2.7364772348639361</v>
      </c>
      <c r="CV296" s="63">
        <v>0</v>
      </c>
      <c r="CW296" s="35">
        <f>AB296</f>
        <v>3.1474637681159421</v>
      </c>
      <c r="CX296" s="35">
        <f>$AB$296</f>
        <v>3.1474637681159421</v>
      </c>
      <c r="CY296" s="35">
        <f>1/CW296-1/CX296</f>
        <v>0</v>
      </c>
      <c r="DA296" s="71" t="s">
        <v>85</v>
      </c>
      <c r="DB296" s="68">
        <v>0.40019694892884888</v>
      </c>
      <c r="DC296" s="68">
        <v>9.869797696073053E-3</v>
      </c>
      <c r="DD296" s="72"/>
      <c r="DE296" s="34"/>
      <c r="DI296">
        <v>1</v>
      </c>
      <c r="DJ296" s="37">
        <f t="shared" si="241"/>
        <v>6.5423094331942905E-2</v>
      </c>
      <c r="DK296" s="37">
        <f t="shared" si="242"/>
        <v>2.6100173067538308</v>
      </c>
    </row>
    <row r="297" spans="1:115" ht="15.75" customHeight="1" x14ac:dyDescent="0.25">
      <c r="C297" s="32">
        <v>0.43055555555555558</v>
      </c>
      <c r="D297" s="28">
        <v>0.5</v>
      </c>
      <c r="E297" s="29">
        <v>0.81599999999999995</v>
      </c>
      <c r="F297" s="35">
        <f>(E297-$C$7)/$C$6</f>
        <v>2.846739130434782</v>
      </c>
      <c r="G297" s="49">
        <f>(1-F296/F297)*100</f>
        <v>-10.563828433244261</v>
      </c>
      <c r="I297" s="32"/>
      <c r="J297" s="28">
        <v>0.5</v>
      </c>
      <c r="K297" s="29"/>
      <c r="L297" s="35">
        <f>(K297-$C$7)/$C$6</f>
        <v>-0.10978260869565216</v>
      </c>
      <c r="M297" s="35">
        <f>(1-L296/L297)*100</f>
        <v>0</v>
      </c>
      <c r="O297" s="32"/>
      <c r="P297" s="28">
        <v>0.5</v>
      </c>
      <c r="Q297" s="29"/>
      <c r="R297" s="35">
        <f>(Q297-$C$7)/$C$6</f>
        <v>-0.10978260869565216</v>
      </c>
      <c r="S297" s="35">
        <f>(1-R296/R297)*100</f>
        <v>0</v>
      </c>
      <c r="AA297" s="28">
        <v>0.5</v>
      </c>
      <c r="AB297" s="35">
        <f t="shared" ref="AB297:AB304" si="243">AVERAGE(F297)</f>
        <v>2.846739130434782</v>
      </c>
      <c r="AC297" s="35">
        <f t="shared" ref="AC297:AC304" si="244">STDEVA(L297,R297,F297)</f>
        <v>1.7069486219519368</v>
      </c>
      <c r="AQ297" s="63">
        <f>AA297</f>
        <v>0.5</v>
      </c>
      <c r="AR297" s="35">
        <f t="shared" ref="AR297:AR304" si="245">(AB$296-AB297)*($F$5/$F$6)</f>
        <v>0.12028985507246404</v>
      </c>
      <c r="AS297" s="35">
        <f t="shared" ref="AS297:AS303" si="246">(AB$296-AB$304)*($F$5/$F$6)</f>
        <v>0.73623188405797113</v>
      </c>
      <c r="AT297" s="35">
        <f>1-AR297/AS297</f>
        <v>0.83661417322834608</v>
      </c>
      <c r="AU297" s="35">
        <f>LN(AT297)</f>
        <v>-0.17839227865406551</v>
      </c>
      <c r="BB297">
        <v>1.5</v>
      </c>
      <c r="BC297" s="37">
        <f t="shared" si="235"/>
        <v>-0.51562670194371951</v>
      </c>
      <c r="BD297" s="37">
        <f t="shared" si="236"/>
        <v>0.2966084947392702</v>
      </c>
      <c r="BJ297" s="63">
        <f>AA297</f>
        <v>0.5</v>
      </c>
      <c r="BK297" s="35">
        <f>(AB$296-AB297)*($F$5/$F$6)</f>
        <v>0.12028985507246404</v>
      </c>
      <c r="BL297" s="35">
        <f>(AB$296-AB$304)*($F$5/$F$6)</f>
        <v>0.73623188405797113</v>
      </c>
      <c r="BM297" s="35">
        <f>BJ297/BK297</f>
        <v>4.1566265060240868</v>
      </c>
      <c r="BS297" s="34"/>
      <c r="BW297">
        <v>1.5</v>
      </c>
      <c r="BX297" s="37">
        <f t="shared" si="237"/>
        <v>5.3786363208136621</v>
      </c>
      <c r="BY297" s="37">
        <f t="shared" si="238"/>
        <v>0.27888109746246703</v>
      </c>
      <c r="CC297" s="63">
        <v>0.5</v>
      </c>
      <c r="CD297" s="35">
        <f t="shared" ref="CD297:CD304" si="247">AB297</f>
        <v>2.846739130434782</v>
      </c>
      <c r="CE297" s="35">
        <f t="shared" ref="CE297:CE303" si="248">$AB$296</f>
        <v>3.1474637681159421</v>
      </c>
      <c r="CF297" s="35"/>
      <c r="CG297" s="35">
        <f>LN(CD297)-LN(CE297)</f>
        <v>-0.10042280108409907</v>
      </c>
      <c r="CN297">
        <v>1.5</v>
      </c>
      <c r="CO297" s="37">
        <f t="shared" si="239"/>
        <v>-0.20988834457779204</v>
      </c>
      <c r="CP297" s="37">
        <f t="shared" si="240"/>
        <v>2.5515694258537507</v>
      </c>
      <c r="CV297" s="63">
        <v>0.5</v>
      </c>
      <c r="CW297" s="35">
        <f t="shared" ref="CW297:CW304" si="249">AB297</f>
        <v>2.846739130434782</v>
      </c>
      <c r="CX297" s="35">
        <f t="shared" ref="CX297:CX304" si="250">$AB$296</f>
        <v>3.1474637681159421</v>
      </c>
      <c r="CY297" s="35">
        <f t="shared" ref="CY297:CY304" si="251">1/CW297-1/CX297</f>
        <v>3.3562986618803026E-2</v>
      </c>
      <c r="DE297" s="34"/>
      <c r="DI297">
        <v>1.5</v>
      </c>
      <c r="DJ297" s="37">
        <f t="shared" si="241"/>
        <v>9.8134641497914357E-2</v>
      </c>
      <c r="DK297" s="37">
        <f t="shared" si="242"/>
        <v>2.4047087908408136</v>
      </c>
    </row>
    <row r="298" spans="1:115" ht="15.75" customHeight="1" x14ac:dyDescent="0.25">
      <c r="C298" s="32">
        <v>0.45138888888888901</v>
      </c>
      <c r="D298" s="27">
        <v>1</v>
      </c>
      <c r="E298" s="45">
        <v>0.73</v>
      </c>
      <c r="F298" s="35">
        <f t="shared" ref="F298:F304" si="252">(E298-$C$7)/$C$6</f>
        <v>2.5351449275362317</v>
      </c>
      <c r="G298" s="49">
        <f t="shared" ref="G298:G304" si="253">(1-F297/F298)*100</f>
        <v>-12.290981849363991</v>
      </c>
      <c r="H298" s="7"/>
      <c r="I298" s="32"/>
      <c r="J298" s="27">
        <v>1</v>
      </c>
      <c r="K298" s="29"/>
      <c r="L298" s="35">
        <f t="shared" ref="L298:L300" si="254">(K298-$C$7)/$C$6</f>
        <v>-0.10978260869565216</v>
      </c>
      <c r="M298" s="35">
        <f t="shared" ref="M298:M304" si="255">(1-L297/L298)*100</f>
        <v>0</v>
      </c>
      <c r="O298" s="32"/>
      <c r="P298" s="27">
        <v>1</v>
      </c>
      <c r="Q298" s="29"/>
      <c r="R298" s="35">
        <f t="shared" ref="R298:R304" si="256">(Q298-$C$7)/$C$6</f>
        <v>-0.10978260869565216</v>
      </c>
      <c r="S298" s="35">
        <f t="shared" ref="S298:S304" si="257">(1-R297/R298)*100</f>
        <v>0</v>
      </c>
      <c r="AA298" s="27">
        <v>1</v>
      </c>
      <c r="AB298" s="35">
        <f t="shared" si="243"/>
        <v>2.5351449275362317</v>
      </c>
      <c r="AC298" s="35">
        <f t="shared" si="244"/>
        <v>1.5270496250305317</v>
      </c>
      <c r="AQ298" s="63">
        <f t="shared" ref="AQ298:AQ303" si="258">AA298</f>
        <v>1</v>
      </c>
      <c r="AR298" s="35">
        <f t="shared" si="245"/>
        <v>0.24492753623188418</v>
      </c>
      <c r="AS298" s="35">
        <f t="shared" si="246"/>
        <v>0.73623188405797113</v>
      </c>
      <c r="AT298" s="35">
        <f t="shared" ref="AT298:AT303" si="259">1-AR298/AS298</f>
        <v>0.66732283464566922</v>
      </c>
      <c r="AU298" s="35">
        <f t="shared" ref="AU298:AU303" si="260">LN(AT298)</f>
        <v>-0.40448134019803172</v>
      </c>
      <c r="BB298">
        <v>2</v>
      </c>
      <c r="BC298" s="37">
        <f t="shared" si="235"/>
        <v>-0.68750226925829272</v>
      </c>
      <c r="BD298" s="37">
        <f t="shared" si="236"/>
        <v>0.36603208412450178</v>
      </c>
      <c r="BJ298" s="63">
        <f t="shared" ref="BJ298:BJ304" si="261">AA298</f>
        <v>1</v>
      </c>
      <c r="BK298" s="35">
        <f t="shared" ref="BK298:BK304" si="262">(AB$296-AB298)*($F$5/$F$6)</f>
        <v>0.24492753623188418</v>
      </c>
      <c r="BL298" s="35">
        <f t="shared" ref="BL298:BL304" si="263">(AB$296-AB$304)*($F$5/$F$6)</f>
        <v>0.73623188405797113</v>
      </c>
      <c r="BM298" s="35">
        <f t="shared" ref="BM298:BM304" si="264">BJ298/BK298</f>
        <v>4.0828402366863887</v>
      </c>
      <c r="BS298" s="34"/>
      <c r="BW298">
        <v>2</v>
      </c>
      <c r="BX298" s="37">
        <f t="shared" si="237"/>
        <v>5.7681366449831462</v>
      </c>
      <c r="BY298" s="37">
        <f t="shared" si="238"/>
        <v>0.34673242384774394</v>
      </c>
      <c r="CC298" s="63">
        <v>1</v>
      </c>
      <c r="CD298" s="35">
        <f t="shared" si="247"/>
        <v>2.5351449275362317</v>
      </c>
      <c r="CE298" s="35">
        <f t="shared" si="248"/>
        <v>3.1474637681159421</v>
      </c>
      <c r="CF298" s="35"/>
      <c r="CG298" s="35">
        <f t="shared" ref="CG298:CG303" si="265">LN(CD298)-LN(CE298)</f>
        <v>-0.21634616951402386</v>
      </c>
      <c r="CN298">
        <v>2</v>
      </c>
      <c r="CO298" s="37">
        <f t="shared" si="239"/>
        <v>-0.2798511261037227</v>
      </c>
      <c r="CP298" s="37">
        <f t="shared" si="240"/>
        <v>2.3791561106392156</v>
      </c>
      <c r="CV298" s="63">
        <v>1</v>
      </c>
      <c r="CW298" s="35">
        <f t="shared" si="249"/>
        <v>2.5351449275362317</v>
      </c>
      <c r="CX298" s="35">
        <f t="shared" si="250"/>
        <v>3.1474637681159421</v>
      </c>
      <c r="CY298" s="35">
        <f t="shared" si="251"/>
        <v>7.6738638781517376E-2</v>
      </c>
      <c r="DE298" s="34"/>
      <c r="DI298">
        <v>2</v>
      </c>
      <c r="DJ298" s="37">
        <f t="shared" si="241"/>
        <v>0.13084618866388581</v>
      </c>
      <c r="DK298" s="37">
        <f t="shared" si="242"/>
        <v>2.2293446503652912</v>
      </c>
    </row>
    <row r="299" spans="1:115" ht="15.75" customHeight="1" x14ac:dyDescent="0.25">
      <c r="A299" s="7"/>
      <c r="B299" s="7"/>
      <c r="C299" s="32">
        <v>0.47222222222222199</v>
      </c>
      <c r="D299" s="27">
        <v>1.5</v>
      </c>
      <c r="E299" s="29">
        <v>0.69099999999999995</v>
      </c>
      <c r="F299" s="35">
        <f t="shared" si="252"/>
        <v>2.3938405797101447</v>
      </c>
      <c r="G299" s="49">
        <f t="shared" si="253"/>
        <v>-5.9028303314666353</v>
      </c>
      <c r="H299" s="7"/>
      <c r="I299" s="32"/>
      <c r="J299" s="27">
        <v>1.5</v>
      </c>
      <c r="K299" s="29"/>
      <c r="L299" s="35">
        <f t="shared" si="254"/>
        <v>-0.10978260869565216</v>
      </c>
      <c r="M299" s="35">
        <f t="shared" si="255"/>
        <v>0</v>
      </c>
      <c r="O299" s="32"/>
      <c r="P299" s="27">
        <v>1.5</v>
      </c>
      <c r="Q299" s="36"/>
      <c r="R299" s="35">
        <f t="shared" si="256"/>
        <v>-0.10978260869565216</v>
      </c>
      <c r="S299" s="35">
        <f t="shared" si="257"/>
        <v>0</v>
      </c>
      <c r="AA299" s="27">
        <v>1.5</v>
      </c>
      <c r="AB299" s="35">
        <f t="shared" si="243"/>
        <v>2.3938405797101447</v>
      </c>
      <c r="AC299" s="35">
        <f t="shared" si="244"/>
        <v>1.445467521775476</v>
      </c>
      <c r="AQ299" s="63">
        <f t="shared" si="258"/>
        <v>1.5</v>
      </c>
      <c r="AR299" s="35">
        <f t="shared" si="245"/>
        <v>0.30144927536231897</v>
      </c>
      <c r="AS299" s="35">
        <f t="shared" si="246"/>
        <v>0.73623188405797113</v>
      </c>
      <c r="AT299" s="35">
        <f t="shared" si="259"/>
        <v>0.59055118110236204</v>
      </c>
      <c r="AU299" s="35">
        <f t="shared" si="260"/>
        <v>-0.52669897292228107</v>
      </c>
      <c r="BB299">
        <v>2.5</v>
      </c>
      <c r="BC299" s="37">
        <f t="shared" si="235"/>
        <v>-0.85937783657286593</v>
      </c>
      <c r="BD299" s="37">
        <f t="shared" si="236"/>
        <v>0.42449257445670441</v>
      </c>
      <c r="BJ299" s="63">
        <f t="shared" si="261"/>
        <v>1.5</v>
      </c>
      <c r="BK299" s="35">
        <f t="shared" si="262"/>
        <v>0.30144927536231897</v>
      </c>
      <c r="BL299" s="35">
        <f t="shared" si="263"/>
        <v>0.73623188405797113</v>
      </c>
      <c r="BM299" s="35">
        <f t="shared" si="264"/>
        <v>4.9759615384615365</v>
      </c>
      <c r="BO299" t="s">
        <v>21</v>
      </c>
      <c r="BP299" s="37">
        <f>1/BP292</f>
        <v>1.2836959791140861</v>
      </c>
      <c r="BS299" s="34"/>
      <c r="BW299">
        <v>2.5</v>
      </c>
      <c r="BX299" s="37">
        <f t="shared" si="237"/>
        <v>6.1576369691526303</v>
      </c>
      <c r="BY299" s="37">
        <f t="shared" si="238"/>
        <v>0.40599990102112687</v>
      </c>
      <c r="CC299" s="63">
        <v>1.5</v>
      </c>
      <c r="CD299" s="35">
        <f t="shared" si="247"/>
        <v>2.3938405797101447</v>
      </c>
      <c r="CE299" s="35">
        <f t="shared" si="248"/>
        <v>3.1474637681159421</v>
      </c>
      <c r="CF299" s="35"/>
      <c r="CG299" s="35">
        <f t="shared" si="265"/>
        <v>-0.27369796223003495</v>
      </c>
      <c r="CN299">
        <v>2.5</v>
      </c>
      <c r="CO299" s="37">
        <f t="shared" si="239"/>
        <v>-0.34981390762965336</v>
      </c>
      <c r="CP299" s="37">
        <f>$CE$296*(EXP(-$CJ$300*CN299))</f>
        <v>2.21839301781803</v>
      </c>
      <c r="CV299" s="63">
        <v>1.5</v>
      </c>
      <c r="CW299" s="35">
        <f t="shared" si="249"/>
        <v>2.3938405797101447</v>
      </c>
      <c r="CX299" s="35">
        <f t="shared" si="250"/>
        <v>3.1474637681159421</v>
      </c>
      <c r="CY299" s="35">
        <f t="shared" si="251"/>
        <v>0.10002263437226749</v>
      </c>
      <c r="DB299" s="37"/>
      <c r="DE299" s="34"/>
      <c r="DI299">
        <v>2.5</v>
      </c>
      <c r="DJ299" s="37">
        <f t="shared" si="241"/>
        <v>0.16355773582985728</v>
      </c>
      <c r="DK299" s="37">
        <f t="shared" si="242"/>
        <v>2.0778190466934778</v>
      </c>
    </row>
    <row r="300" spans="1:115" ht="15.75" customHeight="1" x14ac:dyDescent="0.25">
      <c r="A300" s="7"/>
      <c r="C300" s="32">
        <v>0.49305555555555602</v>
      </c>
      <c r="D300" s="27">
        <v>2</v>
      </c>
      <c r="E300" s="29">
        <v>0.68700000000000006</v>
      </c>
      <c r="F300" s="35">
        <f t="shared" si="252"/>
        <v>2.3793478260869567</v>
      </c>
      <c r="G300" s="49">
        <f t="shared" si="253"/>
        <v>-0.60910613674431957</v>
      </c>
      <c r="I300" s="32"/>
      <c r="J300" s="27">
        <v>2</v>
      </c>
      <c r="K300" s="29"/>
      <c r="L300" s="35">
        <f t="shared" si="254"/>
        <v>-0.10978260869565216</v>
      </c>
      <c r="M300" s="35">
        <f t="shared" si="255"/>
        <v>0</v>
      </c>
      <c r="O300" s="32"/>
      <c r="P300" s="27">
        <v>2</v>
      </c>
      <c r="Q300" s="29"/>
      <c r="R300" s="35">
        <f t="shared" si="256"/>
        <v>-0.10978260869565216</v>
      </c>
      <c r="S300" s="35">
        <f>(1-R299/R300)*100</f>
        <v>0</v>
      </c>
      <c r="AA300" s="27">
        <v>2</v>
      </c>
      <c r="AB300" s="35">
        <f t="shared" si="243"/>
        <v>2.3793478260869567</v>
      </c>
      <c r="AC300" s="35">
        <f t="shared" si="244"/>
        <v>1.4371001265698296</v>
      </c>
      <c r="AQ300" s="63">
        <f t="shared" si="258"/>
        <v>2</v>
      </c>
      <c r="AR300" s="35">
        <f t="shared" si="245"/>
        <v>0.30724637681159417</v>
      </c>
      <c r="AS300" s="35">
        <f t="shared" si="246"/>
        <v>0.73623188405797113</v>
      </c>
      <c r="AT300" s="35">
        <f t="shared" si="259"/>
        <v>0.58267716535433078</v>
      </c>
      <c r="AU300" s="35">
        <f t="shared" si="260"/>
        <v>-0.54012199325442134</v>
      </c>
      <c r="AW300" s="23" t="s">
        <v>86</v>
      </c>
      <c r="AX300" s="21">
        <f>-AX292</f>
        <v>0.34375113462914636</v>
      </c>
      <c r="BB300">
        <v>3</v>
      </c>
      <c r="BC300" s="37">
        <f t="shared" si="235"/>
        <v>-1.031253403887439</v>
      </c>
      <c r="BD300" s="37">
        <f t="shared" si="236"/>
        <v>0.47372121504048531</v>
      </c>
      <c r="BJ300" s="63">
        <f t="shared" si="261"/>
        <v>2</v>
      </c>
      <c r="BK300" s="35">
        <f t="shared" si="262"/>
        <v>0.30724637681159417</v>
      </c>
      <c r="BL300" s="35">
        <f t="shared" si="263"/>
        <v>0.73623188405797113</v>
      </c>
      <c r="BM300" s="35">
        <f t="shared" si="264"/>
        <v>6.5094339622641515</v>
      </c>
      <c r="BO300" s="23" t="s">
        <v>90</v>
      </c>
      <c r="BP300" s="21">
        <f>1/(BQ292*BP299*BP299)</f>
        <v>0.14413836133719965</v>
      </c>
      <c r="BW300">
        <v>3</v>
      </c>
      <c r="BX300" s="37">
        <f t="shared" si="237"/>
        <v>6.5471372933221152</v>
      </c>
      <c r="BY300" s="37">
        <f t="shared" si="238"/>
        <v>0.45821553231515555</v>
      </c>
      <c r="CC300" s="63">
        <v>2</v>
      </c>
      <c r="CD300" s="35">
        <f t="shared" si="247"/>
        <v>2.3793478260869567</v>
      </c>
      <c r="CE300" s="35">
        <f t="shared" si="248"/>
        <v>3.1474637681159421</v>
      </c>
      <c r="CF300" s="35"/>
      <c r="CG300" s="35">
        <f t="shared" si="265"/>
        <v>-0.27977054806894786</v>
      </c>
      <c r="CI300" s="23" t="s">
        <v>86</v>
      </c>
      <c r="CJ300" s="21">
        <f>-CJ292</f>
        <v>0.13992556305186135</v>
      </c>
      <c r="CN300">
        <v>3</v>
      </c>
      <c r="CO300" s="37">
        <f t="shared" si="239"/>
        <v>-0.41977668915558408</v>
      </c>
      <c r="CP300" s="37">
        <f t="shared" si="240"/>
        <v>2.0684929246536798</v>
      </c>
      <c r="CV300" s="63">
        <v>2</v>
      </c>
      <c r="CW300" s="35">
        <f t="shared" si="249"/>
        <v>2.3793478260869567</v>
      </c>
      <c r="CX300" s="35">
        <f t="shared" si="250"/>
        <v>3.1474637681159421</v>
      </c>
      <c r="CY300" s="35">
        <f t="shared" si="251"/>
        <v>0.10256710680667691</v>
      </c>
      <c r="DA300" s="23" t="s">
        <v>90</v>
      </c>
      <c r="DB300" s="21">
        <f>DB292</f>
        <v>6.5423094331942905E-2</v>
      </c>
      <c r="DI300">
        <v>3</v>
      </c>
      <c r="DJ300" s="37">
        <f>$DB$292*DI300</f>
        <v>0.19626928299582871</v>
      </c>
      <c r="DK300" s="37">
        <f t="shared" si="242"/>
        <v>1.9455805154937369</v>
      </c>
    </row>
    <row r="301" spans="1:115" ht="15.75" customHeight="1" x14ac:dyDescent="0.25">
      <c r="A301" s="26"/>
      <c r="C301" s="32">
        <v>0.53472222222222299</v>
      </c>
      <c r="D301" s="27">
        <v>3</v>
      </c>
      <c r="E301" s="29">
        <v>0.66100000000000003</v>
      </c>
      <c r="F301" s="35">
        <f t="shared" si="252"/>
        <v>2.2851449275362317</v>
      </c>
      <c r="G301" s="49">
        <f t="shared" si="253"/>
        <v>-4.1224036784525353</v>
      </c>
      <c r="I301" s="32"/>
      <c r="J301" s="27">
        <v>3</v>
      </c>
      <c r="K301" s="29"/>
      <c r="L301" s="35">
        <f>(K301-$C$7)/$C$6</f>
        <v>-0.10978260869565216</v>
      </c>
      <c r="M301" s="35">
        <f>(1-L300/L301)*100</f>
        <v>0</v>
      </c>
      <c r="O301" s="32"/>
      <c r="P301" s="27">
        <v>3</v>
      </c>
      <c r="Q301" s="29"/>
      <c r="R301" s="35">
        <f t="shared" si="256"/>
        <v>-0.10978260869565216</v>
      </c>
      <c r="S301" s="35">
        <f t="shared" si="257"/>
        <v>0</v>
      </c>
      <c r="AA301" s="27">
        <v>3</v>
      </c>
      <c r="AB301" s="35">
        <f t="shared" si="243"/>
        <v>2.2851449275362317</v>
      </c>
      <c r="AC301" s="35">
        <f t="shared" si="244"/>
        <v>1.3827120577331251</v>
      </c>
      <c r="AQ301" s="63">
        <f t="shared" si="258"/>
        <v>3</v>
      </c>
      <c r="AR301" s="35">
        <f t="shared" si="245"/>
        <v>0.34492753623188421</v>
      </c>
      <c r="AS301" s="35">
        <f t="shared" si="246"/>
        <v>0.73623188405797113</v>
      </c>
      <c r="AT301" s="35">
        <f t="shared" si="259"/>
        <v>0.53149606299212593</v>
      </c>
      <c r="AU301" s="35">
        <f t="shared" si="260"/>
        <v>-0.63205948858010719</v>
      </c>
      <c r="AW301" s="23" t="s">
        <v>87</v>
      </c>
      <c r="AX301" s="21">
        <f>AX294</f>
        <v>0.96592097410578892</v>
      </c>
      <c r="BB301">
        <v>3.5</v>
      </c>
      <c r="BC301" s="37">
        <f t="shared" si="235"/>
        <v>-1.2031289712020123</v>
      </c>
      <c r="BD301" s="37">
        <f t="shared" si="236"/>
        <v>0.51517586312769337</v>
      </c>
      <c r="BJ301" s="63">
        <f t="shared" si="261"/>
        <v>3</v>
      </c>
      <c r="BK301" s="35">
        <f t="shared" si="262"/>
        <v>0.34492753623188421</v>
      </c>
      <c r="BL301" s="35">
        <f t="shared" si="263"/>
        <v>0.73623188405797113</v>
      </c>
      <c r="BM301" s="35">
        <f t="shared" si="264"/>
        <v>8.6974789915966344</v>
      </c>
      <c r="BO301" s="23" t="s">
        <v>87</v>
      </c>
      <c r="BP301" s="21">
        <f>BP294</f>
        <v>0.704245551767404</v>
      </c>
      <c r="BW301">
        <v>3.5</v>
      </c>
      <c r="BX301" s="37">
        <f t="shared" si="237"/>
        <v>6.9366376174915994</v>
      </c>
      <c r="BY301" s="37">
        <f t="shared" si="238"/>
        <v>0.50456722593873327</v>
      </c>
      <c r="CC301" s="63">
        <v>3</v>
      </c>
      <c r="CD301" s="35">
        <f t="shared" si="247"/>
        <v>2.2851449275362317</v>
      </c>
      <c r="CE301" s="35">
        <f t="shared" si="248"/>
        <v>3.1474637681159421</v>
      </c>
      <c r="CF301" s="35"/>
      <c r="CG301" s="35">
        <f t="shared" si="265"/>
        <v>-0.32016752759626943</v>
      </c>
      <c r="CI301" s="23" t="s">
        <v>87</v>
      </c>
      <c r="CJ301" s="21">
        <f>CJ294</f>
        <v>0.9808743007562758</v>
      </c>
      <c r="CN301">
        <v>3.5</v>
      </c>
      <c r="CO301" s="37">
        <f t="shared" si="239"/>
        <v>-0.48973947068151474</v>
      </c>
      <c r="CP301" s="37">
        <f t="shared" si="240"/>
        <v>1.9287218022128234</v>
      </c>
      <c r="CV301" s="63">
        <v>3</v>
      </c>
      <c r="CW301" s="35">
        <f t="shared" si="249"/>
        <v>2.2851449275362317</v>
      </c>
      <c r="CX301" s="35">
        <f t="shared" si="250"/>
        <v>3.1474637681159421</v>
      </c>
      <c r="CY301" s="35">
        <f t="shared" si="251"/>
        <v>0.11989287831958845</v>
      </c>
      <c r="DA301" s="23" t="s">
        <v>87</v>
      </c>
      <c r="DB301" s="21">
        <f>DB294</f>
        <v>0.97593124100574602</v>
      </c>
      <c r="DI301">
        <v>3.5</v>
      </c>
      <c r="DJ301" s="37">
        <f t="shared" si="241"/>
        <v>0.22898083016180015</v>
      </c>
      <c r="DK301" s="37">
        <f t="shared" si="242"/>
        <v>1.8291669377330233</v>
      </c>
    </row>
    <row r="302" spans="1:115" ht="15.75" customHeight="1" x14ac:dyDescent="0.25">
      <c r="A302" s="7"/>
      <c r="C302" s="32">
        <v>0.57638888888888895</v>
      </c>
      <c r="D302" s="27">
        <v>4</v>
      </c>
      <c r="E302" s="45">
        <v>0.51</v>
      </c>
      <c r="F302" s="35">
        <f t="shared" si="252"/>
        <v>1.7380434782608696</v>
      </c>
      <c r="G302" s="49">
        <f t="shared" si="253"/>
        <v>-31.478007087763181</v>
      </c>
      <c r="I302" s="32"/>
      <c r="J302" s="27">
        <v>4</v>
      </c>
      <c r="K302" s="29"/>
      <c r="L302" s="35">
        <f>(K302-$C$7)/$C$6</f>
        <v>-0.10978260869565216</v>
      </c>
      <c r="M302" s="35">
        <f t="shared" si="255"/>
        <v>0</v>
      </c>
      <c r="O302" s="32"/>
      <c r="P302" s="27">
        <v>4</v>
      </c>
      <c r="Q302" s="29"/>
      <c r="R302" s="35">
        <f t="shared" si="256"/>
        <v>-0.10978260869565216</v>
      </c>
      <c r="S302" s="35">
        <f t="shared" si="257"/>
        <v>0</v>
      </c>
      <c r="AA302" s="27">
        <v>4</v>
      </c>
      <c r="AB302" s="35">
        <f t="shared" si="243"/>
        <v>1.7380434782608696</v>
      </c>
      <c r="AC302" s="35">
        <f t="shared" si="244"/>
        <v>1.0668428887199606</v>
      </c>
      <c r="AQ302" s="63">
        <f t="shared" si="258"/>
        <v>4</v>
      </c>
      <c r="AR302" s="35">
        <f t="shared" si="245"/>
        <v>0.56376811594202902</v>
      </c>
      <c r="AS302" s="35">
        <f t="shared" si="246"/>
        <v>0.73623188405797113</v>
      </c>
      <c r="AT302" s="35">
        <f t="shared" si="259"/>
        <v>0.23425196850393704</v>
      </c>
      <c r="AU302" s="35">
        <f t="shared" si="260"/>
        <v>-1.4513579544669524</v>
      </c>
      <c r="BB302">
        <v>4</v>
      </c>
      <c r="BC302" s="37">
        <f t="shared" si="235"/>
        <v>-1.3750045385165854</v>
      </c>
      <c r="BD302" s="37">
        <f t="shared" si="236"/>
        <v>0.55008415691065082</v>
      </c>
      <c r="BJ302" s="63">
        <f t="shared" si="261"/>
        <v>4</v>
      </c>
      <c r="BK302" s="35">
        <f t="shared" si="262"/>
        <v>0.56376811594202902</v>
      </c>
      <c r="BL302" s="35">
        <f t="shared" si="263"/>
        <v>0.73623188405797113</v>
      </c>
      <c r="BM302" s="35">
        <f t="shared" si="264"/>
        <v>7.0951156812339331</v>
      </c>
      <c r="BW302">
        <v>4</v>
      </c>
      <c r="BX302" s="37">
        <f t="shared" si="237"/>
        <v>7.3261379416610835</v>
      </c>
      <c r="BY302" s="37">
        <f t="shared" si="238"/>
        <v>0.54599026551949759</v>
      </c>
      <c r="CC302" s="63">
        <v>4</v>
      </c>
      <c r="CD302" s="35">
        <f t="shared" si="247"/>
        <v>1.7380434782608696</v>
      </c>
      <c r="CE302" s="35">
        <f t="shared" si="248"/>
        <v>3.1474637681159421</v>
      </c>
      <c r="CF302" s="35"/>
      <c r="CG302" s="35">
        <f t="shared" si="265"/>
        <v>-0.59383693275785665</v>
      </c>
      <c r="CN302">
        <v>4</v>
      </c>
      <c r="CO302" s="37">
        <f t="shared" si="239"/>
        <v>-0.55970225220744541</v>
      </c>
      <c r="CP302" s="37">
        <f t="shared" si="240"/>
        <v>1.7983952209814316</v>
      </c>
      <c r="CV302" s="63">
        <v>4</v>
      </c>
      <c r="CW302" s="35">
        <f t="shared" si="249"/>
        <v>1.7380434782608696</v>
      </c>
      <c r="CX302" s="35">
        <f t="shared" si="250"/>
        <v>3.1474637681159421</v>
      </c>
      <c r="CY302" s="35">
        <f t="shared" si="251"/>
        <v>0.25764347220293449</v>
      </c>
      <c r="DI302">
        <v>4</v>
      </c>
      <c r="DJ302" s="37">
        <f t="shared" si="241"/>
        <v>0.26169237732777162</v>
      </c>
      <c r="DK302" s="37">
        <f t="shared" si="242"/>
        <v>1.7258980349559905</v>
      </c>
    </row>
    <row r="303" spans="1:115" ht="15.75" customHeight="1" x14ac:dyDescent="0.25">
      <c r="A303" s="7"/>
      <c r="C303" s="32">
        <v>0.61805555555555602</v>
      </c>
      <c r="D303" s="27">
        <v>5</v>
      </c>
      <c r="E303" s="29">
        <v>0.46400000000000002</v>
      </c>
      <c r="F303" s="35">
        <f t="shared" si="252"/>
        <v>1.5713768115942028</v>
      </c>
      <c r="G303" s="49">
        <f t="shared" si="253"/>
        <v>-10.606409960802399</v>
      </c>
      <c r="I303" s="32"/>
      <c r="J303" s="27">
        <v>5</v>
      </c>
      <c r="K303" s="29"/>
      <c r="L303" s="35">
        <f t="shared" ref="L303:L304" si="266">(K303-$C$7)/$C$6</f>
        <v>-0.10978260869565216</v>
      </c>
      <c r="M303" s="35">
        <f t="shared" si="255"/>
        <v>0</v>
      </c>
      <c r="O303" s="32"/>
      <c r="P303" s="27">
        <v>5</v>
      </c>
      <c r="Q303" s="29"/>
      <c r="R303" s="35">
        <f t="shared" si="256"/>
        <v>-0.10978260869565216</v>
      </c>
      <c r="S303" s="35">
        <f t="shared" si="257"/>
        <v>0</v>
      </c>
      <c r="AA303" s="27">
        <v>5</v>
      </c>
      <c r="AB303" s="35">
        <f t="shared" si="243"/>
        <v>1.5713768115942028</v>
      </c>
      <c r="AC303" s="35">
        <f t="shared" si="244"/>
        <v>0.97061784385502292</v>
      </c>
      <c r="AQ303" s="63">
        <f t="shared" si="258"/>
        <v>5</v>
      </c>
      <c r="AR303" s="35">
        <f t="shared" si="245"/>
        <v>0.63043478260869579</v>
      </c>
      <c r="AS303" s="35">
        <f t="shared" si="246"/>
        <v>0.73623188405797113</v>
      </c>
      <c r="AT303" s="35">
        <f t="shared" si="259"/>
        <v>0.14370078740157477</v>
      </c>
      <c r="AU303" s="35">
        <f t="shared" si="260"/>
        <v>-1.940022006430091</v>
      </c>
      <c r="BB303">
        <v>4.5</v>
      </c>
      <c r="BC303" s="37">
        <f t="shared" si="235"/>
        <v>-1.5468801058311585</v>
      </c>
      <c r="BD303" s="37">
        <f t="shared" si="236"/>
        <v>0.57947987080680408</v>
      </c>
      <c r="BJ303" s="63">
        <f t="shared" si="261"/>
        <v>5</v>
      </c>
      <c r="BK303" s="35">
        <f t="shared" si="262"/>
        <v>0.63043478260869579</v>
      </c>
      <c r="BL303" s="35">
        <f t="shared" si="263"/>
        <v>0.73623188405797113</v>
      </c>
      <c r="BM303" s="35">
        <f t="shared" si="264"/>
        <v>7.9310344827586192</v>
      </c>
      <c r="BW303">
        <v>4.5</v>
      </c>
      <c r="BX303" s="37">
        <f t="shared" si="237"/>
        <v>7.7156382658305676</v>
      </c>
      <c r="BY303" s="37">
        <f t="shared" si="238"/>
        <v>0.5832310749881412</v>
      </c>
      <c r="CC303" s="63">
        <v>5</v>
      </c>
      <c r="CD303" s="35">
        <f t="shared" si="247"/>
        <v>1.5713768115942028</v>
      </c>
      <c r="CE303" s="35">
        <f t="shared" si="248"/>
        <v>3.1474637681159421</v>
      </c>
      <c r="CF303" s="35"/>
      <c r="CG303" s="35">
        <f t="shared" si="265"/>
        <v>-0.69464479042455429</v>
      </c>
      <c r="CN303">
        <v>4.5</v>
      </c>
      <c r="CO303" s="37">
        <f t="shared" si="239"/>
        <v>-0.62966503373337612</v>
      </c>
      <c r="CP303" s="37">
        <f t="shared" si="240"/>
        <v>1.6768749993587582</v>
      </c>
      <c r="CV303" s="63">
        <v>5</v>
      </c>
      <c r="CW303" s="35">
        <f t="shared" si="249"/>
        <v>1.5713768115942028</v>
      </c>
      <c r="CX303" s="35">
        <f t="shared" si="250"/>
        <v>3.1474637681159421</v>
      </c>
      <c r="CY303" s="35">
        <f t="shared" si="251"/>
        <v>0.31866847010123478</v>
      </c>
      <c r="DI303">
        <v>4.5</v>
      </c>
      <c r="DJ303" s="37">
        <f t="shared" si="241"/>
        <v>0.29440392449374309</v>
      </c>
      <c r="DK303" s="37">
        <f>($CX$296)/(1+($DB$300*DI303*$CX$296))</f>
        <v>1.6336664624304575</v>
      </c>
    </row>
    <row r="304" spans="1:115" ht="15.75" customHeight="1" x14ac:dyDescent="0.25">
      <c r="A304" s="7"/>
      <c r="C304" s="32">
        <v>0.65972222222222299</v>
      </c>
      <c r="D304" s="27">
        <v>6</v>
      </c>
      <c r="E304" s="29">
        <v>0.39100000000000001</v>
      </c>
      <c r="F304" s="35">
        <f t="shared" si="252"/>
        <v>1.3068840579710144</v>
      </c>
      <c r="G304" s="49">
        <f t="shared" si="253"/>
        <v>-20.238425284169679</v>
      </c>
      <c r="I304" s="32"/>
      <c r="J304" s="27">
        <v>6</v>
      </c>
      <c r="K304" s="29"/>
      <c r="L304" s="35">
        <f t="shared" si="266"/>
        <v>-0.10978260869565216</v>
      </c>
      <c r="M304" s="35">
        <f t="shared" si="255"/>
        <v>0</v>
      </c>
      <c r="O304" s="32"/>
      <c r="P304" s="27">
        <v>6</v>
      </c>
      <c r="Q304" s="29"/>
      <c r="R304" s="35">
        <f t="shared" si="256"/>
        <v>-0.10978260869565216</v>
      </c>
      <c r="S304" s="35">
        <f t="shared" si="257"/>
        <v>0</v>
      </c>
      <c r="AA304" s="27">
        <v>6</v>
      </c>
      <c r="AB304" s="35">
        <f t="shared" si="243"/>
        <v>1.3068840579710144</v>
      </c>
      <c r="AC304" s="35">
        <f t="shared" si="244"/>
        <v>0.81791288135196971</v>
      </c>
      <c r="AQ304" s="63">
        <f t="shared" ref="AQ304" si="267">AA304</f>
        <v>6</v>
      </c>
      <c r="AR304" s="35">
        <f t="shared" si="245"/>
        <v>0.73623188405797113</v>
      </c>
      <c r="BB304">
        <v>5</v>
      </c>
      <c r="BC304" s="37">
        <f t="shared" si="235"/>
        <v>-1.7187556731457319</v>
      </c>
      <c r="BD304" s="37">
        <f t="shared" si="236"/>
        <v>0.60423352966040156</v>
      </c>
      <c r="BJ304" s="63">
        <f t="shared" si="261"/>
        <v>6</v>
      </c>
      <c r="BK304" s="35">
        <f t="shared" si="262"/>
        <v>0.73623188405797113</v>
      </c>
      <c r="BL304" s="35">
        <f t="shared" si="263"/>
        <v>0.73623188405797113</v>
      </c>
      <c r="BM304" s="35">
        <f t="shared" si="264"/>
        <v>8.1496062992125964</v>
      </c>
      <c r="BW304">
        <v>5</v>
      </c>
      <c r="BX304" s="37">
        <f t="shared" si="237"/>
        <v>8.1051385900000525</v>
      </c>
      <c r="BY304" s="37">
        <f t="shared" si="238"/>
        <v>0.61689259776123928</v>
      </c>
      <c r="CC304" s="63">
        <v>6</v>
      </c>
      <c r="CD304" s="35">
        <f t="shared" si="247"/>
        <v>1.3068840579710144</v>
      </c>
      <c r="CF304" s="35"/>
      <c r="CN304">
        <v>5</v>
      </c>
      <c r="CO304" s="37">
        <f>$CJ$292*CN304</f>
        <v>-0.69962781525930673</v>
      </c>
      <c r="CP304" s="37">
        <f t="shared" si="240"/>
        <v>1.5635660786175261</v>
      </c>
      <c r="CV304" s="63">
        <v>6</v>
      </c>
      <c r="CW304" s="35">
        <f t="shared" si="249"/>
        <v>1.3068840579710144</v>
      </c>
      <c r="CX304" s="35">
        <f t="shared" si="250"/>
        <v>3.1474637681159421</v>
      </c>
      <c r="CY304" s="35">
        <f t="shared" si="251"/>
        <v>0.44746269141621819</v>
      </c>
      <c r="DI304">
        <v>5</v>
      </c>
      <c r="DJ304" s="37">
        <f t="shared" si="241"/>
        <v>0.32711547165971455</v>
      </c>
      <c r="DK304" s="37">
        <f t="shared" si="242"/>
        <v>1.5507924878842196</v>
      </c>
    </row>
    <row r="305" spans="1:115" ht="15.75" customHeight="1" x14ac:dyDescent="0.25">
      <c r="A305" s="7"/>
      <c r="H305" s="7"/>
      <c r="I305" s="7"/>
      <c r="J305" s="7"/>
      <c r="K305" s="7"/>
      <c r="L305" s="7"/>
      <c r="M305" s="7"/>
      <c r="BB305">
        <v>5.5</v>
      </c>
      <c r="BC305" s="37">
        <f t="shared" si="235"/>
        <v>-1.890631240460305</v>
      </c>
      <c r="BD305" s="37">
        <f t="shared" si="236"/>
        <v>0.62507818847035379</v>
      </c>
      <c r="BW305">
        <v>5.5</v>
      </c>
      <c r="BX305" s="37">
        <f t="shared" si="237"/>
        <v>8.4946389141695349</v>
      </c>
      <c r="BY305" s="37">
        <f t="shared" si="238"/>
        <v>0.64746719143361009</v>
      </c>
      <c r="CN305">
        <v>5.5</v>
      </c>
      <c r="CO305" s="37">
        <f t="shared" si="239"/>
        <v>-0.76959059678523745</v>
      </c>
      <c r="CP305" s="37">
        <f t="shared" si="240"/>
        <v>1.4579136090276628</v>
      </c>
      <c r="DI305">
        <v>5.5</v>
      </c>
      <c r="DJ305" s="37">
        <f t="shared" si="241"/>
        <v>0.35982701882568596</v>
      </c>
      <c r="DK305" s="37">
        <f t="shared" si="242"/>
        <v>1.4759207666017464</v>
      </c>
    </row>
    <row r="306" spans="1:115" ht="15.75" customHeight="1" x14ac:dyDescent="0.25">
      <c r="A306" s="7"/>
      <c r="H306" s="7"/>
      <c r="I306" s="7"/>
      <c r="J306" s="7"/>
      <c r="K306" s="7"/>
      <c r="L306" s="7"/>
      <c r="M306" s="7"/>
      <c r="BB306">
        <v>6</v>
      </c>
      <c r="BC306" s="37">
        <f t="shared" si="235"/>
        <v>-2.062506807774878</v>
      </c>
      <c r="BD306" s="37">
        <f t="shared" si="236"/>
        <v>0.64263114108528319</v>
      </c>
      <c r="BW306">
        <v>6</v>
      </c>
      <c r="BX306" s="37">
        <f t="shared" si="237"/>
        <v>8.8841392383390207</v>
      </c>
      <c r="BY306" s="37">
        <f t="shared" si="238"/>
        <v>0.67536086941403672</v>
      </c>
      <c r="CN306">
        <v>6</v>
      </c>
      <c r="CO306" s="37">
        <f t="shared" si="239"/>
        <v>-0.83955337831116816</v>
      </c>
      <c r="CP306" s="37">
        <f t="shared" si="240"/>
        <v>1.3594002328749677</v>
      </c>
      <c r="DI306">
        <v>6</v>
      </c>
      <c r="DJ306" s="37">
        <f t="shared" si="241"/>
        <v>0.39253856599165743</v>
      </c>
      <c r="DK306" s="37">
        <f t="shared" si="242"/>
        <v>1.407945641327466</v>
      </c>
    </row>
    <row r="307" spans="1:115" ht="15.75" customHeight="1" x14ac:dyDescent="0.25">
      <c r="A307" s="7"/>
      <c r="H307" s="7"/>
      <c r="I307" s="7"/>
      <c r="J307" s="7"/>
      <c r="K307" s="7"/>
      <c r="L307" s="7"/>
      <c r="M307" s="7"/>
    </row>
    <row r="308" spans="1:115" ht="15.75" customHeight="1" x14ac:dyDescent="0.25">
      <c r="A308" s="7"/>
      <c r="H308" s="7"/>
      <c r="I308" s="7"/>
      <c r="J308" s="7"/>
      <c r="K308" s="7"/>
      <c r="L308" s="7"/>
      <c r="M308" s="7"/>
    </row>
    <row r="309" spans="1:115" ht="15.75" customHeight="1" x14ac:dyDescent="0.25">
      <c r="A309" s="7"/>
      <c r="H309" s="7"/>
      <c r="I309" s="7"/>
      <c r="J309" s="7"/>
      <c r="K309" s="7"/>
      <c r="L309" s="7"/>
      <c r="M309" s="7"/>
    </row>
    <row r="310" spans="1:115" ht="15.75" customHeight="1" x14ac:dyDescent="0.25">
      <c r="A310" s="7"/>
      <c r="H310" s="7"/>
      <c r="I310" s="7"/>
      <c r="J310" s="7"/>
      <c r="K310" s="7"/>
      <c r="L310" s="7"/>
      <c r="M310" s="7"/>
    </row>
    <row r="311" spans="1:115" ht="15.75" customHeight="1" x14ac:dyDescent="0.25">
      <c r="A311" s="7"/>
      <c r="H311" s="7"/>
      <c r="I311" s="7"/>
      <c r="J311" s="7"/>
      <c r="K311" s="7"/>
      <c r="L311" s="7"/>
      <c r="M311" s="7"/>
    </row>
    <row r="312" spans="1:115" ht="15.75" customHeight="1" x14ac:dyDescent="0.25">
      <c r="A312" s="7"/>
      <c r="G312" s="7"/>
      <c r="H312" s="7"/>
      <c r="I312" s="7"/>
      <c r="J312" s="7"/>
      <c r="K312" s="7"/>
      <c r="L312" s="7"/>
      <c r="M312" s="7"/>
    </row>
    <row r="313" spans="1:115" ht="15.75" customHeight="1" x14ac:dyDescent="0.25">
      <c r="A313" s="7"/>
      <c r="G313" s="7"/>
      <c r="H313" s="7"/>
      <c r="I313" s="7"/>
      <c r="J313" s="7"/>
      <c r="K313" s="7"/>
      <c r="L313" s="7"/>
      <c r="M313" s="7"/>
    </row>
    <row r="314" spans="1:115" ht="15.75" customHeight="1" x14ac:dyDescent="0.25">
      <c r="A314" s="7"/>
      <c r="G314" s="7"/>
      <c r="H314" s="7"/>
      <c r="I314" s="7"/>
      <c r="J314" s="7"/>
      <c r="K314" s="7"/>
      <c r="L314" s="7"/>
      <c r="M314" s="7"/>
    </row>
    <row r="315" spans="1:115" ht="15.75" customHeight="1" x14ac:dyDescent="0.25">
      <c r="A315" s="7"/>
      <c r="G315" s="7"/>
      <c r="H315" s="7"/>
      <c r="I315" s="7"/>
      <c r="J315" s="7"/>
      <c r="K315" s="7"/>
      <c r="L315" s="7"/>
      <c r="M315" s="7"/>
    </row>
    <row r="316" spans="1:115" ht="15.75" customHeight="1" x14ac:dyDescent="0.25">
      <c r="A316" s="26"/>
      <c r="G316" s="7"/>
      <c r="H316" s="7"/>
      <c r="I316" s="7"/>
      <c r="J316" s="7"/>
      <c r="K316" s="7"/>
      <c r="L316" s="7"/>
      <c r="M316" s="7"/>
    </row>
    <row r="317" spans="1:115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24" spans="1:98" s="30" customFormat="1" ht="15.75" customHeight="1" x14ac:dyDescent="0.25">
      <c r="W324" s="62"/>
      <c r="AO324" s="62"/>
      <c r="BH324" s="62"/>
      <c r="CA324" s="62"/>
      <c r="CT324" s="62"/>
    </row>
    <row r="325" spans="1:98" ht="15.75" customHeight="1" x14ac:dyDescent="0.25">
      <c r="B325" s="7"/>
    </row>
    <row r="326" spans="1:98" ht="15.75" customHeight="1" x14ac:dyDescent="0.25">
      <c r="A326" s="7"/>
      <c r="C326" s="7"/>
      <c r="E326" s="7"/>
    </row>
    <row r="327" spans="1:98" ht="15.75" customHeight="1" x14ac:dyDescent="0.25">
      <c r="A327" s="7"/>
      <c r="C327" s="7"/>
      <c r="D327" s="31" t="s">
        <v>43</v>
      </c>
      <c r="I327" s="7"/>
      <c r="J327" s="31" t="s">
        <v>45</v>
      </c>
      <c r="O327" s="7"/>
      <c r="P327" s="31" t="s">
        <v>46</v>
      </c>
    </row>
    <row r="328" spans="1:98" ht="15.75" customHeight="1" x14ac:dyDescent="0.25">
      <c r="G328" s="40" t="s">
        <v>54</v>
      </c>
      <c r="M328" s="40" t="s">
        <v>54</v>
      </c>
      <c r="S328" s="40" t="s">
        <v>54</v>
      </c>
    </row>
    <row r="329" spans="1:98" ht="15.75" customHeight="1" x14ac:dyDescent="0.25">
      <c r="C329" s="23" t="s">
        <v>38</v>
      </c>
      <c r="D329" s="42">
        <v>1</v>
      </c>
      <c r="E329" s="43" t="s">
        <v>8</v>
      </c>
      <c r="F329" s="44"/>
      <c r="G329" s="34">
        <f>(1-(F339/F331))*100</f>
        <v>0</v>
      </c>
      <c r="H329" s="34"/>
      <c r="I329" s="41" t="s">
        <v>38</v>
      </c>
      <c r="J329" s="42">
        <v>1</v>
      </c>
      <c r="K329" s="43" t="s">
        <v>8</v>
      </c>
      <c r="L329" s="44"/>
      <c r="M329" s="34">
        <f>(1-(L339/L331))*100</f>
        <v>0</v>
      </c>
      <c r="N329" s="34"/>
      <c r="O329" s="41" t="s">
        <v>38</v>
      </c>
      <c r="P329" s="42">
        <v>1</v>
      </c>
      <c r="Q329" s="43" t="s">
        <v>8</v>
      </c>
      <c r="R329" s="44"/>
      <c r="S329" s="34">
        <f>(1-(R339/R331))*100</f>
        <v>0</v>
      </c>
      <c r="Z329" s="23" t="s">
        <v>38</v>
      </c>
      <c r="AA329" s="24">
        <v>1</v>
      </c>
      <c r="AB329" s="25" t="s">
        <v>8</v>
      </c>
      <c r="AC329" s="25" t="s">
        <v>51</v>
      </c>
      <c r="AE329" s="40" t="s">
        <v>54</v>
      </c>
    </row>
    <row r="330" spans="1:98" ht="15.75" customHeight="1" x14ac:dyDescent="0.25">
      <c r="C330" s="23" t="s">
        <v>42</v>
      </c>
      <c r="D330" s="23" t="s">
        <v>44</v>
      </c>
      <c r="E330" s="23" t="s">
        <v>39</v>
      </c>
      <c r="F330" s="23" t="s">
        <v>40</v>
      </c>
      <c r="G330" s="23" t="s">
        <v>41</v>
      </c>
      <c r="I330" s="23" t="s">
        <v>42</v>
      </c>
      <c r="J330" s="23" t="s">
        <v>44</v>
      </c>
      <c r="K330" s="23" t="s">
        <v>39</v>
      </c>
      <c r="L330" s="23" t="s">
        <v>40</v>
      </c>
      <c r="M330" s="23" t="s">
        <v>41</v>
      </c>
      <c r="O330" s="23" t="s">
        <v>42</v>
      </c>
      <c r="P330" s="23" t="s">
        <v>44</v>
      </c>
      <c r="Q330" s="23" t="s">
        <v>39</v>
      </c>
      <c r="R330" s="23" t="s">
        <v>40</v>
      </c>
      <c r="S330" s="23" t="s">
        <v>41</v>
      </c>
      <c r="AA330" s="23" t="s">
        <v>44</v>
      </c>
      <c r="AB330" s="23" t="s">
        <v>40</v>
      </c>
      <c r="AC330" s="23" t="s">
        <v>40</v>
      </c>
      <c r="AE330" s="34">
        <f>(1-(AB339/AB331))*100</f>
        <v>0</v>
      </c>
    </row>
    <row r="331" spans="1:98" ht="15.75" customHeight="1" x14ac:dyDescent="0.25">
      <c r="C331" s="32"/>
      <c r="D331" s="27">
        <v>0</v>
      </c>
      <c r="E331" s="29"/>
      <c r="F331" s="35">
        <f>(E331-$C$7)/$C$6</f>
        <v>-0.10978260869565216</v>
      </c>
      <c r="G331" s="27">
        <f>(1-D329/F331)*100</f>
        <v>1010.891089108911</v>
      </c>
      <c r="I331" s="32"/>
      <c r="J331" s="27">
        <v>0</v>
      </c>
      <c r="K331" s="29"/>
      <c r="L331" s="35">
        <f>(K331-$C$7)/$C$6</f>
        <v>-0.10978260869565216</v>
      </c>
      <c r="M331" s="27">
        <f>(1-J329/L331)*100</f>
        <v>1010.891089108911</v>
      </c>
      <c r="O331" s="32"/>
      <c r="P331" s="27">
        <v>0</v>
      </c>
      <c r="Q331" s="29"/>
      <c r="R331" s="35">
        <f>(Q331-$C$7)/$C$6</f>
        <v>-0.10978260869565216</v>
      </c>
      <c r="S331" s="27">
        <f>(1-P329/R331)*100</f>
        <v>1010.891089108911</v>
      </c>
      <c r="AA331" s="27">
        <v>0</v>
      </c>
      <c r="AB331" s="35">
        <f>AVERAGE(F331,L331,R331)</f>
        <v>-0.10978260869565216</v>
      </c>
      <c r="AC331" s="35">
        <f>STDEVA(L331,R331)</f>
        <v>0</v>
      </c>
    </row>
    <row r="332" spans="1:98" ht="15.75" customHeight="1" x14ac:dyDescent="0.25">
      <c r="C332" s="32"/>
      <c r="D332" s="28">
        <v>0.5</v>
      </c>
      <c r="E332" s="29"/>
      <c r="F332" s="35">
        <f>(E332-$C$7)/$C$6</f>
        <v>-0.10978260869565216</v>
      </c>
      <c r="G332" s="27">
        <f>(1-F331/F332)*100</f>
        <v>0</v>
      </c>
      <c r="I332" s="32"/>
      <c r="J332" s="28">
        <v>0.5</v>
      </c>
      <c r="K332" s="29"/>
      <c r="L332" s="35">
        <f>(K332-$C$7)/$C$6</f>
        <v>-0.10978260869565216</v>
      </c>
      <c r="M332" s="27">
        <f>(1-L331/L332)*100</f>
        <v>0</v>
      </c>
      <c r="O332" s="32"/>
      <c r="P332" s="28">
        <v>0.5</v>
      </c>
      <c r="Q332" s="29"/>
      <c r="R332" s="35">
        <f>(Q332-$C$7)/$C$6</f>
        <v>-0.10978260869565216</v>
      </c>
      <c r="S332" s="27">
        <f>(1-R331/R332)*100</f>
        <v>0</v>
      </c>
      <c r="AA332" s="28">
        <v>0.5</v>
      </c>
      <c r="AB332" s="35">
        <f t="shared" ref="AB332:AB339" si="268">AVERAGE(F332,L332,R332)</f>
        <v>-0.10978260869565216</v>
      </c>
      <c r="AC332" s="35">
        <f t="shared" ref="AC332:AC339" si="269">STDEVA(L332,R332)</f>
        <v>0</v>
      </c>
    </row>
    <row r="333" spans="1:98" ht="15.75" customHeight="1" x14ac:dyDescent="0.25">
      <c r="C333" s="32"/>
      <c r="D333" s="27">
        <v>1</v>
      </c>
      <c r="E333" s="29"/>
      <c r="F333" s="35">
        <f t="shared" ref="F333:F339" si="270">(E333-$C$7)/$C$6</f>
        <v>-0.10978260869565216</v>
      </c>
      <c r="G333" s="27">
        <f t="shared" ref="G333:G339" si="271">(1-F332/F333)*100</f>
        <v>0</v>
      </c>
      <c r="H333" s="7"/>
      <c r="I333" s="32"/>
      <c r="J333" s="27">
        <v>1</v>
      </c>
      <c r="K333" s="29"/>
      <c r="L333" s="35">
        <f t="shared" ref="L333:L335" si="272">(K333-$C$7)/$C$6</f>
        <v>-0.10978260869565216</v>
      </c>
      <c r="M333" s="27">
        <f t="shared" ref="M333:M335" si="273">(1-L332/L333)*100</f>
        <v>0</v>
      </c>
      <c r="O333" s="32"/>
      <c r="P333" s="27">
        <v>1</v>
      </c>
      <c r="Q333" s="29"/>
      <c r="R333" s="35">
        <f t="shared" ref="R333:R339" si="274">(Q333-$C$7)/$C$6</f>
        <v>-0.10978260869565216</v>
      </c>
      <c r="S333" s="27">
        <f t="shared" ref="S333:S334" si="275">(1-R332/R333)*100</f>
        <v>0</v>
      </c>
      <c r="AA333" s="27">
        <v>1</v>
      </c>
      <c r="AB333" s="35">
        <f t="shared" si="268"/>
        <v>-0.10978260869565216</v>
      </c>
      <c r="AC333" s="35">
        <f t="shared" si="269"/>
        <v>0</v>
      </c>
    </row>
    <row r="334" spans="1:98" ht="15.75" customHeight="1" x14ac:dyDescent="0.25">
      <c r="A334" s="7"/>
      <c r="B334" s="7"/>
      <c r="C334" s="32"/>
      <c r="D334" s="27">
        <v>1.5</v>
      </c>
      <c r="E334" s="29"/>
      <c r="F334" s="35">
        <f t="shared" si="270"/>
        <v>-0.10978260869565216</v>
      </c>
      <c r="G334" s="27">
        <f t="shared" si="271"/>
        <v>0</v>
      </c>
      <c r="H334" s="7"/>
      <c r="I334" s="32"/>
      <c r="J334" s="27">
        <v>1.5</v>
      </c>
      <c r="K334" s="29"/>
      <c r="L334" s="35">
        <f t="shared" si="272"/>
        <v>-0.10978260869565216</v>
      </c>
      <c r="M334" s="27">
        <f t="shared" si="273"/>
        <v>0</v>
      </c>
      <c r="O334" s="32"/>
      <c r="P334" s="27">
        <v>1.5</v>
      </c>
      <c r="Q334" s="29"/>
      <c r="R334" s="35">
        <f t="shared" si="274"/>
        <v>-0.10978260869565216</v>
      </c>
      <c r="S334" s="27">
        <f t="shared" si="275"/>
        <v>0</v>
      </c>
      <c r="AA334" s="27">
        <v>1.5</v>
      </c>
      <c r="AB334" s="35">
        <f t="shared" si="268"/>
        <v>-0.10978260869565216</v>
      </c>
      <c r="AC334" s="35">
        <f t="shared" si="269"/>
        <v>0</v>
      </c>
    </row>
    <row r="335" spans="1:98" ht="15.75" customHeight="1" x14ac:dyDescent="0.25">
      <c r="A335" s="7"/>
      <c r="C335" s="32"/>
      <c r="D335" s="27">
        <v>2</v>
      </c>
      <c r="E335" s="29"/>
      <c r="F335" s="35">
        <f t="shared" si="270"/>
        <v>-0.10978260869565216</v>
      </c>
      <c r="G335" s="27">
        <f t="shared" si="271"/>
        <v>0</v>
      </c>
      <c r="I335" s="32"/>
      <c r="J335" s="27">
        <v>2</v>
      </c>
      <c r="K335" s="29"/>
      <c r="L335" s="35">
        <f t="shared" si="272"/>
        <v>-0.10978260869565216</v>
      </c>
      <c r="M335" s="27">
        <f t="shared" si="273"/>
        <v>0</v>
      </c>
      <c r="O335" s="32"/>
      <c r="P335" s="27">
        <v>2</v>
      </c>
      <c r="Q335" s="29"/>
      <c r="R335" s="35">
        <f t="shared" si="274"/>
        <v>-0.10978260869565216</v>
      </c>
      <c r="S335" s="27">
        <f>(1-R334/R335)*100</f>
        <v>0</v>
      </c>
      <c r="AA335" s="27">
        <v>2</v>
      </c>
      <c r="AB335" s="35">
        <f t="shared" si="268"/>
        <v>-0.10978260869565216</v>
      </c>
      <c r="AC335" s="35">
        <f t="shared" si="269"/>
        <v>0</v>
      </c>
    </row>
    <row r="336" spans="1:98" ht="15.75" customHeight="1" x14ac:dyDescent="0.25">
      <c r="A336" s="26"/>
      <c r="C336" s="32"/>
      <c r="D336" s="27">
        <v>3</v>
      </c>
      <c r="E336" s="29"/>
      <c r="F336" s="35">
        <f t="shared" si="270"/>
        <v>-0.10978260869565216</v>
      </c>
      <c r="G336" s="27">
        <f t="shared" si="271"/>
        <v>0</v>
      </c>
      <c r="I336" s="32"/>
      <c r="J336" s="27">
        <v>3</v>
      </c>
      <c r="K336" s="29"/>
      <c r="L336" s="35">
        <f>(K336-$C$7)/$C$6</f>
        <v>-0.10978260869565216</v>
      </c>
      <c r="M336" s="27">
        <f>(1-L335/L336)*100</f>
        <v>0</v>
      </c>
      <c r="O336" s="32"/>
      <c r="P336" s="27">
        <v>3</v>
      </c>
      <c r="Q336" s="29"/>
      <c r="R336" s="35">
        <f t="shared" si="274"/>
        <v>-0.10978260869565216</v>
      </c>
      <c r="S336" s="27">
        <f t="shared" ref="S336:S339" si="276">(1-R335/R336)*100</f>
        <v>0</v>
      </c>
      <c r="AA336" s="27">
        <v>3</v>
      </c>
      <c r="AB336" s="35">
        <f t="shared" si="268"/>
        <v>-0.10978260869565216</v>
      </c>
      <c r="AC336" s="35">
        <f t="shared" si="269"/>
        <v>0</v>
      </c>
    </row>
    <row r="337" spans="1:29" ht="15.75" customHeight="1" x14ac:dyDescent="0.25">
      <c r="A337" s="7"/>
      <c r="C337" s="32"/>
      <c r="D337" s="27">
        <v>4</v>
      </c>
      <c r="E337" s="29"/>
      <c r="F337" s="35">
        <f t="shared" si="270"/>
        <v>-0.10978260869565216</v>
      </c>
      <c r="G337" s="27">
        <f t="shared" si="271"/>
        <v>0</v>
      </c>
      <c r="I337" s="32"/>
      <c r="J337" s="27">
        <v>4</v>
      </c>
      <c r="K337" s="29"/>
      <c r="L337" s="35">
        <f>(K337-$C$7)/$C$6</f>
        <v>-0.10978260869565216</v>
      </c>
      <c r="M337" s="27">
        <f t="shared" ref="M337:M339" si="277">(1-L336/L337)*100</f>
        <v>0</v>
      </c>
      <c r="O337" s="32"/>
      <c r="P337" s="27">
        <v>4</v>
      </c>
      <c r="Q337" s="29"/>
      <c r="R337" s="35">
        <f t="shared" si="274"/>
        <v>-0.10978260869565216</v>
      </c>
      <c r="S337" s="27">
        <f t="shared" si="276"/>
        <v>0</v>
      </c>
      <c r="AA337" s="27">
        <v>4</v>
      </c>
      <c r="AB337" s="35">
        <f t="shared" si="268"/>
        <v>-0.10978260869565216</v>
      </c>
      <c r="AC337" s="35">
        <f t="shared" si="269"/>
        <v>0</v>
      </c>
    </row>
    <row r="338" spans="1:29" ht="15.75" customHeight="1" x14ac:dyDescent="0.25">
      <c r="A338" s="7"/>
      <c r="C338" s="32"/>
      <c r="D338" s="27">
        <v>5</v>
      </c>
      <c r="E338" s="29"/>
      <c r="F338" s="35">
        <f t="shared" si="270"/>
        <v>-0.10978260869565216</v>
      </c>
      <c r="G338" s="27">
        <f t="shared" si="271"/>
        <v>0</v>
      </c>
      <c r="I338" s="32"/>
      <c r="J338" s="27">
        <v>5</v>
      </c>
      <c r="K338" s="29"/>
      <c r="L338" s="35">
        <f t="shared" ref="L338:L339" si="278">(K338-$C$7)/$C$6</f>
        <v>-0.10978260869565216</v>
      </c>
      <c r="M338" s="27">
        <f t="shared" si="277"/>
        <v>0</v>
      </c>
      <c r="O338" s="32"/>
      <c r="P338" s="27">
        <v>5</v>
      </c>
      <c r="Q338" s="29"/>
      <c r="R338" s="35">
        <f t="shared" si="274"/>
        <v>-0.10978260869565216</v>
      </c>
      <c r="S338" s="27">
        <f t="shared" si="276"/>
        <v>0</v>
      </c>
      <c r="AA338" s="27">
        <v>5</v>
      </c>
      <c r="AB338" s="35">
        <f t="shared" si="268"/>
        <v>-0.10978260869565216</v>
      </c>
      <c r="AC338" s="35">
        <f t="shared" si="269"/>
        <v>0</v>
      </c>
    </row>
    <row r="339" spans="1:29" ht="15.75" customHeight="1" x14ac:dyDescent="0.25">
      <c r="A339" s="7"/>
      <c r="C339" s="32"/>
      <c r="D339" s="27">
        <v>6</v>
      </c>
      <c r="E339" s="29"/>
      <c r="F339" s="35">
        <f t="shared" si="270"/>
        <v>-0.10978260869565216</v>
      </c>
      <c r="G339" s="27">
        <f t="shared" si="271"/>
        <v>0</v>
      </c>
      <c r="I339" s="32"/>
      <c r="J339" s="27">
        <v>6</v>
      </c>
      <c r="K339" s="29"/>
      <c r="L339" s="35">
        <f t="shared" si="278"/>
        <v>-0.10978260869565216</v>
      </c>
      <c r="M339" s="27">
        <f t="shared" si="277"/>
        <v>0</v>
      </c>
      <c r="O339" s="32"/>
      <c r="P339" s="27">
        <v>6</v>
      </c>
      <c r="Q339" s="29"/>
      <c r="R339" s="35">
        <f t="shared" si="274"/>
        <v>-0.10978260869565216</v>
      </c>
      <c r="S339" s="27">
        <f t="shared" si="276"/>
        <v>0</v>
      </c>
      <c r="AA339" s="27">
        <v>6</v>
      </c>
      <c r="AB339" s="35">
        <f t="shared" si="268"/>
        <v>-0.10978260869565216</v>
      </c>
      <c r="AC339" s="35">
        <f t="shared" si="269"/>
        <v>0</v>
      </c>
    </row>
    <row r="340" spans="1:29" x14ac:dyDescent="0.25">
      <c r="A340" s="7"/>
      <c r="H340" s="7"/>
      <c r="I340" s="7"/>
      <c r="J340" s="7"/>
      <c r="K340" s="7"/>
      <c r="L340" s="7"/>
      <c r="M340" s="7"/>
    </row>
    <row r="341" spans="1:29" x14ac:dyDescent="0.25">
      <c r="A341" s="7"/>
      <c r="H341" s="7"/>
      <c r="I341" s="7"/>
      <c r="J341" s="7"/>
      <c r="K341" s="7"/>
      <c r="L341" s="7"/>
      <c r="M341" s="7"/>
    </row>
    <row r="342" spans="1:29" x14ac:dyDescent="0.25">
      <c r="A342" s="7"/>
      <c r="H342" s="7"/>
      <c r="I342" s="7"/>
      <c r="J342" s="7"/>
      <c r="K342" s="7"/>
      <c r="L342" s="7"/>
      <c r="M342" s="7"/>
    </row>
    <row r="343" spans="1:29" x14ac:dyDescent="0.25">
      <c r="A343" s="7"/>
      <c r="H343" s="7"/>
      <c r="I343" s="7"/>
      <c r="J343" s="7"/>
      <c r="K343" s="7"/>
      <c r="L343" s="7"/>
      <c r="M343" s="7"/>
    </row>
    <row r="344" spans="1:29" x14ac:dyDescent="0.25">
      <c r="A344" s="7"/>
      <c r="H344" s="7"/>
      <c r="I344" s="7"/>
      <c r="J344" s="7"/>
      <c r="K344" s="7"/>
      <c r="L344" s="7"/>
      <c r="M344" s="7"/>
    </row>
    <row r="345" spans="1:29" x14ac:dyDescent="0.25">
      <c r="A345" s="7"/>
      <c r="H345" s="7"/>
      <c r="I345" s="7"/>
      <c r="J345" s="7"/>
      <c r="K345" s="7"/>
      <c r="L345" s="7"/>
      <c r="M345" s="7"/>
    </row>
    <row r="346" spans="1:29" x14ac:dyDescent="0.25">
      <c r="A346" s="7"/>
      <c r="H346" s="7"/>
      <c r="I346" s="7"/>
      <c r="J346" s="7"/>
      <c r="K346" s="7"/>
      <c r="L346" s="7"/>
      <c r="M346" s="7"/>
    </row>
    <row r="347" spans="1:29" x14ac:dyDescent="0.25">
      <c r="A347" s="7"/>
      <c r="G347" s="7"/>
      <c r="H347" s="7"/>
      <c r="I347" s="7"/>
      <c r="J347" s="7"/>
      <c r="K347" s="7"/>
      <c r="L347" s="7"/>
      <c r="M347" s="7"/>
    </row>
    <row r="348" spans="1:29" x14ac:dyDescent="0.25">
      <c r="A348" s="7"/>
      <c r="G348" s="7"/>
      <c r="H348" s="7"/>
      <c r="I348" s="7"/>
      <c r="J348" s="7"/>
      <c r="K348" s="7"/>
      <c r="L348" s="7"/>
      <c r="M348" s="7"/>
    </row>
    <row r="349" spans="1:29" x14ac:dyDescent="0.25">
      <c r="A349" s="7"/>
      <c r="G349" s="7"/>
      <c r="H349" s="7"/>
      <c r="I349" s="7"/>
      <c r="J349" s="7"/>
      <c r="K349" s="7"/>
      <c r="L349" s="7"/>
      <c r="M349" s="7"/>
    </row>
    <row r="350" spans="1:29" x14ac:dyDescent="0.25">
      <c r="A350" s="7"/>
      <c r="G350" s="7"/>
      <c r="H350" s="7"/>
      <c r="I350" s="7"/>
      <c r="J350" s="7"/>
      <c r="K350" s="7"/>
      <c r="L350" s="7"/>
      <c r="M350" s="7"/>
    </row>
    <row r="351" spans="1:29" x14ac:dyDescent="0.25">
      <c r="A351" s="26"/>
      <c r="G351" s="7"/>
      <c r="H351" s="7"/>
      <c r="I351" s="7"/>
      <c r="J351" s="7"/>
      <c r="K351" s="7"/>
      <c r="L351" s="7"/>
      <c r="M351" s="7"/>
    </row>
    <row r="352" spans="1:29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</sheetData>
  <sortState xmlns:xlrd2="http://schemas.microsoft.com/office/spreadsheetml/2017/richdata2" ref="Y72:Y80">
    <sortCondition descending="1" ref="Y72:Y80"/>
  </sortState>
  <mergeCells count="51">
    <mergeCell ref="CB49:CL49"/>
    <mergeCell ref="CU49:DE49"/>
    <mergeCell ref="AP49:AZ49"/>
    <mergeCell ref="BI49:BS49"/>
    <mergeCell ref="K22:K24"/>
    <mergeCell ref="K31:K33"/>
    <mergeCell ref="K34:K36"/>
    <mergeCell ref="K25:K27"/>
    <mergeCell ref="H28:H30"/>
    <mergeCell ref="I28:I30"/>
    <mergeCell ref="J28:J30"/>
    <mergeCell ref="K28:K30"/>
    <mergeCell ref="H22:H24"/>
    <mergeCell ref="I22:I24"/>
    <mergeCell ref="J22:J24"/>
    <mergeCell ref="H34:H36"/>
    <mergeCell ref="I34:I36"/>
    <mergeCell ref="H31:H33"/>
    <mergeCell ref="I31:I33"/>
    <mergeCell ref="J31:J33"/>
    <mergeCell ref="J34:J36"/>
    <mergeCell ref="H25:H27"/>
    <mergeCell ref="I25:I27"/>
    <mergeCell ref="J25:J27"/>
    <mergeCell ref="AQ2:BA2"/>
    <mergeCell ref="H11:J11"/>
    <mergeCell ref="H13:H15"/>
    <mergeCell ref="I13:I15"/>
    <mergeCell ref="J13:J15"/>
    <mergeCell ref="K13:K15"/>
    <mergeCell ref="Y2:AI2"/>
    <mergeCell ref="H16:H18"/>
    <mergeCell ref="I16:I18"/>
    <mergeCell ref="J16:J18"/>
    <mergeCell ref="K16:K18"/>
    <mergeCell ref="H19:H21"/>
    <mergeCell ref="I19:I21"/>
    <mergeCell ref="J19:J21"/>
    <mergeCell ref="K19:K21"/>
    <mergeCell ref="H43:H45"/>
    <mergeCell ref="I43:I45"/>
    <mergeCell ref="J43:J45"/>
    <mergeCell ref="K43:K45"/>
    <mergeCell ref="H37:H39"/>
    <mergeCell ref="I37:I39"/>
    <mergeCell ref="J37:J39"/>
    <mergeCell ref="K37:K39"/>
    <mergeCell ref="H40:H42"/>
    <mergeCell ref="I40:I42"/>
    <mergeCell ref="J40:J42"/>
    <mergeCell ref="K40:K4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B7E4-A08A-4846-9E04-57C677A43430}">
  <dimension ref="B44:L65"/>
  <sheetViews>
    <sheetView topLeftCell="C22" zoomScale="93" zoomScaleNormal="93" workbookViewId="0">
      <selection activeCell="M42" sqref="M42"/>
    </sheetView>
  </sheetViews>
  <sheetFormatPr baseColWidth="10" defaultRowHeight="15" x14ac:dyDescent="0.25"/>
  <cols>
    <col min="2" max="2" width="11.28515625" customWidth="1"/>
    <col min="3" max="6" width="11.42578125" customWidth="1"/>
    <col min="7" max="7" width="11.28515625" customWidth="1"/>
    <col min="8" max="8" width="11.42578125" customWidth="1"/>
    <col min="10" max="10" width="11.5703125" customWidth="1"/>
  </cols>
  <sheetData>
    <row r="44" spans="9:12" x14ac:dyDescent="0.25">
      <c r="K44" t="s">
        <v>97</v>
      </c>
    </row>
    <row r="45" spans="9:12" x14ac:dyDescent="0.25">
      <c r="I45" t="s">
        <v>96</v>
      </c>
      <c r="J45" t="s">
        <v>94</v>
      </c>
      <c r="K45" t="s">
        <v>95</v>
      </c>
      <c r="L45" t="s">
        <v>98</v>
      </c>
    </row>
    <row r="46" spans="9:12" x14ac:dyDescent="0.25">
      <c r="I46">
        <v>9</v>
      </c>
      <c r="J46" s="34">
        <f>[3]Análisis!$K$16</f>
        <v>39.190097678649117</v>
      </c>
      <c r="K46" s="34">
        <f>Análisis!K16</f>
        <v>60.861236381051206</v>
      </c>
    </row>
    <row r="47" spans="9:12" x14ac:dyDescent="0.25">
      <c r="I47">
        <v>8</v>
      </c>
      <c r="J47" s="34">
        <f>[3]Análisis!$K$19</f>
        <v>42.766274191365525</v>
      </c>
      <c r="K47" s="34">
        <f>Análisis!K19</f>
        <v>60.708036074841829</v>
      </c>
    </row>
    <row r="48" spans="9:12" x14ac:dyDescent="0.25">
      <c r="I48">
        <v>7</v>
      </c>
      <c r="J48" s="34">
        <f>[3]Análisis!$K$22</f>
        <v>44.048931590276688</v>
      </c>
      <c r="K48" s="34">
        <f>Análisis!K22</f>
        <v>59.884296659196323</v>
      </c>
    </row>
    <row r="49" spans="2:11" x14ac:dyDescent="0.25">
      <c r="I49">
        <v>6</v>
      </c>
      <c r="J49" s="34">
        <f>[3]Análisis!$K$25</f>
        <v>44.188394607115292</v>
      </c>
      <c r="K49" s="34">
        <f>Análisis!K25</f>
        <v>61.83498510366632</v>
      </c>
    </row>
    <row r="50" spans="2:11" x14ac:dyDescent="0.25">
      <c r="I50">
        <v>5</v>
      </c>
      <c r="J50" s="34">
        <f>[3]Análisis!$K$28</f>
        <v>48.247917760936453</v>
      </c>
      <c r="K50" s="34">
        <f>Análisis!K28</f>
        <v>62.260068402317302</v>
      </c>
    </row>
    <row r="51" spans="2:11" x14ac:dyDescent="0.25">
      <c r="I51">
        <v>4</v>
      </c>
      <c r="J51" s="34">
        <f>[3]Análisis!$K$31</f>
        <v>54.089098823747342</v>
      </c>
      <c r="K51" s="34">
        <f>Análisis!K31</f>
        <v>61.548281207258135</v>
      </c>
    </row>
    <row r="52" spans="2:11" x14ac:dyDescent="0.25">
      <c r="I52">
        <v>3</v>
      </c>
      <c r="J52" s="34">
        <f>[3]Análisis!$K$34</f>
        <v>56.353324484131775</v>
      </c>
      <c r="K52" s="34">
        <f>Análisis!K34</f>
        <v>58.478185794865901</v>
      </c>
    </row>
    <row r="55" spans="2:11" ht="15.75" thickBot="1" x14ac:dyDescent="0.3"/>
    <row r="56" spans="2:11" ht="24.75" customHeight="1" thickBot="1" x14ac:dyDescent="0.3">
      <c r="B56" s="121" t="s">
        <v>99</v>
      </c>
      <c r="C56" s="123" t="s">
        <v>100</v>
      </c>
      <c r="D56" s="124"/>
      <c r="E56" s="125"/>
      <c r="F56" s="123" t="s">
        <v>101</v>
      </c>
      <c r="G56" s="124"/>
      <c r="H56" s="125"/>
    </row>
    <row r="57" spans="2:11" ht="20.25" thickBot="1" x14ac:dyDescent="0.3">
      <c r="B57" s="122"/>
      <c r="C57" s="87" t="s">
        <v>102</v>
      </c>
      <c r="D57" s="87" t="s">
        <v>103</v>
      </c>
      <c r="E57" s="87" t="s">
        <v>104</v>
      </c>
      <c r="F57" s="87" t="s">
        <v>102</v>
      </c>
      <c r="G57" s="87" t="s">
        <v>105</v>
      </c>
      <c r="H57" s="87" t="s">
        <v>104</v>
      </c>
    </row>
    <row r="58" spans="2:11" ht="15.75" thickBot="1" x14ac:dyDescent="0.3">
      <c r="B58" s="126" t="s">
        <v>106</v>
      </c>
      <c r="C58" s="127"/>
      <c r="D58" s="127"/>
      <c r="E58" s="127"/>
      <c r="F58" s="127"/>
      <c r="G58" s="127"/>
      <c r="H58" s="128"/>
    </row>
    <row r="59" spans="2:11" ht="15.75" thickBot="1" x14ac:dyDescent="0.3">
      <c r="B59" s="86">
        <v>9</v>
      </c>
      <c r="C59" s="87">
        <v>0.97599999999999998</v>
      </c>
      <c r="D59" s="87">
        <v>0.68</v>
      </c>
      <c r="E59" s="87">
        <f>0.693/D59</f>
        <v>1.0191176470588235</v>
      </c>
      <c r="F59" s="87">
        <v>0.98899999999999999</v>
      </c>
      <c r="G59" s="87">
        <v>0.29559999999999997</v>
      </c>
      <c r="H59" s="87">
        <f>0.693/G59</f>
        <v>2.3443843031123142</v>
      </c>
    </row>
    <row r="60" spans="2:11" ht="15.75" thickBot="1" x14ac:dyDescent="0.3">
      <c r="B60" s="86">
        <v>8</v>
      </c>
      <c r="C60" s="87">
        <v>0.98040000000000005</v>
      </c>
      <c r="D60" s="87">
        <v>0.44969999999999999</v>
      </c>
      <c r="E60" s="87">
        <f t="shared" ref="E60:E65" si="0">0.693/D60</f>
        <v>1.5410273515677118</v>
      </c>
      <c r="F60" s="87">
        <v>0.9617</v>
      </c>
      <c r="G60" s="87">
        <v>6.0999999999999999E-2</v>
      </c>
      <c r="H60" s="87">
        <f t="shared" ref="H60:H65" si="1">0.693/G60</f>
        <v>11.360655737704917</v>
      </c>
    </row>
    <row r="61" spans="2:11" ht="15.75" thickBot="1" x14ac:dyDescent="0.3">
      <c r="B61" s="86">
        <v>7</v>
      </c>
      <c r="C61" s="87">
        <v>0.97529999999999994</v>
      </c>
      <c r="D61" s="87">
        <v>0.41310000000000002</v>
      </c>
      <c r="E61" s="87">
        <f t="shared" si="0"/>
        <v>1.6775599128540304</v>
      </c>
      <c r="F61" s="87">
        <v>0.94720000000000004</v>
      </c>
      <c r="G61" s="87">
        <v>0.1171</v>
      </c>
      <c r="H61" s="87">
        <f t="shared" si="1"/>
        <v>5.9180187873612295</v>
      </c>
    </row>
    <row r="62" spans="2:11" ht="15.75" thickBot="1" x14ac:dyDescent="0.3">
      <c r="B62" s="86">
        <v>6</v>
      </c>
      <c r="C62" s="87">
        <v>0.98880000000000001</v>
      </c>
      <c r="D62" s="87">
        <v>0.3261</v>
      </c>
      <c r="E62" s="87">
        <f t="shared" si="0"/>
        <v>2.125114995400184</v>
      </c>
      <c r="F62" s="87">
        <v>0.996</v>
      </c>
      <c r="G62" s="87">
        <v>0.72209999999999996</v>
      </c>
      <c r="H62" s="87">
        <f t="shared" si="1"/>
        <v>0.95970087245533853</v>
      </c>
    </row>
    <row r="63" spans="2:11" ht="15.75" thickBot="1" x14ac:dyDescent="0.3">
      <c r="B63" s="86">
        <v>5</v>
      </c>
      <c r="C63" s="87">
        <v>0.98329999999999995</v>
      </c>
      <c r="D63" s="87">
        <v>0.48709999999999998</v>
      </c>
      <c r="E63" s="87">
        <f t="shared" si="0"/>
        <v>1.4227058098952987</v>
      </c>
      <c r="F63" s="87">
        <v>0.98419999999999996</v>
      </c>
      <c r="G63" s="87">
        <v>0.49430000000000002</v>
      </c>
      <c r="H63" s="87">
        <f t="shared" si="1"/>
        <v>1.4019826016589114</v>
      </c>
    </row>
    <row r="64" spans="2:11" ht="15.75" thickBot="1" x14ac:dyDescent="0.3">
      <c r="B64" s="86">
        <v>4</v>
      </c>
      <c r="C64" s="87">
        <v>0.99609999999999999</v>
      </c>
      <c r="D64" s="87">
        <v>0.53059999999999996</v>
      </c>
      <c r="E64" s="87">
        <f t="shared" si="0"/>
        <v>1.3060686015831136</v>
      </c>
      <c r="F64" s="87">
        <v>0.86060000000000003</v>
      </c>
      <c r="G64" s="87">
        <v>0.86339999999999995</v>
      </c>
      <c r="H64" s="87">
        <f t="shared" si="1"/>
        <v>0.80264072272411391</v>
      </c>
    </row>
    <row r="65" spans="2:8" ht="15.75" thickBot="1" x14ac:dyDescent="0.3">
      <c r="B65" s="86">
        <v>3</v>
      </c>
      <c r="C65" s="87">
        <v>0.96589999999999998</v>
      </c>
      <c r="D65" s="87">
        <v>0.34379999999999999</v>
      </c>
      <c r="E65" s="87">
        <f t="shared" si="0"/>
        <v>2.0157068062827226</v>
      </c>
      <c r="F65" s="87">
        <v>0.70420000000000005</v>
      </c>
      <c r="G65" s="87">
        <v>0.2883</v>
      </c>
      <c r="H65" s="87">
        <f t="shared" si="1"/>
        <v>2.4037460978147762</v>
      </c>
    </row>
  </sheetData>
  <mergeCells count="4">
    <mergeCell ref="B56:B57"/>
    <mergeCell ref="C56:E56"/>
    <mergeCell ref="F56:H56"/>
    <mergeCell ref="B58:H5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0F77-0D68-4733-A547-4B1BB44A6870}">
  <dimension ref="A1"/>
  <sheetViews>
    <sheetView workbookViewId="0">
      <selection activeCell="H15" sqref="H15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B8F2-B675-423F-ACE4-B4489BD8EAAB}">
  <dimension ref="A1:J216"/>
  <sheetViews>
    <sheetView topLeftCell="C1" zoomScaleNormal="100" workbookViewId="0">
      <selection activeCell="L8" sqref="L8"/>
    </sheetView>
  </sheetViews>
  <sheetFormatPr baseColWidth="10" defaultRowHeight="15" x14ac:dyDescent="0.25"/>
  <sheetData>
    <row r="1" spans="1:10" x14ac:dyDescent="0.25">
      <c r="B1" s="38">
        <v>0.36805555555555558</v>
      </c>
      <c r="C1" s="38">
        <v>0.3888888888888889</v>
      </c>
      <c r="D1" s="38">
        <v>0.40972222222222199</v>
      </c>
      <c r="E1" s="38">
        <v>0.43055555555555503</v>
      </c>
      <c r="F1" s="38">
        <v>0.45138888888888901</v>
      </c>
      <c r="G1" s="38">
        <v>0.49305555555555602</v>
      </c>
      <c r="H1" s="38">
        <v>0.53472222222222199</v>
      </c>
      <c r="I1" s="38">
        <v>0.57638888888888895</v>
      </c>
      <c r="J1" s="38">
        <v>0.61805555555555602</v>
      </c>
    </row>
    <row r="2" spans="1:10" x14ac:dyDescent="0.25">
      <c r="B2">
        <v>0</v>
      </c>
      <c r="C2">
        <v>0.5</v>
      </c>
      <c r="D2">
        <v>1</v>
      </c>
      <c r="E2">
        <v>1.5</v>
      </c>
      <c r="F2">
        <v>2</v>
      </c>
      <c r="G2">
        <v>3</v>
      </c>
      <c r="H2">
        <v>4</v>
      </c>
      <c r="I2">
        <v>5</v>
      </c>
      <c r="J2">
        <v>6</v>
      </c>
    </row>
    <row r="5" spans="1:10" x14ac:dyDescent="0.25">
      <c r="A5" t="s">
        <v>91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</row>
    <row r="6" spans="1:10" x14ac:dyDescent="0.25">
      <c r="A6">
        <v>190</v>
      </c>
      <c r="B6">
        <v>2.2069999999999999</v>
      </c>
      <c r="C6">
        <f>AVERAGE(B6,D6)</f>
        <v>0.32999999999999996</v>
      </c>
      <c r="D6">
        <v>-1.5469999999999999</v>
      </c>
      <c r="E6">
        <v>0.505</v>
      </c>
      <c r="F6">
        <v>1.4059999999999999</v>
      </c>
      <c r="G6">
        <v>-1.845</v>
      </c>
      <c r="H6">
        <v>0.89300000000000002</v>
      </c>
      <c r="I6">
        <v>-0.153</v>
      </c>
      <c r="J6">
        <v>3.5640000000000001</v>
      </c>
    </row>
    <row r="7" spans="1:10" x14ac:dyDescent="0.25">
      <c r="A7">
        <v>191</v>
      </c>
      <c r="B7">
        <v>-0.44600000000000001</v>
      </c>
      <c r="C7">
        <f t="shared" ref="C7:C70" si="0">AVERAGE(B7,D7)</f>
        <v>0.88849999999999996</v>
      </c>
      <c r="D7">
        <v>2.2229999999999999</v>
      </c>
      <c r="E7">
        <v>1.5569999999999999</v>
      </c>
      <c r="F7">
        <v>0.5</v>
      </c>
      <c r="G7">
        <v>0.73699999999999999</v>
      </c>
      <c r="H7">
        <v>2.04</v>
      </c>
      <c r="I7">
        <v>1.3420000000000001</v>
      </c>
      <c r="J7">
        <v>0.34699999999999998</v>
      </c>
    </row>
    <row r="8" spans="1:10" x14ac:dyDescent="0.25">
      <c r="A8">
        <v>192</v>
      </c>
      <c r="B8">
        <v>0.156</v>
      </c>
      <c r="C8">
        <f t="shared" si="0"/>
        <v>0.4395</v>
      </c>
      <c r="D8">
        <v>0.72299999999999998</v>
      </c>
      <c r="E8">
        <v>0.80300000000000005</v>
      </c>
      <c r="F8">
        <v>-3.9E-2</v>
      </c>
      <c r="G8">
        <v>0.63400000000000001</v>
      </c>
      <c r="H8">
        <v>0.78700000000000003</v>
      </c>
      <c r="I8">
        <v>-0.183</v>
      </c>
      <c r="J8">
        <v>-2E-3</v>
      </c>
    </row>
    <row r="9" spans="1:10" x14ac:dyDescent="0.25">
      <c r="A9">
        <v>193</v>
      </c>
      <c r="B9">
        <v>-6.8000000000000005E-2</v>
      </c>
      <c r="C9">
        <f t="shared" si="0"/>
        <v>-0.22450000000000001</v>
      </c>
      <c r="D9">
        <v>-0.38100000000000001</v>
      </c>
      <c r="E9">
        <v>0.36699999999999999</v>
      </c>
      <c r="F9">
        <v>-0.43099999999999999</v>
      </c>
      <c r="G9">
        <v>-0.36299999999999999</v>
      </c>
      <c r="H9">
        <v>-1.069</v>
      </c>
      <c r="I9">
        <v>-0.56200000000000006</v>
      </c>
      <c r="J9">
        <v>-0.28699999999999998</v>
      </c>
    </row>
    <row r="10" spans="1:10" x14ac:dyDescent="0.25">
      <c r="A10">
        <v>194</v>
      </c>
      <c r="B10">
        <v>-1.26</v>
      </c>
      <c r="C10">
        <f t="shared" si="0"/>
        <v>-0.59099999999999997</v>
      </c>
      <c r="D10">
        <v>7.8E-2</v>
      </c>
      <c r="E10">
        <v>-0.78500000000000003</v>
      </c>
      <c r="F10">
        <v>-0.47399999999999998</v>
      </c>
      <c r="G10">
        <v>-0.44600000000000001</v>
      </c>
      <c r="H10">
        <v>-1.794</v>
      </c>
      <c r="I10">
        <v>-0.17699999999999999</v>
      </c>
      <c r="J10">
        <v>-0.84799999999999998</v>
      </c>
    </row>
    <row r="11" spans="1:10" hidden="1" x14ac:dyDescent="0.25">
      <c r="A11">
        <v>195</v>
      </c>
      <c r="B11">
        <v>-0.52700000000000002</v>
      </c>
      <c r="C11">
        <f t="shared" si="0"/>
        <v>-9.1999999999999998E-2</v>
      </c>
      <c r="D11">
        <v>0.34300000000000003</v>
      </c>
      <c r="E11">
        <v>-0.76</v>
      </c>
      <c r="F11">
        <v>-0.45900000000000002</v>
      </c>
      <c r="G11">
        <v>-0.26700000000000002</v>
      </c>
      <c r="H11">
        <v>-0.77700000000000002</v>
      </c>
      <c r="I11">
        <v>-1.657</v>
      </c>
      <c r="J11">
        <v>-0.89300000000000002</v>
      </c>
    </row>
    <row r="12" spans="1:10" hidden="1" x14ac:dyDescent="0.25">
      <c r="A12">
        <v>196</v>
      </c>
      <c r="B12">
        <v>-0.73099999999999998</v>
      </c>
      <c r="C12">
        <f t="shared" si="0"/>
        <v>-0.82299999999999995</v>
      </c>
      <c r="D12">
        <v>-0.91500000000000004</v>
      </c>
      <c r="E12">
        <v>-1.3440000000000001</v>
      </c>
      <c r="F12">
        <v>-0.48199999999999998</v>
      </c>
      <c r="G12">
        <v>-0.57799999999999996</v>
      </c>
      <c r="H12">
        <v>-1.389</v>
      </c>
      <c r="I12">
        <v>-1.413</v>
      </c>
      <c r="J12">
        <v>-0.78100000000000003</v>
      </c>
    </row>
    <row r="13" spans="1:10" hidden="1" x14ac:dyDescent="0.25">
      <c r="A13">
        <v>197</v>
      </c>
      <c r="B13">
        <v>-1.482</v>
      </c>
      <c r="C13">
        <f t="shared" si="0"/>
        <v>-1.3199999999999998</v>
      </c>
      <c r="D13">
        <v>-1.1579999999999999</v>
      </c>
      <c r="E13">
        <v>-1.1599999999999999</v>
      </c>
      <c r="F13">
        <v>-1.196</v>
      </c>
      <c r="G13">
        <v>-1.8260000000000001</v>
      </c>
      <c r="H13">
        <v>-1.516</v>
      </c>
      <c r="I13">
        <v>-2.1309999999999998</v>
      </c>
      <c r="J13">
        <v>-0.72</v>
      </c>
    </row>
    <row r="14" spans="1:10" hidden="1" x14ac:dyDescent="0.25">
      <c r="A14">
        <v>198</v>
      </c>
      <c r="B14">
        <v>-1.157</v>
      </c>
      <c r="C14">
        <f t="shared" si="0"/>
        <v>-0.79100000000000004</v>
      </c>
      <c r="D14">
        <v>-0.42499999999999999</v>
      </c>
      <c r="E14">
        <v>-0.90100000000000002</v>
      </c>
      <c r="F14">
        <v>-1.236</v>
      </c>
      <c r="G14">
        <v>-0.70799999999999996</v>
      </c>
      <c r="H14">
        <v>-1.2769999999999999</v>
      </c>
      <c r="I14">
        <v>-1.155</v>
      </c>
      <c r="J14">
        <v>-0.64700000000000002</v>
      </c>
    </row>
    <row r="15" spans="1:10" hidden="1" x14ac:dyDescent="0.25">
      <c r="A15">
        <v>199</v>
      </c>
      <c r="B15">
        <v>-1.3440000000000001</v>
      </c>
      <c r="C15">
        <f t="shared" si="0"/>
        <v>-0.85200000000000009</v>
      </c>
      <c r="D15">
        <v>-0.36</v>
      </c>
      <c r="E15">
        <v>-1.512</v>
      </c>
      <c r="F15">
        <v>-0.82299999999999995</v>
      </c>
      <c r="G15">
        <v>-0.88900000000000001</v>
      </c>
      <c r="H15">
        <v>-0.93899999999999995</v>
      </c>
      <c r="I15">
        <v>-0.95799999999999996</v>
      </c>
      <c r="J15">
        <v>-0.86799999999999999</v>
      </c>
    </row>
    <row r="16" spans="1:10" hidden="1" x14ac:dyDescent="0.25">
      <c r="A16">
        <v>200</v>
      </c>
      <c r="B16">
        <v>-1.591</v>
      </c>
      <c r="C16">
        <f t="shared" si="0"/>
        <v>-1.3545</v>
      </c>
      <c r="D16">
        <v>-1.1180000000000001</v>
      </c>
      <c r="E16">
        <v>-1.0409999999999999</v>
      </c>
      <c r="F16">
        <v>-1.1950000000000001</v>
      </c>
      <c r="G16">
        <v>-1.4059999999999999</v>
      </c>
      <c r="H16">
        <v>-1.2689999999999999</v>
      </c>
      <c r="I16">
        <v>-1.8740000000000001</v>
      </c>
      <c r="J16">
        <v>-1.004</v>
      </c>
    </row>
    <row r="17" spans="1:10" hidden="1" x14ac:dyDescent="0.25">
      <c r="A17">
        <v>201</v>
      </c>
      <c r="B17">
        <v>-1.47</v>
      </c>
      <c r="C17">
        <f t="shared" si="0"/>
        <v>-1.7645</v>
      </c>
      <c r="D17">
        <v>-2.0590000000000002</v>
      </c>
      <c r="E17">
        <v>-1.3240000000000001</v>
      </c>
      <c r="F17">
        <v>-1.375</v>
      </c>
      <c r="G17">
        <v>-1.548</v>
      </c>
      <c r="H17">
        <v>-2.0649999999999999</v>
      </c>
      <c r="I17">
        <v>-1.8</v>
      </c>
      <c r="J17">
        <v>-1.609</v>
      </c>
    </row>
    <row r="18" spans="1:10" hidden="1" x14ac:dyDescent="0.25">
      <c r="A18">
        <v>202</v>
      </c>
      <c r="B18">
        <v>-2.008</v>
      </c>
      <c r="C18">
        <f t="shared" si="0"/>
        <v>-1.788</v>
      </c>
      <c r="D18">
        <v>-1.5680000000000001</v>
      </c>
      <c r="E18">
        <v>-1.74</v>
      </c>
      <c r="F18">
        <v>-1.544</v>
      </c>
      <c r="G18">
        <v>-1.9670000000000001</v>
      </c>
      <c r="H18">
        <v>-1.6779999999999999</v>
      </c>
      <c r="I18">
        <v>-1.8460000000000001</v>
      </c>
      <c r="J18">
        <v>-1.8240000000000001</v>
      </c>
    </row>
    <row r="19" spans="1:10" hidden="1" x14ac:dyDescent="0.25">
      <c r="A19">
        <v>203</v>
      </c>
      <c r="B19">
        <v>-1.43</v>
      </c>
      <c r="C19">
        <f t="shared" si="0"/>
        <v>-1.6975</v>
      </c>
      <c r="D19">
        <v>-1.9650000000000001</v>
      </c>
      <c r="E19">
        <v>-2.23</v>
      </c>
      <c r="F19">
        <v>-1.6279999999999999</v>
      </c>
      <c r="G19">
        <v>-2.375</v>
      </c>
      <c r="H19">
        <v>-2.1880000000000002</v>
      </c>
      <c r="I19">
        <v>-2.1059999999999999</v>
      </c>
      <c r="J19">
        <v>-1.6990000000000001</v>
      </c>
    </row>
    <row r="20" spans="1:10" hidden="1" x14ac:dyDescent="0.25">
      <c r="A20">
        <v>204</v>
      </c>
      <c r="B20">
        <v>-1.47</v>
      </c>
      <c r="C20">
        <f t="shared" si="0"/>
        <v>-1.47</v>
      </c>
      <c r="D20">
        <v>-1.47</v>
      </c>
      <c r="E20">
        <v>-2.0499999999999998</v>
      </c>
      <c r="F20">
        <v>-1.679</v>
      </c>
      <c r="G20">
        <v>-1.546</v>
      </c>
      <c r="H20">
        <v>-1.613</v>
      </c>
      <c r="I20">
        <v>-1.956</v>
      </c>
      <c r="J20">
        <v>-1.7430000000000001</v>
      </c>
    </row>
    <row r="21" spans="1:10" hidden="1" x14ac:dyDescent="0.25">
      <c r="A21">
        <v>205</v>
      </c>
      <c r="B21">
        <v>-1.774</v>
      </c>
      <c r="C21">
        <f t="shared" si="0"/>
        <v>-1.6915</v>
      </c>
      <c r="D21">
        <v>-1.609</v>
      </c>
      <c r="E21">
        <v>-1.8660000000000001</v>
      </c>
      <c r="F21">
        <v>-1.673</v>
      </c>
      <c r="G21">
        <v>-1.9</v>
      </c>
      <c r="H21">
        <v>-1.6739999999999999</v>
      </c>
      <c r="I21">
        <v>-1.6819999999999999</v>
      </c>
      <c r="J21">
        <v>-1.968</v>
      </c>
    </row>
    <row r="22" spans="1:10" hidden="1" x14ac:dyDescent="0.25">
      <c r="A22">
        <v>206</v>
      </c>
      <c r="B22">
        <v>-1.371</v>
      </c>
      <c r="C22">
        <f t="shared" si="0"/>
        <v>-1.264</v>
      </c>
      <c r="D22">
        <v>-1.157</v>
      </c>
      <c r="E22">
        <v>-1.667</v>
      </c>
      <c r="F22">
        <v>-1.726</v>
      </c>
      <c r="G22">
        <v>-1.7370000000000001</v>
      </c>
      <c r="H22">
        <v>-1.7210000000000001</v>
      </c>
      <c r="I22">
        <v>-1.7989999999999999</v>
      </c>
      <c r="J22">
        <v>-1.708</v>
      </c>
    </row>
    <row r="23" spans="1:10" hidden="1" x14ac:dyDescent="0.25">
      <c r="A23">
        <v>207</v>
      </c>
      <c r="B23">
        <v>-1.083</v>
      </c>
      <c r="C23">
        <f t="shared" si="0"/>
        <v>-1.0695000000000001</v>
      </c>
      <c r="D23">
        <v>-1.056</v>
      </c>
      <c r="E23">
        <v>-1.2150000000000001</v>
      </c>
      <c r="F23">
        <v>-1.363</v>
      </c>
      <c r="G23">
        <v>-1.381</v>
      </c>
      <c r="H23">
        <v>-1.5629999999999999</v>
      </c>
      <c r="I23">
        <v>-1.4890000000000001</v>
      </c>
      <c r="J23">
        <v>-1.3879999999999999</v>
      </c>
    </row>
    <row r="24" spans="1:10" hidden="1" x14ac:dyDescent="0.25">
      <c r="A24">
        <v>208</v>
      </c>
      <c r="B24">
        <v>-0.57799999999999996</v>
      </c>
      <c r="C24">
        <f t="shared" si="0"/>
        <v>-0.6964999999999999</v>
      </c>
      <c r="D24">
        <v>-0.81499999999999995</v>
      </c>
      <c r="E24">
        <v>-0.96699999999999997</v>
      </c>
      <c r="F24">
        <v>-1.0580000000000001</v>
      </c>
      <c r="G24">
        <v>-1.1080000000000001</v>
      </c>
      <c r="H24">
        <v>-1.232</v>
      </c>
      <c r="I24">
        <v>-1.1879999999999999</v>
      </c>
      <c r="J24">
        <v>-1.1890000000000001</v>
      </c>
    </row>
    <row r="25" spans="1:10" hidden="1" x14ac:dyDescent="0.25">
      <c r="A25">
        <v>209</v>
      </c>
      <c r="B25">
        <v>-0.22700000000000001</v>
      </c>
      <c r="C25">
        <f t="shared" si="0"/>
        <v>-0.33850000000000002</v>
      </c>
      <c r="D25">
        <v>-0.45</v>
      </c>
      <c r="E25">
        <v>-0.628</v>
      </c>
      <c r="F25">
        <v>-0.72099999999999997</v>
      </c>
      <c r="G25">
        <v>-0.78</v>
      </c>
      <c r="H25">
        <v>-0.90300000000000002</v>
      </c>
      <c r="I25">
        <v>-0.81899999999999995</v>
      </c>
      <c r="J25">
        <v>-0.84799999999999998</v>
      </c>
    </row>
    <row r="26" spans="1:10" hidden="1" x14ac:dyDescent="0.25">
      <c r="A26">
        <v>210</v>
      </c>
      <c r="B26">
        <v>2.3E-2</v>
      </c>
      <c r="C26">
        <f t="shared" si="0"/>
        <v>-8.3500000000000005E-2</v>
      </c>
      <c r="D26">
        <v>-0.19</v>
      </c>
      <c r="E26">
        <v>-0.38500000000000001</v>
      </c>
      <c r="F26">
        <v>-0.47299999999999998</v>
      </c>
      <c r="G26">
        <v>-0.52300000000000002</v>
      </c>
      <c r="H26">
        <v>-0.66400000000000003</v>
      </c>
      <c r="I26">
        <v>-0.58499999999999996</v>
      </c>
      <c r="J26">
        <v>-0.60799999999999998</v>
      </c>
    </row>
    <row r="27" spans="1:10" hidden="1" x14ac:dyDescent="0.25">
      <c r="A27">
        <v>211</v>
      </c>
      <c r="B27">
        <v>0.23</v>
      </c>
      <c r="C27">
        <f t="shared" si="0"/>
        <v>9.9000000000000005E-2</v>
      </c>
      <c r="D27">
        <v>-3.2000000000000001E-2</v>
      </c>
      <c r="E27">
        <v>-0.20799999999999999</v>
      </c>
      <c r="F27">
        <v>-0.30399999999999999</v>
      </c>
      <c r="G27">
        <v>-0.35599999999999998</v>
      </c>
      <c r="H27">
        <v>-0.496</v>
      </c>
      <c r="I27">
        <v>-0.42799999999999999</v>
      </c>
      <c r="J27">
        <v>-0.46200000000000002</v>
      </c>
    </row>
    <row r="28" spans="1:10" hidden="1" x14ac:dyDescent="0.25">
      <c r="A28">
        <v>212</v>
      </c>
      <c r="B28">
        <v>0.38700000000000001</v>
      </c>
      <c r="C28">
        <f t="shared" si="0"/>
        <v>0.2515</v>
      </c>
      <c r="D28">
        <v>0.11600000000000001</v>
      </c>
      <c r="E28">
        <v>-7.4999999999999997E-2</v>
      </c>
      <c r="F28">
        <v>-0.16</v>
      </c>
      <c r="G28">
        <v>-0.217</v>
      </c>
      <c r="H28">
        <v>-0.36399999999999999</v>
      </c>
      <c r="I28">
        <v>-0.30399999999999999</v>
      </c>
      <c r="J28">
        <v>-0.33300000000000002</v>
      </c>
    </row>
    <row r="29" spans="1:10" hidden="1" x14ac:dyDescent="0.25">
      <c r="A29">
        <v>213</v>
      </c>
      <c r="B29">
        <v>0.49199999999999999</v>
      </c>
      <c r="C29">
        <f t="shared" si="0"/>
        <v>0.34899999999999998</v>
      </c>
      <c r="D29">
        <v>0.20599999999999999</v>
      </c>
      <c r="E29">
        <v>1.7999999999999999E-2</v>
      </c>
      <c r="F29">
        <v>-6.9000000000000006E-2</v>
      </c>
      <c r="G29">
        <v>-0.124</v>
      </c>
      <c r="H29">
        <v>-0.27500000000000002</v>
      </c>
      <c r="I29">
        <v>-0.219</v>
      </c>
      <c r="J29">
        <v>-0.252</v>
      </c>
    </row>
    <row r="30" spans="1:10" hidden="1" x14ac:dyDescent="0.25">
      <c r="A30">
        <v>214</v>
      </c>
      <c r="B30">
        <v>0.46100000000000002</v>
      </c>
      <c r="C30">
        <f t="shared" si="0"/>
        <v>0.33200000000000002</v>
      </c>
      <c r="D30">
        <v>0.20300000000000001</v>
      </c>
      <c r="E30">
        <v>2.7E-2</v>
      </c>
      <c r="F30">
        <v>-5.7000000000000002E-2</v>
      </c>
      <c r="G30">
        <v>-0.112</v>
      </c>
      <c r="H30">
        <v>-0.25900000000000001</v>
      </c>
      <c r="I30">
        <v>-0.193</v>
      </c>
      <c r="J30">
        <v>-0.22700000000000001</v>
      </c>
    </row>
    <row r="31" spans="1:10" hidden="1" x14ac:dyDescent="0.25">
      <c r="A31">
        <v>215</v>
      </c>
      <c r="B31">
        <v>0.37</v>
      </c>
      <c r="C31">
        <f t="shared" si="0"/>
        <v>0.25800000000000001</v>
      </c>
      <c r="D31">
        <v>0.14599999999999999</v>
      </c>
      <c r="E31">
        <v>-1.6E-2</v>
      </c>
      <c r="F31">
        <v>-9.7000000000000003E-2</v>
      </c>
      <c r="G31">
        <v>-0.14299999999999999</v>
      </c>
      <c r="H31">
        <v>-0.27700000000000002</v>
      </c>
      <c r="I31">
        <v>-0.20599999999999999</v>
      </c>
      <c r="J31">
        <v>-0.24</v>
      </c>
    </row>
    <row r="32" spans="1:10" hidden="1" x14ac:dyDescent="0.25">
      <c r="A32">
        <v>216</v>
      </c>
      <c r="B32">
        <v>0.29899999999999999</v>
      </c>
      <c r="C32">
        <f t="shared" si="0"/>
        <v>0.19600000000000001</v>
      </c>
      <c r="D32">
        <v>9.2999999999999999E-2</v>
      </c>
      <c r="E32">
        <v>-5.8000000000000003E-2</v>
      </c>
      <c r="F32">
        <v>-0.13400000000000001</v>
      </c>
      <c r="G32">
        <v>-0.16800000000000001</v>
      </c>
      <c r="H32">
        <v>-0.29799999999999999</v>
      </c>
      <c r="I32">
        <v>-0.223</v>
      </c>
      <c r="J32">
        <v>-0.25600000000000001</v>
      </c>
    </row>
    <row r="33" spans="1:10" hidden="1" x14ac:dyDescent="0.25">
      <c r="A33">
        <v>217</v>
      </c>
      <c r="B33">
        <v>0.24399999999999999</v>
      </c>
      <c r="C33">
        <f t="shared" si="0"/>
        <v>0.152</v>
      </c>
      <c r="D33">
        <v>0.06</v>
      </c>
      <c r="E33">
        <v>-7.8E-2</v>
      </c>
      <c r="F33">
        <v>-0.156</v>
      </c>
      <c r="G33">
        <v>-0.183</v>
      </c>
      <c r="H33">
        <v>-0.309</v>
      </c>
      <c r="I33">
        <v>-0.23</v>
      </c>
      <c r="J33">
        <v>-0.26300000000000001</v>
      </c>
    </row>
    <row r="34" spans="1:10" hidden="1" x14ac:dyDescent="0.25">
      <c r="A34">
        <v>218</v>
      </c>
      <c r="B34">
        <v>0.17799999999999999</v>
      </c>
      <c r="C34">
        <f t="shared" si="0"/>
        <v>9.9499999999999991E-2</v>
      </c>
      <c r="D34">
        <v>2.1000000000000001E-2</v>
      </c>
      <c r="E34">
        <v>-0.111</v>
      </c>
      <c r="F34">
        <v>-0.184</v>
      </c>
      <c r="G34">
        <v>-0.20499999999999999</v>
      </c>
      <c r="H34">
        <v>-0.32600000000000001</v>
      </c>
      <c r="I34">
        <v>-0.24099999999999999</v>
      </c>
      <c r="J34">
        <v>-0.27400000000000002</v>
      </c>
    </row>
    <row r="35" spans="1:10" hidden="1" x14ac:dyDescent="0.25">
      <c r="A35">
        <v>219</v>
      </c>
      <c r="B35">
        <v>0.10199999999999999</v>
      </c>
      <c r="C35">
        <f t="shared" si="0"/>
        <v>3.5499999999999997E-2</v>
      </c>
      <c r="D35">
        <v>-3.1E-2</v>
      </c>
      <c r="E35">
        <v>-0.151</v>
      </c>
      <c r="F35">
        <v>-0.222</v>
      </c>
      <c r="G35">
        <v>-0.23599999999999999</v>
      </c>
      <c r="H35">
        <v>-0.35</v>
      </c>
      <c r="I35">
        <v>-0.26100000000000001</v>
      </c>
      <c r="J35">
        <v>-0.29199999999999998</v>
      </c>
    </row>
    <row r="36" spans="1:10" hidden="1" x14ac:dyDescent="0.25">
      <c r="A36">
        <v>220</v>
      </c>
      <c r="B36">
        <v>8.7999999999999995E-2</v>
      </c>
      <c r="C36">
        <f t="shared" si="0"/>
        <v>2.0999999999999998E-2</v>
      </c>
      <c r="D36">
        <v>-4.5999999999999999E-2</v>
      </c>
      <c r="E36">
        <v>-0.16</v>
      </c>
      <c r="F36">
        <v>-0.22800000000000001</v>
      </c>
      <c r="G36">
        <v>-0.23899999999999999</v>
      </c>
      <c r="H36">
        <v>-0.35099999999999998</v>
      </c>
      <c r="I36">
        <v>-0.26100000000000001</v>
      </c>
      <c r="J36">
        <v>-0.29099999999999998</v>
      </c>
    </row>
    <row r="37" spans="1:10" hidden="1" x14ac:dyDescent="0.25">
      <c r="A37">
        <v>221</v>
      </c>
      <c r="B37">
        <v>0.125</v>
      </c>
      <c r="C37">
        <f t="shared" si="0"/>
        <v>5.2999999999999999E-2</v>
      </c>
      <c r="D37">
        <v>-1.9E-2</v>
      </c>
      <c r="E37">
        <v>-0.13300000000000001</v>
      </c>
      <c r="F37">
        <v>-0.20399999999999999</v>
      </c>
      <c r="G37">
        <v>-0.214</v>
      </c>
      <c r="H37">
        <v>-0.33</v>
      </c>
      <c r="I37">
        <v>-0.24099999999999999</v>
      </c>
      <c r="J37">
        <v>-0.27</v>
      </c>
    </row>
    <row r="38" spans="1:10" hidden="1" x14ac:dyDescent="0.25">
      <c r="A38">
        <v>222</v>
      </c>
      <c r="B38">
        <v>0.11799999999999999</v>
      </c>
      <c r="C38">
        <f t="shared" si="0"/>
        <v>4.8499999999999995E-2</v>
      </c>
      <c r="D38">
        <v>-2.1000000000000001E-2</v>
      </c>
      <c r="E38">
        <v>-0.13100000000000001</v>
      </c>
      <c r="F38">
        <v>-0.19900000000000001</v>
      </c>
      <c r="G38">
        <v>-0.20799999999999999</v>
      </c>
      <c r="H38">
        <v>-0.32200000000000001</v>
      </c>
      <c r="I38">
        <v>-0.23200000000000001</v>
      </c>
      <c r="J38">
        <v>-0.26200000000000001</v>
      </c>
    </row>
    <row r="39" spans="1:10" hidden="1" x14ac:dyDescent="0.25">
      <c r="A39">
        <v>223</v>
      </c>
      <c r="B39">
        <v>-1.9E-2</v>
      </c>
      <c r="C39">
        <f t="shared" si="0"/>
        <v>-6.25E-2</v>
      </c>
      <c r="D39">
        <v>-0.106</v>
      </c>
      <c r="E39">
        <v>-0.20200000000000001</v>
      </c>
      <c r="F39">
        <v>-0.26600000000000001</v>
      </c>
      <c r="G39">
        <v>-0.26600000000000001</v>
      </c>
      <c r="H39">
        <v>-0.36799999999999999</v>
      </c>
      <c r="I39">
        <v>-0.26800000000000002</v>
      </c>
      <c r="J39">
        <v>-0.29799999999999999</v>
      </c>
    </row>
    <row r="40" spans="1:10" hidden="1" x14ac:dyDescent="0.25">
      <c r="A40">
        <v>224</v>
      </c>
      <c r="B40">
        <v>-0.19700000000000001</v>
      </c>
      <c r="C40">
        <f t="shared" si="0"/>
        <v>-0.21400000000000002</v>
      </c>
      <c r="D40">
        <v>-0.23100000000000001</v>
      </c>
      <c r="E40">
        <v>-0.308</v>
      </c>
      <c r="F40">
        <v>-0.36499999999999999</v>
      </c>
      <c r="G40">
        <v>-0.35099999999999998</v>
      </c>
      <c r="H40">
        <v>-0.438</v>
      </c>
      <c r="I40">
        <v>-0.32800000000000001</v>
      </c>
      <c r="J40">
        <v>-0.35699999999999998</v>
      </c>
    </row>
    <row r="41" spans="1:10" hidden="1" x14ac:dyDescent="0.25">
      <c r="A41">
        <v>225</v>
      </c>
      <c r="B41">
        <v>-0.33</v>
      </c>
      <c r="C41">
        <f t="shared" si="0"/>
        <v>-0.32900000000000001</v>
      </c>
      <c r="D41">
        <v>-0.32800000000000001</v>
      </c>
      <c r="E41">
        <v>-0.38700000000000001</v>
      </c>
      <c r="F41">
        <v>-0.437</v>
      </c>
      <c r="G41">
        <v>-0.41599999999999998</v>
      </c>
      <c r="H41">
        <v>-0.49</v>
      </c>
      <c r="I41">
        <v>-0.371</v>
      </c>
      <c r="J41">
        <v>-0.4</v>
      </c>
    </row>
    <row r="42" spans="1:10" hidden="1" x14ac:dyDescent="0.25">
      <c r="A42">
        <v>226</v>
      </c>
      <c r="B42">
        <v>-0.39900000000000002</v>
      </c>
      <c r="C42">
        <f t="shared" si="0"/>
        <v>-0.38750000000000001</v>
      </c>
      <c r="D42">
        <v>-0.376</v>
      </c>
      <c r="E42">
        <v>-0.42599999999999999</v>
      </c>
      <c r="F42">
        <v>-0.47199999999999998</v>
      </c>
      <c r="G42">
        <v>-0.44600000000000001</v>
      </c>
      <c r="H42">
        <v>-0.51200000000000001</v>
      </c>
      <c r="I42">
        <v>-0.38800000000000001</v>
      </c>
      <c r="J42">
        <v>-0.41799999999999998</v>
      </c>
    </row>
    <row r="43" spans="1:10" hidden="1" x14ac:dyDescent="0.25">
      <c r="A43">
        <v>227</v>
      </c>
      <c r="B43">
        <v>-0.40699999999999997</v>
      </c>
      <c r="C43">
        <f t="shared" si="0"/>
        <v>-0.39500000000000002</v>
      </c>
      <c r="D43">
        <v>-0.38300000000000001</v>
      </c>
      <c r="E43">
        <v>-0.42799999999999999</v>
      </c>
      <c r="F43">
        <v>-0.47099999999999997</v>
      </c>
      <c r="G43">
        <v>-0.44700000000000001</v>
      </c>
      <c r="H43">
        <v>-0.50600000000000001</v>
      </c>
      <c r="I43">
        <v>-0.38200000000000001</v>
      </c>
      <c r="J43">
        <v>-0.41099999999999998</v>
      </c>
    </row>
    <row r="44" spans="1:10" hidden="1" x14ac:dyDescent="0.25">
      <c r="A44">
        <v>228</v>
      </c>
      <c r="B44">
        <v>-0.374</v>
      </c>
      <c r="C44">
        <f t="shared" si="0"/>
        <v>-0.36849999999999999</v>
      </c>
      <c r="D44">
        <v>-0.36299999999999999</v>
      </c>
      <c r="E44">
        <v>-0.40699999999999997</v>
      </c>
      <c r="F44">
        <v>-0.44800000000000001</v>
      </c>
      <c r="G44">
        <v>-0.42599999999999999</v>
      </c>
      <c r="H44">
        <v>-0.48399999999999999</v>
      </c>
      <c r="I44">
        <v>-0.36299999999999999</v>
      </c>
      <c r="J44">
        <v>-0.39300000000000002</v>
      </c>
    </row>
    <row r="45" spans="1:10" hidden="1" x14ac:dyDescent="0.25">
      <c r="A45">
        <v>229</v>
      </c>
      <c r="B45">
        <v>-0.314</v>
      </c>
      <c r="C45">
        <f t="shared" si="0"/>
        <v>-0.318</v>
      </c>
      <c r="D45">
        <v>-0.32200000000000001</v>
      </c>
      <c r="E45">
        <v>-0.36599999999999999</v>
      </c>
      <c r="F45">
        <v>-0.40699999999999997</v>
      </c>
      <c r="G45">
        <v>-0.39</v>
      </c>
      <c r="H45">
        <v>-0.44900000000000001</v>
      </c>
      <c r="I45">
        <v>-0.33200000000000002</v>
      </c>
      <c r="J45">
        <v>-0.36099999999999999</v>
      </c>
    </row>
    <row r="46" spans="1:10" hidden="1" x14ac:dyDescent="0.25">
      <c r="A46">
        <v>230</v>
      </c>
      <c r="B46">
        <v>-0.23599999999999999</v>
      </c>
      <c r="C46">
        <f t="shared" si="0"/>
        <v>-0.252</v>
      </c>
      <c r="D46">
        <v>-0.26800000000000002</v>
      </c>
      <c r="E46">
        <v>-0.316</v>
      </c>
      <c r="F46">
        <v>-0.35599999999999998</v>
      </c>
      <c r="G46">
        <v>-0.34599999999999997</v>
      </c>
      <c r="H46">
        <v>-0.40600000000000003</v>
      </c>
      <c r="I46">
        <v>-0.29399999999999998</v>
      </c>
      <c r="J46">
        <v>-0.32500000000000001</v>
      </c>
    </row>
    <row r="47" spans="1:10" hidden="1" x14ac:dyDescent="0.25">
      <c r="A47">
        <v>231</v>
      </c>
      <c r="B47">
        <v>-0.14499999999999999</v>
      </c>
      <c r="C47">
        <f t="shared" si="0"/>
        <v>-0.17549999999999999</v>
      </c>
      <c r="D47">
        <v>-0.20599999999999999</v>
      </c>
      <c r="E47">
        <v>-0.25600000000000001</v>
      </c>
      <c r="F47">
        <v>-0.29799999999999999</v>
      </c>
      <c r="G47">
        <v>-0.29299999999999998</v>
      </c>
      <c r="H47">
        <v>-0.35899999999999999</v>
      </c>
      <c r="I47">
        <v>-0.251</v>
      </c>
      <c r="J47">
        <v>-0.28299999999999997</v>
      </c>
    </row>
    <row r="48" spans="1:10" hidden="1" x14ac:dyDescent="0.25">
      <c r="A48">
        <v>232</v>
      </c>
      <c r="B48">
        <v>-4.9000000000000002E-2</v>
      </c>
      <c r="C48">
        <f t="shared" si="0"/>
        <v>-9.4E-2</v>
      </c>
      <c r="D48">
        <v>-0.13900000000000001</v>
      </c>
      <c r="E48">
        <v>-0.19500000000000001</v>
      </c>
      <c r="F48">
        <v>-0.23699999999999999</v>
      </c>
      <c r="G48">
        <v>-0.24099999999999999</v>
      </c>
      <c r="H48">
        <v>-0.309</v>
      </c>
      <c r="I48">
        <v>-0.20799999999999999</v>
      </c>
      <c r="J48">
        <v>-0.23899999999999999</v>
      </c>
    </row>
    <row r="49" spans="1:10" hidden="1" x14ac:dyDescent="0.25">
      <c r="A49">
        <v>233</v>
      </c>
      <c r="B49">
        <v>6.0999999999999999E-2</v>
      </c>
      <c r="C49">
        <f t="shared" si="0"/>
        <v>-1.0000000000000009E-3</v>
      </c>
      <c r="D49">
        <v>-6.3E-2</v>
      </c>
      <c r="E49">
        <v>-0.125</v>
      </c>
      <c r="F49">
        <v>-0.16900000000000001</v>
      </c>
      <c r="G49">
        <v>-0.182</v>
      </c>
      <c r="H49">
        <v>-0.252</v>
      </c>
      <c r="I49">
        <v>-0.159</v>
      </c>
      <c r="J49">
        <v>-0.192</v>
      </c>
    </row>
    <row r="50" spans="1:10" hidden="1" x14ac:dyDescent="0.25">
      <c r="A50">
        <v>234</v>
      </c>
      <c r="B50">
        <v>0.17899999999999999</v>
      </c>
      <c r="C50">
        <f t="shared" si="0"/>
        <v>9.9499999999999991E-2</v>
      </c>
      <c r="D50">
        <v>0.02</v>
      </c>
      <c r="E50">
        <v>-0.05</v>
      </c>
      <c r="F50">
        <v>-9.2999999999999999E-2</v>
      </c>
      <c r="G50">
        <v>-0.11600000000000001</v>
      </c>
      <c r="H50">
        <v>-0.191</v>
      </c>
      <c r="I50">
        <v>-0.105</v>
      </c>
      <c r="J50">
        <v>-0.13900000000000001</v>
      </c>
    </row>
    <row r="51" spans="1:10" hidden="1" x14ac:dyDescent="0.25">
      <c r="A51">
        <v>235</v>
      </c>
      <c r="B51">
        <v>0.309</v>
      </c>
      <c r="C51">
        <f t="shared" si="0"/>
        <v>0.21</v>
      </c>
      <c r="D51">
        <v>0.111</v>
      </c>
      <c r="E51">
        <v>3.3000000000000002E-2</v>
      </c>
      <c r="F51">
        <v>-1.2E-2</v>
      </c>
      <c r="G51">
        <v>-4.4999999999999998E-2</v>
      </c>
      <c r="H51">
        <v>-0.125</v>
      </c>
      <c r="I51">
        <v>-4.8000000000000001E-2</v>
      </c>
      <c r="J51">
        <v>-8.3000000000000004E-2</v>
      </c>
    </row>
    <row r="52" spans="1:10" hidden="1" x14ac:dyDescent="0.25">
      <c r="A52">
        <v>236</v>
      </c>
      <c r="B52">
        <v>0.45100000000000001</v>
      </c>
      <c r="C52">
        <f t="shared" si="0"/>
        <v>0.33100000000000002</v>
      </c>
      <c r="D52">
        <v>0.21099999999999999</v>
      </c>
      <c r="E52">
        <v>0.126</v>
      </c>
      <c r="F52">
        <v>7.6999999999999999E-2</v>
      </c>
      <c r="G52">
        <v>3.5000000000000003E-2</v>
      </c>
      <c r="H52">
        <v>-5.1999999999999998E-2</v>
      </c>
      <c r="I52">
        <v>1.4E-2</v>
      </c>
      <c r="J52">
        <v>-1.9E-2</v>
      </c>
    </row>
    <row r="53" spans="1:10" hidden="1" x14ac:dyDescent="0.25">
      <c r="A53">
        <v>237</v>
      </c>
      <c r="B53">
        <v>0.6</v>
      </c>
      <c r="C53">
        <f t="shared" si="0"/>
        <v>0.45999999999999996</v>
      </c>
      <c r="D53">
        <v>0.32</v>
      </c>
      <c r="E53">
        <v>0.22600000000000001</v>
      </c>
      <c r="F53">
        <v>0.17299999999999999</v>
      </c>
      <c r="G53">
        <v>0.122</v>
      </c>
      <c r="H53">
        <v>2.7E-2</v>
      </c>
      <c r="I53">
        <v>8.2000000000000003E-2</v>
      </c>
      <c r="J53">
        <v>4.9000000000000002E-2</v>
      </c>
    </row>
    <row r="54" spans="1:10" hidden="1" x14ac:dyDescent="0.25">
      <c r="A54">
        <v>238</v>
      </c>
      <c r="B54">
        <v>0.75700000000000001</v>
      </c>
      <c r="C54">
        <f t="shared" si="0"/>
        <v>0.59499999999999997</v>
      </c>
      <c r="D54">
        <v>0.433</v>
      </c>
      <c r="E54">
        <v>0.32800000000000001</v>
      </c>
      <c r="F54">
        <v>0.27300000000000002</v>
      </c>
      <c r="G54">
        <v>0.21199999999999999</v>
      </c>
      <c r="H54">
        <v>0.107</v>
      </c>
      <c r="I54">
        <v>0.152</v>
      </c>
      <c r="J54">
        <v>0.11799999999999999</v>
      </c>
    </row>
    <row r="55" spans="1:10" hidden="1" x14ac:dyDescent="0.25">
      <c r="A55">
        <v>239</v>
      </c>
      <c r="B55">
        <v>0.91300000000000003</v>
      </c>
      <c r="C55">
        <f t="shared" si="0"/>
        <v>0.73</v>
      </c>
      <c r="D55">
        <v>0.54700000000000004</v>
      </c>
      <c r="E55">
        <v>0.432</v>
      </c>
      <c r="F55">
        <v>0.373</v>
      </c>
      <c r="G55">
        <v>0.30399999999999999</v>
      </c>
      <c r="H55">
        <v>0.188</v>
      </c>
      <c r="I55">
        <v>0.223</v>
      </c>
      <c r="J55">
        <v>0.189</v>
      </c>
    </row>
    <row r="56" spans="1:10" hidden="1" x14ac:dyDescent="0.25">
      <c r="A56">
        <v>240</v>
      </c>
      <c r="B56">
        <v>1.0660000000000001</v>
      </c>
      <c r="C56">
        <f t="shared" si="0"/>
        <v>0.86299999999999999</v>
      </c>
      <c r="D56">
        <v>0.66</v>
      </c>
      <c r="E56">
        <v>0.53600000000000003</v>
      </c>
      <c r="F56">
        <v>0.47299999999999998</v>
      </c>
      <c r="G56">
        <v>0.39500000000000002</v>
      </c>
      <c r="H56">
        <v>0.26800000000000002</v>
      </c>
      <c r="I56">
        <v>0.29199999999999998</v>
      </c>
      <c r="J56">
        <v>0.26</v>
      </c>
    </row>
    <row r="57" spans="1:10" hidden="1" x14ac:dyDescent="0.25">
      <c r="A57">
        <v>241</v>
      </c>
      <c r="B57">
        <v>1.226</v>
      </c>
      <c r="C57">
        <f t="shared" si="0"/>
        <v>1.0035000000000001</v>
      </c>
      <c r="D57">
        <v>0.78100000000000003</v>
      </c>
      <c r="E57">
        <v>0.64600000000000002</v>
      </c>
      <c r="F57">
        <v>0.57899999999999996</v>
      </c>
      <c r="G57">
        <v>0.49099999999999999</v>
      </c>
      <c r="H57">
        <v>0.35199999999999998</v>
      </c>
      <c r="I57">
        <v>0.36599999999999999</v>
      </c>
      <c r="J57">
        <v>0.33400000000000002</v>
      </c>
    </row>
    <row r="58" spans="1:10" hidden="1" x14ac:dyDescent="0.25">
      <c r="A58">
        <v>242</v>
      </c>
      <c r="B58">
        <v>1.403</v>
      </c>
      <c r="C58">
        <f t="shared" si="0"/>
        <v>1.1579999999999999</v>
      </c>
      <c r="D58">
        <v>0.91300000000000003</v>
      </c>
      <c r="E58">
        <v>0.76600000000000001</v>
      </c>
      <c r="F58">
        <v>0.69199999999999995</v>
      </c>
      <c r="G58">
        <v>0.59299999999999997</v>
      </c>
      <c r="H58">
        <v>0.44400000000000001</v>
      </c>
      <c r="I58">
        <v>0.44600000000000001</v>
      </c>
      <c r="J58">
        <v>0.41399999999999998</v>
      </c>
    </row>
    <row r="59" spans="1:10" hidden="1" x14ac:dyDescent="0.25">
      <c r="A59">
        <v>243</v>
      </c>
      <c r="B59">
        <v>1.593</v>
      </c>
      <c r="C59">
        <f t="shared" si="0"/>
        <v>1.323</v>
      </c>
      <c r="D59">
        <v>1.0529999999999999</v>
      </c>
      <c r="E59">
        <v>0.89100000000000001</v>
      </c>
      <c r="F59">
        <v>0.81200000000000006</v>
      </c>
      <c r="G59">
        <v>0.70499999999999996</v>
      </c>
      <c r="H59">
        <v>0.54200000000000004</v>
      </c>
      <c r="I59">
        <v>0.53</v>
      </c>
      <c r="J59">
        <v>0.497</v>
      </c>
    </row>
    <row r="60" spans="1:10" hidden="1" x14ac:dyDescent="0.25">
      <c r="A60">
        <v>244</v>
      </c>
      <c r="B60">
        <v>1.78</v>
      </c>
      <c r="C60">
        <f t="shared" si="0"/>
        <v>1.486</v>
      </c>
      <c r="D60">
        <v>1.1919999999999999</v>
      </c>
      <c r="E60">
        <v>1.0149999999999999</v>
      </c>
      <c r="F60">
        <v>0.93300000000000005</v>
      </c>
      <c r="G60">
        <v>0.81499999999999995</v>
      </c>
      <c r="H60">
        <v>0.63700000000000001</v>
      </c>
      <c r="I60">
        <v>0.61299999999999999</v>
      </c>
      <c r="J60">
        <v>0.58099999999999996</v>
      </c>
    </row>
    <row r="61" spans="1:10" x14ac:dyDescent="0.25">
      <c r="A61">
        <v>245</v>
      </c>
      <c r="B61">
        <v>1.946</v>
      </c>
      <c r="C61">
        <f t="shared" si="0"/>
        <v>1.63</v>
      </c>
      <c r="D61">
        <v>1.3140000000000001</v>
      </c>
      <c r="E61">
        <v>1.1279999999999999</v>
      </c>
      <c r="F61">
        <v>1.042</v>
      </c>
      <c r="G61">
        <v>0.91300000000000003</v>
      </c>
      <c r="H61">
        <v>0.72299999999999998</v>
      </c>
      <c r="I61">
        <v>0.68600000000000005</v>
      </c>
      <c r="J61">
        <v>0.65600000000000003</v>
      </c>
    </row>
    <row r="62" spans="1:10" x14ac:dyDescent="0.25">
      <c r="A62">
        <v>246</v>
      </c>
      <c r="B62">
        <v>2.081</v>
      </c>
      <c r="C62">
        <f t="shared" si="0"/>
        <v>1.748</v>
      </c>
      <c r="D62">
        <v>1.415</v>
      </c>
      <c r="E62">
        <v>1.2210000000000001</v>
      </c>
      <c r="F62">
        <v>1.1279999999999999</v>
      </c>
      <c r="G62">
        <v>0.99199999999999999</v>
      </c>
      <c r="H62">
        <v>0.79400000000000004</v>
      </c>
      <c r="I62">
        <v>0.747</v>
      </c>
      <c r="J62">
        <v>0.71699999999999997</v>
      </c>
    </row>
    <row r="63" spans="1:10" x14ac:dyDescent="0.25">
      <c r="A63">
        <v>247</v>
      </c>
      <c r="B63">
        <v>2.153</v>
      </c>
      <c r="C63">
        <f t="shared" si="0"/>
        <v>1.8170000000000002</v>
      </c>
      <c r="D63">
        <v>1.4810000000000001</v>
      </c>
      <c r="E63">
        <v>1.2789999999999999</v>
      </c>
      <c r="F63">
        <v>1.1859999999999999</v>
      </c>
      <c r="G63">
        <v>1.046</v>
      </c>
      <c r="H63">
        <v>0.84099999999999997</v>
      </c>
      <c r="I63">
        <v>0.79100000000000004</v>
      </c>
      <c r="J63">
        <v>0.76</v>
      </c>
    </row>
    <row r="64" spans="1:10" x14ac:dyDescent="0.25">
      <c r="A64">
        <v>248</v>
      </c>
      <c r="B64">
        <v>2.1989999999999998</v>
      </c>
      <c r="C64">
        <f t="shared" si="0"/>
        <v>1.8599999999999999</v>
      </c>
      <c r="D64">
        <v>1.5209999999999999</v>
      </c>
      <c r="E64">
        <v>1.321</v>
      </c>
      <c r="F64">
        <v>1.226</v>
      </c>
      <c r="G64">
        <v>1.085</v>
      </c>
      <c r="H64">
        <v>0.877</v>
      </c>
      <c r="I64">
        <v>0.82399999999999995</v>
      </c>
      <c r="J64">
        <v>0.79400000000000004</v>
      </c>
    </row>
    <row r="65" spans="1:10" x14ac:dyDescent="0.25">
      <c r="A65">
        <v>249</v>
      </c>
      <c r="B65">
        <v>2.2629999999999999</v>
      </c>
      <c r="C65">
        <f t="shared" si="0"/>
        <v>1.919</v>
      </c>
      <c r="D65">
        <v>1.575</v>
      </c>
      <c r="E65">
        <v>1.371</v>
      </c>
      <c r="F65">
        <v>1.276</v>
      </c>
      <c r="G65">
        <v>1.133</v>
      </c>
      <c r="H65">
        <v>0.92100000000000004</v>
      </c>
      <c r="I65">
        <v>0.86399999999999999</v>
      </c>
      <c r="J65">
        <v>0.83399999999999996</v>
      </c>
    </row>
    <row r="66" spans="1:10" x14ac:dyDescent="0.25">
      <c r="A66">
        <v>250</v>
      </c>
      <c r="B66">
        <v>2.3490000000000002</v>
      </c>
      <c r="C66">
        <f t="shared" si="0"/>
        <v>2.0015000000000001</v>
      </c>
      <c r="D66">
        <v>1.6539999999999999</v>
      </c>
      <c r="E66">
        <v>1.446</v>
      </c>
      <c r="F66">
        <v>1.349</v>
      </c>
      <c r="G66">
        <v>1.1990000000000001</v>
      </c>
      <c r="H66">
        <v>0.98199999999999998</v>
      </c>
      <c r="I66">
        <v>0.91800000000000004</v>
      </c>
      <c r="J66">
        <v>0.88900000000000001</v>
      </c>
    </row>
    <row r="67" spans="1:10" x14ac:dyDescent="0.25">
      <c r="A67">
        <v>251</v>
      </c>
      <c r="B67">
        <v>2.4529999999999998</v>
      </c>
      <c r="C67">
        <f t="shared" si="0"/>
        <v>2.0934999999999997</v>
      </c>
      <c r="D67">
        <v>1.734</v>
      </c>
      <c r="E67">
        <v>1.522</v>
      </c>
      <c r="F67">
        <v>1.421</v>
      </c>
      <c r="G67">
        <v>1.2669999999999999</v>
      </c>
      <c r="H67">
        <v>1.0449999999999999</v>
      </c>
      <c r="I67">
        <v>0.97299999999999998</v>
      </c>
      <c r="J67">
        <v>0.94299999999999995</v>
      </c>
    </row>
    <row r="68" spans="1:10" x14ac:dyDescent="0.25">
      <c r="A68">
        <v>252</v>
      </c>
      <c r="B68">
        <v>2.5219999999999998</v>
      </c>
      <c r="C68">
        <f t="shared" si="0"/>
        <v>2.1619999999999999</v>
      </c>
      <c r="D68">
        <v>1.802</v>
      </c>
      <c r="E68">
        <v>1.581</v>
      </c>
      <c r="F68">
        <v>1.48</v>
      </c>
      <c r="G68">
        <v>1.3220000000000001</v>
      </c>
      <c r="H68">
        <v>1.095</v>
      </c>
      <c r="I68">
        <v>1.018</v>
      </c>
      <c r="J68">
        <v>0.98699999999999999</v>
      </c>
    </row>
    <row r="69" spans="1:10" s="30" customFormat="1" x14ac:dyDescent="0.25">
      <c r="A69" s="30">
        <v>253</v>
      </c>
      <c r="B69" s="30">
        <v>2.536</v>
      </c>
      <c r="C69" s="30">
        <f t="shared" si="0"/>
        <v>2.1865000000000001</v>
      </c>
      <c r="D69" s="30">
        <v>1.837</v>
      </c>
      <c r="E69" s="30">
        <v>1.6160000000000001</v>
      </c>
      <c r="F69" s="30">
        <v>1.51</v>
      </c>
      <c r="G69" s="30">
        <v>1.351</v>
      </c>
      <c r="H69" s="30">
        <v>1.119</v>
      </c>
      <c r="I69" s="30">
        <v>1.0409999999999999</v>
      </c>
      <c r="J69" s="30">
        <v>1.0109999999999999</v>
      </c>
    </row>
    <row r="70" spans="1:10" x14ac:dyDescent="0.25">
      <c r="A70">
        <v>254</v>
      </c>
      <c r="B70">
        <v>2.52</v>
      </c>
      <c r="C70">
        <f t="shared" si="0"/>
        <v>2.165</v>
      </c>
      <c r="D70">
        <v>1.81</v>
      </c>
      <c r="E70">
        <v>1.5880000000000001</v>
      </c>
      <c r="F70">
        <v>1.4850000000000001</v>
      </c>
      <c r="G70">
        <v>1.329</v>
      </c>
      <c r="H70">
        <v>1.101</v>
      </c>
      <c r="I70">
        <v>1.0249999999999999</v>
      </c>
      <c r="J70">
        <v>0.995</v>
      </c>
    </row>
    <row r="71" spans="1:10" x14ac:dyDescent="0.25">
      <c r="A71">
        <v>255</v>
      </c>
      <c r="B71">
        <v>2.423</v>
      </c>
      <c r="C71">
        <f t="shared" ref="C71:C134" si="1">AVERAGE(B71,D71)</f>
        <v>2.0670000000000002</v>
      </c>
      <c r="D71">
        <v>1.7110000000000001</v>
      </c>
      <c r="E71">
        <v>1.498</v>
      </c>
      <c r="F71">
        <v>1.401</v>
      </c>
      <c r="G71">
        <v>1.254</v>
      </c>
      <c r="H71">
        <v>1.036</v>
      </c>
      <c r="I71">
        <v>0.96899999999999997</v>
      </c>
      <c r="J71">
        <v>0.94</v>
      </c>
    </row>
    <row r="72" spans="1:10" x14ac:dyDescent="0.25">
      <c r="A72">
        <v>256</v>
      </c>
      <c r="B72">
        <v>2.2189999999999999</v>
      </c>
      <c r="C72">
        <f t="shared" si="1"/>
        <v>1.887</v>
      </c>
      <c r="D72">
        <v>1.5549999999999999</v>
      </c>
      <c r="E72">
        <v>1.3580000000000001</v>
      </c>
      <c r="F72">
        <v>1.27</v>
      </c>
      <c r="G72">
        <v>1.1339999999999999</v>
      </c>
      <c r="H72">
        <v>0.93400000000000005</v>
      </c>
      <c r="I72">
        <v>0.88</v>
      </c>
      <c r="J72">
        <v>0.85299999999999998</v>
      </c>
    </row>
    <row r="73" spans="1:10" x14ac:dyDescent="0.25">
      <c r="A73">
        <v>257</v>
      </c>
      <c r="B73">
        <v>1.988</v>
      </c>
      <c r="C73">
        <f t="shared" si="1"/>
        <v>1.6865000000000001</v>
      </c>
      <c r="D73">
        <v>1.385</v>
      </c>
      <c r="E73">
        <v>1.208</v>
      </c>
      <c r="F73">
        <v>1.1259999999999999</v>
      </c>
      <c r="G73">
        <v>1.004</v>
      </c>
      <c r="H73">
        <v>0.82499999999999996</v>
      </c>
      <c r="I73">
        <v>0.78600000000000003</v>
      </c>
      <c r="J73">
        <v>0.75800000000000001</v>
      </c>
    </row>
    <row r="74" spans="1:10" x14ac:dyDescent="0.25">
      <c r="A74">
        <v>258</v>
      </c>
      <c r="B74">
        <v>1.7949999999999999</v>
      </c>
      <c r="C74">
        <f t="shared" si="1"/>
        <v>1.5194999999999999</v>
      </c>
      <c r="D74">
        <v>1.244</v>
      </c>
      <c r="E74">
        <v>1.083</v>
      </c>
      <c r="F74">
        <v>1.008</v>
      </c>
      <c r="G74">
        <v>0.89900000000000002</v>
      </c>
      <c r="H74">
        <v>0.73699999999999999</v>
      </c>
      <c r="I74">
        <v>0.71099999999999997</v>
      </c>
      <c r="J74">
        <v>0.68200000000000005</v>
      </c>
    </row>
    <row r="75" spans="1:10" x14ac:dyDescent="0.25">
      <c r="A75">
        <v>259</v>
      </c>
      <c r="B75">
        <v>1.63</v>
      </c>
      <c r="C75">
        <f t="shared" si="1"/>
        <v>1.3779999999999999</v>
      </c>
      <c r="D75">
        <v>1.1259999999999999</v>
      </c>
      <c r="E75">
        <v>0.97799999999999998</v>
      </c>
      <c r="F75">
        <v>0.91100000000000003</v>
      </c>
      <c r="G75">
        <v>0.81200000000000006</v>
      </c>
      <c r="H75">
        <v>0.66300000000000003</v>
      </c>
      <c r="I75">
        <v>0.65</v>
      </c>
      <c r="J75">
        <v>0.621</v>
      </c>
    </row>
    <row r="76" spans="1:10" x14ac:dyDescent="0.25">
      <c r="A76">
        <v>260</v>
      </c>
      <c r="B76">
        <v>1.46</v>
      </c>
      <c r="C76">
        <f t="shared" si="1"/>
        <v>1.234</v>
      </c>
      <c r="D76">
        <v>1.008</v>
      </c>
      <c r="E76">
        <v>0.876</v>
      </c>
      <c r="F76">
        <v>0.81399999999999995</v>
      </c>
      <c r="G76">
        <v>0.72599999999999998</v>
      </c>
      <c r="H76">
        <v>0.59099999999999997</v>
      </c>
      <c r="I76">
        <v>0.59</v>
      </c>
      <c r="J76">
        <v>0.56100000000000005</v>
      </c>
    </row>
    <row r="77" spans="1:10" x14ac:dyDescent="0.25">
      <c r="A77">
        <v>261</v>
      </c>
      <c r="B77">
        <v>1.2789999999999999</v>
      </c>
      <c r="C77">
        <f t="shared" si="1"/>
        <v>1.0814999999999999</v>
      </c>
      <c r="D77">
        <v>0.88400000000000001</v>
      </c>
      <c r="E77">
        <v>0.76900000000000002</v>
      </c>
      <c r="F77">
        <v>0.71199999999999997</v>
      </c>
      <c r="G77">
        <v>0.63500000000000001</v>
      </c>
      <c r="H77">
        <v>0.51600000000000001</v>
      </c>
      <c r="I77">
        <v>0.52600000000000002</v>
      </c>
      <c r="J77">
        <v>0.499</v>
      </c>
    </row>
    <row r="78" spans="1:10" x14ac:dyDescent="0.25">
      <c r="A78">
        <v>262</v>
      </c>
      <c r="B78">
        <v>1.109</v>
      </c>
      <c r="C78">
        <f t="shared" si="1"/>
        <v>0.9385</v>
      </c>
      <c r="D78">
        <v>0.76800000000000002</v>
      </c>
      <c r="E78">
        <v>0.66600000000000004</v>
      </c>
      <c r="F78">
        <v>0.61699999999999999</v>
      </c>
      <c r="G78">
        <v>0.55100000000000005</v>
      </c>
      <c r="H78">
        <v>0.44700000000000001</v>
      </c>
      <c r="I78">
        <v>0.46600000000000003</v>
      </c>
      <c r="J78">
        <v>0.439</v>
      </c>
    </row>
    <row r="79" spans="1:10" x14ac:dyDescent="0.25">
      <c r="A79">
        <v>263</v>
      </c>
      <c r="B79">
        <v>0.96799999999999997</v>
      </c>
      <c r="C79">
        <f t="shared" si="1"/>
        <v>0.81950000000000001</v>
      </c>
      <c r="D79">
        <v>0.67100000000000004</v>
      </c>
      <c r="E79">
        <v>0.58199999999999996</v>
      </c>
      <c r="F79">
        <v>0.53900000000000003</v>
      </c>
      <c r="G79">
        <v>0.48299999999999998</v>
      </c>
      <c r="H79">
        <v>0.39</v>
      </c>
      <c r="I79">
        <v>0.41799999999999998</v>
      </c>
      <c r="J79">
        <v>0.39100000000000001</v>
      </c>
    </row>
    <row r="80" spans="1:10" x14ac:dyDescent="0.25">
      <c r="A80">
        <v>264</v>
      </c>
      <c r="B80">
        <v>0.873</v>
      </c>
      <c r="C80">
        <f t="shared" si="1"/>
        <v>0.74</v>
      </c>
      <c r="D80">
        <v>0.60699999999999998</v>
      </c>
      <c r="E80">
        <v>0.52700000000000002</v>
      </c>
      <c r="F80">
        <v>0.48899999999999999</v>
      </c>
      <c r="G80">
        <v>0.439</v>
      </c>
      <c r="H80">
        <v>0.35299999999999998</v>
      </c>
      <c r="I80">
        <v>0.38700000000000001</v>
      </c>
      <c r="J80">
        <v>0.36099999999999999</v>
      </c>
    </row>
    <row r="81" spans="1:10" x14ac:dyDescent="0.25">
      <c r="A81">
        <v>265</v>
      </c>
      <c r="B81">
        <v>0.82</v>
      </c>
      <c r="C81">
        <f t="shared" si="1"/>
        <v>0.6964999999999999</v>
      </c>
      <c r="D81">
        <v>0.57299999999999995</v>
      </c>
      <c r="E81">
        <v>0.498</v>
      </c>
      <c r="F81">
        <v>0.46200000000000002</v>
      </c>
      <c r="G81">
        <v>0.41499999999999998</v>
      </c>
      <c r="H81">
        <v>0.33500000000000002</v>
      </c>
      <c r="I81">
        <v>0.371</v>
      </c>
      <c r="J81">
        <v>0.34499999999999997</v>
      </c>
    </row>
    <row r="82" spans="1:10" x14ac:dyDescent="0.25">
      <c r="A82">
        <v>266</v>
      </c>
      <c r="B82">
        <v>0.77900000000000003</v>
      </c>
      <c r="C82">
        <f t="shared" si="1"/>
        <v>0.66349999999999998</v>
      </c>
      <c r="D82">
        <v>0.54800000000000004</v>
      </c>
      <c r="E82">
        <v>0.47599999999999998</v>
      </c>
      <c r="F82">
        <v>0.441</v>
      </c>
      <c r="G82">
        <v>0.39700000000000002</v>
      </c>
      <c r="H82">
        <v>0.32100000000000001</v>
      </c>
      <c r="I82">
        <v>0.36</v>
      </c>
      <c r="J82">
        <v>0.33300000000000002</v>
      </c>
    </row>
    <row r="83" spans="1:10" x14ac:dyDescent="0.25">
      <c r="A83">
        <v>267</v>
      </c>
      <c r="B83">
        <v>0.73699999999999999</v>
      </c>
      <c r="C83">
        <f t="shared" si="1"/>
        <v>0.629</v>
      </c>
      <c r="D83">
        <v>0.52100000000000002</v>
      </c>
      <c r="E83">
        <v>0.45300000000000001</v>
      </c>
      <c r="F83">
        <v>0.42</v>
      </c>
      <c r="G83">
        <v>0.378</v>
      </c>
      <c r="H83">
        <v>0.30599999999999999</v>
      </c>
      <c r="I83">
        <v>0.34699999999999998</v>
      </c>
      <c r="J83">
        <v>0.32100000000000001</v>
      </c>
    </row>
    <row r="84" spans="1:10" x14ac:dyDescent="0.25">
      <c r="A84">
        <v>268</v>
      </c>
      <c r="B84">
        <v>0.70399999999999996</v>
      </c>
      <c r="C84">
        <f t="shared" si="1"/>
        <v>0.60199999999999998</v>
      </c>
      <c r="D84">
        <v>0.5</v>
      </c>
      <c r="E84">
        <v>0.434</v>
      </c>
      <c r="F84">
        <v>0.40300000000000002</v>
      </c>
      <c r="G84">
        <v>0.36399999999999999</v>
      </c>
      <c r="H84">
        <v>0.29399999999999998</v>
      </c>
      <c r="I84">
        <v>0.33800000000000002</v>
      </c>
      <c r="J84">
        <v>0.312</v>
      </c>
    </row>
    <row r="85" spans="1:10" x14ac:dyDescent="0.25">
      <c r="A85">
        <v>269</v>
      </c>
      <c r="B85">
        <v>0.66500000000000004</v>
      </c>
      <c r="C85">
        <f t="shared" si="1"/>
        <v>0.56950000000000001</v>
      </c>
      <c r="D85">
        <v>0.47399999999999998</v>
      </c>
      <c r="E85">
        <v>0.41299999999999998</v>
      </c>
      <c r="F85">
        <v>0.38400000000000001</v>
      </c>
      <c r="G85">
        <v>0.34699999999999998</v>
      </c>
      <c r="H85">
        <v>0.28000000000000003</v>
      </c>
      <c r="I85">
        <v>0.32600000000000001</v>
      </c>
      <c r="J85">
        <v>0.3</v>
      </c>
    </row>
    <row r="86" spans="1:10" x14ac:dyDescent="0.25">
      <c r="A86">
        <v>270</v>
      </c>
      <c r="B86">
        <v>0.60899999999999999</v>
      </c>
      <c r="C86">
        <f t="shared" si="1"/>
        <v>0.52400000000000002</v>
      </c>
      <c r="D86">
        <v>0.439</v>
      </c>
      <c r="E86">
        <v>0.38200000000000001</v>
      </c>
      <c r="F86">
        <v>0.35499999999999998</v>
      </c>
      <c r="G86">
        <v>0.32200000000000001</v>
      </c>
      <c r="H86">
        <v>0.26</v>
      </c>
      <c r="I86">
        <v>0.309</v>
      </c>
      <c r="J86">
        <v>0.28399999999999997</v>
      </c>
    </row>
    <row r="87" spans="1:10" x14ac:dyDescent="0.25">
      <c r="A87">
        <v>271</v>
      </c>
      <c r="B87">
        <v>0.56299999999999994</v>
      </c>
      <c r="C87">
        <f t="shared" si="1"/>
        <v>0.48649999999999993</v>
      </c>
      <c r="D87">
        <v>0.41</v>
      </c>
      <c r="E87">
        <v>0.35799999999999998</v>
      </c>
      <c r="F87">
        <v>0.33200000000000002</v>
      </c>
      <c r="G87">
        <v>0.30199999999999999</v>
      </c>
      <c r="H87">
        <v>0.24399999999999999</v>
      </c>
      <c r="I87">
        <v>0.29699999999999999</v>
      </c>
      <c r="J87">
        <v>0.27100000000000002</v>
      </c>
    </row>
    <row r="88" spans="1:10" x14ac:dyDescent="0.25">
      <c r="A88">
        <v>272</v>
      </c>
      <c r="B88">
        <v>0.55000000000000004</v>
      </c>
      <c r="C88">
        <f t="shared" si="1"/>
        <v>0.47650000000000003</v>
      </c>
      <c r="D88">
        <v>0.40300000000000002</v>
      </c>
      <c r="E88">
        <v>0.35199999999999998</v>
      </c>
      <c r="F88">
        <v>0.32800000000000001</v>
      </c>
      <c r="G88">
        <v>0.29899999999999999</v>
      </c>
      <c r="H88">
        <v>0.24199999999999999</v>
      </c>
      <c r="I88">
        <v>0.29599999999999999</v>
      </c>
      <c r="J88">
        <v>0.27</v>
      </c>
    </row>
    <row r="89" spans="1:10" x14ac:dyDescent="0.25">
      <c r="A89">
        <v>273</v>
      </c>
      <c r="B89">
        <v>0.56599999999999995</v>
      </c>
      <c r="C89">
        <f t="shared" si="1"/>
        <v>0.49099999999999999</v>
      </c>
      <c r="D89">
        <v>0.41599999999999998</v>
      </c>
      <c r="E89">
        <v>0.36399999999999999</v>
      </c>
      <c r="F89">
        <v>0.33900000000000002</v>
      </c>
      <c r="G89">
        <v>0.309</v>
      </c>
      <c r="H89">
        <v>0.252</v>
      </c>
      <c r="I89">
        <v>0.30399999999999999</v>
      </c>
      <c r="J89">
        <v>0.27800000000000002</v>
      </c>
    </row>
    <row r="90" spans="1:10" x14ac:dyDescent="0.25">
      <c r="A90">
        <v>274</v>
      </c>
      <c r="B90">
        <v>0.59199999999999997</v>
      </c>
      <c r="C90">
        <f t="shared" si="1"/>
        <v>0.51300000000000001</v>
      </c>
      <c r="D90">
        <v>0.434</v>
      </c>
      <c r="E90">
        <v>0.38</v>
      </c>
      <c r="F90">
        <v>0.35599999999999998</v>
      </c>
      <c r="G90">
        <v>0.32400000000000001</v>
      </c>
      <c r="H90">
        <v>0.26500000000000001</v>
      </c>
      <c r="I90">
        <v>0.316</v>
      </c>
      <c r="J90">
        <v>0.28999999999999998</v>
      </c>
    </row>
    <row r="91" spans="1:10" x14ac:dyDescent="0.25">
      <c r="A91">
        <v>275</v>
      </c>
      <c r="B91">
        <v>0.61299999999999999</v>
      </c>
      <c r="C91">
        <f t="shared" si="1"/>
        <v>0.53149999999999997</v>
      </c>
      <c r="D91">
        <v>0.45</v>
      </c>
      <c r="E91">
        <v>0.39500000000000002</v>
      </c>
      <c r="F91">
        <v>0.36899999999999999</v>
      </c>
      <c r="G91">
        <v>0.33700000000000002</v>
      </c>
      <c r="H91">
        <v>0.27600000000000002</v>
      </c>
      <c r="I91">
        <v>0.32500000000000001</v>
      </c>
      <c r="J91">
        <v>0.29899999999999999</v>
      </c>
    </row>
    <row r="92" spans="1:10" x14ac:dyDescent="0.25">
      <c r="A92">
        <v>276</v>
      </c>
      <c r="B92">
        <v>0.625</v>
      </c>
      <c r="C92">
        <f t="shared" si="1"/>
        <v>0.54149999999999998</v>
      </c>
      <c r="D92">
        <v>0.45800000000000002</v>
      </c>
      <c r="E92">
        <v>0.40200000000000002</v>
      </c>
      <c r="F92">
        <v>0.376</v>
      </c>
      <c r="G92">
        <v>0.34300000000000003</v>
      </c>
      <c r="H92">
        <v>0.28199999999999997</v>
      </c>
      <c r="I92">
        <v>0.33</v>
      </c>
      <c r="J92">
        <v>0.30399999999999999</v>
      </c>
    </row>
    <row r="93" spans="1:10" x14ac:dyDescent="0.25">
      <c r="A93">
        <v>277</v>
      </c>
      <c r="B93">
        <v>0.61</v>
      </c>
      <c r="C93">
        <f t="shared" si="1"/>
        <v>0.52849999999999997</v>
      </c>
      <c r="D93">
        <v>0.44700000000000001</v>
      </c>
      <c r="E93">
        <v>0.39100000000000001</v>
      </c>
      <c r="F93">
        <v>0.36599999999999999</v>
      </c>
      <c r="G93">
        <v>0.33400000000000002</v>
      </c>
      <c r="H93">
        <v>0.27400000000000002</v>
      </c>
      <c r="I93">
        <v>0.32400000000000001</v>
      </c>
      <c r="J93">
        <v>0.29799999999999999</v>
      </c>
    </row>
    <row r="94" spans="1:10" x14ac:dyDescent="0.25">
      <c r="A94">
        <v>278</v>
      </c>
      <c r="B94">
        <v>0.55800000000000005</v>
      </c>
      <c r="C94">
        <f t="shared" si="1"/>
        <v>0.48499999999999999</v>
      </c>
      <c r="D94">
        <v>0.41199999999999998</v>
      </c>
      <c r="E94">
        <v>0.36099999999999999</v>
      </c>
      <c r="F94">
        <v>0.33800000000000002</v>
      </c>
      <c r="G94">
        <v>0.308</v>
      </c>
      <c r="H94">
        <v>0.253</v>
      </c>
      <c r="I94">
        <v>0.30599999999999999</v>
      </c>
      <c r="J94">
        <v>0.28000000000000003</v>
      </c>
    </row>
    <row r="95" spans="1:10" x14ac:dyDescent="0.25">
      <c r="A95">
        <v>279</v>
      </c>
      <c r="B95">
        <v>0.498</v>
      </c>
      <c r="C95">
        <f t="shared" si="1"/>
        <v>0.434</v>
      </c>
      <c r="D95">
        <v>0.37</v>
      </c>
      <c r="E95">
        <v>0.32500000000000001</v>
      </c>
      <c r="F95">
        <v>0.30399999999999999</v>
      </c>
      <c r="G95">
        <v>0.27900000000000003</v>
      </c>
      <c r="H95">
        <v>0.22900000000000001</v>
      </c>
      <c r="I95">
        <v>0.28499999999999998</v>
      </c>
      <c r="J95">
        <v>0.26</v>
      </c>
    </row>
    <row r="96" spans="1:10" x14ac:dyDescent="0.25">
      <c r="A96">
        <v>280</v>
      </c>
      <c r="B96">
        <v>0.45200000000000001</v>
      </c>
      <c r="C96">
        <f t="shared" si="1"/>
        <v>0.39600000000000002</v>
      </c>
      <c r="D96">
        <v>0.34</v>
      </c>
      <c r="E96">
        <v>0.3</v>
      </c>
      <c r="F96">
        <v>0.28100000000000003</v>
      </c>
      <c r="G96">
        <v>0.25800000000000001</v>
      </c>
      <c r="H96">
        <v>0.21199999999999999</v>
      </c>
      <c r="I96">
        <v>0.27100000000000002</v>
      </c>
      <c r="J96">
        <v>0.245</v>
      </c>
    </row>
    <row r="97" spans="1:10" x14ac:dyDescent="0.25">
      <c r="A97">
        <v>281</v>
      </c>
      <c r="B97">
        <v>0.439</v>
      </c>
      <c r="C97">
        <f t="shared" si="1"/>
        <v>0.38650000000000001</v>
      </c>
      <c r="D97">
        <v>0.33400000000000002</v>
      </c>
      <c r="E97">
        <v>0.29499999999999998</v>
      </c>
      <c r="F97">
        <v>0.27600000000000002</v>
      </c>
      <c r="G97">
        <v>0.255</v>
      </c>
      <c r="H97">
        <v>0.20899999999999999</v>
      </c>
      <c r="I97">
        <v>0.26900000000000002</v>
      </c>
      <c r="J97">
        <v>0.24399999999999999</v>
      </c>
    </row>
    <row r="98" spans="1:10" x14ac:dyDescent="0.25">
      <c r="A98">
        <v>282</v>
      </c>
      <c r="B98">
        <v>0.45100000000000001</v>
      </c>
      <c r="C98">
        <f t="shared" si="1"/>
        <v>0.39700000000000002</v>
      </c>
      <c r="D98">
        <v>0.34300000000000003</v>
      </c>
      <c r="E98">
        <v>0.30199999999999999</v>
      </c>
      <c r="F98">
        <v>0.28399999999999997</v>
      </c>
      <c r="G98">
        <v>0.26200000000000001</v>
      </c>
      <c r="H98">
        <v>0.216</v>
      </c>
      <c r="I98">
        <v>0.27500000000000002</v>
      </c>
      <c r="J98">
        <v>0.249</v>
      </c>
    </row>
    <row r="99" spans="1:10" x14ac:dyDescent="0.25">
      <c r="A99">
        <v>283</v>
      </c>
      <c r="B99">
        <v>0.46100000000000002</v>
      </c>
      <c r="C99">
        <f t="shared" si="1"/>
        <v>0.40549999999999997</v>
      </c>
      <c r="D99">
        <v>0.35</v>
      </c>
      <c r="E99">
        <v>0.308</v>
      </c>
      <c r="F99">
        <v>0.28999999999999998</v>
      </c>
      <c r="G99">
        <v>0.26700000000000002</v>
      </c>
      <c r="H99">
        <v>0.22</v>
      </c>
      <c r="I99">
        <v>0.27800000000000002</v>
      </c>
      <c r="J99">
        <v>0.253</v>
      </c>
    </row>
    <row r="100" spans="1:10" x14ac:dyDescent="0.25">
      <c r="A100">
        <v>284</v>
      </c>
      <c r="B100">
        <v>0.44400000000000001</v>
      </c>
      <c r="C100">
        <f t="shared" si="1"/>
        <v>0.39100000000000001</v>
      </c>
      <c r="D100">
        <v>0.33800000000000002</v>
      </c>
      <c r="E100">
        <v>0.29799999999999999</v>
      </c>
      <c r="F100">
        <v>0.27900000000000003</v>
      </c>
      <c r="G100">
        <v>0.25800000000000001</v>
      </c>
      <c r="H100">
        <v>0.21299999999999999</v>
      </c>
      <c r="I100">
        <v>0.27200000000000002</v>
      </c>
      <c r="J100">
        <v>0.247</v>
      </c>
    </row>
    <row r="101" spans="1:10" x14ac:dyDescent="0.25">
      <c r="A101">
        <v>285</v>
      </c>
      <c r="B101">
        <v>0.39400000000000002</v>
      </c>
      <c r="C101">
        <f t="shared" si="1"/>
        <v>0.34850000000000003</v>
      </c>
      <c r="D101">
        <v>0.30299999999999999</v>
      </c>
      <c r="E101">
        <v>0.26700000000000002</v>
      </c>
      <c r="F101">
        <v>0.251</v>
      </c>
      <c r="G101">
        <v>0.23300000000000001</v>
      </c>
      <c r="H101">
        <v>0.192</v>
      </c>
      <c r="I101">
        <v>0.253</v>
      </c>
      <c r="J101">
        <v>0.22900000000000001</v>
      </c>
    </row>
    <row r="102" spans="1:10" x14ac:dyDescent="0.25">
      <c r="A102">
        <v>286</v>
      </c>
      <c r="B102">
        <v>0.33800000000000002</v>
      </c>
      <c r="C102">
        <f t="shared" si="1"/>
        <v>0.30100000000000005</v>
      </c>
      <c r="D102">
        <v>0.26400000000000001</v>
      </c>
      <c r="E102">
        <v>0.23300000000000001</v>
      </c>
      <c r="F102">
        <v>0.219</v>
      </c>
      <c r="G102">
        <v>0.20399999999999999</v>
      </c>
      <c r="H102">
        <v>0.16800000000000001</v>
      </c>
      <c r="I102">
        <v>0.23300000000000001</v>
      </c>
      <c r="J102">
        <v>0.20799999999999999</v>
      </c>
    </row>
    <row r="103" spans="1:10" x14ac:dyDescent="0.25">
      <c r="A103">
        <v>287</v>
      </c>
      <c r="B103">
        <v>0.29099999999999998</v>
      </c>
      <c r="C103">
        <f t="shared" si="1"/>
        <v>0.26100000000000001</v>
      </c>
      <c r="D103">
        <v>0.23100000000000001</v>
      </c>
      <c r="E103">
        <v>0.20399999999999999</v>
      </c>
      <c r="F103">
        <v>0.193</v>
      </c>
      <c r="G103">
        <v>0.18</v>
      </c>
      <c r="H103">
        <v>0.14799999999999999</v>
      </c>
      <c r="I103">
        <v>0.215</v>
      </c>
      <c r="J103">
        <v>0.191</v>
      </c>
    </row>
    <row r="104" spans="1:10" x14ac:dyDescent="0.25">
      <c r="A104">
        <v>288</v>
      </c>
      <c r="B104">
        <v>0.25600000000000001</v>
      </c>
      <c r="C104">
        <f t="shared" si="1"/>
        <v>0.23199999999999998</v>
      </c>
      <c r="D104">
        <v>0.20799999999999999</v>
      </c>
      <c r="E104">
        <v>0.184</v>
      </c>
      <c r="F104">
        <v>0.17399999999999999</v>
      </c>
      <c r="G104">
        <v>0.16400000000000001</v>
      </c>
      <c r="H104">
        <v>0.13400000000000001</v>
      </c>
      <c r="I104">
        <v>0.20300000000000001</v>
      </c>
      <c r="J104">
        <v>0.17899999999999999</v>
      </c>
    </row>
    <row r="105" spans="1:10" x14ac:dyDescent="0.25">
      <c r="A105">
        <v>289</v>
      </c>
      <c r="B105">
        <v>0.23599999999999999</v>
      </c>
      <c r="C105">
        <f t="shared" si="1"/>
        <v>0.215</v>
      </c>
      <c r="D105">
        <v>0.19400000000000001</v>
      </c>
      <c r="E105">
        <v>0.17299999999999999</v>
      </c>
      <c r="F105">
        <v>0.16300000000000001</v>
      </c>
      <c r="G105">
        <v>0.155</v>
      </c>
      <c r="H105">
        <v>0.127</v>
      </c>
      <c r="I105">
        <v>0.19700000000000001</v>
      </c>
      <c r="J105">
        <v>0.17299999999999999</v>
      </c>
    </row>
    <row r="106" spans="1:10" x14ac:dyDescent="0.25">
      <c r="A106">
        <v>290</v>
      </c>
      <c r="B106">
        <v>0.24099999999999999</v>
      </c>
      <c r="C106">
        <f t="shared" si="1"/>
        <v>0.22</v>
      </c>
      <c r="D106">
        <v>0.19900000000000001</v>
      </c>
      <c r="E106">
        <v>0.17699999999999999</v>
      </c>
      <c r="F106">
        <v>0.16800000000000001</v>
      </c>
      <c r="G106">
        <v>0.159</v>
      </c>
      <c r="H106">
        <v>0.13200000000000001</v>
      </c>
      <c r="I106">
        <v>0.20100000000000001</v>
      </c>
      <c r="J106">
        <v>0.17699999999999999</v>
      </c>
    </row>
    <row r="107" spans="1:10" x14ac:dyDescent="0.25">
      <c r="A107">
        <v>291</v>
      </c>
      <c r="B107">
        <v>0.28199999999999997</v>
      </c>
      <c r="C107">
        <f t="shared" si="1"/>
        <v>0.2545</v>
      </c>
      <c r="D107">
        <v>0.22700000000000001</v>
      </c>
      <c r="E107">
        <v>0.20300000000000001</v>
      </c>
      <c r="F107">
        <v>0.193</v>
      </c>
      <c r="G107">
        <v>0.182</v>
      </c>
      <c r="H107">
        <v>0.151</v>
      </c>
      <c r="I107">
        <v>0.216</v>
      </c>
      <c r="J107">
        <v>0.193</v>
      </c>
    </row>
    <row r="108" spans="1:10" x14ac:dyDescent="0.25">
      <c r="A108">
        <v>292</v>
      </c>
      <c r="B108">
        <v>0.34100000000000003</v>
      </c>
      <c r="C108">
        <f t="shared" si="1"/>
        <v>0.30500000000000005</v>
      </c>
      <c r="D108">
        <v>0.26900000000000002</v>
      </c>
      <c r="E108">
        <v>0.24099999999999999</v>
      </c>
      <c r="F108">
        <v>0.22900000000000001</v>
      </c>
      <c r="G108">
        <v>0.214</v>
      </c>
      <c r="H108">
        <v>0.18</v>
      </c>
      <c r="I108">
        <v>0.24</v>
      </c>
      <c r="J108">
        <v>0.217</v>
      </c>
    </row>
    <row r="109" spans="1:10" x14ac:dyDescent="0.25">
      <c r="A109">
        <v>293</v>
      </c>
      <c r="B109">
        <v>0.41399999999999998</v>
      </c>
      <c r="C109">
        <f t="shared" si="1"/>
        <v>0.36749999999999999</v>
      </c>
      <c r="D109">
        <v>0.32100000000000001</v>
      </c>
      <c r="E109">
        <v>0.28699999999999998</v>
      </c>
      <c r="F109">
        <v>0.27300000000000002</v>
      </c>
      <c r="G109">
        <v>0.254</v>
      </c>
      <c r="H109">
        <v>0.21299999999999999</v>
      </c>
      <c r="I109">
        <v>0.26900000000000002</v>
      </c>
      <c r="J109">
        <v>0.245</v>
      </c>
    </row>
    <row r="110" spans="1:10" x14ac:dyDescent="0.25">
      <c r="A110">
        <v>294</v>
      </c>
      <c r="B110">
        <v>0.51200000000000001</v>
      </c>
      <c r="C110">
        <f t="shared" si="1"/>
        <v>0.45</v>
      </c>
      <c r="D110">
        <v>0.38800000000000001</v>
      </c>
      <c r="E110">
        <v>0.34599999999999997</v>
      </c>
      <c r="F110">
        <v>0.32800000000000001</v>
      </c>
      <c r="G110">
        <v>0.30299999999999999</v>
      </c>
      <c r="H110">
        <v>0.254</v>
      </c>
      <c r="I110">
        <v>0.30399999999999999</v>
      </c>
      <c r="J110">
        <v>0.28100000000000003</v>
      </c>
    </row>
    <row r="111" spans="1:10" x14ac:dyDescent="0.25">
      <c r="A111">
        <v>295</v>
      </c>
      <c r="B111">
        <v>0.58899999999999997</v>
      </c>
      <c r="C111">
        <f t="shared" si="1"/>
        <v>0.51449999999999996</v>
      </c>
      <c r="D111">
        <v>0.44</v>
      </c>
      <c r="E111">
        <v>0.38900000000000001</v>
      </c>
      <c r="F111">
        <v>0.36799999999999999</v>
      </c>
      <c r="G111">
        <v>0.33800000000000002</v>
      </c>
      <c r="H111">
        <v>0.28399999999999997</v>
      </c>
      <c r="I111">
        <v>0.32900000000000001</v>
      </c>
      <c r="J111">
        <v>0.30599999999999999</v>
      </c>
    </row>
    <row r="112" spans="1:10" x14ac:dyDescent="0.25">
      <c r="A112">
        <v>296</v>
      </c>
      <c r="B112">
        <v>0.56000000000000005</v>
      </c>
      <c r="C112">
        <f t="shared" si="1"/>
        <v>0.48550000000000004</v>
      </c>
      <c r="D112">
        <v>0.41099999999999998</v>
      </c>
      <c r="E112">
        <v>0.36299999999999999</v>
      </c>
      <c r="F112">
        <v>0.34499999999999997</v>
      </c>
      <c r="G112">
        <v>0.316</v>
      </c>
      <c r="H112">
        <v>0.26400000000000001</v>
      </c>
      <c r="I112">
        <v>0.31</v>
      </c>
      <c r="J112">
        <v>0.28799999999999998</v>
      </c>
    </row>
    <row r="113" spans="1:10" x14ac:dyDescent="0.25">
      <c r="A113">
        <v>297</v>
      </c>
      <c r="B113">
        <v>0.43</v>
      </c>
      <c r="C113">
        <f t="shared" si="1"/>
        <v>0.3745</v>
      </c>
      <c r="D113">
        <v>0.31900000000000001</v>
      </c>
      <c r="E113">
        <v>0.28299999999999997</v>
      </c>
      <c r="F113">
        <v>0.26900000000000002</v>
      </c>
      <c r="G113">
        <v>0.248</v>
      </c>
      <c r="H113">
        <v>0.20599999999999999</v>
      </c>
      <c r="I113">
        <v>0.26100000000000001</v>
      </c>
      <c r="J113">
        <v>0.23799999999999999</v>
      </c>
    </row>
    <row r="114" spans="1:10" x14ac:dyDescent="0.25">
      <c r="A114">
        <v>298</v>
      </c>
      <c r="B114">
        <v>0.28199999999999997</v>
      </c>
      <c r="C114">
        <f t="shared" si="1"/>
        <v>0.25</v>
      </c>
      <c r="D114">
        <v>0.218</v>
      </c>
      <c r="E114">
        <v>0.19500000000000001</v>
      </c>
      <c r="F114">
        <v>0.184</v>
      </c>
      <c r="G114">
        <v>0.17199999999999999</v>
      </c>
      <c r="H114">
        <v>0.14299999999999999</v>
      </c>
      <c r="I114">
        <v>0.20699999999999999</v>
      </c>
      <c r="J114">
        <v>0.184</v>
      </c>
    </row>
    <row r="115" spans="1:10" x14ac:dyDescent="0.25">
      <c r="A115">
        <v>299</v>
      </c>
      <c r="B115">
        <v>0.17399999999999999</v>
      </c>
      <c r="C115">
        <f t="shared" si="1"/>
        <v>0.15999999999999998</v>
      </c>
      <c r="D115">
        <v>0.14599999999999999</v>
      </c>
      <c r="E115">
        <v>0.13</v>
      </c>
      <c r="F115">
        <v>0.124</v>
      </c>
      <c r="G115">
        <v>0.11899999999999999</v>
      </c>
      <c r="H115">
        <v>9.8000000000000004E-2</v>
      </c>
      <c r="I115">
        <v>0.16900000000000001</v>
      </c>
      <c r="J115">
        <v>0.14699999999999999</v>
      </c>
    </row>
    <row r="116" spans="1:10" x14ac:dyDescent="0.25">
      <c r="A116">
        <v>300</v>
      </c>
      <c r="B116">
        <v>0.1</v>
      </c>
      <c r="C116">
        <f t="shared" si="1"/>
        <v>9.8500000000000004E-2</v>
      </c>
      <c r="D116">
        <v>9.7000000000000003E-2</v>
      </c>
      <c r="E116">
        <v>8.6999999999999994E-2</v>
      </c>
      <c r="F116">
        <v>8.4000000000000005E-2</v>
      </c>
      <c r="G116">
        <v>8.3000000000000004E-2</v>
      </c>
      <c r="H116">
        <v>6.9000000000000006E-2</v>
      </c>
      <c r="I116">
        <v>0.14399999999999999</v>
      </c>
      <c r="J116">
        <v>0.122</v>
      </c>
    </row>
    <row r="117" spans="1:10" x14ac:dyDescent="0.25">
      <c r="A117">
        <v>301</v>
      </c>
      <c r="B117">
        <v>5.2999999999999999E-2</v>
      </c>
      <c r="C117">
        <f t="shared" si="1"/>
        <v>5.8999999999999997E-2</v>
      </c>
      <c r="D117">
        <v>6.5000000000000002E-2</v>
      </c>
      <c r="E117">
        <v>5.8999999999999997E-2</v>
      </c>
      <c r="F117">
        <v>5.8000000000000003E-2</v>
      </c>
      <c r="G117">
        <v>0.06</v>
      </c>
      <c r="H117">
        <v>0.05</v>
      </c>
      <c r="I117">
        <v>0.128</v>
      </c>
      <c r="J117">
        <v>0.106</v>
      </c>
    </row>
    <row r="118" spans="1:10" x14ac:dyDescent="0.25">
      <c r="A118">
        <v>302</v>
      </c>
      <c r="B118">
        <v>2.5000000000000001E-2</v>
      </c>
      <c r="C118">
        <f t="shared" si="1"/>
        <v>3.5000000000000003E-2</v>
      </c>
      <c r="D118">
        <v>4.4999999999999998E-2</v>
      </c>
      <c r="E118">
        <v>4.2999999999999997E-2</v>
      </c>
      <c r="F118">
        <v>4.2000000000000003E-2</v>
      </c>
      <c r="G118">
        <v>4.7E-2</v>
      </c>
      <c r="H118">
        <v>3.9E-2</v>
      </c>
      <c r="I118">
        <v>0.11899999999999999</v>
      </c>
      <c r="J118">
        <v>9.7000000000000003E-2</v>
      </c>
    </row>
    <row r="119" spans="1:10" x14ac:dyDescent="0.25">
      <c r="A119">
        <v>303</v>
      </c>
      <c r="B119">
        <v>8.9999999999999993E-3</v>
      </c>
      <c r="C119">
        <f t="shared" si="1"/>
        <v>2.2000000000000002E-2</v>
      </c>
      <c r="D119">
        <v>3.5000000000000003E-2</v>
      </c>
      <c r="E119">
        <v>3.4000000000000002E-2</v>
      </c>
      <c r="F119">
        <v>3.4000000000000002E-2</v>
      </c>
      <c r="G119">
        <v>0.04</v>
      </c>
      <c r="H119">
        <v>3.4000000000000002E-2</v>
      </c>
      <c r="I119">
        <v>0.114</v>
      </c>
      <c r="J119">
        <v>9.1999999999999998E-2</v>
      </c>
    </row>
    <row r="120" spans="1:10" x14ac:dyDescent="0.25">
      <c r="A120">
        <v>304</v>
      </c>
      <c r="B120">
        <v>1E-3</v>
      </c>
      <c r="C120">
        <f t="shared" si="1"/>
        <v>1.55E-2</v>
      </c>
      <c r="D120">
        <v>0.03</v>
      </c>
      <c r="E120">
        <v>0.03</v>
      </c>
      <c r="F120">
        <v>3.1E-2</v>
      </c>
      <c r="G120">
        <v>3.6999999999999998E-2</v>
      </c>
      <c r="H120">
        <v>3.1E-2</v>
      </c>
      <c r="I120">
        <v>0.112</v>
      </c>
      <c r="J120">
        <v>0.09</v>
      </c>
    </row>
    <row r="121" spans="1:10" x14ac:dyDescent="0.25">
      <c r="A121">
        <v>305</v>
      </c>
      <c r="B121">
        <v>-3.0000000000000001E-3</v>
      </c>
      <c r="C121">
        <f t="shared" si="1"/>
        <v>1.2500000000000001E-2</v>
      </c>
      <c r="D121">
        <v>2.8000000000000001E-2</v>
      </c>
      <c r="E121">
        <v>2.8000000000000001E-2</v>
      </c>
      <c r="F121">
        <v>2.9000000000000001E-2</v>
      </c>
      <c r="G121">
        <v>3.5999999999999997E-2</v>
      </c>
      <c r="H121">
        <v>3.1E-2</v>
      </c>
      <c r="I121">
        <v>0.111</v>
      </c>
      <c r="J121">
        <v>0.09</v>
      </c>
    </row>
    <row r="122" spans="1:10" x14ac:dyDescent="0.25">
      <c r="A122">
        <v>306</v>
      </c>
      <c r="B122">
        <v>-5.0000000000000001E-3</v>
      </c>
      <c r="C122">
        <f t="shared" si="1"/>
        <v>1.0999999999999999E-2</v>
      </c>
      <c r="D122">
        <v>2.7E-2</v>
      </c>
      <c r="E122">
        <v>2.7E-2</v>
      </c>
      <c r="F122">
        <v>2.9000000000000001E-2</v>
      </c>
      <c r="G122">
        <v>3.5999999999999997E-2</v>
      </c>
      <c r="H122">
        <v>3.1E-2</v>
      </c>
      <c r="I122">
        <v>0.111</v>
      </c>
      <c r="J122">
        <v>0.09</v>
      </c>
    </row>
    <row r="123" spans="1:10" x14ac:dyDescent="0.25">
      <c r="A123">
        <v>307</v>
      </c>
      <c r="B123">
        <v>-5.0000000000000001E-3</v>
      </c>
      <c r="C123">
        <f t="shared" si="1"/>
        <v>1.0999999999999999E-2</v>
      </c>
      <c r="D123">
        <v>2.7E-2</v>
      </c>
      <c r="E123">
        <v>2.7E-2</v>
      </c>
      <c r="F123">
        <v>2.9000000000000001E-2</v>
      </c>
      <c r="G123">
        <v>3.5999999999999997E-2</v>
      </c>
      <c r="H123">
        <v>3.1E-2</v>
      </c>
      <c r="I123">
        <v>0.111</v>
      </c>
      <c r="J123">
        <v>0.09</v>
      </c>
    </row>
    <row r="124" spans="1:10" x14ac:dyDescent="0.25">
      <c r="A124">
        <v>308</v>
      </c>
      <c r="B124">
        <v>-3.0000000000000001E-3</v>
      </c>
      <c r="C124">
        <f t="shared" si="1"/>
        <v>1.2500000000000001E-2</v>
      </c>
      <c r="D124">
        <v>2.8000000000000001E-2</v>
      </c>
      <c r="E124">
        <v>2.8000000000000001E-2</v>
      </c>
      <c r="F124">
        <v>0.03</v>
      </c>
      <c r="G124">
        <v>3.6999999999999998E-2</v>
      </c>
      <c r="H124">
        <v>3.2000000000000001E-2</v>
      </c>
      <c r="I124">
        <v>0.112</v>
      </c>
      <c r="J124">
        <v>9.0999999999999998E-2</v>
      </c>
    </row>
    <row r="125" spans="1:10" x14ac:dyDescent="0.25">
      <c r="A125">
        <v>309</v>
      </c>
      <c r="B125">
        <v>-2E-3</v>
      </c>
      <c r="C125">
        <f t="shared" si="1"/>
        <v>1.3500000000000002E-2</v>
      </c>
      <c r="D125">
        <v>2.9000000000000001E-2</v>
      </c>
      <c r="E125">
        <v>2.9000000000000001E-2</v>
      </c>
      <c r="F125">
        <v>3.1E-2</v>
      </c>
      <c r="G125">
        <v>3.7999999999999999E-2</v>
      </c>
      <c r="H125">
        <v>3.3000000000000002E-2</v>
      </c>
      <c r="I125">
        <v>0.113</v>
      </c>
      <c r="J125">
        <v>9.1999999999999998E-2</v>
      </c>
    </row>
    <row r="126" spans="1:10" x14ac:dyDescent="0.25">
      <c r="A126">
        <v>310</v>
      </c>
      <c r="B126">
        <v>-1E-3</v>
      </c>
      <c r="C126">
        <f t="shared" si="1"/>
        <v>1.4499999999999999E-2</v>
      </c>
      <c r="D126">
        <v>0.03</v>
      </c>
      <c r="E126">
        <v>0.03</v>
      </c>
      <c r="F126">
        <v>3.2000000000000001E-2</v>
      </c>
      <c r="G126">
        <v>3.9E-2</v>
      </c>
      <c r="H126">
        <v>3.4000000000000002E-2</v>
      </c>
      <c r="I126">
        <v>0.113</v>
      </c>
      <c r="J126">
        <v>9.2999999999999999E-2</v>
      </c>
    </row>
    <row r="127" spans="1:10" x14ac:dyDescent="0.25">
      <c r="A127">
        <v>311</v>
      </c>
      <c r="B127">
        <v>0</v>
      </c>
      <c r="C127">
        <f t="shared" si="1"/>
        <v>1.4999999999999999E-2</v>
      </c>
      <c r="D127">
        <v>0.03</v>
      </c>
      <c r="E127">
        <v>3.1E-2</v>
      </c>
      <c r="F127">
        <v>3.2000000000000001E-2</v>
      </c>
      <c r="G127">
        <v>3.9E-2</v>
      </c>
      <c r="H127">
        <v>3.5000000000000003E-2</v>
      </c>
      <c r="I127">
        <v>0.114</v>
      </c>
      <c r="J127">
        <v>9.2999999999999999E-2</v>
      </c>
    </row>
    <row r="128" spans="1:10" x14ac:dyDescent="0.25">
      <c r="A128">
        <v>312</v>
      </c>
      <c r="B128">
        <v>2E-3</v>
      </c>
      <c r="C128">
        <f t="shared" si="1"/>
        <v>1.6500000000000001E-2</v>
      </c>
      <c r="D128">
        <v>3.1E-2</v>
      </c>
      <c r="E128">
        <v>3.1E-2</v>
      </c>
      <c r="F128">
        <v>3.3000000000000002E-2</v>
      </c>
      <c r="G128">
        <v>0.04</v>
      </c>
      <c r="H128">
        <v>3.5000000000000003E-2</v>
      </c>
      <c r="I128">
        <v>0.115</v>
      </c>
      <c r="J128">
        <v>9.2999999999999999E-2</v>
      </c>
    </row>
    <row r="129" spans="1:10" x14ac:dyDescent="0.25">
      <c r="A129">
        <v>313</v>
      </c>
      <c r="B129">
        <v>4.0000000000000001E-3</v>
      </c>
      <c r="C129">
        <f t="shared" si="1"/>
        <v>1.8000000000000002E-2</v>
      </c>
      <c r="D129">
        <v>3.2000000000000001E-2</v>
      </c>
      <c r="E129">
        <v>3.2000000000000001E-2</v>
      </c>
      <c r="F129">
        <v>3.4000000000000002E-2</v>
      </c>
      <c r="G129">
        <v>4.1000000000000002E-2</v>
      </c>
      <c r="H129">
        <v>3.5999999999999997E-2</v>
      </c>
      <c r="I129">
        <v>0.115</v>
      </c>
      <c r="J129">
        <v>9.4E-2</v>
      </c>
    </row>
    <row r="130" spans="1:10" x14ac:dyDescent="0.25">
      <c r="A130">
        <v>314</v>
      </c>
      <c r="B130">
        <v>6.0000000000000001E-3</v>
      </c>
      <c r="C130">
        <f t="shared" si="1"/>
        <v>1.95E-2</v>
      </c>
      <c r="D130">
        <v>3.3000000000000002E-2</v>
      </c>
      <c r="E130">
        <v>3.4000000000000002E-2</v>
      </c>
      <c r="F130">
        <v>3.5000000000000003E-2</v>
      </c>
      <c r="G130">
        <v>4.2000000000000003E-2</v>
      </c>
      <c r="H130">
        <v>3.6999999999999998E-2</v>
      </c>
      <c r="I130">
        <v>0.11600000000000001</v>
      </c>
      <c r="J130">
        <v>9.5000000000000001E-2</v>
      </c>
    </row>
    <row r="131" spans="1:10" x14ac:dyDescent="0.25">
      <c r="A131">
        <v>315</v>
      </c>
      <c r="B131">
        <v>7.0000000000000001E-3</v>
      </c>
      <c r="C131">
        <f t="shared" si="1"/>
        <v>2.1000000000000001E-2</v>
      </c>
      <c r="D131">
        <v>3.5000000000000003E-2</v>
      </c>
      <c r="E131">
        <v>3.5000000000000003E-2</v>
      </c>
      <c r="F131">
        <v>3.6999999999999998E-2</v>
      </c>
      <c r="G131">
        <v>4.2999999999999997E-2</v>
      </c>
      <c r="H131">
        <v>3.9E-2</v>
      </c>
      <c r="I131">
        <v>0.11700000000000001</v>
      </c>
      <c r="J131">
        <v>9.6000000000000002E-2</v>
      </c>
    </row>
    <row r="132" spans="1:10" x14ac:dyDescent="0.25">
      <c r="A132">
        <v>316</v>
      </c>
      <c r="B132">
        <v>8.9999999999999993E-3</v>
      </c>
      <c r="C132">
        <f t="shared" si="1"/>
        <v>2.2499999999999999E-2</v>
      </c>
      <c r="D132">
        <v>3.5999999999999997E-2</v>
      </c>
      <c r="E132">
        <v>3.5999999999999997E-2</v>
      </c>
      <c r="F132">
        <v>3.7999999999999999E-2</v>
      </c>
      <c r="G132">
        <v>4.3999999999999997E-2</v>
      </c>
      <c r="H132">
        <v>3.9E-2</v>
      </c>
      <c r="I132">
        <v>0.11700000000000001</v>
      </c>
      <c r="J132">
        <v>9.6000000000000002E-2</v>
      </c>
    </row>
    <row r="133" spans="1:10" x14ac:dyDescent="0.25">
      <c r="A133">
        <v>317</v>
      </c>
      <c r="B133">
        <v>0.01</v>
      </c>
      <c r="C133">
        <f t="shared" si="1"/>
        <v>2.3E-2</v>
      </c>
      <c r="D133">
        <v>3.5999999999999997E-2</v>
      </c>
      <c r="E133">
        <v>3.5999999999999997E-2</v>
      </c>
      <c r="F133">
        <v>3.6999999999999998E-2</v>
      </c>
      <c r="G133">
        <v>4.2999999999999997E-2</v>
      </c>
      <c r="H133">
        <v>3.9E-2</v>
      </c>
      <c r="I133">
        <v>0.11700000000000001</v>
      </c>
      <c r="J133">
        <v>9.6000000000000002E-2</v>
      </c>
    </row>
    <row r="134" spans="1:10" x14ac:dyDescent="0.25">
      <c r="A134">
        <v>318</v>
      </c>
      <c r="B134">
        <v>0.01</v>
      </c>
      <c r="C134">
        <f t="shared" si="1"/>
        <v>2.2500000000000003E-2</v>
      </c>
      <c r="D134">
        <v>3.5000000000000003E-2</v>
      </c>
      <c r="E134">
        <v>3.5000000000000003E-2</v>
      </c>
      <c r="F134">
        <v>3.6999999999999998E-2</v>
      </c>
      <c r="G134">
        <v>4.2999999999999997E-2</v>
      </c>
      <c r="H134">
        <v>3.7999999999999999E-2</v>
      </c>
      <c r="I134">
        <v>0.11600000000000001</v>
      </c>
      <c r="J134">
        <v>9.5000000000000001E-2</v>
      </c>
    </row>
    <row r="135" spans="1:10" x14ac:dyDescent="0.25">
      <c r="A135">
        <v>319</v>
      </c>
      <c r="B135">
        <v>0.01</v>
      </c>
      <c r="C135">
        <f t="shared" ref="C135:C198" si="2">AVERAGE(B135,D135)</f>
        <v>2.2500000000000003E-2</v>
      </c>
      <c r="D135">
        <v>3.5000000000000003E-2</v>
      </c>
      <c r="E135">
        <v>3.5000000000000003E-2</v>
      </c>
      <c r="F135">
        <v>3.6999999999999998E-2</v>
      </c>
      <c r="G135">
        <v>4.2999999999999997E-2</v>
      </c>
      <c r="H135">
        <v>3.7999999999999999E-2</v>
      </c>
      <c r="I135">
        <v>0.11600000000000001</v>
      </c>
      <c r="J135">
        <v>9.5000000000000001E-2</v>
      </c>
    </row>
    <row r="136" spans="1:10" x14ac:dyDescent="0.25">
      <c r="A136">
        <v>320</v>
      </c>
      <c r="B136">
        <v>1.0999999999999999E-2</v>
      </c>
      <c r="C136">
        <f t="shared" si="2"/>
        <v>2.35E-2</v>
      </c>
      <c r="D136">
        <v>3.5999999999999997E-2</v>
      </c>
      <c r="E136">
        <v>3.5999999999999997E-2</v>
      </c>
      <c r="F136">
        <v>3.6999999999999998E-2</v>
      </c>
      <c r="G136">
        <v>4.2999999999999997E-2</v>
      </c>
      <c r="H136">
        <v>3.9E-2</v>
      </c>
      <c r="I136">
        <v>0.11700000000000001</v>
      </c>
      <c r="J136">
        <v>9.6000000000000002E-2</v>
      </c>
    </row>
    <row r="137" spans="1:10" x14ac:dyDescent="0.25">
      <c r="A137">
        <v>321</v>
      </c>
      <c r="B137">
        <v>1.2E-2</v>
      </c>
      <c r="C137">
        <f t="shared" si="2"/>
        <v>2.4500000000000001E-2</v>
      </c>
      <c r="D137">
        <v>3.6999999999999998E-2</v>
      </c>
      <c r="E137">
        <v>3.6999999999999998E-2</v>
      </c>
      <c r="F137">
        <v>3.9E-2</v>
      </c>
      <c r="G137">
        <v>4.3999999999999997E-2</v>
      </c>
      <c r="H137">
        <v>0.04</v>
      </c>
      <c r="I137">
        <v>0.11700000000000001</v>
      </c>
      <c r="J137">
        <v>9.6000000000000002E-2</v>
      </c>
    </row>
    <row r="138" spans="1:10" x14ac:dyDescent="0.25">
      <c r="A138">
        <v>322</v>
      </c>
      <c r="B138">
        <v>1.4999999999999999E-2</v>
      </c>
      <c r="C138">
        <f t="shared" si="2"/>
        <v>2.6499999999999999E-2</v>
      </c>
      <c r="D138">
        <v>3.7999999999999999E-2</v>
      </c>
      <c r="E138">
        <v>3.6999999999999998E-2</v>
      </c>
      <c r="F138">
        <v>3.9E-2</v>
      </c>
      <c r="G138">
        <v>4.4999999999999998E-2</v>
      </c>
      <c r="H138">
        <v>0.04</v>
      </c>
      <c r="I138">
        <v>0.11700000000000001</v>
      </c>
      <c r="J138">
        <v>9.6000000000000002E-2</v>
      </c>
    </row>
    <row r="139" spans="1:10" x14ac:dyDescent="0.25">
      <c r="A139">
        <v>323</v>
      </c>
      <c r="B139">
        <v>1.7000000000000001E-2</v>
      </c>
      <c r="C139">
        <f t="shared" si="2"/>
        <v>2.8000000000000001E-2</v>
      </c>
      <c r="D139">
        <v>3.9E-2</v>
      </c>
      <c r="E139">
        <v>3.9E-2</v>
      </c>
      <c r="F139">
        <v>0.04</v>
      </c>
      <c r="G139">
        <v>4.5999999999999999E-2</v>
      </c>
      <c r="H139">
        <v>4.1000000000000002E-2</v>
      </c>
      <c r="I139">
        <v>0.11700000000000001</v>
      </c>
      <c r="J139">
        <v>9.7000000000000003E-2</v>
      </c>
    </row>
    <row r="140" spans="1:10" x14ac:dyDescent="0.25">
      <c r="A140">
        <v>324</v>
      </c>
      <c r="B140">
        <v>1.9E-2</v>
      </c>
      <c r="C140">
        <f t="shared" si="2"/>
        <v>2.9499999999999998E-2</v>
      </c>
      <c r="D140">
        <v>0.04</v>
      </c>
      <c r="E140">
        <v>0.04</v>
      </c>
      <c r="F140">
        <v>4.1000000000000002E-2</v>
      </c>
      <c r="G140">
        <v>4.5999999999999999E-2</v>
      </c>
      <c r="H140">
        <v>4.2000000000000003E-2</v>
      </c>
      <c r="I140">
        <v>0.11700000000000001</v>
      </c>
      <c r="J140">
        <v>9.7000000000000003E-2</v>
      </c>
    </row>
    <row r="141" spans="1:10" x14ac:dyDescent="0.25">
      <c r="A141">
        <v>325</v>
      </c>
      <c r="B141">
        <v>1.9E-2</v>
      </c>
      <c r="C141">
        <f t="shared" si="2"/>
        <v>2.9499999999999998E-2</v>
      </c>
      <c r="D141">
        <v>0.04</v>
      </c>
      <c r="E141">
        <v>3.9E-2</v>
      </c>
      <c r="F141">
        <v>4.1000000000000002E-2</v>
      </c>
      <c r="G141">
        <v>4.5999999999999999E-2</v>
      </c>
      <c r="H141">
        <v>4.1000000000000002E-2</v>
      </c>
      <c r="I141">
        <v>0.11700000000000001</v>
      </c>
      <c r="J141">
        <v>9.7000000000000003E-2</v>
      </c>
    </row>
    <row r="142" spans="1:10" x14ac:dyDescent="0.25">
      <c r="A142">
        <v>326</v>
      </c>
      <c r="B142">
        <v>1.9E-2</v>
      </c>
      <c r="C142">
        <f t="shared" si="2"/>
        <v>2.8999999999999998E-2</v>
      </c>
      <c r="D142">
        <v>3.9E-2</v>
      </c>
      <c r="E142">
        <v>3.7999999999999999E-2</v>
      </c>
      <c r="F142">
        <v>0.04</v>
      </c>
      <c r="G142">
        <v>4.4999999999999998E-2</v>
      </c>
      <c r="H142">
        <v>0.04</v>
      </c>
      <c r="I142">
        <v>0.11600000000000001</v>
      </c>
      <c r="J142">
        <v>9.6000000000000002E-2</v>
      </c>
    </row>
    <row r="143" spans="1:10" x14ac:dyDescent="0.25">
      <c r="A143">
        <v>327</v>
      </c>
      <c r="B143">
        <v>1.9E-2</v>
      </c>
      <c r="C143">
        <f t="shared" si="2"/>
        <v>2.8999999999999998E-2</v>
      </c>
      <c r="D143">
        <v>3.9E-2</v>
      </c>
      <c r="E143">
        <v>3.7999999999999999E-2</v>
      </c>
      <c r="F143">
        <v>0.04</v>
      </c>
      <c r="G143">
        <v>4.4999999999999998E-2</v>
      </c>
      <c r="H143">
        <v>0.04</v>
      </c>
      <c r="I143">
        <v>0.115</v>
      </c>
      <c r="J143">
        <v>9.5000000000000001E-2</v>
      </c>
    </row>
    <row r="144" spans="1:10" x14ac:dyDescent="0.25">
      <c r="A144">
        <v>328</v>
      </c>
      <c r="B144">
        <v>0.02</v>
      </c>
      <c r="C144">
        <f t="shared" si="2"/>
        <v>2.9499999999999998E-2</v>
      </c>
      <c r="D144">
        <v>3.9E-2</v>
      </c>
      <c r="E144">
        <v>3.7999999999999999E-2</v>
      </c>
      <c r="F144">
        <v>0.04</v>
      </c>
      <c r="G144">
        <v>4.4999999999999998E-2</v>
      </c>
      <c r="H144">
        <v>0.04</v>
      </c>
      <c r="I144">
        <v>0.115</v>
      </c>
      <c r="J144">
        <v>9.5000000000000001E-2</v>
      </c>
    </row>
    <row r="145" spans="1:10" x14ac:dyDescent="0.25">
      <c r="A145">
        <v>329</v>
      </c>
      <c r="B145">
        <v>2.1999999999999999E-2</v>
      </c>
      <c r="C145">
        <f t="shared" si="2"/>
        <v>3.1E-2</v>
      </c>
      <c r="D145">
        <v>0.04</v>
      </c>
      <c r="E145">
        <v>3.9E-2</v>
      </c>
      <c r="F145">
        <v>4.1000000000000002E-2</v>
      </c>
      <c r="G145">
        <v>4.4999999999999998E-2</v>
      </c>
      <c r="H145">
        <v>0.04</v>
      </c>
      <c r="I145">
        <v>0.114</v>
      </c>
      <c r="J145">
        <v>9.5000000000000001E-2</v>
      </c>
    </row>
    <row r="146" spans="1:10" x14ac:dyDescent="0.25">
      <c r="A146">
        <v>330</v>
      </c>
      <c r="B146">
        <v>2.5000000000000001E-2</v>
      </c>
      <c r="C146">
        <f t="shared" si="2"/>
        <v>3.3500000000000002E-2</v>
      </c>
      <c r="D146">
        <v>4.2000000000000003E-2</v>
      </c>
      <c r="E146">
        <v>0.04</v>
      </c>
      <c r="F146">
        <v>4.2000000000000003E-2</v>
      </c>
      <c r="G146">
        <v>4.5999999999999999E-2</v>
      </c>
      <c r="H146">
        <v>4.1000000000000002E-2</v>
      </c>
      <c r="I146">
        <v>0.115</v>
      </c>
      <c r="J146">
        <v>9.5000000000000001E-2</v>
      </c>
    </row>
    <row r="147" spans="1:10" x14ac:dyDescent="0.25">
      <c r="A147">
        <v>331</v>
      </c>
      <c r="B147">
        <v>2.5999999999999999E-2</v>
      </c>
      <c r="C147">
        <f t="shared" si="2"/>
        <v>3.4499999999999996E-2</v>
      </c>
      <c r="D147">
        <v>4.2999999999999997E-2</v>
      </c>
      <c r="E147">
        <v>4.1000000000000002E-2</v>
      </c>
      <c r="F147">
        <v>4.2000000000000003E-2</v>
      </c>
      <c r="G147">
        <v>4.7E-2</v>
      </c>
      <c r="H147">
        <v>4.2000000000000003E-2</v>
      </c>
      <c r="I147">
        <v>0.114</v>
      </c>
      <c r="J147">
        <v>9.5000000000000001E-2</v>
      </c>
    </row>
    <row r="148" spans="1:10" x14ac:dyDescent="0.25">
      <c r="A148">
        <v>332</v>
      </c>
      <c r="B148">
        <v>2.5000000000000001E-2</v>
      </c>
      <c r="C148">
        <f t="shared" si="2"/>
        <v>3.3000000000000002E-2</v>
      </c>
      <c r="D148">
        <v>4.1000000000000002E-2</v>
      </c>
      <c r="E148">
        <v>3.9E-2</v>
      </c>
      <c r="F148">
        <v>4.1000000000000002E-2</v>
      </c>
      <c r="G148">
        <v>4.4999999999999998E-2</v>
      </c>
      <c r="H148">
        <v>0.04</v>
      </c>
      <c r="I148">
        <v>0.113</v>
      </c>
      <c r="J148">
        <v>9.4E-2</v>
      </c>
    </row>
    <row r="149" spans="1:10" x14ac:dyDescent="0.25">
      <c r="A149">
        <v>333</v>
      </c>
      <c r="B149">
        <v>2.1999999999999999E-2</v>
      </c>
      <c r="C149">
        <f t="shared" si="2"/>
        <v>3.0499999999999999E-2</v>
      </c>
      <c r="D149">
        <v>3.9E-2</v>
      </c>
      <c r="E149">
        <v>3.6999999999999998E-2</v>
      </c>
      <c r="F149">
        <v>3.9E-2</v>
      </c>
      <c r="G149">
        <v>4.2999999999999997E-2</v>
      </c>
      <c r="H149">
        <v>3.9E-2</v>
      </c>
      <c r="I149">
        <v>0.111</v>
      </c>
      <c r="J149">
        <v>9.1999999999999998E-2</v>
      </c>
    </row>
    <row r="150" spans="1:10" x14ac:dyDescent="0.25">
      <c r="A150">
        <v>334</v>
      </c>
      <c r="B150">
        <v>0.02</v>
      </c>
      <c r="C150">
        <f t="shared" si="2"/>
        <v>2.8999999999999998E-2</v>
      </c>
      <c r="D150">
        <v>3.7999999999999999E-2</v>
      </c>
      <c r="E150">
        <v>3.5999999999999997E-2</v>
      </c>
      <c r="F150">
        <v>3.7999999999999999E-2</v>
      </c>
      <c r="G150">
        <v>4.2000000000000003E-2</v>
      </c>
      <c r="H150">
        <v>3.7999999999999999E-2</v>
      </c>
      <c r="I150">
        <v>0.11</v>
      </c>
      <c r="J150">
        <v>9.0999999999999998E-2</v>
      </c>
    </row>
    <row r="151" spans="1:10" x14ac:dyDescent="0.25">
      <c r="A151">
        <v>335</v>
      </c>
      <c r="B151">
        <v>0.02</v>
      </c>
      <c r="C151">
        <f t="shared" si="2"/>
        <v>2.8499999999999998E-2</v>
      </c>
      <c r="D151">
        <v>3.6999999999999998E-2</v>
      </c>
      <c r="E151">
        <v>3.5000000000000003E-2</v>
      </c>
      <c r="F151">
        <v>3.6999999999999998E-2</v>
      </c>
      <c r="G151">
        <v>4.1000000000000002E-2</v>
      </c>
      <c r="H151">
        <v>3.6999999999999998E-2</v>
      </c>
      <c r="I151">
        <v>0.109</v>
      </c>
      <c r="J151">
        <v>0.09</v>
      </c>
    </row>
    <row r="152" spans="1:10" x14ac:dyDescent="0.25">
      <c r="A152">
        <v>336</v>
      </c>
      <c r="B152">
        <v>2.1000000000000001E-2</v>
      </c>
      <c r="C152">
        <f t="shared" si="2"/>
        <v>2.8999999999999998E-2</v>
      </c>
      <c r="D152">
        <v>3.6999999999999998E-2</v>
      </c>
      <c r="E152">
        <v>3.5000000000000003E-2</v>
      </c>
      <c r="F152">
        <v>3.6999999999999998E-2</v>
      </c>
      <c r="G152">
        <v>4.1000000000000002E-2</v>
      </c>
      <c r="H152">
        <v>3.6999999999999998E-2</v>
      </c>
      <c r="I152">
        <v>0.108</v>
      </c>
      <c r="J152">
        <v>0.09</v>
      </c>
    </row>
    <row r="153" spans="1:10" x14ac:dyDescent="0.25">
      <c r="A153">
        <v>337</v>
      </c>
      <c r="B153">
        <v>2.1999999999999999E-2</v>
      </c>
      <c r="C153">
        <f t="shared" si="2"/>
        <v>0.03</v>
      </c>
      <c r="D153">
        <v>3.7999999999999999E-2</v>
      </c>
      <c r="E153">
        <v>3.5999999999999997E-2</v>
      </c>
      <c r="F153">
        <v>3.7999999999999999E-2</v>
      </c>
      <c r="G153">
        <v>4.2000000000000003E-2</v>
      </c>
      <c r="H153">
        <v>3.6999999999999998E-2</v>
      </c>
      <c r="I153">
        <v>0.108</v>
      </c>
      <c r="J153">
        <v>0.09</v>
      </c>
    </row>
    <row r="154" spans="1:10" x14ac:dyDescent="0.25">
      <c r="A154">
        <v>338</v>
      </c>
      <c r="B154">
        <v>2.5000000000000001E-2</v>
      </c>
      <c r="C154">
        <f t="shared" si="2"/>
        <v>3.2000000000000001E-2</v>
      </c>
      <c r="D154">
        <v>3.9E-2</v>
      </c>
      <c r="E154">
        <v>3.6999999999999998E-2</v>
      </c>
      <c r="F154">
        <v>3.7999999999999999E-2</v>
      </c>
      <c r="G154">
        <v>4.2000000000000003E-2</v>
      </c>
      <c r="H154">
        <v>3.6999999999999998E-2</v>
      </c>
      <c r="I154">
        <v>0.108</v>
      </c>
      <c r="J154">
        <v>8.8999999999999996E-2</v>
      </c>
    </row>
    <row r="155" spans="1:10" x14ac:dyDescent="0.25">
      <c r="A155">
        <v>339</v>
      </c>
      <c r="B155">
        <v>2.7E-2</v>
      </c>
      <c r="C155">
        <f t="shared" si="2"/>
        <v>3.3500000000000002E-2</v>
      </c>
      <c r="D155">
        <v>0.04</v>
      </c>
      <c r="E155">
        <v>3.7999999999999999E-2</v>
      </c>
      <c r="F155">
        <v>3.9E-2</v>
      </c>
      <c r="G155">
        <v>4.2999999999999997E-2</v>
      </c>
      <c r="H155">
        <v>3.7999999999999999E-2</v>
      </c>
      <c r="I155">
        <v>0.108</v>
      </c>
      <c r="J155">
        <v>0.09</v>
      </c>
    </row>
    <row r="156" spans="1:10" x14ac:dyDescent="0.25">
      <c r="A156">
        <v>340</v>
      </c>
      <c r="B156">
        <v>2.5000000000000001E-2</v>
      </c>
      <c r="C156">
        <f t="shared" si="2"/>
        <v>3.15E-2</v>
      </c>
      <c r="D156">
        <v>3.7999999999999999E-2</v>
      </c>
      <c r="E156">
        <v>3.5999999999999997E-2</v>
      </c>
      <c r="F156">
        <v>3.7999999999999999E-2</v>
      </c>
      <c r="G156">
        <v>4.1000000000000002E-2</v>
      </c>
      <c r="H156">
        <v>3.6999999999999998E-2</v>
      </c>
      <c r="I156">
        <v>0.106</v>
      </c>
      <c r="J156">
        <v>8.7999999999999995E-2</v>
      </c>
    </row>
    <row r="157" spans="1:10" x14ac:dyDescent="0.25">
      <c r="A157">
        <v>341</v>
      </c>
      <c r="B157">
        <v>2.3E-2</v>
      </c>
      <c r="C157">
        <f t="shared" si="2"/>
        <v>0.03</v>
      </c>
      <c r="D157">
        <v>3.6999999999999998E-2</v>
      </c>
      <c r="E157">
        <v>3.4000000000000002E-2</v>
      </c>
      <c r="F157">
        <v>3.5999999999999997E-2</v>
      </c>
      <c r="G157">
        <v>0.04</v>
      </c>
      <c r="H157">
        <v>3.5000000000000003E-2</v>
      </c>
      <c r="I157">
        <v>0.104</v>
      </c>
      <c r="J157">
        <v>8.6999999999999994E-2</v>
      </c>
    </row>
    <row r="158" spans="1:10" x14ac:dyDescent="0.25">
      <c r="A158">
        <v>342</v>
      </c>
      <c r="B158">
        <v>2.1000000000000001E-2</v>
      </c>
      <c r="C158">
        <f t="shared" si="2"/>
        <v>2.8000000000000004E-2</v>
      </c>
      <c r="D158">
        <v>3.5000000000000003E-2</v>
      </c>
      <c r="E158">
        <v>3.3000000000000002E-2</v>
      </c>
      <c r="F158">
        <v>3.5000000000000003E-2</v>
      </c>
      <c r="G158">
        <v>3.9E-2</v>
      </c>
      <c r="H158">
        <v>3.4000000000000002E-2</v>
      </c>
      <c r="I158">
        <v>0.10299999999999999</v>
      </c>
      <c r="J158">
        <v>8.5999999999999993E-2</v>
      </c>
    </row>
    <row r="159" spans="1:10" x14ac:dyDescent="0.25">
      <c r="A159">
        <v>343</v>
      </c>
      <c r="B159">
        <v>1.9E-2</v>
      </c>
      <c r="C159">
        <f t="shared" si="2"/>
        <v>2.6500000000000003E-2</v>
      </c>
      <c r="D159">
        <v>3.4000000000000002E-2</v>
      </c>
      <c r="E159">
        <v>3.2000000000000001E-2</v>
      </c>
      <c r="F159">
        <v>3.4000000000000002E-2</v>
      </c>
      <c r="G159">
        <v>3.7999999999999999E-2</v>
      </c>
      <c r="H159">
        <v>3.3000000000000002E-2</v>
      </c>
      <c r="I159">
        <v>0.10100000000000001</v>
      </c>
      <c r="J159">
        <v>8.5000000000000006E-2</v>
      </c>
    </row>
    <row r="160" spans="1:10" x14ac:dyDescent="0.25">
      <c r="A160">
        <v>344</v>
      </c>
      <c r="B160">
        <v>0.02</v>
      </c>
      <c r="C160">
        <f t="shared" si="2"/>
        <v>2.7000000000000003E-2</v>
      </c>
      <c r="D160">
        <v>3.4000000000000002E-2</v>
      </c>
      <c r="E160">
        <v>3.2000000000000001E-2</v>
      </c>
      <c r="F160">
        <v>3.4000000000000002E-2</v>
      </c>
      <c r="G160">
        <v>3.7999999999999999E-2</v>
      </c>
      <c r="H160">
        <v>3.4000000000000002E-2</v>
      </c>
      <c r="I160">
        <v>0.10100000000000001</v>
      </c>
      <c r="J160">
        <v>8.5000000000000006E-2</v>
      </c>
    </row>
    <row r="161" spans="1:10" x14ac:dyDescent="0.25">
      <c r="A161">
        <v>345</v>
      </c>
      <c r="B161">
        <v>2.3E-2</v>
      </c>
      <c r="C161">
        <f t="shared" si="2"/>
        <v>2.9499999999999998E-2</v>
      </c>
      <c r="D161">
        <v>3.5999999999999997E-2</v>
      </c>
      <c r="E161">
        <v>3.3000000000000002E-2</v>
      </c>
      <c r="F161">
        <v>3.5999999999999997E-2</v>
      </c>
      <c r="G161">
        <v>3.9E-2</v>
      </c>
      <c r="H161">
        <v>3.5000000000000003E-2</v>
      </c>
      <c r="I161">
        <v>0.10100000000000001</v>
      </c>
      <c r="J161">
        <v>8.5000000000000006E-2</v>
      </c>
    </row>
    <row r="162" spans="1:10" x14ac:dyDescent="0.25">
      <c r="A162">
        <v>346</v>
      </c>
      <c r="B162">
        <v>2.7E-2</v>
      </c>
      <c r="C162">
        <f t="shared" si="2"/>
        <v>3.2500000000000001E-2</v>
      </c>
      <c r="D162">
        <v>3.7999999999999999E-2</v>
      </c>
      <c r="E162">
        <v>3.5999999999999997E-2</v>
      </c>
      <c r="F162">
        <v>3.6999999999999998E-2</v>
      </c>
      <c r="G162">
        <v>0.04</v>
      </c>
      <c r="H162">
        <v>3.5999999999999997E-2</v>
      </c>
      <c r="I162">
        <v>0.10199999999999999</v>
      </c>
      <c r="J162">
        <v>8.5999999999999993E-2</v>
      </c>
    </row>
    <row r="163" spans="1:10" x14ac:dyDescent="0.25">
      <c r="A163">
        <v>347</v>
      </c>
      <c r="B163">
        <v>2.9000000000000001E-2</v>
      </c>
      <c r="C163">
        <f t="shared" si="2"/>
        <v>3.4000000000000002E-2</v>
      </c>
      <c r="D163">
        <v>3.9E-2</v>
      </c>
      <c r="E163">
        <v>3.6999999999999998E-2</v>
      </c>
      <c r="F163">
        <v>3.7999999999999999E-2</v>
      </c>
      <c r="G163">
        <v>4.1000000000000002E-2</v>
      </c>
      <c r="H163">
        <v>3.5999999999999997E-2</v>
      </c>
      <c r="I163">
        <v>0.10199999999999999</v>
      </c>
      <c r="J163">
        <v>8.5999999999999993E-2</v>
      </c>
    </row>
    <row r="164" spans="1:10" x14ac:dyDescent="0.25">
      <c r="A164">
        <v>348</v>
      </c>
      <c r="B164">
        <v>2.7E-2</v>
      </c>
      <c r="C164">
        <f t="shared" si="2"/>
        <v>3.2000000000000001E-2</v>
      </c>
      <c r="D164">
        <v>3.6999999999999998E-2</v>
      </c>
      <c r="E164">
        <v>3.5000000000000003E-2</v>
      </c>
      <c r="F164">
        <v>3.5999999999999997E-2</v>
      </c>
      <c r="G164">
        <v>3.9E-2</v>
      </c>
      <c r="H164">
        <v>3.5000000000000003E-2</v>
      </c>
      <c r="I164">
        <v>0.1</v>
      </c>
      <c r="J164">
        <v>8.4000000000000005E-2</v>
      </c>
    </row>
    <row r="165" spans="1:10" x14ac:dyDescent="0.25">
      <c r="A165">
        <v>349</v>
      </c>
      <c r="B165">
        <v>2.1999999999999999E-2</v>
      </c>
      <c r="C165">
        <f t="shared" si="2"/>
        <v>2.8000000000000001E-2</v>
      </c>
      <c r="D165">
        <v>3.4000000000000002E-2</v>
      </c>
      <c r="E165">
        <v>3.2000000000000001E-2</v>
      </c>
      <c r="F165">
        <v>3.4000000000000002E-2</v>
      </c>
      <c r="G165">
        <v>3.6999999999999998E-2</v>
      </c>
      <c r="H165">
        <v>3.2000000000000001E-2</v>
      </c>
      <c r="I165">
        <v>9.8000000000000004E-2</v>
      </c>
      <c r="J165">
        <v>8.2000000000000003E-2</v>
      </c>
    </row>
    <row r="166" spans="1:10" x14ac:dyDescent="0.25">
      <c r="A166">
        <v>350</v>
      </c>
      <c r="B166">
        <v>1.9E-2</v>
      </c>
      <c r="C166">
        <f t="shared" si="2"/>
        <v>2.5000000000000001E-2</v>
      </c>
      <c r="D166">
        <v>3.1E-2</v>
      </c>
      <c r="E166">
        <v>2.9000000000000001E-2</v>
      </c>
      <c r="F166">
        <v>3.1E-2</v>
      </c>
      <c r="G166">
        <v>3.5000000000000003E-2</v>
      </c>
      <c r="H166">
        <v>0.03</v>
      </c>
      <c r="I166">
        <v>9.6000000000000002E-2</v>
      </c>
      <c r="J166">
        <v>8.1000000000000003E-2</v>
      </c>
    </row>
    <row r="167" spans="1:10" x14ac:dyDescent="0.25">
      <c r="A167">
        <v>351</v>
      </c>
      <c r="B167">
        <v>1.7999999999999999E-2</v>
      </c>
      <c r="C167">
        <f t="shared" si="2"/>
        <v>2.4E-2</v>
      </c>
      <c r="D167">
        <v>0.03</v>
      </c>
      <c r="E167">
        <v>2.8000000000000001E-2</v>
      </c>
      <c r="F167">
        <v>0.03</v>
      </c>
      <c r="G167">
        <v>3.4000000000000002E-2</v>
      </c>
      <c r="H167">
        <v>0.03</v>
      </c>
      <c r="I167">
        <v>9.4E-2</v>
      </c>
      <c r="J167">
        <v>0.08</v>
      </c>
    </row>
    <row r="168" spans="1:10" x14ac:dyDescent="0.25">
      <c r="A168">
        <v>352</v>
      </c>
      <c r="B168">
        <v>1.7999999999999999E-2</v>
      </c>
      <c r="C168">
        <f t="shared" si="2"/>
        <v>2.4E-2</v>
      </c>
      <c r="D168">
        <v>0.03</v>
      </c>
      <c r="E168">
        <v>2.8000000000000001E-2</v>
      </c>
      <c r="F168">
        <v>0.03</v>
      </c>
      <c r="G168">
        <v>3.4000000000000002E-2</v>
      </c>
      <c r="H168">
        <v>0.03</v>
      </c>
      <c r="I168">
        <v>9.2999999999999999E-2</v>
      </c>
      <c r="J168">
        <v>7.9000000000000001E-2</v>
      </c>
    </row>
    <row r="169" spans="1:10" x14ac:dyDescent="0.25">
      <c r="A169">
        <v>353</v>
      </c>
      <c r="B169">
        <v>1.7000000000000001E-2</v>
      </c>
      <c r="C169">
        <f t="shared" si="2"/>
        <v>2.3E-2</v>
      </c>
      <c r="D169">
        <v>2.9000000000000001E-2</v>
      </c>
      <c r="E169">
        <v>2.7E-2</v>
      </c>
      <c r="F169">
        <v>2.9000000000000001E-2</v>
      </c>
      <c r="G169">
        <v>3.3000000000000002E-2</v>
      </c>
      <c r="H169">
        <v>2.9000000000000001E-2</v>
      </c>
      <c r="I169">
        <v>9.2999999999999999E-2</v>
      </c>
      <c r="J169">
        <v>7.8E-2</v>
      </c>
    </row>
    <row r="170" spans="1:10" x14ac:dyDescent="0.25">
      <c r="A170">
        <v>354</v>
      </c>
      <c r="B170">
        <v>1.7000000000000001E-2</v>
      </c>
      <c r="C170">
        <f t="shared" si="2"/>
        <v>2.3E-2</v>
      </c>
      <c r="D170">
        <v>2.9000000000000001E-2</v>
      </c>
      <c r="E170">
        <v>2.7E-2</v>
      </c>
      <c r="F170">
        <v>2.9000000000000001E-2</v>
      </c>
      <c r="G170">
        <v>3.3000000000000002E-2</v>
      </c>
      <c r="H170">
        <v>2.9000000000000001E-2</v>
      </c>
      <c r="I170">
        <v>9.1999999999999998E-2</v>
      </c>
      <c r="J170">
        <v>7.8E-2</v>
      </c>
    </row>
    <row r="171" spans="1:10" x14ac:dyDescent="0.25">
      <c r="A171">
        <v>355</v>
      </c>
      <c r="B171">
        <v>1.7999999999999999E-2</v>
      </c>
      <c r="C171">
        <f t="shared" si="2"/>
        <v>2.35E-2</v>
      </c>
      <c r="D171">
        <v>2.9000000000000001E-2</v>
      </c>
      <c r="E171">
        <v>2.7E-2</v>
      </c>
      <c r="F171">
        <v>2.9000000000000001E-2</v>
      </c>
      <c r="G171">
        <v>3.3000000000000002E-2</v>
      </c>
      <c r="H171">
        <v>2.9000000000000001E-2</v>
      </c>
      <c r="I171">
        <v>9.1999999999999998E-2</v>
      </c>
      <c r="J171">
        <v>7.8E-2</v>
      </c>
    </row>
    <row r="172" spans="1:10" x14ac:dyDescent="0.25">
      <c r="A172">
        <v>356</v>
      </c>
      <c r="B172">
        <v>1.7000000000000001E-2</v>
      </c>
      <c r="C172">
        <f t="shared" si="2"/>
        <v>2.3E-2</v>
      </c>
      <c r="D172">
        <v>2.9000000000000001E-2</v>
      </c>
      <c r="E172">
        <v>2.7E-2</v>
      </c>
      <c r="F172">
        <v>2.9000000000000001E-2</v>
      </c>
      <c r="G172">
        <v>3.2000000000000001E-2</v>
      </c>
      <c r="H172">
        <v>2.8000000000000001E-2</v>
      </c>
      <c r="I172">
        <v>9.0999999999999998E-2</v>
      </c>
      <c r="J172">
        <v>7.6999999999999999E-2</v>
      </c>
    </row>
    <row r="173" spans="1:10" x14ac:dyDescent="0.25">
      <c r="A173">
        <v>357</v>
      </c>
      <c r="B173">
        <v>1.7999999999999999E-2</v>
      </c>
      <c r="C173">
        <f t="shared" si="2"/>
        <v>2.3E-2</v>
      </c>
      <c r="D173">
        <v>2.8000000000000001E-2</v>
      </c>
      <c r="E173">
        <v>2.5999999999999999E-2</v>
      </c>
      <c r="F173">
        <v>2.9000000000000001E-2</v>
      </c>
      <c r="G173">
        <v>3.2000000000000001E-2</v>
      </c>
      <c r="H173">
        <v>2.8000000000000001E-2</v>
      </c>
      <c r="I173">
        <v>0.09</v>
      </c>
      <c r="J173">
        <v>7.5999999999999998E-2</v>
      </c>
    </row>
    <row r="174" spans="1:10" x14ac:dyDescent="0.25">
      <c r="A174">
        <v>358</v>
      </c>
      <c r="B174">
        <v>1.7000000000000001E-2</v>
      </c>
      <c r="C174">
        <f t="shared" si="2"/>
        <v>2.2499999999999999E-2</v>
      </c>
      <c r="D174">
        <v>2.8000000000000001E-2</v>
      </c>
      <c r="E174">
        <v>2.5999999999999999E-2</v>
      </c>
      <c r="F174">
        <v>2.8000000000000001E-2</v>
      </c>
      <c r="G174">
        <v>3.2000000000000001E-2</v>
      </c>
      <c r="H174">
        <v>2.8000000000000001E-2</v>
      </c>
      <c r="I174">
        <v>8.8999999999999996E-2</v>
      </c>
      <c r="J174">
        <v>7.5999999999999998E-2</v>
      </c>
    </row>
    <row r="175" spans="1:10" x14ac:dyDescent="0.25">
      <c r="A175">
        <v>359</v>
      </c>
      <c r="B175">
        <v>1.7999999999999999E-2</v>
      </c>
      <c r="C175">
        <f t="shared" si="2"/>
        <v>2.3E-2</v>
      </c>
      <c r="D175">
        <v>2.8000000000000001E-2</v>
      </c>
      <c r="E175">
        <v>2.5999999999999999E-2</v>
      </c>
      <c r="F175">
        <v>2.8000000000000001E-2</v>
      </c>
      <c r="G175">
        <v>3.1E-2</v>
      </c>
      <c r="H175">
        <v>2.8000000000000001E-2</v>
      </c>
      <c r="I175">
        <v>8.8999999999999996E-2</v>
      </c>
      <c r="J175">
        <v>7.4999999999999997E-2</v>
      </c>
    </row>
    <row r="176" spans="1:10" x14ac:dyDescent="0.25">
      <c r="A176">
        <v>360</v>
      </c>
      <c r="B176">
        <v>1.7999999999999999E-2</v>
      </c>
      <c r="C176">
        <f t="shared" si="2"/>
        <v>2.2499999999999999E-2</v>
      </c>
      <c r="D176">
        <v>2.7E-2</v>
      </c>
      <c r="E176">
        <v>2.5999999999999999E-2</v>
      </c>
      <c r="F176">
        <v>2.7E-2</v>
      </c>
      <c r="G176">
        <v>3.1E-2</v>
      </c>
      <c r="H176">
        <v>2.7E-2</v>
      </c>
      <c r="I176">
        <v>8.7999999999999995E-2</v>
      </c>
      <c r="J176">
        <v>7.3999999999999996E-2</v>
      </c>
    </row>
    <row r="177" spans="1:10" x14ac:dyDescent="0.25">
      <c r="A177">
        <v>361</v>
      </c>
      <c r="B177">
        <v>1.7999999999999999E-2</v>
      </c>
      <c r="C177">
        <f t="shared" si="2"/>
        <v>2.2499999999999999E-2</v>
      </c>
      <c r="D177">
        <v>2.7E-2</v>
      </c>
      <c r="E177">
        <v>2.5000000000000001E-2</v>
      </c>
      <c r="F177">
        <v>2.7E-2</v>
      </c>
      <c r="G177">
        <v>3.1E-2</v>
      </c>
      <c r="H177">
        <v>2.7E-2</v>
      </c>
      <c r="I177">
        <v>8.6999999999999994E-2</v>
      </c>
      <c r="J177">
        <v>7.3999999999999996E-2</v>
      </c>
    </row>
    <row r="178" spans="1:10" x14ac:dyDescent="0.25">
      <c r="A178">
        <v>362</v>
      </c>
      <c r="B178">
        <v>1.7999999999999999E-2</v>
      </c>
      <c r="C178">
        <f t="shared" si="2"/>
        <v>2.2499999999999999E-2</v>
      </c>
      <c r="D178">
        <v>2.7E-2</v>
      </c>
      <c r="E178">
        <v>2.5000000000000001E-2</v>
      </c>
      <c r="F178">
        <v>2.7E-2</v>
      </c>
      <c r="G178">
        <v>0.03</v>
      </c>
      <c r="H178">
        <v>2.7E-2</v>
      </c>
      <c r="I178">
        <v>8.5999999999999993E-2</v>
      </c>
      <c r="J178">
        <v>7.2999999999999995E-2</v>
      </c>
    </row>
    <row r="179" spans="1:10" x14ac:dyDescent="0.25">
      <c r="A179">
        <v>363</v>
      </c>
      <c r="B179">
        <v>1.7999999999999999E-2</v>
      </c>
      <c r="C179">
        <f t="shared" si="2"/>
        <v>2.1999999999999999E-2</v>
      </c>
      <c r="D179">
        <v>2.5999999999999999E-2</v>
      </c>
      <c r="E179">
        <v>2.5000000000000001E-2</v>
      </c>
      <c r="F179">
        <v>2.5999999999999999E-2</v>
      </c>
      <c r="G179">
        <v>0.03</v>
      </c>
      <c r="H179">
        <v>2.5999999999999999E-2</v>
      </c>
      <c r="I179">
        <v>8.5000000000000006E-2</v>
      </c>
      <c r="J179">
        <v>7.1999999999999995E-2</v>
      </c>
    </row>
    <row r="180" spans="1:10" x14ac:dyDescent="0.25">
      <c r="A180">
        <v>364</v>
      </c>
      <c r="B180">
        <v>1.7999999999999999E-2</v>
      </c>
      <c r="C180">
        <f t="shared" si="2"/>
        <v>2.1999999999999999E-2</v>
      </c>
      <c r="D180">
        <v>2.5999999999999999E-2</v>
      </c>
      <c r="E180">
        <v>2.5000000000000001E-2</v>
      </c>
      <c r="F180">
        <v>2.5999999999999999E-2</v>
      </c>
      <c r="G180">
        <v>0.03</v>
      </c>
      <c r="H180">
        <v>2.5999999999999999E-2</v>
      </c>
      <c r="I180">
        <v>8.5000000000000006E-2</v>
      </c>
      <c r="J180">
        <v>7.1999999999999995E-2</v>
      </c>
    </row>
    <row r="181" spans="1:10" x14ac:dyDescent="0.25">
      <c r="A181">
        <v>365</v>
      </c>
      <c r="B181">
        <v>1.7999999999999999E-2</v>
      </c>
      <c r="C181">
        <f t="shared" si="2"/>
        <v>2.1999999999999999E-2</v>
      </c>
      <c r="D181">
        <v>2.5999999999999999E-2</v>
      </c>
      <c r="E181">
        <v>2.4E-2</v>
      </c>
      <c r="F181">
        <v>2.5999999999999999E-2</v>
      </c>
      <c r="G181">
        <v>2.9000000000000001E-2</v>
      </c>
      <c r="H181">
        <v>2.5999999999999999E-2</v>
      </c>
      <c r="I181">
        <v>8.4000000000000005E-2</v>
      </c>
      <c r="J181">
        <v>7.0999999999999994E-2</v>
      </c>
    </row>
    <row r="182" spans="1:10" x14ac:dyDescent="0.25">
      <c r="A182">
        <v>366</v>
      </c>
      <c r="B182">
        <v>1.7999999999999999E-2</v>
      </c>
      <c r="C182">
        <f t="shared" si="2"/>
        <v>2.1499999999999998E-2</v>
      </c>
      <c r="D182">
        <v>2.5000000000000001E-2</v>
      </c>
      <c r="E182">
        <v>2.4E-2</v>
      </c>
      <c r="F182">
        <v>2.5000000000000001E-2</v>
      </c>
      <c r="G182">
        <v>2.9000000000000001E-2</v>
      </c>
      <c r="H182">
        <v>2.5000000000000001E-2</v>
      </c>
      <c r="I182">
        <v>8.4000000000000005E-2</v>
      </c>
      <c r="J182">
        <v>7.0000000000000007E-2</v>
      </c>
    </row>
    <row r="183" spans="1:10" x14ac:dyDescent="0.25">
      <c r="A183">
        <v>367</v>
      </c>
      <c r="B183">
        <v>1.7999999999999999E-2</v>
      </c>
      <c r="C183">
        <f t="shared" si="2"/>
        <v>2.1499999999999998E-2</v>
      </c>
      <c r="D183">
        <v>2.5000000000000001E-2</v>
      </c>
      <c r="E183">
        <v>2.4E-2</v>
      </c>
      <c r="F183">
        <v>2.5000000000000001E-2</v>
      </c>
      <c r="G183">
        <v>2.9000000000000001E-2</v>
      </c>
      <c r="H183">
        <v>2.5000000000000001E-2</v>
      </c>
      <c r="I183">
        <v>8.3000000000000004E-2</v>
      </c>
      <c r="J183">
        <v>6.9000000000000006E-2</v>
      </c>
    </row>
    <row r="184" spans="1:10" x14ac:dyDescent="0.25">
      <c r="A184">
        <v>368</v>
      </c>
      <c r="B184">
        <v>1.7999999999999999E-2</v>
      </c>
      <c r="C184">
        <f t="shared" si="2"/>
        <v>2.1499999999999998E-2</v>
      </c>
      <c r="D184">
        <v>2.5000000000000001E-2</v>
      </c>
      <c r="E184">
        <v>2.4E-2</v>
      </c>
      <c r="F184">
        <v>2.5000000000000001E-2</v>
      </c>
      <c r="G184">
        <v>2.9000000000000001E-2</v>
      </c>
      <c r="H184">
        <v>2.5000000000000001E-2</v>
      </c>
      <c r="I184">
        <v>8.3000000000000004E-2</v>
      </c>
      <c r="J184">
        <v>6.9000000000000006E-2</v>
      </c>
    </row>
    <row r="185" spans="1:10" x14ac:dyDescent="0.25">
      <c r="A185">
        <v>369</v>
      </c>
      <c r="B185">
        <v>1.7999999999999999E-2</v>
      </c>
      <c r="C185">
        <f t="shared" si="2"/>
        <v>2.0999999999999998E-2</v>
      </c>
      <c r="D185">
        <v>2.4E-2</v>
      </c>
      <c r="E185">
        <v>2.3E-2</v>
      </c>
      <c r="F185">
        <v>2.4E-2</v>
      </c>
      <c r="G185">
        <v>2.8000000000000001E-2</v>
      </c>
      <c r="H185">
        <v>2.4E-2</v>
      </c>
      <c r="I185">
        <v>8.2000000000000003E-2</v>
      </c>
      <c r="J185">
        <v>6.8000000000000005E-2</v>
      </c>
    </row>
    <row r="186" spans="1:10" x14ac:dyDescent="0.25">
      <c r="A186">
        <v>370</v>
      </c>
      <c r="B186">
        <v>1.7999999999999999E-2</v>
      </c>
      <c r="C186">
        <f t="shared" si="2"/>
        <v>2.0999999999999998E-2</v>
      </c>
      <c r="D186">
        <v>2.4E-2</v>
      </c>
      <c r="E186">
        <v>2.3E-2</v>
      </c>
      <c r="F186">
        <v>2.4E-2</v>
      </c>
      <c r="G186">
        <v>2.8000000000000001E-2</v>
      </c>
      <c r="H186">
        <v>2.4E-2</v>
      </c>
      <c r="I186">
        <v>8.1000000000000003E-2</v>
      </c>
      <c r="J186">
        <v>6.8000000000000005E-2</v>
      </c>
    </row>
    <row r="187" spans="1:10" x14ac:dyDescent="0.25">
      <c r="A187">
        <v>371</v>
      </c>
      <c r="B187">
        <v>1.7999999999999999E-2</v>
      </c>
      <c r="C187">
        <f t="shared" si="2"/>
        <v>2.0999999999999998E-2</v>
      </c>
      <c r="D187">
        <v>2.4E-2</v>
      </c>
      <c r="E187">
        <v>2.3E-2</v>
      </c>
      <c r="F187">
        <v>2.4E-2</v>
      </c>
      <c r="G187">
        <v>2.8000000000000001E-2</v>
      </c>
      <c r="H187">
        <v>2.4E-2</v>
      </c>
      <c r="I187">
        <v>8.1000000000000003E-2</v>
      </c>
      <c r="J187">
        <v>6.7000000000000004E-2</v>
      </c>
    </row>
    <row r="188" spans="1:10" x14ac:dyDescent="0.25">
      <c r="A188">
        <v>372</v>
      </c>
      <c r="B188">
        <v>1.7999999999999999E-2</v>
      </c>
      <c r="C188">
        <f t="shared" si="2"/>
        <v>2.0999999999999998E-2</v>
      </c>
      <c r="D188">
        <v>2.4E-2</v>
      </c>
      <c r="E188">
        <v>2.3E-2</v>
      </c>
      <c r="F188">
        <v>2.4E-2</v>
      </c>
      <c r="G188">
        <v>2.7E-2</v>
      </c>
      <c r="H188">
        <v>2.4E-2</v>
      </c>
      <c r="I188">
        <v>0.08</v>
      </c>
      <c r="J188">
        <v>6.7000000000000004E-2</v>
      </c>
    </row>
    <row r="189" spans="1:10" x14ac:dyDescent="0.25">
      <c r="A189">
        <v>373</v>
      </c>
      <c r="B189">
        <v>1.7999999999999999E-2</v>
      </c>
      <c r="C189">
        <f t="shared" si="2"/>
        <v>2.0999999999999998E-2</v>
      </c>
      <c r="D189">
        <v>2.4E-2</v>
      </c>
      <c r="E189">
        <v>2.3E-2</v>
      </c>
      <c r="F189">
        <v>2.4E-2</v>
      </c>
      <c r="G189">
        <v>2.7E-2</v>
      </c>
      <c r="H189">
        <v>2.4E-2</v>
      </c>
      <c r="I189">
        <v>0.08</v>
      </c>
      <c r="J189">
        <v>6.6000000000000003E-2</v>
      </c>
    </row>
    <row r="190" spans="1:10" x14ac:dyDescent="0.25">
      <c r="A190">
        <v>374</v>
      </c>
      <c r="B190">
        <v>1.9E-2</v>
      </c>
      <c r="C190">
        <f t="shared" si="2"/>
        <v>2.1499999999999998E-2</v>
      </c>
      <c r="D190">
        <v>2.4E-2</v>
      </c>
      <c r="E190">
        <v>2.1999999999999999E-2</v>
      </c>
      <c r="F190">
        <v>2.4E-2</v>
      </c>
      <c r="G190">
        <v>2.7E-2</v>
      </c>
      <c r="H190">
        <v>2.3E-2</v>
      </c>
      <c r="I190">
        <v>7.9000000000000001E-2</v>
      </c>
      <c r="J190">
        <v>6.5000000000000002E-2</v>
      </c>
    </row>
    <row r="191" spans="1:10" x14ac:dyDescent="0.25">
      <c r="A191">
        <v>375</v>
      </c>
      <c r="B191">
        <v>1.9E-2</v>
      </c>
      <c r="C191">
        <f t="shared" si="2"/>
        <v>2.0999999999999998E-2</v>
      </c>
      <c r="D191">
        <v>2.3E-2</v>
      </c>
      <c r="E191">
        <v>2.1999999999999999E-2</v>
      </c>
      <c r="F191">
        <v>2.3E-2</v>
      </c>
      <c r="G191">
        <v>2.7E-2</v>
      </c>
      <c r="H191">
        <v>2.3E-2</v>
      </c>
      <c r="I191">
        <v>7.9000000000000001E-2</v>
      </c>
      <c r="J191">
        <v>6.5000000000000002E-2</v>
      </c>
    </row>
    <row r="192" spans="1:10" x14ac:dyDescent="0.25">
      <c r="A192">
        <v>376</v>
      </c>
      <c r="B192">
        <v>1.9E-2</v>
      </c>
      <c r="C192">
        <f t="shared" si="2"/>
        <v>2.0999999999999998E-2</v>
      </c>
      <c r="D192">
        <v>2.3E-2</v>
      </c>
      <c r="E192">
        <v>2.1999999999999999E-2</v>
      </c>
      <c r="F192">
        <v>2.3E-2</v>
      </c>
      <c r="G192">
        <v>2.7E-2</v>
      </c>
      <c r="H192">
        <v>2.3E-2</v>
      </c>
      <c r="I192">
        <v>7.8E-2</v>
      </c>
      <c r="J192">
        <v>6.4000000000000001E-2</v>
      </c>
    </row>
    <row r="193" spans="1:10" x14ac:dyDescent="0.25">
      <c r="A193">
        <v>377</v>
      </c>
      <c r="B193">
        <v>1.9E-2</v>
      </c>
      <c r="C193">
        <f t="shared" si="2"/>
        <v>2.0999999999999998E-2</v>
      </c>
      <c r="D193">
        <v>2.3E-2</v>
      </c>
      <c r="E193">
        <v>2.1999999999999999E-2</v>
      </c>
      <c r="F193">
        <v>2.3E-2</v>
      </c>
      <c r="G193">
        <v>2.7E-2</v>
      </c>
      <c r="H193">
        <v>2.3E-2</v>
      </c>
      <c r="I193">
        <v>7.8E-2</v>
      </c>
      <c r="J193">
        <v>6.4000000000000001E-2</v>
      </c>
    </row>
    <row r="194" spans="1:10" x14ac:dyDescent="0.25">
      <c r="A194">
        <v>378</v>
      </c>
      <c r="B194">
        <v>1.9E-2</v>
      </c>
      <c r="C194">
        <f t="shared" si="2"/>
        <v>2.0999999999999998E-2</v>
      </c>
      <c r="D194">
        <v>2.3E-2</v>
      </c>
      <c r="E194">
        <v>2.1999999999999999E-2</v>
      </c>
      <c r="F194">
        <v>2.3E-2</v>
      </c>
      <c r="G194">
        <v>2.5999999999999999E-2</v>
      </c>
      <c r="H194">
        <v>2.3E-2</v>
      </c>
      <c r="I194">
        <v>7.8E-2</v>
      </c>
      <c r="J194">
        <v>6.4000000000000001E-2</v>
      </c>
    </row>
    <row r="195" spans="1:10" x14ac:dyDescent="0.25">
      <c r="A195">
        <v>379</v>
      </c>
      <c r="B195">
        <v>1.9E-2</v>
      </c>
      <c r="C195">
        <f t="shared" si="2"/>
        <v>2.0999999999999998E-2</v>
      </c>
      <c r="D195">
        <v>2.3E-2</v>
      </c>
      <c r="E195">
        <v>2.1999999999999999E-2</v>
      </c>
      <c r="F195">
        <v>2.3E-2</v>
      </c>
      <c r="G195">
        <v>2.5999999999999999E-2</v>
      </c>
      <c r="H195">
        <v>2.1999999999999999E-2</v>
      </c>
      <c r="I195">
        <v>7.6999999999999999E-2</v>
      </c>
      <c r="J195">
        <v>6.3E-2</v>
      </c>
    </row>
    <row r="196" spans="1:10" x14ac:dyDescent="0.25">
      <c r="A196">
        <v>380</v>
      </c>
      <c r="B196">
        <v>1.9E-2</v>
      </c>
      <c r="C196">
        <f t="shared" si="2"/>
        <v>2.0999999999999998E-2</v>
      </c>
      <c r="D196">
        <v>2.3E-2</v>
      </c>
      <c r="E196">
        <v>2.1000000000000001E-2</v>
      </c>
      <c r="F196">
        <v>2.3E-2</v>
      </c>
      <c r="G196">
        <v>2.5999999999999999E-2</v>
      </c>
      <c r="H196">
        <v>2.1999999999999999E-2</v>
      </c>
      <c r="I196">
        <v>7.6999999999999999E-2</v>
      </c>
      <c r="J196">
        <v>6.3E-2</v>
      </c>
    </row>
    <row r="197" spans="1:10" x14ac:dyDescent="0.25">
      <c r="A197">
        <v>381</v>
      </c>
      <c r="B197">
        <v>1.9E-2</v>
      </c>
      <c r="C197">
        <f t="shared" si="2"/>
        <v>2.0499999999999997E-2</v>
      </c>
      <c r="D197">
        <v>2.1999999999999999E-2</v>
      </c>
      <c r="E197">
        <v>2.1000000000000001E-2</v>
      </c>
      <c r="F197">
        <v>2.1999999999999999E-2</v>
      </c>
      <c r="G197">
        <v>2.5000000000000001E-2</v>
      </c>
      <c r="H197">
        <v>2.1999999999999999E-2</v>
      </c>
      <c r="I197">
        <v>7.5999999999999998E-2</v>
      </c>
      <c r="J197">
        <v>6.2E-2</v>
      </c>
    </row>
    <row r="198" spans="1:10" x14ac:dyDescent="0.25">
      <c r="A198">
        <v>382</v>
      </c>
      <c r="B198">
        <v>1.9E-2</v>
      </c>
      <c r="C198">
        <f t="shared" si="2"/>
        <v>2.0499999999999997E-2</v>
      </c>
      <c r="D198">
        <v>2.1999999999999999E-2</v>
      </c>
      <c r="E198">
        <v>2.1000000000000001E-2</v>
      </c>
      <c r="F198">
        <v>2.1999999999999999E-2</v>
      </c>
      <c r="G198">
        <v>2.5000000000000001E-2</v>
      </c>
      <c r="H198">
        <v>2.1999999999999999E-2</v>
      </c>
      <c r="I198">
        <v>7.5999999999999998E-2</v>
      </c>
      <c r="J198">
        <v>6.2E-2</v>
      </c>
    </row>
    <row r="199" spans="1:10" x14ac:dyDescent="0.25">
      <c r="A199">
        <v>383</v>
      </c>
      <c r="B199">
        <v>1.9E-2</v>
      </c>
      <c r="C199">
        <f t="shared" ref="C199:C216" si="3">AVERAGE(B199,D199)</f>
        <v>2.0499999999999997E-2</v>
      </c>
      <c r="D199">
        <v>2.1999999999999999E-2</v>
      </c>
      <c r="E199">
        <v>2.1000000000000001E-2</v>
      </c>
      <c r="F199">
        <v>2.1999999999999999E-2</v>
      </c>
      <c r="G199">
        <v>2.5000000000000001E-2</v>
      </c>
      <c r="H199">
        <v>2.1000000000000001E-2</v>
      </c>
      <c r="I199">
        <v>7.5999999999999998E-2</v>
      </c>
      <c r="J199">
        <v>6.2E-2</v>
      </c>
    </row>
    <row r="200" spans="1:10" x14ac:dyDescent="0.25">
      <c r="A200">
        <v>384</v>
      </c>
      <c r="B200">
        <v>1.9E-2</v>
      </c>
      <c r="C200">
        <f t="shared" si="3"/>
        <v>2.0499999999999997E-2</v>
      </c>
      <c r="D200">
        <v>2.1999999999999999E-2</v>
      </c>
      <c r="E200">
        <v>2.1000000000000001E-2</v>
      </c>
      <c r="F200">
        <v>2.1999999999999999E-2</v>
      </c>
      <c r="G200">
        <v>2.5000000000000001E-2</v>
      </c>
      <c r="H200">
        <v>2.1000000000000001E-2</v>
      </c>
      <c r="I200">
        <v>7.4999999999999997E-2</v>
      </c>
      <c r="J200">
        <v>6.0999999999999999E-2</v>
      </c>
    </row>
    <row r="201" spans="1:10" x14ac:dyDescent="0.25">
      <c r="A201">
        <v>385</v>
      </c>
      <c r="B201">
        <v>1.9E-2</v>
      </c>
      <c r="C201">
        <f t="shared" si="3"/>
        <v>2.0499999999999997E-2</v>
      </c>
      <c r="D201">
        <v>2.1999999999999999E-2</v>
      </c>
      <c r="E201">
        <v>0.02</v>
      </c>
      <c r="F201">
        <v>2.1000000000000001E-2</v>
      </c>
      <c r="G201">
        <v>2.4E-2</v>
      </c>
      <c r="H201">
        <v>2.1000000000000001E-2</v>
      </c>
      <c r="I201">
        <v>7.4999999999999997E-2</v>
      </c>
      <c r="J201">
        <v>6.0999999999999999E-2</v>
      </c>
    </row>
    <row r="202" spans="1:10" x14ac:dyDescent="0.25">
      <c r="A202">
        <v>386</v>
      </c>
      <c r="B202">
        <v>1.9E-2</v>
      </c>
      <c r="C202">
        <f t="shared" si="3"/>
        <v>2.0499999999999997E-2</v>
      </c>
      <c r="D202">
        <v>2.1999999999999999E-2</v>
      </c>
      <c r="E202">
        <v>0.02</v>
      </c>
      <c r="F202">
        <v>2.1000000000000001E-2</v>
      </c>
      <c r="G202">
        <v>2.4E-2</v>
      </c>
      <c r="H202">
        <v>2.1000000000000001E-2</v>
      </c>
      <c r="I202">
        <v>7.3999999999999996E-2</v>
      </c>
      <c r="J202">
        <v>6.0999999999999999E-2</v>
      </c>
    </row>
    <row r="203" spans="1:10" x14ac:dyDescent="0.25">
      <c r="A203">
        <v>387</v>
      </c>
      <c r="B203">
        <v>1.9E-2</v>
      </c>
      <c r="C203">
        <f t="shared" si="3"/>
        <v>2.0499999999999997E-2</v>
      </c>
      <c r="D203">
        <v>2.1999999999999999E-2</v>
      </c>
      <c r="E203">
        <v>0.02</v>
      </c>
      <c r="F203">
        <v>2.1000000000000001E-2</v>
      </c>
      <c r="G203">
        <v>2.4E-2</v>
      </c>
      <c r="H203">
        <v>2.1000000000000001E-2</v>
      </c>
      <c r="I203">
        <v>7.3999999999999996E-2</v>
      </c>
      <c r="J203">
        <v>0.06</v>
      </c>
    </row>
    <row r="204" spans="1:10" x14ac:dyDescent="0.25">
      <c r="A204">
        <v>388</v>
      </c>
      <c r="B204">
        <v>1.9E-2</v>
      </c>
      <c r="C204">
        <f t="shared" si="3"/>
        <v>2.0499999999999997E-2</v>
      </c>
      <c r="D204">
        <v>2.1999999999999999E-2</v>
      </c>
      <c r="E204">
        <v>0.02</v>
      </c>
      <c r="F204">
        <v>2.1000000000000001E-2</v>
      </c>
      <c r="G204">
        <v>2.4E-2</v>
      </c>
      <c r="H204">
        <v>0.02</v>
      </c>
      <c r="I204">
        <v>7.3999999999999996E-2</v>
      </c>
      <c r="J204">
        <v>0.06</v>
      </c>
    </row>
    <row r="205" spans="1:10" x14ac:dyDescent="0.25">
      <c r="A205">
        <v>389</v>
      </c>
      <c r="B205">
        <v>1.7999999999999999E-2</v>
      </c>
      <c r="C205">
        <f t="shared" si="3"/>
        <v>1.9999999999999997E-2</v>
      </c>
      <c r="D205">
        <v>2.1999999999999999E-2</v>
      </c>
      <c r="E205">
        <v>0.02</v>
      </c>
      <c r="F205">
        <v>0.02</v>
      </c>
      <c r="G205">
        <v>2.3E-2</v>
      </c>
      <c r="H205">
        <v>0.02</v>
      </c>
      <c r="I205">
        <v>7.2999999999999995E-2</v>
      </c>
      <c r="J205">
        <v>0.06</v>
      </c>
    </row>
    <row r="206" spans="1:10" x14ac:dyDescent="0.25">
      <c r="A206">
        <v>390</v>
      </c>
      <c r="B206">
        <v>1.7999999999999999E-2</v>
      </c>
      <c r="C206">
        <f t="shared" si="3"/>
        <v>1.9999999999999997E-2</v>
      </c>
      <c r="D206">
        <v>2.1999999999999999E-2</v>
      </c>
      <c r="E206">
        <v>0.02</v>
      </c>
      <c r="F206">
        <v>0.02</v>
      </c>
      <c r="G206">
        <v>2.3E-2</v>
      </c>
      <c r="H206">
        <v>0.02</v>
      </c>
      <c r="I206">
        <v>7.2999999999999995E-2</v>
      </c>
      <c r="J206">
        <v>5.8999999999999997E-2</v>
      </c>
    </row>
    <row r="207" spans="1:10" x14ac:dyDescent="0.25">
      <c r="A207">
        <v>391</v>
      </c>
      <c r="B207">
        <v>1.7999999999999999E-2</v>
      </c>
      <c r="C207">
        <f t="shared" si="3"/>
        <v>1.95E-2</v>
      </c>
      <c r="D207">
        <v>2.1000000000000001E-2</v>
      </c>
      <c r="E207">
        <v>1.9E-2</v>
      </c>
      <c r="F207">
        <v>0.02</v>
      </c>
      <c r="G207">
        <v>2.3E-2</v>
      </c>
      <c r="H207">
        <v>0.02</v>
      </c>
      <c r="I207">
        <v>7.1999999999999995E-2</v>
      </c>
      <c r="J207">
        <v>5.8999999999999997E-2</v>
      </c>
    </row>
    <row r="208" spans="1:10" x14ac:dyDescent="0.25">
      <c r="A208">
        <v>392</v>
      </c>
      <c r="B208">
        <v>1.7999999999999999E-2</v>
      </c>
      <c r="C208">
        <f t="shared" si="3"/>
        <v>1.95E-2</v>
      </c>
      <c r="D208">
        <v>2.1000000000000001E-2</v>
      </c>
      <c r="E208">
        <v>1.9E-2</v>
      </c>
      <c r="F208">
        <v>0.02</v>
      </c>
      <c r="G208">
        <v>2.3E-2</v>
      </c>
      <c r="H208">
        <v>0.02</v>
      </c>
      <c r="I208">
        <v>7.1999999999999995E-2</v>
      </c>
      <c r="J208">
        <v>5.8999999999999997E-2</v>
      </c>
    </row>
    <row r="209" spans="1:10" x14ac:dyDescent="0.25">
      <c r="A209">
        <v>393</v>
      </c>
      <c r="B209">
        <v>1.7999999999999999E-2</v>
      </c>
      <c r="C209">
        <f t="shared" si="3"/>
        <v>1.95E-2</v>
      </c>
      <c r="D209">
        <v>2.1000000000000001E-2</v>
      </c>
      <c r="E209">
        <v>1.9E-2</v>
      </c>
      <c r="F209">
        <v>0.02</v>
      </c>
      <c r="G209">
        <v>2.3E-2</v>
      </c>
      <c r="H209">
        <v>0.02</v>
      </c>
      <c r="I209">
        <v>7.0999999999999994E-2</v>
      </c>
      <c r="J209">
        <v>5.8000000000000003E-2</v>
      </c>
    </row>
    <row r="210" spans="1:10" x14ac:dyDescent="0.25">
      <c r="A210">
        <v>394</v>
      </c>
      <c r="B210">
        <v>1.7999999999999999E-2</v>
      </c>
      <c r="C210">
        <f t="shared" si="3"/>
        <v>1.95E-2</v>
      </c>
      <c r="D210">
        <v>2.1000000000000001E-2</v>
      </c>
      <c r="E210">
        <v>1.9E-2</v>
      </c>
      <c r="F210">
        <v>0.02</v>
      </c>
      <c r="G210">
        <v>2.3E-2</v>
      </c>
      <c r="H210">
        <v>0.02</v>
      </c>
      <c r="I210">
        <v>7.0999999999999994E-2</v>
      </c>
      <c r="J210">
        <v>5.8000000000000003E-2</v>
      </c>
    </row>
    <row r="211" spans="1:10" x14ac:dyDescent="0.25">
      <c r="A211">
        <v>395</v>
      </c>
      <c r="B211">
        <v>1.7999999999999999E-2</v>
      </c>
      <c r="C211">
        <f t="shared" si="3"/>
        <v>1.95E-2</v>
      </c>
      <c r="D211">
        <v>2.1000000000000001E-2</v>
      </c>
      <c r="E211">
        <v>1.9E-2</v>
      </c>
      <c r="F211">
        <v>0.02</v>
      </c>
      <c r="G211">
        <v>2.1999999999999999E-2</v>
      </c>
      <c r="H211">
        <v>0.02</v>
      </c>
      <c r="I211">
        <v>7.0000000000000007E-2</v>
      </c>
      <c r="J211">
        <v>5.8000000000000003E-2</v>
      </c>
    </row>
    <row r="212" spans="1:10" x14ac:dyDescent="0.25">
      <c r="A212">
        <v>396</v>
      </c>
      <c r="B212">
        <v>1.7999999999999999E-2</v>
      </c>
      <c r="C212">
        <f t="shared" si="3"/>
        <v>1.95E-2</v>
      </c>
      <c r="D212">
        <v>2.1000000000000001E-2</v>
      </c>
      <c r="E212">
        <v>1.9E-2</v>
      </c>
      <c r="F212">
        <v>1.9E-2</v>
      </c>
      <c r="G212">
        <v>2.1999999999999999E-2</v>
      </c>
      <c r="H212">
        <v>0.02</v>
      </c>
      <c r="I212">
        <v>7.0000000000000007E-2</v>
      </c>
      <c r="J212">
        <v>5.7000000000000002E-2</v>
      </c>
    </row>
    <row r="213" spans="1:10" x14ac:dyDescent="0.25">
      <c r="A213">
        <v>397</v>
      </c>
      <c r="B213">
        <v>1.7999999999999999E-2</v>
      </c>
      <c r="C213">
        <f t="shared" si="3"/>
        <v>1.9E-2</v>
      </c>
      <c r="D213">
        <v>0.02</v>
      </c>
      <c r="E213">
        <v>1.7999999999999999E-2</v>
      </c>
      <c r="F213">
        <v>1.9E-2</v>
      </c>
      <c r="G213">
        <v>2.1999999999999999E-2</v>
      </c>
      <c r="H213">
        <v>1.9E-2</v>
      </c>
      <c r="I213">
        <v>7.0000000000000007E-2</v>
      </c>
      <c r="J213">
        <v>5.7000000000000002E-2</v>
      </c>
    </row>
    <row r="214" spans="1:10" x14ac:dyDescent="0.25">
      <c r="A214">
        <v>398</v>
      </c>
      <c r="B214">
        <v>1.7999999999999999E-2</v>
      </c>
      <c r="C214">
        <f t="shared" si="3"/>
        <v>1.9E-2</v>
      </c>
      <c r="D214">
        <v>0.02</v>
      </c>
      <c r="E214">
        <v>1.7999999999999999E-2</v>
      </c>
      <c r="F214">
        <v>1.9E-2</v>
      </c>
      <c r="G214">
        <v>2.1999999999999999E-2</v>
      </c>
      <c r="H214">
        <v>1.9E-2</v>
      </c>
      <c r="I214">
        <v>6.9000000000000006E-2</v>
      </c>
      <c r="J214">
        <v>5.7000000000000002E-2</v>
      </c>
    </row>
    <row r="215" spans="1:10" x14ac:dyDescent="0.25">
      <c r="A215">
        <v>399</v>
      </c>
      <c r="B215">
        <v>1.7999999999999999E-2</v>
      </c>
      <c r="C215">
        <f t="shared" si="3"/>
        <v>1.9E-2</v>
      </c>
      <c r="D215">
        <v>0.02</v>
      </c>
      <c r="E215">
        <v>1.7999999999999999E-2</v>
      </c>
      <c r="F215">
        <v>1.9E-2</v>
      </c>
      <c r="G215">
        <v>2.1999999999999999E-2</v>
      </c>
      <c r="H215">
        <v>1.9E-2</v>
      </c>
      <c r="I215">
        <v>6.9000000000000006E-2</v>
      </c>
      <c r="J215">
        <v>5.6000000000000001E-2</v>
      </c>
    </row>
    <row r="216" spans="1:10" x14ac:dyDescent="0.25">
      <c r="A216">
        <v>400</v>
      </c>
      <c r="B216">
        <v>1.7999999999999999E-2</v>
      </c>
      <c r="C216">
        <f t="shared" si="3"/>
        <v>1.8499999999999999E-2</v>
      </c>
      <c r="D216">
        <v>1.9E-2</v>
      </c>
      <c r="E216">
        <v>1.7999999999999999E-2</v>
      </c>
      <c r="F216">
        <v>1.9E-2</v>
      </c>
      <c r="G216">
        <v>2.1999999999999999E-2</v>
      </c>
      <c r="H216">
        <v>1.9E-2</v>
      </c>
      <c r="I216">
        <v>6.8000000000000005E-2</v>
      </c>
      <c r="J216">
        <v>5.6000000000000001E-2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D968-7BC2-4F0D-874A-0EACBF719EAE}">
  <dimension ref="A1:W216"/>
  <sheetViews>
    <sheetView topLeftCell="K1" workbookViewId="0">
      <selection activeCell="Y67" sqref="Y67"/>
    </sheetView>
  </sheetViews>
  <sheetFormatPr baseColWidth="10" defaultRowHeight="15" x14ac:dyDescent="0.25"/>
  <cols>
    <col min="12" max="12" width="6" style="30" customWidth="1"/>
  </cols>
  <sheetData>
    <row r="1" spans="1:23" x14ac:dyDescent="0.25">
      <c r="A1" t="s">
        <v>43</v>
      </c>
      <c r="B1" s="38">
        <v>0.375</v>
      </c>
      <c r="C1" s="38">
        <v>0.39583333333333331</v>
      </c>
      <c r="D1" s="38">
        <v>0.41666666666666702</v>
      </c>
      <c r="E1" s="38">
        <v>0.4375</v>
      </c>
      <c r="F1" s="38">
        <v>0.45833333333333298</v>
      </c>
      <c r="G1" s="38">
        <v>0.5</v>
      </c>
      <c r="H1" s="38">
        <v>0.54166666666666596</v>
      </c>
      <c r="I1" s="38">
        <v>0.58333333333333304</v>
      </c>
      <c r="J1" s="38">
        <v>0.625</v>
      </c>
      <c r="M1" t="s">
        <v>45</v>
      </c>
      <c r="O1" s="38">
        <v>0.4201388888888889</v>
      </c>
      <c r="P1" s="38">
        <v>0.44097222222222227</v>
      </c>
      <c r="Q1" s="38">
        <v>0.46180555555555602</v>
      </c>
      <c r="R1" s="38">
        <v>0.48263888888888901</v>
      </c>
      <c r="S1" s="38">
        <v>0.50347222222222199</v>
      </c>
      <c r="T1" s="38">
        <v>0.54513888888888895</v>
      </c>
      <c r="U1" s="38">
        <v>0.58680555555555503</v>
      </c>
      <c r="V1" s="38">
        <v>0.62847222222222199</v>
      </c>
      <c r="W1" s="38">
        <v>0.67013888888888895</v>
      </c>
    </row>
    <row r="2" spans="1:23" x14ac:dyDescent="0.25">
      <c r="B2">
        <v>0</v>
      </c>
      <c r="C2">
        <v>0.5</v>
      </c>
      <c r="D2">
        <v>1</v>
      </c>
      <c r="E2">
        <v>1.5</v>
      </c>
      <c r="F2">
        <v>2</v>
      </c>
      <c r="G2">
        <v>3</v>
      </c>
      <c r="H2">
        <v>4</v>
      </c>
      <c r="I2">
        <v>5</v>
      </c>
      <c r="J2">
        <v>6</v>
      </c>
      <c r="O2">
        <v>0</v>
      </c>
      <c r="P2">
        <v>0.5</v>
      </c>
      <c r="Q2">
        <v>1</v>
      </c>
      <c r="R2">
        <v>1.5</v>
      </c>
      <c r="S2">
        <v>2</v>
      </c>
      <c r="T2">
        <v>3</v>
      </c>
      <c r="U2">
        <v>4</v>
      </c>
      <c r="V2">
        <v>5</v>
      </c>
      <c r="W2">
        <v>6</v>
      </c>
    </row>
    <row r="5" spans="1:23" x14ac:dyDescent="0.25">
      <c r="A5" t="s">
        <v>91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N5" t="s">
        <v>91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 x14ac:dyDescent="0.25">
      <c r="A6">
        <v>190</v>
      </c>
      <c r="B6">
        <v>-0.94199999999999995</v>
      </c>
      <c r="C6">
        <v>-1.93</v>
      </c>
      <c r="D6">
        <v>0.98899999999999999</v>
      </c>
      <c r="E6">
        <v>-2.698</v>
      </c>
      <c r="F6">
        <v>-2.476</v>
      </c>
      <c r="G6">
        <v>-2.8570000000000002</v>
      </c>
      <c r="H6">
        <v>-3.238</v>
      </c>
      <c r="I6">
        <v>-4</v>
      </c>
      <c r="J6">
        <v>-3.6190000000000002</v>
      </c>
      <c r="N6">
        <v>190</v>
      </c>
      <c r="O6">
        <v>1.3939999999999999</v>
      </c>
      <c r="P6">
        <v>-3.0129999999999999</v>
      </c>
      <c r="Q6">
        <v>0.89500000000000002</v>
      </c>
      <c r="R6">
        <v>-2.677</v>
      </c>
      <c r="S6">
        <v>-3.238</v>
      </c>
      <c r="T6">
        <v>-3.7</v>
      </c>
      <c r="U6">
        <v>-4</v>
      </c>
      <c r="V6">
        <v>-4</v>
      </c>
      <c r="W6">
        <v>-4</v>
      </c>
    </row>
    <row r="7" spans="1:23" x14ac:dyDescent="0.25">
      <c r="A7">
        <v>191</v>
      </c>
      <c r="B7">
        <v>-0.21099999999999999</v>
      </c>
      <c r="C7">
        <v>-0.96899999999999997</v>
      </c>
      <c r="D7">
        <v>-1.8340000000000001</v>
      </c>
      <c r="E7">
        <v>-1.7350000000000001</v>
      </c>
      <c r="F7">
        <v>-2.2730000000000001</v>
      </c>
      <c r="G7">
        <v>-2.84</v>
      </c>
      <c r="H7">
        <v>-2.8570000000000002</v>
      </c>
      <c r="I7">
        <v>-1.333</v>
      </c>
      <c r="J7">
        <v>-4</v>
      </c>
      <c r="N7">
        <v>191</v>
      </c>
      <c r="O7">
        <v>-1.528</v>
      </c>
      <c r="P7">
        <v>-2.7290000000000001</v>
      </c>
      <c r="Q7">
        <v>-1.887</v>
      </c>
      <c r="R7">
        <v>-3.238</v>
      </c>
      <c r="S7">
        <v>-2.577</v>
      </c>
      <c r="T7">
        <v>-3.238</v>
      </c>
      <c r="U7">
        <v>-3.1120000000000001</v>
      </c>
      <c r="V7">
        <v>-3.238</v>
      </c>
      <c r="W7">
        <v>-3.238</v>
      </c>
    </row>
    <row r="8" spans="1:23" x14ac:dyDescent="0.25">
      <c r="A8">
        <v>192</v>
      </c>
      <c r="B8">
        <v>-5.3999999999999999E-2</v>
      </c>
      <c r="C8">
        <v>-2.52</v>
      </c>
      <c r="D8">
        <v>-2.867</v>
      </c>
      <c r="E8">
        <v>-1.4359999999999999</v>
      </c>
      <c r="F8">
        <v>-1.714</v>
      </c>
      <c r="G8">
        <v>-3.238</v>
      </c>
      <c r="H8">
        <v>-2.476</v>
      </c>
      <c r="I8">
        <v>-2.476</v>
      </c>
      <c r="J8">
        <v>-3.6190000000000002</v>
      </c>
      <c r="N8">
        <v>192</v>
      </c>
      <c r="O8">
        <v>1.2999999999999999E-2</v>
      </c>
      <c r="P8">
        <v>-0.19900000000000001</v>
      </c>
      <c r="Q8">
        <v>-2.1389999999999998</v>
      </c>
      <c r="R8">
        <v>-3.6190000000000002</v>
      </c>
      <c r="S8">
        <v>-2.161</v>
      </c>
      <c r="T8">
        <v>-2.1909999999999998</v>
      </c>
      <c r="U8">
        <v>-3.238</v>
      </c>
      <c r="V8">
        <v>-3.238</v>
      </c>
      <c r="W8">
        <v>-2.8570000000000002</v>
      </c>
    </row>
    <row r="9" spans="1:23" x14ac:dyDescent="0.25">
      <c r="A9">
        <v>193</v>
      </c>
      <c r="B9">
        <v>-0.22</v>
      </c>
      <c r="C9">
        <v>0.42</v>
      </c>
      <c r="D9">
        <v>-2.85</v>
      </c>
      <c r="E9">
        <v>-1.3340000000000001</v>
      </c>
      <c r="F9">
        <v>-1.8480000000000001</v>
      </c>
      <c r="G9">
        <v>-2.0950000000000002</v>
      </c>
      <c r="H9">
        <v>-2.476</v>
      </c>
      <c r="I9">
        <v>-1.333</v>
      </c>
      <c r="J9">
        <v>-2.476</v>
      </c>
      <c r="N9">
        <v>193</v>
      </c>
      <c r="O9">
        <v>-0.35899999999999999</v>
      </c>
      <c r="P9">
        <v>-2.1230000000000002</v>
      </c>
      <c r="Q9">
        <v>-1.83</v>
      </c>
      <c r="R9">
        <v>-3.0609999999999999</v>
      </c>
      <c r="S9">
        <v>-3.0659999999999998</v>
      </c>
      <c r="T9">
        <v>-4</v>
      </c>
      <c r="U9">
        <v>-2.5350000000000001</v>
      </c>
      <c r="V9">
        <v>-4</v>
      </c>
      <c r="W9">
        <v>-4</v>
      </c>
    </row>
    <row r="10" spans="1:23" x14ac:dyDescent="0.25">
      <c r="A10">
        <v>194</v>
      </c>
      <c r="B10">
        <v>1.7569999999999999</v>
      </c>
      <c r="C10">
        <v>-1.714</v>
      </c>
      <c r="D10">
        <v>-3.0539999999999998</v>
      </c>
      <c r="E10">
        <v>-0.52800000000000002</v>
      </c>
      <c r="F10">
        <v>-1.65</v>
      </c>
      <c r="G10">
        <v>-1.014</v>
      </c>
      <c r="H10">
        <v>-1.2070000000000001</v>
      </c>
      <c r="I10">
        <v>-0.95199999999999996</v>
      </c>
      <c r="J10">
        <v>-3.238</v>
      </c>
      <c r="N10">
        <v>194</v>
      </c>
      <c r="O10">
        <v>-0.67</v>
      </c>
      <c r="P10">
        <v>-2.6280000000000001</v>
      </c>
      <c r="Q10">
        <v>-0.70099999999999996</v>
      </c>
      <c r="R10">
        <v>-2.7250000000000001</v>
      </c>
      <c r="S10">
        <v>-2.8570000000000002</v>
      </c>
      <c r="T10">
        <v>-2.8660000000000001</v>
      </c>
      <c r="U10">
        <v>-3.238</v>
      </c>
      <c r="V10">
        <v>-3.0470000000000002</v>
      </c>
      <c r="W10">
        <v>-4</v>
      </c>
    </row>
    <row r="11" spans="1:23" hidden="1" x14ac:dyDescent="0.25">
      <c r="A11">
        <v>195</v>
      </c>
      <c r="B11">
        <v>2.42</v>
      </c>
      <c r="C11">
        <v>-0.67</v>
      </c>
      <c r="D11">
        <v>-1.544</v>
      </c>
      <c r="E11">
        <v>0.70299999999999996</v>
      </c>
      <c r="F11">
        <v>-1.607</v>
      </c>
      <c r="G11">
        <v>-2.0950000000000002</v>
      </c>
      <c r="H11">
        <v>-2.0950000000000002</v>
      </c>
      <c r="I11">
        <v>-2.476</v>
      </c>
      <c r="J11">
        <v>-3.6190000000000002</v>
      </c>
      <c r="N11">
        <v>195</v>
      </c>
      <c r="O11">
        <v>-1.5129999999999999</v>
      </c>
      <c r="P11">
        <v>-2.2490000000000001</v>
      </c>
      <c r="Q11">
        <v>-2.6389999999999998</v>
      </c>
      <c r="R11">
        <v>-1.389</v>
      </c>
      <c r="S11">
        <v>-2.476</v>
      </c>
      <c r="T11">
        <v>-2.996</v>
      </c>
      <c r="U11">
        <v>-3.6190000000000002</v>
      </c>
      <c r="V11">
        <v>-4</v>
      </c>
      <c r="W11">
        <v>-3.6190000000000002</v>
      </c>
    </row>
    <row r="12" spans="1:23" hidden="1" x14ac:dyDescent="0.25">
      <c r="A12">
        <v>196</v>
      </c>
      <c r="B12">
        <v>0.28899999999999998</v>
      </c>
      <c r="C12">
        <v>-0.68200000000000005</v>
      </c>
      <c r="D12">
        <v>-1.631</v>
      </c>
      <c r="E12">
        <v>-1.1140000000000001</v>
      </c>
      <c r="F12">
        <v>-2.9510000000000001</v>
      </c>
      <c r="G12">
        <v>-2.548</v>
      </c>
      <c r="H12">
        <v>-3.238</v>
      </c>
      <c r="I12">
        <v>-2.0950000000000002</v>
      </c>
      <c r="J12">
        <v>-3.3079999999999998</v>
      </c>
      <c r="N12">
        <v>196</v>
      </c>
      <c r="O12">
        <v>-0.88700000000000001</v>
      </c>
      <c r="P12">
        <v>-1.93</v>
      </c>
      <c r="Q12">
        <v>-1.016</v>
      </c>
      <c r="R12">
        <v>-2.0739999999999998</v>
      </c>
      <c r="S12">
        <v>-2.302</v>
      </c>
      <c r="T12">
        <v>-3.0859999999999999</v>
      </c>
      <c r="U12">
        <v>-2.238</v>
      </c>
      <c r="V12">
        <v>-1.9019999999999999</v>
      </c>
      <c r="W12">
        <v>-2.8570000000000002</v>
      </c>
    </row>
    <row r="13" spans="1:23" hidden="1" x14ac:dyDescent="0.25">
      <c r="A13">
        <v>197</v>
      </c>
      <c r="B13">
        <v>0.40799999999999997</v>
      </c>
      <c r="C13">
        <v>0.379</v>
      </c>
      <c r="D13">
        <v>0.17499999999999999</v>
      </c>
      <c r="E13">
        <v>-2.1920000000000002</v>
      </c>
      <c r="F13">
        <v>-2.359</v>
      </c>
      <c r="G13">
        <v>-1.111</v>
      </c>
      <c r="H13">
        <v>-2.0950000000000002</v>
      </c>
      <c r="I13">
        <v>-2.476</v>
      </c>
      <c r="J13">
        <v>-2.8570000000000002</v>
      </c>
      <c r="N13">
        <v>197</v>
      </c>
      <c r="O13">
        <v>-1.133</v>
      </c>
      <c r="P13">
        <v>-1.7210000000000001</v>
      </c>
      <c r="Q13">
        <v>-2.4740000000000002</v>
      </c>
      <c r="R13">
        <v>-2.4809999999999999</v>
      </c>
      <c r="S13">
        <v>-2.4340000000000002</v>
      </c>
      <c r="T13">
        <v>-2.8460000000000001</v>
      </c>
      <c r="U13">
        <v>-3.238</v>
      </c>
      <c r="V13">
        <v>-4</v>
      </c>
      <c r="W13">
        <v>-2.8570000000000002</v>
      </c>
    </row>
    <row r="14" spans="1:23" hidden="1" x14ac:dyDescent="0.25">
      <c r="A14">
        <v>198</v>
      </c>
      <c r="B14">
        <v>0.17399999999999999</v>
      </c>
      <c r="C14">
        <v>-8.5000000000000006E-2</v>
      </c>
      <c r="D14">
        <v>-1.587</v>
      </c>
      <c r="E14">
        <v>-2.0070000000000001</v>
      </c>
      <c r="F14">
        <v>-2.5619999999999998</v>
      </c>
      <c r="G14">
        <v>-1.766</v>
      </c>
      <c r="H14">
        <v>-0.95199999999999996</v>
      </c>
      <c r="I14">
        <v>-3.0920000000000001</v>
      </c>
      <c r="J14">
        <v>-3.238</v>
      </c>
      <c r="N14">
        <v>198</v>
      </c>
      <c r="O14">
        <v>-0.35499999999999998</v>
      </c>
      <c r="P14">
        <v>-3.665</v>
      </c>
      <c r="Q14">
        <v>-0.38300000000000001</v>
      </c>
      <c r="R14">
        <v>-1.714</v>
      </c>
      <c r="S14">
        <v>-1.103</v>
      </c>
      <c r="T14">
        <v>-3.238</v>
      </c>
      <c r="U14">
        <v>-3.238</v>
      </c>
      <c r="V14">
        <v>-3.6190000000000002</v>
      </c>
      <c r="W14">
        <v>-4</v>
      </c>
    </row>
    <row r="15" spans="1:23" hidden="1" x14ac:dyDescent="0.25">
      <c r="A15">
        <v>199</v>
      </c>
      <c r="B15">
        <v>0.20300000000000001</v>
      </c>
      <c r="C15">
        <v>-0.39500000000000002</v>
      </c>
      <c r="D15">
        <v>-2.6190000000000002</v>
      </c>
      <c r="E15">
        <v>-1.363</v>
      </c>
      <c r="F15">
        <v>-2.371</v>
      </c>
      <c r="G15">
        <v>-1.9330000000000001</v>
      </c>
      <c r="H15">
        <v>-1.147</v>
      </c>
      <c r="I15">
        <v>-2.7109999999999999</v>
      </c>
      <c r="J15">
        <v>-2.6869999999999998</v>
      </c>
      <c r="N15">
        <v>199</v>
      </c>
      <c r="O15">
        <v>-0.438</v>
      </c>
      <c r="P15">
        <v>-1.4830000000000001</v>
      </c>
      <c r="Q15">
        <v>-1.52</v>
      </c>
      <c r="R15">
        <v>-2.851</v>
      </c>
      <c r="S15">
        <v>-3.8119999999999998</v>
      </c>
      <c r="T15">
        <v>-2.468</v>
      </c>
      <c r="U15">
        <v>-2.86</v>
      </c>
      <c r="V15">
        <v>-2.8570000000000002</v>
      </c>
      <c r="W15">
        <v>-3.6190000000000002</v>
      </c>
    </row>
    <row r="16" spans="1:23" hidden="1" x14ac:dyDescent="0.25">
      <c r="A16">
        <v>200</v>
      </c>
      <c r="B16">
        <v>-0.56599999999999995</v>
      </c>
      <c r="C16">
        <v>-0.74199999999999999</v>
      </c>
      <c r="D16">
        <v>-1.3120000000000001</v>
      </c>
      <c r="E16">
        <v>-1.7390000000000001</v>
      </c>
      <c r="F16">
        <v>-2.488</v>
      </c>
      <c r="G16">
        <v>-0.32700000000000001</v>
      </c>
      <c r="H16">
        <v>-1.714</v>
      </c>
      <c r="I16">
        <v>-0.57099999999999995</v>
      </c>
      <c r="J16">
        <v>-3.0550000000000002</v>
      </c>
      <c r="N16">
        <v>200</v>
      </c>
      <c r="O16">
        <v>-1.6319999999999999</v>
      </c>
      <c r="P16">
        <v>-1.859</v>
      </c>
      <c r="Q16">
        <v>-2.621</v>
      </c>
      <c r="R16">
        <v>-1.2070000000000001</v>
      </c>
      <c r="S16">
        <v>-0.94599999999999995</v>
      </c>
      <c r="T16">
        <v>-2.073</v>
      </c>
      <c r="U16">
        <v>-2.0680000000000001</v>
      </c>
      <c r="V16">
        <v>-3.238</v>
      </c>
      <c r="W16">
        <v>-3.6190000000000002</v>
      </c>
    </row>
    <row r="17" spans="1:23" hidden="1" x14ac:dyDescent="0.25">
      <c r="A17">
        <v>201</v>
      </c>
      <c r="B17">
        <v>-0.377</v>
      </c>
      <c r="C17">
        <v>-0.76800000000000002</v>
      </c>
      <c r="D17">
        <v>-0.79</v>
      </c>
      <c r="E17">
        <v>-2.806</v>
      </c>
      <c r="F17">
        <v>-3.323</v>
      </c>
      <c r="G17">
        <v>-2.0950000000000002</v>
      </c>
      <c r="H17">
        <v>-1.887</v>
      </c>
      <c r="I17">
        <v>-1.714</v>
      </c>
      <c r="J17">
        <v>-2.0950000000000002</v>
      </c>
      <c r="N17">
        <v>201</v>
      </c>
      <c r="O17">
        <v>-0.88900000000000001</v>
      </c>
      <c r="P17">
        <v>-2.7879999999999998</v>
      </c>
      <c r="Q17">
        <v>-2.6139999999999999</v>
      </c>
      <c r="R17">
        <v>-1.5669999999999999</v>
      </c>
      <c r="S17">
        <v>-0.77500000000000002</v>
      </c>
      <c r="T17">
        <v>-3.218</v>
      </c>
      <c r="U17">
        <v>-3.238</v>
      </c>
      <c r="V17">
        <v>-4</v>
      </c>
      <c r="W17">
        <v>-4</v>
      </c>
    </row>
    <row r="18" spans="1:23" hidden="1" x14ac:dyDescent="0.25">
      <c r="A18">
        <v>202</v>
      </c>
      <c r="B18">
        <v>-1.226</v>
      </c>
      <c r="C18">
        <v>-2.5230000000000001</v>
      </c>
      <c r="D18">
        <v>-3.0169999999999999</v>
      </c>
      <c r="E18">
        <v>-2.262</v>
      </c>
      <c r="F18">
        <v>-3.105</v>
      </c>
      <c r="G18">
        <v>-2.61</v>
      </c>
      <c r="H18">
        <v>-2.2850000000000001</v>
      </c>
      <c r="I18">
        <v>-1.714</v>
      </c>
      <c r="J18">
        <v>-3.238</v>
      </c>
      <c r="N18">
        <v>202</v>
      </c>
      <c r="O18">
        <v>-0.95499999999999996</v>
      </c>
      <c r="P18">
        <v>-2.2690000000000001</v>
      </c>
      <c r="Q18">
        <v>-2.4950000000000001</v>
      </c>
      <c r="R18">
        <v>-2.9769999999999999</v>
      </c>
      <c r="S18">
        <v>-2.4329999999999998</v>
      </c>
      <c r="T18">
        <v>-1.8660000000000001</v>
      </c>
      <c r="U18">
        <v>-1.873</v>
      </c>
      <c r="V18">
        <v>-3.4180000000000001</v>
      </c>
      <c r="W18">
        <v>-4</v>
      </c>
    </row>
    <row r="19" spans="1:23" hidden="1" x14ac:dyDescent="0.25">
      <c r="A19">
        <v>203</v>
      </c>
      <c r="B19">
        <v>-2.6139999999999999</v>
      </c>
      <c r="C19">
        <v>-2.157</v>
      </c>
      <c r="D19">
        <v>-1.4370000000000001</v>
      </c>
      <c r="E19">
        <v>-2.343</v>
      </c>
      <c r="F19">
        <v>-3.528</v>
      </c>
      <c r="G19">
        <v>-3.254</v>
      </c>
      <c r="H19">
        <v>-2.1040000000000001</v>
      </c>
      <c r="I19">
        <v>-2.8570000000000002</v>
      </c>
      <c r="J19">
        <v>-4</v>
      </c>
      <c r="N19">
        <v>203</v>
      </c>
      <c r="O19">
        <v>-0.505</v>
      </c>
      <c r="P19">
        <v>-3.0539999999999998</v>
      </c>
      <c r="Q19">
        <v>-2.9140000000000001</v>
      </c>
      <c r="R19">
        <v>-2.75</v>
      </c>
      <c r="S19">
        <v>-3.04</v>
      </c>
      <c r="T19">
        <v>-3.0630000000000002</v>
      </c>
      <c r="U19">
        <v>-2.6280000000000001</v>
      </c>
      <c r="V19">
        <v>-4</v>
      </c>
      <c r="W19">
        <v>-3.79</v>
      </c>
    </row>
    <row r="20" spans="1:23" hidden="1" x14ac:dyDescent="0.25">
      <c r="A20">
        <v>204</v>
      </c>
      <c r="B20">
        <v>-2.0459999999999998</v>
      </c>
      <c r="C20">
        <v>-1.679</v>
      </c>
      <c r="D20">
        <v>-2.4809999999999999</v>
      </c>
      <c r="E20">
        <v>-2.9380000000000002</v>
      </c>
      <c r="F20">
        <v>-3.1859999999999999</v>
      </c>
      <c r="G20">
        <v>-2.625</v>
      </c>
      <c r="H20">
        <v>-2.7509999999999999</v>
      </c>
      <c r="I20">
        <v>-3.2410000000000001</v>
      </c>
      <c r="J20">
        <v>-3.07</v>
      </c>
      <c r="N20">
        <v>204</v>
      </c>
      <c r="O20">
        <v>-2.0710000000000002</v>
      </c>
      <c r="P20">
        <v>-2.8679999999999999</v>
      </c>
      <c r="Q20">
        <v>-3.2029999999999998</v>
      </c>
      <c r="R20">
        <v>-3.4159999999999999</v>
      </c>
      <c r="S20">
        <v>-2.996</v>
      </c>
      <c r="T20">
        <v>-2.29</v>
      </c>
      <c r="U20">
        <v>-3.6379999999999999</v>
      </c>
      <c r="V20">
        <v>-3.6190000000000002</v>
      </c>
      <c r="W20">
        <v>-3.46</v>
      </c>
    </row>
    <row r="21" spans="1:23" hidden="1" x14ac:dyDescent="0.25">
      <c r="A21">
        <v>205</v>
      </c>
      <c r="B21">
        <v>-1.0680000000000001</v>
      </c>
      <c r="C21">
        <v>-2.0030000000000001</v>
      </c>
      <c r="D21">
        <v>-2.492</v>
      </c>
      <c r="E21">
        <v>-2.5310000000000001</v>
      </c>
      <c r="F21">
        <v>-2.7269999999999999</v>
      </c>
      <c r="G21">
        <v>-2.6779999999999999</v>
      </c>
      <c r="H21">
        <v>-2.8119999999999998</v>
      </c>
      <c r="I21">
        <v>-3.137</v>
      </c>
      <c r="J21">
        <v>-3.6539999999999999</v>
      </c>
      <c r="N21">
        <v>205</v>
      </c>
      <c r="O21">
        <v>-1.9419999999999999</v>
      </c>
      <c r="P21">
        <v>-2.4849999999999999</v>
      </c>
      <c r="Q21">
        <v>-2.4260000000000002</v>
      </c>
      <c r="R21">
        <v>-2.722</v>
      </c>
      <c r="S21">
        <v>-2.4590000000000001</v>
      </c>
      <c r="T21">
        <v>-3.4220000000000002</v>
      </c>
      <c r="U21">
        <v>-3.5059999999999998</v>
      </c>
      <c r="V21">
        <v>-3.6970000000000001</v>
      </c>
      <c r="W21">
        <v>-4</v>
      </c>
    </row>
    <row r="22" spans="1:23" hidden="1" x14ac:dyDescent="0.25">
      <c r="A22">
        <v>206</v>
      </c>
      <c r="B22">
        <v>-1.181</v>
      </c>
      <c r="C22">
        <v>-1.407</v>
      </c>
      <c r="D22">
        <v>-2.1179999999999999</v>
      </c>
      <c r="E22">
        <v>-3.0190000000000001</v>
      </c>
      <c r="F22">
        <v>-1.994</v>
      </c>
      <c r="G22">
        <v>-3.1850000000000001</v>
      </c>
      <c r="H22">
        <v>-3.2040000000000002</v>
      </c>
      <c r="I22">
        <v>-3.391</v>
      </c>
      <c r="J22">
        <v>-3.66</v>
      </c>
      <c r="N22">
        <v>206</v>
      </c>
      <c r="O22">
        <v>-1.42</v>
      </c>
      <c r="P22">
        <v>-2.9750000000000001</v>
      </c>
      <c r="Q22">
        <v>-2.851</v>
      </c>
      <c r="R22">
        <v>-2.9079999999999999</v>
      </c>
      <c r="S22">
        <v>-2.8290000000000002</v>
      </c>
      <c r="T22">
        <v>-3.2480000000000002</v>
      </c>
      <c r="U22">
        <v>-3.5910000000000002</v>
      </c>
      <c r="V22">
        <v>-3.4649999999999999</v>
      </c>
      <c r="W22">
        <v>-3.7480000000000002</v>
      </c>
    </row>
    <row r="23" spans="1:23" hidden="1" x14ac:dyDescent="0.25">
      <c r="A23">
        <v>207</v>
      </c>
      <c r="B23">
        <v>-1.2110000000000001</v>
      </c>
      <c r="C23">
        <v>-1.587</v>
      </c>
      <c r="D23">
        <v>-2.1989999999999998</v>
      </c>
      <c r="E23">
        <v>-2.0609999999999999</v>
      </c>
      <c r="F23">
        <v>-2.4660000000000002</v>
      </c>
      <c r="G23">
        <v>-2.3860000000000001</v>
      </c>
      <c r="H23">
        <v>-2.1970000000000001</v>
      </c>
      <c r="I23">
        <v>-2.8719999999999999</v>
      </c>
      <c r="J23">
        <v>-3.2040000000000002</v>
      </c>
      <c r="N23">
        <v>207</v>
      </c>
      <c r="O23">
        <v>-0.71399999999999997</v>
      </c>
      <c r="P23">
        <v>-2.863</v>
      </c>
      <c r="Q23">
        <v>-2.4260000000000002</v>
      </c>
      <c r="R23">
        <v>-2.3620000000000001</v>
      </c>
      <c r="S23">
        <v>-2.7080000000000002</v>
      </c>
      <c r="T23">
        <v>-2.9580000000000002</v>
      </c>
      <c r="U23">
        <v>-3.4870000000000001</v>
      </c>
      <c r="V23">
        <v>-4</v>
      </c>
      <c r="W23">
        <v>-3.891</v>
      </c>
    </row>
    <row r="24" spans="1:23" hidden="1" x14ac:dyDescent="0.25">
      <c r="A24">
        <v>208</v>
      </c>
      <c r="B24">
        <v>-1.226</v>
      </c>
      <c r="C24">
        <v>-1.5369999999999999</v>
      </c>
      <c r="D24">
        <v>-1.6879999999999999</v>
      </c>
      <c r="E24">
        <v>-1.4279999999999999</v>
      </c>
      <c r="F24">
        <v>-1.9910000000000001</v>
      </c>
      <c r="G24">
        <v>-2.129</v>
      </c>
      <c r="H24">
        <v>-2.1280000000000001</v>
      </c>
      <c r="I24">
        <v>-2.7330000000000001</v>
      </c>
      <c r="J24">
        <v>-3.1520000000000001</v>
      </c>
      <c r="N24">
        <v>208</v>
      </c>
      <c r="O24">
        <v>-1.0329999999999999</v>
      </c>
      <c r="P24">
        <v>-1.6559999999999999</v>
      </c>
      <c r="Q24">
        <v>-1.246</v>
      </c>
      <c r="R24">
        <v>-1.9139999999999999</v>
      </c>
      <c r="S24">
        <v>-1.5269999999999999</v>
      </c>
      <c r="T24">
        <v>-3.37</v>
      </c>
      <c r="U24">
        <v>-3.5990000000000002</v>
      </c>
      <c r="V24">
        <v>-3.1320000000000001</v>
      </c>
      <c r="W24">
        <v>-3.367</v>
      </c>
    </row>
    <row r="25" spans="1:23" hidden="1" x14ac:dyDescent="0.25">
      <c r="A25">
        <v>209</v>
      </c>
      <c r="B25">
        <v>-0.99299999999999999</v>
      </c>
      <c r="C25">
        <v>-1.125</v>
      </c>
      <c r="D25">
        <v>-1.179</v>
      </c>
      <c r="E25">
        <v>-1.339</v>
      </c>
      <c r="F25">
        <v>-1.3480000000000001</v>
      </c>
      <c r="G25">
        <v>-1.962</v>
      </c>
      <c r="H25">
        <v>-1.639</v>
      </c>
      <c r="I25">
        <v>-1.6910000000000001</v>
      </c>
      <c r="J25">
        <v>-2.5409999999999999</v>
      </c>
      <c r="N25">
        <v>209</v>
      </c>
      <c r="O25">
        <v>-0.437</v>
      </c>
      <c r="P25">
        <v>-1.673</v>
      </c>
      <c r="Q25">
        <v>-1.2</v>
      </c>
      <c r="R25">
        <v>-1.7829999999999999</v>
      </c>
      <c r="S25">
        <v>-1.524</v>
      </c>
      <c r="T25">
        <v>-2.6309999999999998</v>
      </c>
      <c r="U25">
        <v>-3.0369999999999999</v>
      </c>
      <c r="V25">
        <v>-3.4079999999999999</v>
      </c>
      <c r="W25">
        <v>-3.2639999999999998</v>
      </c>
    </row>
    <row r="26" spans="1:23" hidden="1" x14ac:dyDescent="0.25">
      <c r="A26">
        <v>210</v>
      </c>
      <c r="B26">
        <v>-0.86299999999999999</v>
      </c>
      <c r="C26">
        <v>-1.018</v>
      </c>
      <c r="D26">
        <v>-1.0620000000000001</v>
      </c>
      <c r="E26">
        <v>-1.151</v>
      </c>
      <c r="F26">
        <v>-1.125</v>
      </c>
      <c r="G26">
        <v>-1.1619999999999999</v>
      </c>
      <c r="H26">
        <v>-1.258</v>
      </c>
      <c r="I26">
        <v>-1.3640000000000001</v>
      </c>
      <c r="J26">
        <v>-1.5760000000000001</v>
      </c>
      <c r="N26">
        <v>210</v>
      </c>
      <c r="O26">
        <v>-0.68200000000000005</v>
      </c>
      <c r="P26">
        <v>-1.3169999999999999</v>
      </c>
      <c r="Q26">
        <v>-1.512</v>
      </c>
      <c r="R26">
        <v>-1.246</v>
      </c>
      <c r="S26">
        <v>-2.1960000000000002</v>
      </c>
      <c r="T26">
        <v>-2.7229999999999999</v>
      </c>
      <c r="U26">
        <v>-2.798</v>
      </c>
      <c r="V26">
        <v>-2.7909999999999999</v>
      </c>
      <c r="W26">
        <v>-3.5179999999999998</v>
      </c>
    </row>
    <row r="27" spans="1:23" hidden="1" x14ac:dyDescent="0.25">
      <c r="A27">
        <v>211</v>
      </c>
      <c r="B27">
        <v>-0.71199999999999997</v>
      </c>
      <c r="C27">
        <v>-0.73599999999999999</v>
      </c>
      <c r="D27">
        <v>-0.81899999999999995</v>
      </c>
      <c r="E27">
        <v>-1.0840000000000001</v>
      </c>
      <c r="F27">
        <v>-0.95399999999999996</v>
      </c>
      <c r="G27">
        <v>-0.94399999999999995</v>
      </c>
      <c r="H27">
        <v>-0.98499999999999999</v>
      </c>
      <c r="I27">
        <v>-0.97599999999999998</v>
      </c>
      <c r="J27">
        <v>-1.373</v>
      </c>
      <c r="N27">
        <v>211</v>
      </c>
      <c r="O27">
        <v>-0.46700000000000003</v>
      </c>
      <c r="P27">
        <v>-0.72</v>
      </c>
      <c r="Q27">
        <v>-0.66600000000000004</v>
      </c>
      <c r="R27">
        <v>-0.69399999999999995</v>
      </c>
      <c r="S27">
        <v>-0.88</v>
      </c>
      <c r="T27">
        <v>-1.349</v>
      </c>
      <c r="U27">
        <v>-1.3580000000000001</v>
      </c>
      <c r="V27">
        <v>-1.292</v>
      </c>
      <c r="W27">
        <v>-1.8320000000000001</v>
      </c>
    </row>
    <row r="28" spans="1:23" hidden="1" x14ac:dyDescent="0.25">
      <c r="A28">
        <v>212</v>
      </c>
      <c r="B28">
        <v>-0.72599999999999998</v>
      </c>
      <c r="C28">
        <v>-0.73399999999999999</v>
      </c>
      <c r="D28">
        <v>-0.85699999999999998</v>
      </c>
      <c r="E28">
        <v>-1.014</v>
      </c>
      <c r="F28">
        <v>-1.006</v>
      </c>
      <c r="G28">
        <v>-1.0529999999999999</v>
      </c>
      <c r="H28">
        <v>-1.0309999999999999</v>
      </c>
      <c r="I28">
        <v>-1.127</v>
      </c>
      <c r="J28">
        <v>-1.4630000000000001</v>
      </c>
      <c r="N28">
        <v>212</v>
      </c>
      <c r="O28">
        <v>-0.24099999999999999</v>
      </c>
      <c r="P28">
        <v>-0.38900000000000001</v>
      </c>
      <c r="Q28">
        <v>-0.47399999999999998</v>
      </c>
      <c r="R28">
        <v>-0.48699999999999999</v>
      </c>
      <c r="S28">
        <v>-0.628</v>
      </c>
      <c r="T28">
        <v>-0.83099999999999996</v>
      </c>
      <c r="U28">
        <v>-1.079</v>
      </c>
      <c r="V28">
        <v>-1.0449999999999999</v>
      </c>
      <c r="W28">
        <v>-1.496</v>
      </c>
    </row>
    <row r="29" spans="1:23" hidden="1" x14ac:dyDescent="0.25">
      <c r="A29">
        <v>213</v>
      </c>
      <c r="B29">
        <v>-0.61599999999999999</v>
      </c>
      <c r="C29">
        <v>-0.71199999999999997</v>
      </c>
      <c r="D29">
        <v>-0.79900000000000004</v>
      </c>
      <c r="E29">
        <v>-0.91</v>
      </c>
      <c r="F29">
        <v>-0.99099999999999999</v>
      </c>
      <c r="G29">
        <v>-0.98099999999999998</v>
      </c>
      <c r="H29">
        <v>-1.05</v>
      </c>
      <c r="I29">
        <v>-0.99099999999999999</v>
      </c>
      <c r="J29">
        <v>-1.1140000000000001</v>
      </c>
      <c r="N29">
        <v>213</v>
      </c>
      <c r="O29">
        <v>-5.0000000000000001E-3</v>
      </c>
      <c r="P29">
        <v>-0.10100000000000001</v>
      </c>
      <c r="Q29">
        <v>-0.16300000000000001</v>
      </c>
      <c r="R29">
        <v>-0.314</v>
      </c>
      <c r="S29">
        <v>-0.40400000000000003</v>
      </c>
      <c r="T29">
        <v>-0.57999999999999996</v>
      </c>
      <c r="U29">
        <v>-0.621</v>
      </c>
      <c r="V29">
        <v>-0.78100000000000003</v>
      </c>
      <c r="W29">
        <v>-0.873</v>
      </c>
    </row>
    <row r="30" spans="1:23" hidden="1" x14ac:dyDescent="0.25">
      <c r="A30">
        <v>214</v>
      </c>
      <c r="B30">
        <v>-0.68300000000000005</v>
      </c>
      <c r="C30">
        <v>-0.746</v>
      </c>
      <c r="D30">
        <v>-0.875</v>
      </c>
      <c r="E30">
        <v>-0.96899999999999997</v>
      </c>
      <c r="F30">
        <v>-1.01</v>
      </c>
      <c r="G30">
        <v>-1.03</v>
      </c>
      <c r="H30">
        <v>-1.036</v>
      </c>
      <c r="I30">
        <v>-1.03</v>
      </c>
      <c r="J30">
        <v>-1.1339999999999999</v>
      </c>
      <c r="N30">
        <v>214</v>
      </c>
      <c r="O30">
        <v>1.2E-2</v>
      </c>
      <c r="P30">
        <v>-5.0999999999999997E-2</v>
      </c>
      <c r="Q30">
        <v>-0.153</v>
      </c>
      <c r="R30">
        <v>-0.20899999999999999</v>
      </c>
      <c r="S30">
        <v>-0.34</v>
      </c>
      <c r="T30">
        <v>-0.48899999999999999</v>
      </c>
      <c r="U30">
        <v>-0.56200000000000006</v>
      </c>
      <c r="V30">
        <v>-0.68</v>
      </c>
      <c r="W30">
        <v>-0.84799999999999998</v>
      </c>
    </row>
    <row r="31" spans="1:23" hidden="1" x14ac:dyDescent="0.25">
      <c r="A31">
        <v>215</v>
      </c>
      <c r="B31">
        <v>-0.80400000000000005</v>
      </c>
      <c r="C31">
        <v>-0.89</v>
      </c>
      <c r="D31">
        <v>-0.999</v>
      </c>
      <c r="E31">
        <v>-1.028</v>
      </c>
      <c r="F31">
        <v>-1.099</v>
      </c>
      <c r="G31">
        <v>-1.1100000000000001</v>
      </c>
      <c r="H31">
        <v>-1.0980000000000001</v>
      </c>
      <c r="I31">
        <v>-1.1439999999999999</v>
      </c>
      <c r="J31">
        <v>-1.1719999999999999</v>
      </c>
      <c r="N31">
        <v>215</v>
      </c>
      <c r="O31">
        <v>-8.3000000000000004E-2</v>
      </c>
      <c r="P31">
        <v>-0.154</v>
      </c>
      <c r="Q31">
        <v>-0.24299999999999999</v>
      </c>
      <c r="R31">
        <v>-0.28499999999999998</v>
      </c>
      <c r="S31">
        <v>-0.38100000000000001</v>
      </c>
      <c r="T31">
        <v>-0.51900000000000002</v>
      </c>
      <c r="U31">
        <v>-0.61199999999999999</v>
      </c>
      <c r="V31">
        <v>-0.65700000000000003</v>
      </c>
      <c r="W31">
        <v>-0.76200000000000001</v>
      </c>
    </row>
    <row r="32" spans="1:23" hidden="1" x14ac:dyDescent="0.25">
      <c r="A32">
        <v>216</v>
      </c>
      <c r="B32">
        <v>-0.88300000000000001</v>
      </c>
      <c r="C32">
        <v>-0.90200000000000002</v>
      </c>
      <c r="D32">
        <v>-1.0249999999999999</v>
      </c>
      <c r="E32">
        <v>-1.143</v>
      </c>
      <c r="F32">
        <v>-1.1279999999999999</v>
      </c>
      <c r="G32">
        <v>-1.1579999999999999</v>
      </c>
      <c r="H32">
        <v>-1.1140000000000001</v>
      </c>
      <c r="I32">
        <v>-1.1399999999999999</v>
      </c>
      <c r="J32">
        <v>-1.2430000000000001</v>
      </c>
      <c r="N32">
        <v>216</v>
      </c>
      <c r="O32">
        <v>-0.16900000000000001</v>
      </c>
      <c r="P32">
        <v>-0.20799999999999999</v>
      </c>
      <c r="Q32">
        <v>-0.29499999999999998</v>
      </c>
      <c r="R32">
        <v>-0.33</v>
      </c>
      <c r="S32">
        <v>-0.439</v>
      </c>
      <c r="T32">
        <v>-0.55200000000000005</v>
      </c>
      <c r="U32">
        <v>-0.64900000000000002</v>
      </c>
      <c r="V32">
        <v>-0.63800000000000001</v>
      </c>
      <c r="W32">
        <v>-0.77500000000000002</v>
      </c>
    </row>
    <row r="33" spans="1:23" hidden="1" x14ac:dyDescent="0.25">
      <c r="A33">
        <v>217</v>
      </c>
      <c r="B33">
        <v>-0.999</v>
      </c>
      <c r="C33">
        <v>-1.008</v>
      </c>
      <c r="D33">
        <v>-1.127</v>
      </c>
      <c r="E33">
        <v>-1.1839999999999999</v>
      </c>
      <c r="F33">
        <v>-1.1970000000000001</v>
      </c>
      <c r="G33">
        <v>-1.1970000000000001</v>
      </c>
      <c r="H33">
        <v>-1.2390000000000001</v>
      </c>
      <c r="I33">
        <v>-1.1830000000000001</v>
      </c>
      <c r="J33">
        <v>-1.284</v>
      </c>
      <c r="N33">
        <v>217</v>
      </c>
      <c r="O33">
        <v>-0.253</v>
      </c>
      <c r="P33">
        <v>-0.27500000000000002</v>
      </c>
      <c r="Q33">
        <v>-0.34499999999999997</v>
      </c>
      <c r="R33">
        <v>-0.40400000000000003</v>
      </c>
      <c r="S33">
        <v>-0.495</v>
      </c>
      <c r="T33">
        <v>-0.60799999999999998</v>
      </c>
      <c r="U33">
        <v>-0.71399999999999997</v>
      </c>
      <c r="V33">
        <v>-0.69099999999999995</v>
      </c>
      <c r="W33">
        <v>-0.78700000000000003</v>
      </c>
    </row>
    <row r="34" spans="1:23" hidden="1" x14ac:dyDescent="0.25">
      <c r="A34">
        <v>218</v>
      </c>
      <c r="B34">
        <v>-1.0669999999999999</v>
      </c>
      <c r="C34">
        <v>-1.0880000000000001</v>
      </c>
      <c r="D34">
        <v>-1.19</v>
      </c>
      <c r="E34">
        <v>-1.23</v>
      </c>
      <c r="F34">
        <v>-1.28</v>
      </c>
      <c r="G34">
        <v>-1.2969999999999999</v>
      </c>
      <c r="H34">
        <v>-1.2589999999999999</v>
      </c>
      <c r="I34">
        <v>-1.26</v>
      </c>
      <c r="J34">
        <v>-1.319</v>
      </c>
      <c r="N34">
        <v>218</v>
      </c>
      <c r="O34">
        <v>-0.32</v>
      </c>
      <c r="P34">
        <v>-0.34300000000000003</v>
      </c>
      <c r="Q34">
        <v>-0.41</v>
      </c>
      <c r="R34">
        <v>-0.46200000000000002</v>
      </c>
      <c r="S34">
        <v>-0.53</v>
      </c>
      <c r="T34">
        <v>-0.63900000000000001</v>
      </c>
      <c r="U34">
        <v>-0.70599999999999996</v>
      </c>
      <c r="V34">
        <v>-0.753</v>
      </c>
      <c r="W34">
        <v>-0.82599999999999996</v>
      </c>
    </row>
    <row r="35" spans="1:23" hidden="1" x14ac:dyDescent="0.25">
      <c r="A35">
        <v>219</v>
      </c>
      <c r="B35">
        <v>-1.155</v>
      </c>
      <c r="C35">
        <v>-1.1759999999999999</v>
      </c>
      <c r="D35">
        <v>-1.2470000000000001</v>
      </c>
      <c r="E35">
        <v>-1.31</v>
      </c>
      <c r="F35">
        <v>-1.3440000000000001</v>
      </c>
      <c r="G35">
        <v>-1.3120000000000001</v>
      </c>
      <c r="H35">
        <v>-1.3089999999999999</v>
      </c>
      <c r="I35">
        <v>-1.29</v>
      </c>
      <c r="J35">
        <v>-1.357</v>
      </c>
      <c r="N35">
        <v>219</v>
      </c>
      <c r="O35">
        <v>-0.36399999999999999</v>
      </c>
      <c r="P35">
        <v>-0.36499999999999999</v>
      </c>
      <c r="Q35">
        <v>-0.42799999999999999</v>
      </c>
      <c r="R35">
        <v>-0.48599999999999999</v>
      </c>
      <c r="S35">
        <v>-0.55000000000000004</v>
      </c>
      <c r="T35">
        <v>-0.65</v>
      </c>
      <c r="U35">
        <v>-0.73099999999999998</v>
      </c>
      <c r="V35">
        <v>-0.754</v>
      </c>
      <c r="W35">
        <v>-0.84699999999999998</v>
      </c>
    </row>
    <row r="36" spans="1:23" hidden="1" x14ac:dyDescent="0.25">
      <c r="A36">
        <v>220</v>
      </c>
      <c r="B36">
        <v>-1.161</v>
      </c>
      <c r="C36">
        <v>-1.2370000000000001</v>
      </c>
      <c r="D36">
        <v>-1.2929999999999999</v>
      </c>
      <c r="E36">
        <v>-1.3480000000000001</v>
      </c>
      <c r="F36">
        <v>-1.3720000000000001</v>
      </c>
      <c r="G36">
        <v>-1.339</v>
      </c>
      <c r="H36">
        <v>-1.37</v>
      </c>
      <c r="I36">
        <v>-1.32</v>
      </c>
      <c r="J36">
        <v>-1.3879999999999999</v>
      </c>
      <c r="N36">
        <v>220</v>
      </c>
      <c r="O36">
        <v>-0.436</v>
      </c>
      <c r="P36">
        <v>-0.47299999999999998</v>
      </c>
      <c r="Q36">
        <v>-0.50800000000000001</v>
      </c>
      <c r="R36">
        <v>-0.56000000000000005</v>
      </c>
      <c r="S36">
        <v>-0.61299999999999999</v>
      </c>
      <c r="T36">
        <v>-0.69399999999999995</v>
      </c>
      <c r="U36">
        <v>-0.78200000000000003</v>
      </c>
      <c r="V36">
        <v>-0.81599999999999995</v>
      </c>
      <c r="W36">
        <v>-0.85</v>
      </c>
    </row>
    <row r="37" spans="1:23" hidden="1" x14ac:dyDescent="0.25">
      <c r="A37">
        <v>221</v>
      </c>
      <c r="B37">
        <v>-1.159</v>
      </c>
      <c r="C37">
        <v>-1.18</v>
      </c>
      <c r="D37">
        <v>-1.25</v>
      </c>
      <c r="E37">
        <v>-1.3260000000000001</v>
      </c>
      <c r="F37">
        <v>-1.343</v>
      </c>
      <c r="G37">
        <v>-1.3240000000000001</v>
      </c>
      <c r="H37">
        <v>-1.3129999999999999</v>
      </c>
      <c r="I37">
        <v>-1.2829999999999999</v>
      </c>
      <c r="J37">
        <v>-1.361</v>
      </c>
      <c r="N37">
        <v>221</v>
      </c>
      <c r="O37">
        <v>-0.45800000000000002</v>
      </c>
      <c r="P37">
        <v>-0.46100000000000002</v>
      </c>
      <c r="Q37">
        <v>-0.51900000000000002</v>
      </c>
      <c r="R37">
        <v>-0.55900000000000005</v>
      </c>
      <c r="S37">
        <v>-0.60399999999999998</v>
      </c>
      <c r="T37">
        <v>-0.69199999999999995</v>
      </c>
      <c r="U37">
        <v>-0.77</v>
      </c>
      <c r="V37">
        <v>-0.81799999999999995</v>
      </c>
      <c r="W37">
        <v>-0.84199999999999997</v>
      </c>
    </row>
    <row r="38" spans="1:23" hidden="1" x14ac:dyDescent="0.25">
      <c r="A38">
        <v>222</v>
      </c>
      <c r="B38">
        <v>-1.093</v>
      </c>
      <c r="C38">
        <v>-1.1319999999999999</v>
      </c>
      <c r="D38">
        <v>-1.1890000000000001</v>
      </c>
      <c r="E38">
        <v>-1.2529999999999999</v>
      </c>
      <c r="F38">
        <v>-1.2709999999999999</v>
      </c>
      <c r="G38">
        <v>-1.238</v>
      </c>
      <c r="H38">
        <v>-1.252</v>
      </c>
      <c r="I38">
        <v>-1.2290000000000001</v>
      </c>
      <c r="J38">
        <v>-1.296</v>
      </c>
      <c r="N38">
        <v>222</v>
      </c>
      <c r="O38">
        <v>-0.40899999999999997</v>
      </c>
      <c r="P38">
        <v>-0.41899999999999998</v>
      </c>
      <c r="Q38">
        <v>-0.48299999999999998</v>
      </c>
      <c r="R38">
        <v>-0.51300000000000001</v>
      </c>
      <c r="S38">
        <v>-0.58899999999999997</v>
      </c>
      <c r="T38">
        <v>-0.65200000000000002</v>
      </c>
      <c r="U38">
        <v>-0.72699999999999998</v>
      </c>
      <c r="V38">
        <v>-0.76500000000000001</v>
      </c>
      <c r="W38">
        <v>-0.82899999999999996</v>
      </c>
    </row>
    <row r="39" spans="1:23" hidden="1" x14ac:dyDescent="0.25">
      <c r="A39">
        <v>223</v>
      </c>
      <c r="B39">
        <v>-1.2390000000000001</v>
      </c>
      <c r="C39">
        <v>-1.256</v>
      </c>
      <c r="D39">
        <v>-1.3160000000000001</v>
      </c>
      <c r="E39">
        <v>-1.3340000000000001</v>
      </c>
      <c r="F39">
        <v>-1.377</v>
      </c>
      <c r="G39">
        <v>-1.3340000000000001</v>
      </c>
      <c r="H39">
        <v>-1.323</v>
      </c>
      <c r="I39">
        <v>-1.2929999999999999</v>
      </c>
      <c r="J39">
        <v>-1.3560000000000001</v>
      </c>
      <c r="N39">
        <v>223</v>
      </c>
      <c r="O39">
        <v>-0.38800000000000001</v>
      </c>
      <c r="P39">
        <v>-0.40899999999999997</v>
      </c>
      <c r="Q39">
        <v>-0.45100000000000001</v>
      </c>
      <c r="R39">
        <v>-0.498</v>
      </c>
      <c r="S39">
        <v>-0.55400000000000005</v>
      </c>
      <c r="T39">
        <v>-0.64500000000000002</v>
      </c>
      <c r="U39">
        <v>-0.68600000000000005</v>
      </c>
      <c r="V39">
        <v>-0.73799999999999999</v>
      </c>
      <c r="W39">
        <v>-0.78500000000000003</v>
      </c>
    </row>
    <row r="40" spans="1:23" hidden="1" x14ac:dyDescent="0.25">
      <c r="A40">
        <v>224</v>
      </c>
      <c r="B40">
        <v>-1.4450000000000001</v>
      </c>
      <c r="C40">
        <v>-1.423</v>
      </c>
      <c r="D40">
        <v>-1.468</v>
      </c>
      <c r="E40">
        <v>-1.4770000000000001</v>
      </c>
      <c r="F40">
        <v>-1.518</v>
      </c>
      <c r="G40">
        <v>-1.48</v>
      </c>
      <c r="H40">
        <v>-1.4510000000000001</v>
      </c>
      <c r="I40">
        <v>-1.4330000000000001</v>
      </c>
      <c r="J40">
        <v>-1.4710000000000001</v>
      </c>
      <c r="N40">
        <v>224</v>
      </c>
      <c r="O40">
        <v>-0.52700000000000002</v>
      </c>
      <c r="P40">
        <v>-0.52100000000000002</v>
      </c>
      <c r="Q40">
        <v>-0.56699999999999995</v>
      </c>
      <c r="R40">
        <v>-0.60399999999999998</v>
      </c>
      <c r="S40">
        <v>-0.65100000000000002</v>
      </c>
      <c r="T40">
        <v>-0.72699999999999998</v>
      </c>
      <c r="U40">
        <v>-0.77300000000000002</v>
      </c>
      <c r="V40">
        <v>-0.79800000000000004</v>
      </c>
      <c r="W40">
        <v>-0.85199999999999998</v>
      </c>
    </row>
    <row r="41" spans="1:23" hidden="1" x14ac:dyDescent="0.25">
      <c r="A41">
        <v>225</v>
      </c>
      <c r="B41">
        <v>-1.5760000000000001</v>
      </c>
      <c r="C41">
        <v>-1.546</v>
      </c>
      <c r="D41">
        <v>-1.55</v>
      </c>
      <c r="E41">
        <v>-1.5640000000000001</v>
      </c>
      <c r="F41">
        <v>-1.5980000000000001</v>
      </c>
      <c r="G41">
        <v>-1.544</v>
      </c>
      <c r="H41">
        <v>-1.532</v>
      </c>
      <c r="I41">
        <v>-1.488</v>
      </c>
      <c r="J41">
        <v>-1.518</v>
      </c>
      <c r="N41">
        <v>225</v>
      </c>
      <c r="O41">
        <v>-0.69699999999999995</v>
      </c>
      <c r="P41">
        <v>-0.67800000000000005</v>
      </c>
      <c r="Q41">
        <v>-0.7</v>
      </c>
      <c r="R41">
        <v>-0.72399999999999998</v>
      </c>
      <c r="S41">
        <v>-0.755</v>
      </c>
      <c r="T41">
        <v>-0.81499999999999995</v>
      </c>
      <c r="U41">
        <v>-0.85399999999999998</v>
      </c>
      <c r="V41">
        <v>-0.876</v>
      </c>
      <c r="W41">
        <v>-0.92600000000000005</v>
      </c>
    </row>
    <row r="42" spans="1:23" hidden="1" x14ac:dyDescent="0.25">
      <c r="A42">
        <v>226</v>
      </c>
      <c r="B42">
        <v>-1.663</v>
      </c>
      <c r="C42">
        <v>-1.621</v>
      </c>
      <c r="D42">
        <v>-1.635</v>
      </c>
      <c r="E42">
        <v>-1.6319999999999999</v>
      </c>
      <c r="F42">
        <v>-1.66</v>
      </c>
      <c r="G42">
        <v>-1.625</v>
      </c>
      <c r="H42">
        <v>-1.5860000000000001</v>
      </c>
      <c r="I42">
        <v>-1.554</v>
      </c>
      <c r="J42">
        <v>-1.5820000000000001</v>
      </c>
      <c r="N42">
        <v>226</v>
      </c>
      <c r="O42">
        <v>-0.80900000000000005</v>
      </c>
      <c r="P42">
        <v>-0.78900000000000003</v>
      </c>
      <c r="Q42">
        <v>-0.79800000000000004</v>
      </c>
      <c r="R42">
        <v>-0.81299999999999994</v>
      </c>
      <c r="S42">
        <v>-0.84799999999999998</v>
      </c>
      <c r="T42">
        <v>-0.88800000000000001</v>
      </c>
      <c r="U42">
        <v>-0.92400000000000004</v>
      </c>
      <c r="V42">
        <v>-0.93700000000000006</v>
      </c>
      <c r="W42">
        <v>-0.97099999999999997</v>
      </c>
    </row>
    <row r="43" spans="1:23" hidden="1" x14ac:dyDescent="0.25">
      <c r="A43">
        <v>227</v>
      </c>
      <c r="B43">
        <v>-1.6419999999999999</v>
      </c>
      <c r="C43">
        <v>-1.609</v>
      </c>
      <c r="D43">
        <v>-1.611</v>
      </c>
      <c r="E43">
        <v>-1.609</v>
      </c>
      <c r="F43">
        <v>-1.625</v>
      </c>
      <c r="G43">
        <v>-1.589</v>
      </c>
      <c r="H43">
        <v>-1.5640000000000001</v>
      </c>
      <c r="I43">
        <v>-1.5209999999999999</v>
      </c>
      <c r="J43">
        <v>-1.546</v>
      </c>
      <c r="N43">
        <v>227</v>
      </c>
      <c r="O43">
        <v>-0.85499999999999998</v>
      </c>
      <c r="P43">
        <v>-0.81399999999999995</v>
      </c>
      <c r="Q43">
        <v>-0.82499999999999996</v>
      </c>
      <c r="R43">
        <v>-0.84399999999999997</v>
      </c>
      <c r="S43">
        <v>-0.87</v>
      </c>
      <c r="T43">
        <v>-0.89800000000000002</v>
      </c>
      <c r="U43">
        <v>-0.92200000000000004</v>
      </c>
      <c r="V43">
        <v>-0.94699999999999995</v>
      </c>
      <c r="W43">
        <v>-0.95899999999999996</v>
      </c>
    </row>
    <row r="44" spans="1:23" hidden="1" x14ac:dyDescent="0.25">
      <c r="A44">
        <v>228</v>
      </c>
      <c r="B44">
        <v>-1.56</v>
      </c>
      <c r="C44">
        <v>-1.518</v>
      </c>
      <c r="D44">
        <v>-1.544</v>
      </c>
      <c r="E44">
        <v>-1.532</v>
      </c>
      <c r="F44">
        <v>-1.5589999999999999</v>
      </c>
      <c r="G44">
        <v>-1.516</v>
      </c>
      <c r="H44">
        <v>-1.4870000000000001</v>
      </c>
      <c r="I44">
        <v>-1.4630000000000001</v>
      </c>
      <c r="J44">
        <v>-1.468</v>
      </c>
      <c r="N44">
        <v>228</v>
      </c>
      <c r="O44">
        <v>-0.85699999999999998</v>
      </c>
      <c r="P44">
        <v>-0.82099999999999995</v>
      </c>
      <c r="Q44">
        <v>-0.83399999999999996</v>
      </c>
      <c r="R44">
        <v>-0.84099999999999997</v>
      </c>
      <c r="S44">
        <v>-0.86399999999999999</v>
      </c>
      <c r="T44">
        <v>-0.90400000000000003</v>
      </c>
      <c r="U44">
        <v>-0.92100000000000004</v>
      </c>
      <c r="V44">
        <v>-0.94499999999999995</v>
      </c>
      <c r="W44">
        <v>-0.96699999999999997</v>
      </c>
    </row>
    <row r="45" spans="1:23" hidden="1" x14ac:dyDescent="0.25">
      <c r="A45">
        <v>229</v>
      </c>
      <c r="B45">
        <v>-1.4890000000000001</v>
      </c>
      <c r="C45">
        <v>-1.4490000000000001</v>
      </c>
      <c r="D45">
        <v>-1.4670000000000001</v>
      </c>
      <c r="E45">
        <v>-1.47</v>
      </c>
      <c r="F45">
        <v>-1.492</v>
      </c>
      <c r="G45">
        <v>-1.47</v>
      </c>
      <c r="H45">
        <v>-1.431</v>
      </c>
      <c r="I45">
        <v>-1.3979999999999999</v>
      </c>
      <c r="J45">
        <v>-1.421</v>
      </c>
      <c r="N45">
        <v>229</v>
      </c>
      <c r="O45">
        <v>-0.81100000000000005</v>
      </c>
      <c r="P45">
        <v>-0.77600000000000002</v>
      </c>
      <c r="Q45">
        <v>-0.78400000000000003</v>
      </c>
      <c r="R45">
        <v>-0.79500000000000004</v>
      </c>
      <c r="S45">
        <v>-0.82099999999999995</v>
      </c>
      <c r="T45">
        <v>-0.85899999999999999</v>
      </c>
      <c r="U45">
        <v>-0.88300000000000001</v>
      </c>
      <c r="V45">
        <v>-0.90100000000000002</v>
      </c>
      <c r="W45">
        <v>-0.92600000000000005</v>
      </c>
    </row>
    <row r="46" spans="1:23" hidden="1" x14ac:dyDescent="0.25">
      <c r="A46">
        <v>230</v>
      </c>
      <c r="B46">
        <v>-1.385</v>
      </c>
      <c r="C46">
        <v>-1.3540000000000001</v>
      </c>
      <c r="D46">
        <v>-1.3839999999999999</v>
      </c>
      <c r="E46">
        <v>-1.385</v>
      </c>
      <c r="F46">
        <v>-1.4179999999999999</v>
      </c>
      <c r="G46">
        <v>-1.3779999999999999</v>
      </c>
      <c r="H46">
        <v>-1.34</v>
      </c>
      <c r="I46">
        <v>-1.31</v>
      </c>
      <c r="J46">
        <v>-1.3380000000000001</v>
      </c>
      <c r="N46">
        <v>230</v>
      </c>
      <c r="O46">
        <v>-0.749</v>
      </c>
      <c r="P46">
        <v>-0.72199999999999998</v>
      </c>
      <c r="Q46">
        <v>-0.72699999999999998</v>
      </c>
      <c r="R46">
        <v>-0.74299999999999999</v>
      </c>
      <c r="S46">
        <v>-0.77</v>
      </c>
      <c r="T46">
        <v>-0.80600000000000005</v>
      </c>
      <c r="U46">
        <v>-0.83099999999999996</v>
      </c>
      <c r="V46">
        <v>-0.85299999999999998</v>
      </c>
      <c r="W46">
        <v>-0.86899999999999999</v>
      </c>
    </row>
    <row r="47" spans="1:23" hidden="1" x14ac:dyDescent="0.25">
      <c r="A47">
        <v>231</v>
      </c>
      <c r="B47">
        <v>-1.268</v>
      </c>
      <c r="C47">
        <v>-1.252</v>
      </c>
      <c r="D47">
        <v>-1.29</v>
      </c>
      <c r="E47">
        <v>-1.302</v>
      </c>
      <c r="F47">
        <v>-1.325</v>
      </c>
      <c r="G47">
        <v>-1.294</v>
      </c>
      <c r="H47">
        <v>-1.262</v>
      </c>
      <c r="I47">
        <v>-1.236</v>
      </c>
      <c r="J47">
        <v>-1.2470000000000001</v>
      </c>
      <c r="N47">
        <v>231</v>
      </c>
      <c r="O47">
        <v>-0.65700000000000003</v>
      </c>
      <c r="P47">
        <v>-0.63300000000000001</v>
      </c>
      <c r="Q47">
        <v>-0.64800000000000002</v>
      </c>
      <c r="R47">
        <v>-0.66700000000000004</v>
      </c>
      <c r="S47">
        <v>-0.69499999999999995</v>
      </c>
      <c r="T47">
        <v>-0.73799999999999999</v>
      </c>
      <c r="U47">
        <v>-0.75900000000000001</v>
      </c>
      <c r="V47">
        <v>-0.78400000000000003</v>
      </c>
      <c r="W47">
        <v>-0.80300000000000005</v>
      </c>
    </row>
    <row r="48" spans="1:23" hidden="1" x14ac:dyDescent="0.25">
      <c r="A48">
        <v>232</v>
      </c>
      <c r="B48">
        <v>-1.147</v>
      </c>
      <c r="C48">
        <v>-1.1419999999999999</v>
      </c>
      <c r="D48">
        <v>-1.1830000000000001</v>
      </c>
      <c r="E48">
        <v>-1.1950000000000001</v>
      </c>
      <c r="F48">
        <v>-1.2250000000000001</v>
      </c>
      <c r="G48">
        <v>-1.194</v>
      </c>
      <c r="H48">
        <v>-1.169</v>
      </c>
      <c r="I48">
        <v>-1.139</v>
      </c>
      <c r="J48">
        <v>-1.163</v>
      </c>
      <c r="N48">
        <v>232</v>
      </c>
      <c r="O48">
        <v>-0.56799999999999995</v>
      </c>
      <c r="P48">
        <v>-0.55400000000000005</v>
      </c>
      <c r="Q48">
        <v>-0.57199999999999995</v>
      </c>
      <c r="R48">
        <v>-0.59399999999999997</v>
      </c>
      <c r="S48">
        <v>-0.626</v>
      </c>
      <c r="T48">
        <v>-0.67200000000000004</v>
      </c>
      <c r="U48">
        <v>-0.69799999999999995</v>
      </c>
      <c r="V48">
        <v>-0.72299999999999998</v>
      </c>
      <c r="W48">
        <v>-0.747</v>
      </c>
    </row>
    <row r="49" spans="1:23" hidden="1" x14ac:dyDescent="0.25">
      <c r="A49">
        <v>233</v>
      </c>
      <c r="B49">
        <v>-1.002</v>
      </c>
      <c r="C49">
        <v>-1.004</v>
      </c>
      <c r="D49">
        <v>-1.0569999999999999</v>
      </c>
      <c r="E49">
        <v>-1.0740000000000001</v>
      </c>
      <c r="F49">
        <v>-1.105</v>
      </c>
      <c r="G49">
        <v>-1.081</v>
      </c>
      <c r="H49">
        <v>-1.06</v>
      </c>
      <c r="I49">
        <v>-1.0289999999999999</v>
      </c>
      <c r="J49">
        <v>-1.0549999999999999</v>
      </c>
      <c r="N49">
        <v>233</v>
      </c>
      <c r="O49">
        <v>-0.46500000000000002</v>
      </c>
      <c r="P49">
        <v>-0.46</v>
      </c>
      <c r="Q49">
        <v>-0.48399999999999999</v>
      </c>
      <c r="R49">
        <v>-0.50900000000000001</v>
      </c>
      <c r="S49">
        <v>-0.54300000000000004</v>
      </c>
      <c r="T49">
        <v>-0.59</v>
      </c>
      <c r="U49">
        <v>-0.626</v>
      </c>
      <c r="V49">
        <v>-0.64500000000000002</v>
      </c>
      <c r="W49">
        <v>-0.67500000000000004</v>
      </c>
    </row>
    <row r="50" spans="1:23" hidden="1" x14ac:dyDescent="0.25">
      <c r="A50">
        <v>234</v>
      </c>
      <c r="B50">
        <v>-0.84099999999999997</v>
      </c>
      <c r="C50">
        <v>-0.86199999999999999</v>
      </c>
      <c r="D50">
        <v>-0.92700000000000005</v>
      </c>
      <c r="E50">
        <v>-0.95399999999999996</v>
      </c>
      <c r="F50">
        <v>-0.98199999999999998</v>
      </c>
      <c r="G50">
        <v>-0.96</v>
      </c>
      <c r="H50">
        <v>-0.93799999999999994</v>
      </c>
      <c r="I50">
        <v>-0.91600000000000004</v>
      </c>
      <c r="J50">
        <v>-0.93700000000000006</v>
      </c>
      <c r="N50">
        <v>234</v>
      </c>
      <c r="O50">
        <v>-0.35199999999999998</v>
      </c>
      <c r="P50">
        <v>-0.35599999999999998</v>
      </c>
      <c r="Q50">
        <v>-0.38600000000000001</v>
      </c>
      <c r="R50">
        <v>-0.41299999999999998</v>
      </c>
      <c r="S50">
        <v>-0.45500000000000002</v>
      </c>
      <c r="T50">
        <v>-0.50600000000000001</v>
      </c>
      <c r="U50">
        <v>-0.54600000000000004</v>
      </c>
      <c r="V50">
        <v>-0.56699999999999995</v>
      </c>
      <c r="W50">
        <v>-0.59699999999999998</v>
      </c>
    </row>
    <row r="51" spans="1:23" hidden="1" x14ac:dyDescent="0.25">
      <c r="A51">
        <v>235</v>
      </c>
      <c r="B51">
        <v>-0.67600000000000005</v>
      </c>
      <c r="C51">
        <v>-0.70199999999999996</v>
      </c>
      <c r="D51">
        <v>-0.78100000000000003</v>
      </c>
      <c r="E51">
        <v>-0.81899999999999995</v>
      </c>
      <c r="F51">
        <v>-0.84799999999999998</v>
      </c>
      <c r="G51">
        <v>-0.83</v>
      </c>
      <c r="H51">
        <v>-0.80900000000000005</v>
      </c>
      <c r="I51">
        <v>-0.79800000000000004</v>
      </c>
      <c r="J51">
        <v>-0.81799999999999995</v>
      </c>
      <c r="N51">
        <v>235</v>
      </c>
      <c r="O51">
        <v>-0.23300000000000001</v>
      </c>
      <c r="P51">
        <v>-0.249</v>
      </c>
      <c r="Q51">
        <v>-0.28599999999999998</v>
      </c>
      <c r="R51">
        <v>-0.318</v>
      </c>
      <c r="S51">
        <v>-0.36399999999999999</v>
      </c>
      <c r="T51">
        <v>-0.42</v>
      </c>
      <c r="U51">
        <v>-0.46300000000000002</v>
      </c>
      <c r="V51">
        <v>-0.48299999999999998</v>
      </c>
      <c r="W51">
        <v>-0.51900000000000002</v>
      </c>
    </row>
    <row r="52" spans="1:23" hidden="1" x14ac:dyDescent="0.25">
      <c r="A52">
        <v>236</v>
      </c>
      <c r="B52">
        <v>-0.495</v>
      </c>
      <c r="C52">
        <v>-0.53100000000000003</v>
      </c>
      <c r="D52">
        <v>-0.624</v>
      </c>
      <c r="E52">
        <v>-0.66800000000000004</v>
      </c>
      <c r="F52">
        <v>-0.70299999999999996</v>
      </c>
      <c r="G52">
        <v>-0.68799999999999994</v>
      </c>
      <c r="H52">
        <v>-0.67200000000000004</v>
      </c>
      <c r="I52">
        <v>-0.66300000000000003</v>
      </c>
      <c r="J52">
        <v>-0.68500000000000005</v>
      </c>
      <c r="N52">
        <v>236</v>
      </c>
      <c r="O52">
        <v>-9.8000000000000004E-2</v>
      </c>
      <c r="P52">
        <v>-0.126</v>
      </c>
      <c r="Q52">
        <v>-0.17</v>
      </c>
      <c r="R52">
        <v>-0.20599999999999999</v>
      </c>
      <c r="S52">
        <v>-0.25700000000000001</v>
      </c>
      <c r="T52">
        <v>-0.32100000000000001</v>
      </c>
      <c r="U52">
        <v>-0.36899999999999999</v>
      </c>
      <c r="V52">
        <v>-0.39</v>
      </c>
      <c r="W52">
        <v>-0.43</v>
      </c>
    </row>
    <row r="53" spans="1:23" hidden="1" x14ac:dyDescent="0.25">
      <c r="A53">
        <v>237</v>
      </c>
      <c r="B53">
        <v>-0.30499999999999999</v>
      </c>
      <c r="C53">
        <v>-0.35799999999999998</v>
      </c>
      <c r="D53">
        <v>-0.46200000000000002</v>
      </c>
      <c r="E53">
        <v>-0.52100000000000002</v>
      </c>
      <c r="F53">
        <v>-0.55500000000000005</v>
      </c>
      <c r="G53">
        <v>-0.54200000000000004</v>
      </c>
      <c r="H53">
        <v>-0.53300000000000003</v>
      </c>
      <c r="I53">
        <v>-0.52900000000000003</v>
      </c>
      <c r="J53">
        <v>-0.55500000000000005</v>
      </c>
      <c r="N53">
        <v>237</v>
      </c>
      <c r="O53">
        <v>4.5999999999999999E-2</v>
      </c>
      <c r="P53">
        <v>5.0000000000000001E-3</v>
      </c>
      <c r="Q53">
        <v>-4.5999999999999999E-2</v>
      </c>
      <c r="R53">
        <v>-8.6999999999999994E-2</v>
      </c>
      <c r="S53">
        <v>-0.14499999999999999</v>
      </c>
      <c r="T53">
        <v>-0.216</v>
      </c>
      <c r="U53">
        <v>-0.27100000000000002</v>
      </c>
      <c r="V53">
        <v>-0.29399999999999998</v>
      </c>
      <c r="W53">
        <v>-0.33700000000000002</v>
      </c>
    </row>
    <row r="54" spans="1:23" hidden="1" x14ac:dyDescent="0.25">
      <c r="A54">
        <v>238</v>
      </c>
      <c r="B54">
        <v>-0.109</v>
      </c>
      <c r="C54">
        <v>-0.17599999999999999</v>
      </c>
      <c r="D54">
        <v>-0.29899999999999999</v>
      </c>
      <c r="E54">
        <v>-0.36899999999999999</v>
      </c>
      <c r="F54">
        <v>-0.40600000000000003</v>
      </c>
      <c r="G54">
        <v>-0.39900000000000002</v>
      </c>
      <c r="H54">
        <v>-0.38800000000000001</v>
      </c>
      <c r="I54">
        <v>-0.39200000000000002</v>
      </c>
      <c r="J54">
        <v>-0.42</v>
      </c>
      <c r="N54">
        <v>238</v>
      </c>
      <c r="O54">
        <v>0.19900000000000001</v>
      </c>
      <c r="P54">
        <v>0.14399999999999999</v>
      </c>
      <c r="Q54">
        <v>8.6999999999999994E-2</v>
      </c>
      <c r="R54">
        <v>3.5000000000000003E-2</v>
      </c>
      <c r="S54">
        <v>-2.8000000000000001E-2</v>
      </c>
      <c r="T54">
        <v>-0.105</v>
      </c>
      <c r="U54">
        <v>-0.16800000000000001</v>
      </c>
      <c r="V54">
        <v>-0.19</v>
      </c>
      <c r="W54">
        <v>-0.24</v>
      </c>
    </row>
    <row r="55" spans="1:23" hidden="1" x14ac:dyDescent="0.25">
      <c r="A55">
        <v>239</v>
      </c>
      <c r="B55">
        <v>8.3000000000000004E-2</v>
      </c>
      <c r="C55">
        <v>-2E-3</v>
      </c>
      <c r="D55">
        <v>-0.14000000000000001</v>
      </c>
      <c r="E55">
        <v>-0.219</v>
      </c>
      <c r="F55">
        <v>-0.26</v>
      </c>
      <c r="G55">
        <v>-0.255</v>
      </c>
      <c r="H55">
        <v>-0.248</v>
      </c>
      <c r="I55">
        <v>-0.255</v>
      </c>
      <c r="J55">
        <v>-0.28599999999999998</v>
      </c>
      <c r="N55">
        <v>239</v>
      </c>
      <c r="O55">
        <v>0.35099999999999998</v>
      </c>
      <c r="P55">
        <v>0.28199999999999997</v>
      </c>
      <c r="Q55">
        <v>0.216</v>
      </c>
      <c r="R55">
        <v>0.16</v>
      </c>
      <c r="S55">
        <v>0.09</v>
      </c>
      <c r="T55">
        <v>4.0000000000000001E-3</v>
      </c>
      <c r="U55">
        <v>-6.5000000000000002E-2</v>
      </c>
      <c r="V55">
        <v>-8.8999999999999996E-2</v>
      </c>
      <c r="W55">
        <v>-0.14299999999999999</v>
      </c>
    </row>
    <row r="56" spans="1:23" hidden="1" x14ac:dyDescent="0.25">
      <c r="A56">
        <v>240</v>
      </c>
      <c r="B56">
        <v>0.26800000000000002</v>
      </c>
      <c r="C56">
        <v>0.17199999999999999</v>
      </c>
      <c r="D56">
        <v>1.7000000000000001E-2</v>
      </c>
      <c r="E56">
        <v>-7.2999999999999995E-2</v>
      </c>
      <c r="F56">
        <v>-0.113</v>
      </c>
      <c r="G56">
        <v>-0.112</v>
      </c>
      <c r="H56">
        <v>-0.108</v>
      </c>
      <c r="I56">
        <v>-0.12</v>
      </c>
      <c r="J56">
        <v>-0.157</v>
      </c>
      <c r="N56">
        <v>240</v>
      </c>
      <c r="O56">
        <v>0.503</v>
      </c>
      <c r="P56">
        <v>0.41899999999999998</v>
      </c>
      <c r="Q56">
        <v>0.34599999999999997</v>
      </c>
      <c r="R56">
        <v>0.28299999999999997</v>
      </c>
      <c r="S56">
        <v>0.20699999999999999</v>
      </c>
      <c r="T56">
        <v>0.113</v>
      </c>
      <c r="U56">
        <v>3.6999999999999998E-2</v>
      </c>
      <c r="V56">
        <v>1.2E-2</v>
      </c>
      <c r="W56">
        <v>-4.9000000000000002E-2</v>
      </c>
    </row>
    <row r="57" spans="1:23" hidden="1" x14ac:dyDescent="0.25">
      <c r="A57">
        <v>241</v>
      </c>
      <c r="B57">
        <v>0.46500000000000002</v>
      </c>
      <c r="C57">
        <v>0.35199999999999998</v>
      </c>
      <c r="D57">
        <v>0.18099999999999999</v>
      </c>
      <c r="E57">
        <v>7.9000000000000001E-2</v>
      </c>
      <c r="F57">
        <v>3.5999999999999997E-2</v>
      </c>
      <c r="G57">
        <v>3.5000000000000003E-2</v>
      </c>
      <c r="H57">
        <v>3.5999999999999997E-2</v>
      </c>
      <c r="I57">
        <v>1.2999999999999999E-2</v>
      </c>
      <c r="J57">
        <v>-2.3E-2</v>
      </c>
      <c r="N57">
        <v>241</v>
      </c>
      <c r="O57">
        <v>0.65400000000000003</v>
      </c>
      <c r="P57">
        <v>0.55600000000000005</v>
      </c>
      <c r="Q57">
        <v>0.47399999999999998</v>
      </c>
      <c r="R57">
        <v>0.40699999999999997</v>
      </c>
      <c r="S57">
        <v>0.32400000000000001</v>
      </c>
      <c r="T57">
        <v>0.221</v>
      </c>
      <c r="U57">
        <v>0.13700000000000001</v>
      </c>
      <c r="V57">
        <v>0.111</v>
      </c>
      <c r="W57">
        <v>4.5999999999999999E-2</v>
      </c>
    </row>
    <row r="58" spans="1:23" hidden="1" x14ac:dyDescent="0.25">
      <c r="A58">
        <v>242</v>
      </c>
      <c r="B58">
        <v>0.67900000000000005</v>
      </c>
      <c r="C58">
        <v>0.54700000000000004</v>
      </c>
      <c r="D58">
        <v>0.36</v>
      </c>
      <c r="E58">
        <v>0.246</v>
      </c>
      <c r="F58">
        <v>0.19900000000000001</v>
      </c>
      <c r="G58">
        <v>0.19400000000000001</v>
      </c>
      <c r="H58">
        <v>0.188</v>
      </c>
      <c r="I58">
        <v>0.16</v>
      </c>
      <c r="J58">
        <v>0.12</v>
      </c>
      <c r="N58">
        <v>242</v>
      </c>
      <c r="O58">
        <v>0.81699999999999995</v>
      </c>
      <c r="P58">
        <v>0.70599999999999996</v>
      </c>
      <c r="Q58">
        <v>0.61499999999999999</v>
      </c>
      <c r="R58">
        <v>0.53800000000000003</v>
      </c>
      <c r="S58">
        <v>0.44700000000000001</v>
      </c>
      <c r="T58">
        <v>0.33600000000000002</v>
      </c>
      <c r="U58">
        <v>0.24399999999999999</v>
      </c>
      <c r="V58">
        <v>0.218</v>
      </c>
      <c r="W58">
        <v>0.14799999999999999</v>
      </c>
    </row>
    <row r="59" spans="1:23" hidden="1" x14ac:dyDescent="0.25">
      <c r="A59">
        <v>243</v>
      </c>
      <c r="B59">
        <v>0.91600000000000004</v>
      </c>
      <c r="C59">
        <v>0.76200000000000001</v>
      </c>
      <c r="D59">
        <v>0.54900000000000004</v>
      </c>
      <c r="E59">
        <v>0.42299999999999999</v>
      </c>
      <c r="F59">
        <v>0.372</v>
      </c>
      <c r="G59">
        <v>0.36199999999999999</v>
      </c>
      <c r="H59">
        <v>0.35199999999999998</v>
      </c>
      <c r="I59">
        <v>0.316</v>
      </c>
      <c r="J59">
        <v>0.27200000000000002</v>
      </c>
      <c r="N59">
        <v>243</v>
      </c>
      <c r="O59">
        <v>1</v>
      </c>
      <c r="P59">
        <v>0.87</v>
      </c>
      <c r="Q59">
        <v>0.76800000000000002</v>
      </c>
      <c r="R59">
        <v>0.68100000000000005</v>
      </c>
      <c r="S59">
        <v>0.58199999999999996</v>
      </c>
      <c r="T59">
        <v>0.46200000000000002</v>
      </c>
      <c r="U59">
        <v>0.36199999999999999</v>
      </c>
      <c r="V59">
        <v>0.33600000000000002</v>
      </c>
      <c r="W59">
        <v>0.25700000000000001</v>
      </c>
    </row>
    <row r="60" spans="1:23" hidden="1" x14ac:dyDescent="0.25">
      <c r="A60">
        <v>244</v>
      </c>
      <c r="B60">
        <v>1.147</v>
      </c>
      <c r="C60">
        <v>0.97499999999999998</v>
      </c>
      <c r="D60">
        <v>0.745</v>
      </c>
      <c r="E60">
        <v>0.60299999999999998</v>
      </c>
      <c r="F60">
        <v>0.55000000000000004</v>
      </c>
      <c r="G60">
        <v>0.53200000000000003</v>
      </c>
      <c r="H60">
        <v>0.52</v>
      </c>
      <c r="I60">
        <v>0.47599999999999998</v>
      </c>
      <c r="J60">
        <v>0.42499999999999999</v>
      </c>
      <c r="N60">
        <v>244</v>
      </c>
      <c r="O60">
        <v>1.198</v>
      </c>
      <c r="P60">
        <v>1.044</v>
      </c>
      <c r="Q60">
        <v>0.93300000000000005</v>
      </c>
      <c r="R60">
        <v>0.84</v>
      </c>
      <c r="S60">
        <v>0.73099999999999998</v>
      </c>
      <c r="T60">
        <v>0.6</v>
      </c>
      <c r="U60">
        <v>0.49</v>
      </c>
      <c r="V60">
        <v>0.46200000000000002</v>
      </c>
      <c r="W60">
        <v>0.374</v>
      </c>
    </row>
    <row r="61" spans="1:23" x14ac:dyDescent="0.25">
      <c r="A61">
        <v>245</v>
      </c>
      <c r="B61">
        <v>1.351</v>
      </c>
      <c r="C61">
        <v>1.169</v>
      </c>
      <c r="D61">
        <v>0.92300000000000004</v>
      </c>
      <c r="E61">
        <v>0.76400000000000001</v>
      </c>
      <c r="F61">
        <v>0.71099999999999997</v>
      </c>
      <c r="G61">
        <v>0.68799999999999994</v>
      </c>
      <c r="H61">
        <v>0.67100000000000004</v>
      </c>
      <c r="I61">
        <v>0.61599999999999999</v>
      </c>
      <c r="J61">
        <v>0.56000000000000005</v>
      </c>
      <c r="N61">
        <v>245</v>
      </c>
      <c r="O61">
        <v>1.3959999999999999</v>
      </c>
      <c r="P61">
        <v>1.226</v>
      </c>
      <c r="Q61">
        <v>1.103</v>
      </c>
      <c r="R61">
        <v>1.0029999999999999</v>
      </c>
      <c r="S61">
        <v>0.88400000000000001</v>
      </c>
      <c r="T61">
        <v>0.74</v>
      </c>
      <c r="U61">
        <v>0.61899999999999999</v>
      </c>
      <c r="V61">
        <v>0.58899999999999997</v>
      </c>
      <c r="W61">
        <v>0.49299999999999999</v>
      </c>
    </row>
    <row r="62" spans="1:23" x14ac:dyDescent="0.25">
      <c r="A62">
        <v>246</v>
      </c>
      <c r="B62">
        <v>1.5149999999999999</v>
      </c>
      <c r="C62">
        <v>1.323</v>
      </c>
      <c r="D62">
        <v>1.0629999999999999</v>
      </c>
      <c r="E62">
        <v>0.89300000000000002</v>
      </c>
      <c r="F62">
        <v>0.83599999999999997</v>
      </c>
      <c r="G62">
        <v>0.81200000000000006</v>
      </c>
      <c r="H62">
        <v>0.79</v>
      </c>
      <c r="I62">
        <v>0.73099999999999998</v>
      </c>
      <c r="J62">
        <v>0.67100000000000004</v>
      </c>
      <c r="N62">
        <v>246</v>
      </c>
      <c r="O62">
        <v>1.57</v>
      </c>
      <c r="P62">
        <v>1.3879999999999999</v>
      </c>
      <c r="Q62">
        <v>1.26</v>
      </c>
      <c r="R62">
        <v>1.147</v>
      </c>
      <c r="S62">
        <v>1.0189999999999999</v>
      </c>
      <c r="T62">
        <v>0.86199999999999999</v>
      </c>
      <c r="U62">
        <v>0.73499999999999999</v>
      </c>
      <c r="V62">
        <v>0.70299999999999996</v>
      </c>
      <c r="W62">
        <v>0.6</v>
      </c>
    </row>
    <row r="63" spans="1:23" x14ac:dyDescent="0.25">
      <c r="A63">
        <v>247</v>
      </c>
      <c r="B63">
        <v>1.6120000000000001</v>
      </c>
      <c r="C63">
        <v>1.4139999999999999</v>
      </c>
      <c r="D63">
        <v>1.149</v>
      </c>
      <c r="E63">
        <v>0.97799999999999998</v>
      </c>
      <c r="F63">
        <v>0.91700000000000004</v>
      </c>
      <c r="G63">
        <v>0.89300000000000002</v>
      </c>
      <c r="H63">
        <v>0.86799999999999999</v>
      </c>
      <c r="I63">
        <v>0.80500000000000005</v>
      </c>
      <c r="J63">
        <v>0.746</v>
      </c>
      <c r="N63">
        <v>247</v>
      </c>
      <c r="O63">
        <v>1.7050000000000001</v>
      </c>
      <c r="P63">
        <v>1.51</v>
      </c>
      <c r="Q63">
        <v>1.373</v>
      </c>
      <c r="R63">
        <v>1.256</v>
      </c>
      <c r="S63">
        <v>1.1220000000000001</v>
      </c>
      <c r="T63">
        <v>0.95699999999999996</v>
      </c>
      <c r="U63">
        <v>0.82399999999999995</v>
      </c>
      <c r="V63">
        <v>0.79300000000000004</v>
      </c>
      <c r="W63">
        <v>0.68300000000000005</v>
      </c>
    </row>
    <row r="64" spans="1:23" x14ac:dyDescent="0.25">
      <c r="A64">
        <v>248</v>
      </c>
      <c r="B64">
        <v>1.673</v>
      </c>
      <c r="C64">
        <v>1.4790000000000001</v>
      </c>
      <c r="D64">
        <v>1.2070000000000001</v>
      </c>
      <c r="E64">
        <v>1.0349999999999999</v>
      </c>
      <c r="F64">
        <v>0.97499999999999998</v>
      </c>
      <c r="G64">
        <v>0.94799999999999995</v>
      </c>
      <c r="H64">
        <v>0.92400000000000004</v>
      </c>
      <c r="I64">
        <v>0.85899999999999999</v>
      </c>
      <c r="J64">
        <v>0.80100000000000005</v>
      </c>
      <c r="N64">
        <v>248</v>
      </c>
      <c r="O64">
        <v>1.772</v>
      </c>
      <c r="P64">
        <v>1.579</v>
      </c>
      <c r="Q64">
        <v>1.4390000000000001</v>
      </c>
      <c r="R64">
        <v>1.319</v>
      </c>
      <c r="S64">
        <v>1.1819999999999999</v>
      </c>
      <c r="T64">
        <v>1.0149999999999999</v>
      </c>
      <c r="U64">
        <v>0.878</v>
      </c>
      <c r="V64">
        <v>0.84599999999999997</v>
      </c>
      <c r="W64">
        <v>0.73399999999999999</v>
      </c>
    </row>
    <row r="65" spans="1:23" x14ac:dyDescent="0.25">
      <c r="A65">
        <v>249</v>
      </c>
      <c r="B65">
        <v>1.754</v>
      </c>
      <c r="C65">
        <v>1.5569999999999999</v>
      </c>
      <c r="D65">
        <v>1.2849999999999999</v>
      </c>
      <c r="E65">
        <v>1.1080000000000001</v>
      </c>
      <c r="F65">
        <v>1.048</v>
      </c>
      <c r="G65">
        <v>1.02</v>
      </c>
      <c r="H65">
        <v>0.99299999999999999</v>
      </c>
      <c r="I65">
        <v>0.92400000000000004</v>
      </c>
      <c r="J65">
        <v>0.86599999999999999</v>
      </c>
      <c r="N65">
        <v>249</v>
      </c>
      <c r="O65">
        <v>1.825</v>
      </c>
      <c r="P65">
        <v>1.6240000000000001</v>
      </c>
      <c r="Q65">
        <v>1.4830000000000001</v>
      </c>
      <c r="R65">
        <v>1.363</v>
      </c>
      <c r="S65">
        <v>1.226</v>
      </c>
      <c r="T65">
        <v>1.0580000000000001</v>
      </c>
      <c r="U65">
        <v>0.91800000000000004</v>
      </c>
      <c r="V65">
        <v>0.88600000000000001</v>
      </c>
      <c r="W65">
        <v>0.77400000000000002</v>
      </c>
    </row>
    <row r="66" spans="1:23" x14ac:dyDescent="0.25">
      <c r="A66">
        <v>250</v>
      </c>
      <c r="B66">
        <v>1.875</v>
      </c>
      <c r="C66">
        <v>1.681</v>
      </c>
      <c r="D66">
        <v>1.3979999999999999</v>
      </c>
      <c r="E66">
        <v>1.2150000000000001</v>
      </c>
      <c r="F66">
        <v>1.1539999999999999</v>
      </c>
      <c r="G66">
        <v>1.1220000000000001</v>
      </c>
      <c r="H66">
        <v>1.093</v>
      </c>
      <c r="I66">
        <v>1.0189999999999999</v>
      </c>
      <c r="J66">
        <v>0.95899999999999996</v>
      </c>
      <c r="N66">
        <v>250</v>
      </c>
      <c r="O66">
        <v>1.9</v>
      </c>
      <c r="P66">
        <v>1.6950000000000001</v>
      </c>
      <c r="Q66">
        <v>1.552</v>
      </c>
      <c r="R66">
        <v>1.4319999999999999</v>
      </c>
      <c r="S66">
        <v>1.292</v>
      </c>
      <c r="T66">
        <v>1.119</v>
      </c>
      <c r="U66">
        <v>0.97599999999999998</v>
      </c>
      <c r="V66">
        <v>0.94399999999999995</v>
      </c>
      <c r="W66">
        <v>0.83</v>
      </c>
    </row>
    <row r="67" spans="1:23" x14ac:dyDescent="0.25">
      <c r="A67">
        <v>251</v>
      </c>
      <c r="B67">
        <v>2.0219999999999998</v>
      </c>
      <c r="C67">
        <v>1.8220000000000001</v>
      </c>
      <c r="D67">
        <v>1.5249999999999999</v>
      </c>
      <c r="E67">
        <v>1.333</v>
      </c>
      <c r="F67">
        <v>1.27</v>
      </c>
      <c r="G67">
        <v>1.232</v>
      </c>
      <c r="H67">
        <v>1.204</v>
      </c>
      <c r="I67">
        <v>1.127</v>
      </c>
      <c r="J67">
        <v>1.0629999999999999</v>
      </c>
      <c r="N67">
        <v>251</v>
      </c>
      <c r="O67">
        <v>2.0139999999999998</v>
      </c>
      <c r="P67">
        <v>1.8049999999999999</v>
      </c>
      <c r="Q67">
        <v>1.655</v>
      </c>
      <c r="R67">
        <v>1.5329999999999999</v>
      </c>
      <c r="S67">
        <v>1.385</v>
      </c>
      <c r="T67">
        <v>1.208</v>
      </c>
      <c r="U67">
        <v>1.0589999999999999</v>
      </c>
      <c r="V67">
        <v>1.0289999999999999</v>
      </c>
      <c r="W67">
        <v>0.90800000000000003</v>
      </c>
    </row>
    <row r="68" spans="1:23" x14ac:dyDescent="0.25">
      <c r="A68">
        <v>252</v>
      </c>
      <c r="B68">
        <v>2.145</v>
      </c>
      <c r="C68">
        <v>1.9610000000000001</v>
      </c>
      <c r="D68">
        <v>1.6579999999999999</v>
      </c>
      <c r="E68">
        <v>1.4510000000000001</v>
      </c>
      <c r="F68">
        <v>1.3879999999999999</v>
      </c>
      <c r="G68">
        <v>1.349</v>
      </c>
      <c r="H68">
        <v>1.3149999999999999</v>
      </c>
      <c r="I68">
        <v>1.2310000000000001</v>
      </c>
      <c r="J68">
        <v>1.167</v>
      </c>
      <c r="N68">
        <v>252</v>
      </c>
      <c r="O68">
        <v>2.141</v>
      </c>
      <c r="P68">
        <v>1.93</v>
      </c>
      <c r="Q68">
        <v>1.7689999999999999</v>
      </c>
      <c r="R68">
        <v>1.6439999999999999</v>
      </c>
      <c r="S68">
        <v>1.49</v>
      </c>
      <c r="T68">
        <v>1.3080000000000001</v>
      </c>
      <c r="U68">
        <v>1.153</v>
      </c>
      <c r="V68">
        <v>1.119</v>
      </c>
      <c r="W68">
        <v>0.99399999999999999</v>
      </c>
    </row>
    <row r="69" spans="1:23" s="30" customFormat="1" x14ac:dyDescent="0.25">
      <c r="A69" s="30">
        <v>253</v>
      </c>
      <c r="B69" s="30">
        <v>2.2320000000000002</v>
      </c>
      <c r="C69" s="30">
        <v>2.0510000000000002</v>
      </c>
      <c r="D69" s="30">
        <v>1.754</v>
      </c>
      <c r="E69" s="30">
        <v>1.544</v>
      </c>
      <c r="F69" s="30">
        <v>1.4790000000000001</v>
      </c>
      <c r="G69" s="30">
        <v>1.4350000000000001</v>
      </c>
      <c r="H69" s="30">
        <v>1.401</v>
      </c>
      <c r="I69" s="30">
        <v>1.3089999999999999</v>
      </c>
      <c r="J69" s="30">
        <v>1.242</v>
      </c>
      <c r="N69" s="30">
        <v>253</v>
      </c>
      <c r="O69" s="30">
        <v>2.2589999999999999</v>
      </c>
      <c r="P69" s="82">
        <v>2.0499999999999998</v>
      </c>
      <c r="Q69" s="30">
        <v>1.891</v>
      </c>
      <c r="R69" s="30">
        <v>1.758</v>
      </c>
      <c r="S69" s="30">
        <v>1.5609999999999999</v>
      </c>
      <c r="T69" s="30">
        <v>1.306</v>
      </c>
      <c r="U69" s="30">
        <v>1.1439999999999999</v>
      </c>
      <c r="V69" s="30">
        <v>1.0089999999999999</v>
      </c>
      <c r="W69" s="30">
        <v>0.90600000000000003</v>
      </c>
    </row>
    <row r="70" spans="1:23" x14ac:dyDescent="0.25">
      <c r="A70">
        <v>254</v>
      </c>
      <c r="B70">
        <v>2.2639999999999998</v>
      </c>
      <c r="C70">
        <v>2.0550000000000002</v>
      </c>
      <c r="D70">
        <v>1.7529999999999999</v>
      </c>
      <c r="E70">
        <v>1.5429999999999999</v>
      </c>
      <c r="F70">
        <v>1.4810000000000001</v>
      </c>
      <c r="G70">
        <v>1.4410000000000001</v>
      </c>
      <c r="H70">
        <v>1.401</v>
      </c>
      <c r="I70">
        <v>1.3149999999999999</v>
      </c>
      <c r="J70">
        <v>1.244</v>
      </c>
      <c r="N70">
        <v>254</v>
      </c>
      <c r="O70">
        <v>2.347</v>
      </c>
      <c r="P70">
        <v>2.1360000000000001</v>
      </c>
      <c r="Q70">
        <v>1.972</v>
      </c>
      <c r="R70">
        <v>1.8360000000000001</v>
      </c>
      <c r="S70">
        <v>1.67</v>
      </c>
      <c r="T70">
        <v>1.468</v>
      </c>
      <c r="U70">
        <v>1.306</v>
      </c>
      <c r="V70">
        <v>1.268</v>
      </c>
      <c r="W70">
        <v>1.131</v>
      </c>
    </row>
    <row r="71" spans="1:23" x14ac:dyDescent="0.25">
      <c r="A71">
        <v>255</v>
      </c>
      <c r="B71">
        <v>2.1419999999999999</v>
      </c>
      <c r="C71">
        <v>1.9379999999999999</v>
      </c>
      <c r="D71">
        <v>1.6459999999999999</v>
      </c>
      <c r="E71">
        <v>1.4470000000000001</v>
      </c>
      <c r="F71">
        <v>1.387</v>
      </c>
      <c r="G71">
        <v>1.3460000000000001</v>
      </c>
      <c r="H71">
        <v>1.319</v>
      </c>
      <c r="I71">
        <v>1.2370000000000001</v>
      </c>
      <c r="J71">
        <v>1.167</v>
      </c>
      <c r="N71">
        <v>255</v>
      </c>
      <c r="O71">
        <v>2.3290000000000002</v>
      </c>
      <c r="P71">
        <v>2.1080000000000001</v>
      </c>
      <c r="Q71">
        <v>1.956</v>
      </c>
      <c r="R71">
        <v>1.8140000000000001</v>
      </c>
      <c r="S71">
        <v>1.6519999999999999</v>
      </c>
      <c r="T71">
        <v>1.4530000000000001</v>
      </c>
      <c r="U71">
        <v>1.2929999999999999</v>
      </c>
      <c r="V71">
        <v>1.254</v>
      </c>
      <c r="W71">
        <v>1.119</v>
      </c>
    </row>
    <row r="72" spans="1:23" x14ac:dyDescent="0.25">
      <c r="A72">
        <v>256</v>
      </c>
      <c r="B72">
        <v>1.9039999999999999</v>
      </c>
      <c r="C72">
        <v>1.7090000000000001</v>
      </c>
      <c r="D72">
        <v>1.4430000000000001</v>
      </c>
      <c r="E72">
        <v>1.264</v>
      </c>
      <c r="F72">
        <v>1.206</v>
      </c>
      <c r="G72">
        <v>1.1819999999999999</v>
      </c>
      <c r="H72">
        <v>1.157</v>
      </c>
      <c r="I72">
        <v>1.083</v>
      </c>
      <c r="J72">
        <v>1.0229999999999999</v>
      </c>
      <c r="N72">
        <v>256</v>
      </c>
      <c r="O72">
        <v>2.1869999999999998</v>
      </c>
      <c r="P72">
        <v>1.968</v>
      </c>
      <c r="Q72">
        <v>1.825</v>
      </c>
      <c r="R72">
        <v>1.6879999999999999</v>
      </c>
      <c r="S72">
        <v>1.5309999999999999</v>
      </c>
      <c r="T72">
        <v>1.3440000000000001</v>
      </c>
      <c r="U72">
        <v>1.198</v>
      </c>
      <c r="V72">
        <v>1.163</v>
      </c>
      <c r="W72">
        <v>1.0349999999999999</v>
      </c>
    </row>
    <row r="73" spans="1:23" x14ac:dyDescent="0.25">
      <c r="A73">
        <v>257</v>
      </c>
      <c r="B73">
        <v>1.629</v>
      </c>
      <c r="C73">
        <v>1.452</v>
      </c>
      <c r="D73">
        <v>1.2150000000000001</v>
      </c>
      <c r="E73">
        <v>1.0640000000000001</v>
      </c>
      <c r="F73">
        <v>1.008</v>
      </c>
      <c r="G73">
        <v>0.99399999999999999</v>
      </c>
      <c r="H73">
        <v>0.97699999999999998</v>
      </c>
      <c r="I73">
        <v>0.92100000000000004</v>
      </c>
      <c r="J73">
        <v>0.86899999999999999</v>
      </c>
      <c r="N73">
        <v>257</v>
      </c>
      <c r="O73">
        <v>1.9370000000000001</v>
      </c>
      <c r="P73">
        <v>1.734</v>
      </c>
      <c r="Q73">
        <v>1.6020000000000001</v>
      </c>
      <c r="R73">
        <v>1.4830000000000001</v>
      </c>
      <c r="S73">
        <v>1.3440000000000001</v>
      </c>
      <c r="T73">
        <v>1.177</v>
      </c>
      <c r="U73">
        <v>1.0469999999999999</v>
      </c>
      <c r="V73">
        <v>1.0169999999999999</v>
      </c>
      <c r="W73">
        <v>0.90500000000000003</v>
      </c>
    </row>
    <row r="74" spans="1:23" x14ac:dyDescent="0.25">
      <c r="A74">
        <v>258</v>
      </c>
      <c r="B74">
        <v>1.409</v>
      </c>
      <c r="C74">
        <v>1.25</v>
      </c>
      <c r="D74">
        <v>1.04</v>
      </c>
      <c r="E74">
        <v>0.91300000000000003</v>
      </c>
      <c r="F74">
        <v>0.85899999999999999</v>
      </c>
      <c r="G74">
        <v>0.85099999999999998</v>
      </c>
      <c r="H74">
        <v>0.84099999999999997</v>
      </c>
      <c r="I74">
        <v>0.79600000000000004</v>
      </c>
      <c r="J74">
        <v>0.752</v>
      </c>
      <c r="N74">
        <v>258</v>
      </c>
      <c r="O74">
        <v>1.67</v>
      </c>
      <c r="P74">
        <v>1.4970000000000001</v>
      </c>
      <c r="Q74">
        <v>1.383</v>
      </c>
      <c r="R74">
        <v>1.2769999999999999</v>
      </c>
      <c r="S74">
        <v>1.1559999999999999</v>
      </c>
      <c r="T74">
        <v>1.008</v>
      </c>
      <c r="U74">
        <v>0.89800000000000002</v>
      </c>
      <c r="V74">
        <v>0.873</v>
      </c>
      <c r="W74">
        <v>0.77700000000000002</v>
      </c>
    </row>
    <row r="75" spans="1:23" x14ac:dyDescent="0.25">
      <c r="A75">
        <v>259</v>
      </c>
      <c r="B75">
        <v>1.234</v>
      </c>
      <c r="C75">
        <v>1.091</v>
      </c>
      <c r="D75">
        <v>0.90500000000000003</v>
      </c>
      <c r="E75">
        <v>0.79400000000000004</v>
      </c>
      <c r="F75">
        <v>0.745</v>
      </c>
      <c r="G75">
        <v>0.74</v>
      </c>
      <c r="H75">
        <v>0.73699999999999999</v>
      </c>
      <c r="I75">
        <v>0.70099999999999996</v>
      </c>
      <c r="J75">
        <v>0.66300000000000003</v>
      </c>
      <c r="N75">
        <v>259</v>
      </c>
      <c r="O75">
        <v>1.452</v>
      </c>
      <c r="P75">
        <v>1.3080000000000001</v>
      </c>
      <c r="Q75">
        <v>1.2050000000000001</v>
      </c>
      <c r="R75">
        <v>1.1120000000000001</v>
      </c>
      <c r="S75">
        <v>1.006</v>
      </c>
      <c r="T75">
        <v>0.877</v>
      </c>
      <c r="U75">
        <v>0.78100000000000003</v>
      </c>
      <c r="V75">
        <v>0.75800000000000001</v>
      </c>
      <c r="W75">
        <v>0.67500000000000004</v>
      </c>
    </row>
    <row r="76" spans="1:23" x14ac:dyDescent="0.25">
      <c r="A76">
        <v>260</v>
      </c>
      <c r="B76">
        <v>1.0660000000000001</v>
      </c>
      <c r="C76">
        <v>0.94</v>
      </c>
      <c r="D76">
        <v>0.77800000000000002</v>
      </c>
      <c r="E76">
        <v>0.68100000000000005</v>
      </c>
      <c r="F76">
        <v>0.63800000000000001</v>
      </c>
      <c r="G76">
        <v>0.63800000000000001</v>
      </c>
      <c r="H76">
        <v>0.63700000000000001</v>
      </c>
      <c r="I76">
        <v>0.60899999999999999</v>
      </c>
      <c r="J76">
        <v>0.57799999999999996</v>
      </c>
      <c r="N76">
        <v>260</v>
      </c>
      <c r="O76">
        <v>1.288</v>
      </c>
      <c r="P76">
        <v>1.159</v>
      </c>
      <c r="Q76">
        <v>1.0680000000000001</v>
      </c>
      <c r="R76">
        <v>0.98799999999999999</v>
      </c>
      <c r="S76">
        <v>0.89200000000000002</v>
      </c>
      <c r="T76">
        <v>0.77700000000000002</v>
      </c>
      <c r="U76">
        <v>0.69</v>
      </c>
      <c r="V76">
        <v>0.67</v>
      </c>
      <c r="W76">
        <v>0.59699999999999998</v>
      </c>
    </row>
    <row r="77" spans="1:23" x14ac:dyDescent="0.25">
      <c r="A77">
        <v>261</v>
      </c>
      <c r="B77">
        <v>0.89200000000000002</v>
      </c>
      <c r="C77">
        <v>0.78700000000000003</v>
      </c>
      <c r="D77">
        <v>0.64900000000000002</v>
      </c>
      <c r="E77">
        <v>0.56699999999999995</v>
      </c>
      <c r="F77">
        <v>0.52500000000000002</v>
      </c>
      <c r="G77">
        <v>0.53100000000000003</v>
      </c>
      <c r="H77">
        <v>0.53500000000000003</v>
      </c>
      <c r="I77">
        <v>0.51500000000000001</v>
      </c>
      <c r="J77">
        <v>0.48899999999999999</v>
      </c>
      <c r="N77">
        <v>261</v>
      </c>
      <c r="O77">
        <v>1.125</v>
      </c>
      <c r="P77">
        <v>1.0149999999999999</v>
      </c>
      <c r="Q77">
        <v>0.93700000000000006</v>
      </c>
      <c r="R77">
        <v>0.86599999999999999</v>
      </c>
      <c r="S77">
        <v>0.78</v>
      </c>
      <c r="T77">
        <v>0.67800000000000005</v>
      </c>
      <c r="U77">
        <v>0.60199999999999998</v>
      </c>
      <c r="V77">
        <v>0.58399999999999996</v>
      </c>
      <c r="W77">
        <v>0.52100000000000002</v>
      </c>
    </row>
    <row r="78" spans="1:23" x14ac:dyDescent="0.25">
      <c r="A78">
        <v>262</v>
      </c>
      <c r="B78">
        <v>0.73299999999999998</v>
      </c>
      <c r="C78">
        <v>0.64900000000000002</v>
      </c>
      <c r="D78">
        <v>0.52800000000000002</v>
      </c>
      <c r="E78">
        <v>0.46200000000000002</v>
      </c>
      <c r="F78">
        <v>0.42199999999999999</v>
      </c>
      <c r="G78">
        <v>0.433</v>
      </c>
      <c r="H78">
        <v>0.441</v>
      </c>
      <c r="I78">
        <v>0.43</v>
      </c>
      <c r="J78">
        <v>0.40799999999999997</v>
      </c>
      <c r="N78">
        <v>262</v>
      </c>
      <c r="O78">
        <v>0.96099999999999997</v>
      </c>
      <c r="P78">
        <v>0.872</v>
      </c>
      <c r="Q78">
        <v>0.80500000000000005</v>
      </c>
      <c r="R78">
        <v>0.74299999999999999</v>
      </c>
      <c r="S78">
        <v>0.66800000000000004</v>
      </c>
      <c r="T78">
        <v>0.57899999999999996</v>
      </c>
      <c r="U78">
        <v>0.51400000000000001</v>
      </c>
      <c r="V78">
        <v>0.499</v>
      </c>
      <c r="W78">
        <v>0.44600000000000001</v>
      </c>
    </row>
    <row r="79" spans="1:23" x14ac:dyDescent="0.25">
      <c r="A79">
        <v>263</v>
      </c>
      <c r="B79">
        <v>0.60599999999999998</v>
      </c>
      <c r="C79">
        <v>0.53800000000000003</v>
      </c>
      <c r="D79">
        <v>0.433</v>
      </c>
      <c r="E79">
        <v>0.378</v>
      </c>
      <c r="F79">
        <v>0.34200000000000003</v>
      </c>
      <c r="G79">
        <v>0.35599999999999998</v>
      </c>
      <c r="H79">
        <v>0.36799999999999999</v>
      </c>
      <c r="I79">
        <v>0.36299999999999999</v>
      </c>
      <c r="J79">
        <v>0.34399999999999997</v>
      </c>
      <c r="N79">
        <v>263</v>
      </c>
      <c r="O79">
        <v>0.81399999999999995</v>
      </c>
      <c r="P79">
        <v>0.74299999999999999</v>
      </c>
      <c r="Q79">
        <v>0.68600000000000005</v>
      </c>
      <c r="R79">
        <v>0.63300000000000001</v>
      </c>
      <c r="S79">
        <v>0.56799999999999995</v>
      </c>
      <c r="T79">
        <v>0.49099999999999999</v>
      </c>
      <c r="U79">
        <v>0.436</v>
      </c>
      <c r="V79">
        <v>0.42299999999999999</v>
      </c>
      <c r="W79">
        <v>0.376</v>
      </c>
    </row>
    <row r="80" spans="1:23" x14ac:dyDescent="0.25">
      <c r="A80">
        <v>264</v>
      </c>
      <c r="B80">
        <v>0.52800000000000002</v>
      </c>
      <c r="C80">
        <v>0.47</v>
      </c>
      <c r="D80">
        <v>0.376</v>
      </c>
      <c r="E80">
        <v>0.32800000000000001</v>
      </c>
      <c r="F80">
        <v>0.29399999999999998</v>
      </c>
      <c r="G80">
        <v>0.311</v>
      </c>
      <c r="H80">
        <v>0.32500000000000001</v>
      </c>
      <c r="I80">
        <v>0.32300000000000001</v>
      </c>
      <c r="J80">
        <v>0.30599999999999999</v>
      </c>
      <c r="N80">
        <v>264</v>
      </c>
      <c r="O80">
        <v>0.70199999999999996</v>
      </c>
      <c r="P80">
        <v>0.64200000000000002</v>
      </c>
      <c r="Q80">
        <v>0.59399999999999997</v>
      </c>
      <c r="R80">
        <v>0.54800000000000004</v>
      </c>
      <c r="S80">
        <v>0.49099999999999999</v>
      </c>
      <c r="T80">
        <v>0.42399999999999999</v>
      </c>
      <c r="U80">
        <v>0.375</v>
      </c>
      <c r="V80">
        <v>0.36299999999999999</v>
      </c>
      <c r="W80">
        <v>0.32300000000000001</v>
      </c>
    </row>
    <row r="81" spans="1:23" x14ac:dyDescent="0.25">
      <c r="A81">
        <v>265</v>
      </c>
      <c r="B81">
        <v>0.49199999999999999</v>
      </c>
      <c r="C81">
        <v>0.44</v>
      </c>
      <c r="D81">
        <v>0.35099999999999998</v>
      </c>
      <c r="E81">
        <v>0.30599999999999999</v>
      </c>
      <c r="F81">
        <v>0.27300000000000002</v>
      </c>
      <c r="G81">
        <v>0.29199999999999998</v>
      </c>
      <c r="H81">
        <v>0.307</v>
      </c>
      <c r="I81">
        <v>0.307</v>
      </c>
      <c r="J81">
        <v>0.29099999999999998</v>
      </c>
      <c r="N81">
        <v>265</v>
      </c>
      <c r="O81">
        <v>0.63500000000000001</v>
      </c>
      <c r="P81">
        <v>0.58399999999999996</v>
      </c>
      <c r="Q81">
        <v>0.54100000000000004</v>
      </c>
      <c r="R81">
        <v>0.499</v>
      </c>
      <c r="S81">
        <v>0.44600000000000001</v>
      </c>
      <c r="T81">
        <v>0.38400000000000001</v>
      </c>
      <c r="U81">
        <v>0.34</v>
      </c>
      <c r="V81">
        <v>0.32800000000000001</v>
      </c>
      <c r="W81">
        <v>0.29299999999999998</v>
      </c>
    </row>
    <row r="82" spans="1:23" x14ac:dyDescent="0.25">
      <c r="A82">
        <v>266</v>
      </c>
      <c r="B82">
        <v>0.46100000000000002</v>
      </c>
      <c r="C82">
        <v>0.41299999999999998</v>
      </c>
      <c r="D82">
        <v>0.32900000000000001</v>
      </c>
      <c r="E82">
        <v>0.28799999999999998</v>
      </c>
      <c r="F82">
        <v>0.25600000000000001</v>
      </c>
      <c r="G82">
        <v>0.27500000000000002</v>
      </c>
      <c r="H82">
        <v>0.29099999999999998</v>
      </c>
      <c r="I82">
        <v>0.29299999999999998</v>
      </c>
      <c r="J82">
        <v>0.27800000000000002</v>
      </c>
      <c r="N82">
        <v>266</v>
      </c>
      <c r="O82">
        <v>0.60299999999999998</v>
      </c>
      <c r="P82">
        <v>0.55600000000000005</v>
      </c>
      <c r="Q82">
        <v>0.51500000000000001</v>
      </c>
      <c r="R82">
        <v>0.47599999999999998</v>
      </c>
      <c r="S82">
        <v>0.42499999999999999</v>
      </c>
      <c r="T82">
        <v>0.36599999999999999</v>
      </c>
      <c r="U82">
        <v>0.32400000000000001</v>
      </c>
      <c r="V82">
        <v>0.313</v>
      </c>
      <c r="W82">
        <v>0.28000000000000003</v>
      </c>
    </row>
    <row r="83" spans="1:23" x14ac:dyDescent="0.25">
      <c r="A83">
        <v>267</v>
      </c>
      <c r="B83">
        <v>0.42599999999999999</v>
      </c>
      <c r="C83">
        <v>0.38300000000000001</v>
      </c>
      <c r="D83">
        <v>0.30399999999999999</v>
      </c>
      <c r="E83">
        <v>0.26700000000000002</v>
      </c>
      <c r="F83">
        <v>0.23499999999999999</v>
      </c>
      <c r="G83">
        <v>0.25600000000000001</v>
      </c>
      <c r="H83">
        <v>0.27300000000000002</v>
      </c>
      <c r="I83">
        <v>0.27700000000000002</v>
      </c>
      <c r="J83">
        <v>0.26300000000000001</v>
      </c>
      <c r="N83">
        <v>267</v>
      </c>
      <c r="O83">
        <v>0.57099999999999995</v>
      </c>
      <c r="P83">
        <v>0.52800000000000002</v>
      </c>
      <c r="Q83">
        <v>0.49</v>
      </c>
      <c r="R83">
        <v>0.45200000000000001</v>
      </c>
      <c r="S83">
        <v>0.40400000000000003</v>
      </c>
      <c r="T83">
        <v>0.34699999999999998</v>
      </c>
      <c r="U83">
        <v>0.309</v>
      </c>
      <c r="V83">
        <v>0.29799999999999999</v>
      </c>
      <c r="W83">
        <v>0.26700000000000002</v>
      </c>
    </row>
    <row r="84" spans="1:23" x14ac:dyDescent="0.25">
      <c r="A84">
        <v>268</v>
      </c>
      <c r="B84">
        <v>0.40100000000000002</v>
      </c>
      <c r="C84">
        <v>0.36099999999999999</v>
      </c>
      <c r="D84">
        <v>0.28599999999999998</v>
      </c>
      <c r="E84">
        <v>0.252</v>
      </c>
      <c r="F84">
        <v>0.221</v>
      </c>
      <c r="G84">
        <v>0.24199999999999999</v>
      </c>
      <c r="H84">
        <v>0.26</v>
      </c>
      <c r="I84">
        <v>0.26600000000000001</v>
      </c>
      <c r="J84">
        <v>0.253</v>
      </c>
      <c r="N84">
        <v>268</v>
      </c>
      <c r="O84">
        <v>0.53900000000000003</v>
      </c>
      <c r="P84">
        <v>0.5</v>
      </c>
      <c r="Q84">
        <v>0.46400000000000002</v>
      </c>
      <c r="R84">
        <v>0.42899999999999999</v>
      </c>
      <c r="S84">
        <v>0.38300000000000001</v>
      </c>
      <c r="T84">
        <v>0.32900000000000001</v>
      </c>
      <c r="U84">
        <v>0.29299999999999998</v>
      </c>
      <c r="V84">
        <v>0.28299999999999997</v>
      </c>
      <c r="W84">
        <v>0.255</v>
      </c>
    </row>
    <row r="85" spans="1:23" x14ac:dyDescent="0.25">
      <c r="A85">
        <v>269</v>
      </c>
      <c r="B85">
        <v>0.36599999999999999</v>
      </c>
      <c r="C85">
        <v>0.33100000000000002</v>
      </c>
      <c r="D85">
        <v>0.26200000000000001</v>
      </c>
      <c r="E85">
        <v>0.23100000000000001</v>
      </c>
      <c r="F85">
        <v>0.20100000000000001</v>
      </c>
      <c r="G85">
        <v>0.224</v>
      </c>
      <c r="H85">
        <v>0.24199999999999999</v>
      </c>
      <c r="I85">
        <v>0.25</v>
      </c>
      <c r="J85">
        <v>0.23799999999999999</v>
      </c>
      <c r="N85">
        <v>269</v>
      </c>
      <c r="O85">
        <v>0.51300000000000001</v>
      </c>
      <c r="P85">
        <v>0.47799999999999998</v>
      </c>
      <c r="Q85">
        <v>0.44400000000000001</v>
      </c>
      <c r="R85">
        <v>0.41099999999999998</v>
      </c>
      <c r="S85">
        <v>0.36699999999999999</v>
      </c>
      <c r="T85">
        <v>0.315</v>
      </c>
      <c r="U85">
        <v>0.28100000000000003</v>
      </c>
      <c r="V85">
        <v>0.27100000000000002</v>
      </c>
      <c r="W85">
        <v>0.245</v>
      </c>
    </row>
    <row r="86" spans="1:23" x14ac:dyDescent="0.25">
      <c r="A86">
        <v>270</v>
      </c>
      <c r="B86">
        <v>0.313</v>
      </c>
      <c r="C86">
        <v>0.28599999999999998</v>
      </c>
      <c r="D86">
        <v>0.224</v>
      </c>
      <c r="E86">
        <v>0.19800000000000001</v>
      </c>
      <c r="F86">
        <v>0.16900000000000001</v>
      </c>
      <c r="G86">
        <v>0.19400000000000001</v>
      </c>
      <c r="H86">
        <v>0.214</v>
      </c>
      <c r="I86">
        <v>0.224</v>
      </c>
      <c r="J86">
        <v>0.214</v>
      </c>
      <c r="N86">
        <v>270</v>
      </c>
      <c r="O86">
        <v>0.47699999999999998</v>
      </c>
      <c r="P86">
        <v>0.44600000000000001</v>
      </c>
      <c r="Q86">
        <v>0.41599999999999998</v>
      </c>
      <c r="R86">
        <v>0.38500000000000001</v>
      </c>
      <c r="S86">
        <v>0.34300000000000003</v>
      </c>
      <c r="T86">
        <v>0.29499999999999998</v>
      </c>
      <c r="U86">
        <v>0.26300000000000001</v>
      </c>
      <c r="V86">
        <v>0.254</v>
      </c>
      <c r="W86">
        <v>0.23</v>
      </c>
    </row>
    <row r="87" spans="1:23" x14ac:dyDescent="0.25">
      <c r="A87">
        <v>271</v>
      </c>
      <c r="B87">
        <v>0.27400000000000002</v>
      </c>
      <c r="C87">
        <v>0.253</v>
      </c>
      <c r="D87">
        <v>0.19600000000000001</v>
      </c>
      <c r="E87">
        <v>0.17399999999999999</v>
      </c>
      <c r="F87">
        <v>0.14599999999999999</v>
      </c>
      <c r="G87">
        <v>0.17199999999999999</v>
      </c>
      <c r="H87">
        <v>0.193</v>
      </c>
      <c r="I87">
        <v>0.20599999999999999</v>
      </c>
      <c r="J87">
        <v>0.19700000000000001</v>
      </c>
      <c r="N87">
        <v>271</v>
      </c>
      <c r="O87">
        <v>0.42599999999999999</v>
      </c>
      <c r="P87">
        <v>0.40200000000000002</v>
      </c>
      <c r="Q87">
        <v>0.376</v>
      </c>
      <c r="R87">
        <v>0.34799999999999998</v>
      </c>
      <c r="S87">
        <v>0.311</v>
      </c>
      <c r="T87">
        <v>0.26700000000000002</v>
      </c>
      <c r="U87">
        <v>0.23799999999999999</v>
      </c>
      <c r="V87">
        <v>0.23</v>
      </c>
      <c r="W87">
        <v>0.20799999999999999</v>
      </c>
    </row>
    <row r="88" spans="1:23" x14ac:dyDescent="0.25">
      <c r="A88">
        <v>272</v>
      </c>
      <c r="B88">
        <v>0.27100000000000002</v>
      </c>
      <c r="C88">
        <v>0.25</v>
      </c>
      <c r="D88">
        <v>0.19500000000000001</v>
      </c>
      <c r="E88">
        <v>0.17399999999999999</v>
      </c>
      <c r="F88">
        <v>0.14599999999999999</v>
      </c>
      <c r="G88">
        <v>0.17199999999999999</v>
      </c>
      <c r="H88">
        <v>0.193</v>
      </c>
      <c r="I88">
        <v>0.20599999999999999</v>
      </c>
      <c r="J88">
        <v>0.19900000000000001</v>
      </c>
      <c r="N88">
        <v>272</v>
      </c>
      <c r="O88">
        <v>0.39300000000000002</v>
      </c>
      <c r="P88">
        <v>0.374</v>
      </c>
      <c r="Q88">
        <v>0.34899999999999998</v>
      </c>
      <c r="R88">
        <v>0.32400000000000001</v>
      </c>
      <c r="S88">
        <v>0.28899999999999998</v>
      </c>
      <c r="T88">
        <v>0.248</v>
      </c>
      <c r="U88">
        <v>0.221</v>
      </c>
      <c r="V88">
        <v>0.21299999999999999</v>
      </c>
      <c r="W88">
        <v>0.19500000000000001</v>
      </c>
    </row>
    <row r="89" spans="1:23" x14ac:dyDescent="0.25">
      <c r="A89">
        <v>273</v>
      </c>
      <c r="B89">
        <v>0.29499999999999998</v>
      </c>
      <c r="C89">
        <v>0.27200000000000002</v>
      </c>
      <c r="D89">
        <v>0.214</v>
      </c>
      <c r="E89">
        <v>0.192</v>
      </c>
      <c r="F89">
        <v>0.16400000000000001</v>
      </c>
      <c r="G89">
        <v>0.189</v>
      </c>
      <c r="H89">
        <v>0.21</v>
      </c>
      <c r="I89">
        <v>0.223</v>
      </c>
      <c r="J89">
        <v>0.214</v>
      </c>
      <c r="N89">
        <v>273</v>
      </c>
      <c r="O89">
        <v>0.39300000000000002</v>
      </c>
      <c r="P89">
        <v>0.376</v>
      </c>
      <c r="Q89">
        <v>0.35</v>
      </c>
      <c r="R89">
        <v>0.32500000000000001</v>
      </c>
      <c r="S89">
        <v>0.29099999999999998</v>
      </c>
      <c r="T89">
        <v>0.25</v>
      </c>
      <c r="U89">
        <v>0.223</v>
      </c>
      <c r="V89">
        <v>0.216</v>
      </c>
      <c r="W89">
        <v>0.19700000000000001</v>
      </c>
    </row>
    <row r="90" spans="1:23" x14ac:dyDescent="0.25">
      <c r="A90">
        <v>274</v>
      </c>
      <c r="B90">
        <v>0.32300000000000001</v>
      </c>
      <c r="C90">
        <v>0.29799999999999999</v>
      </c>
      <c r="D90">
        <v>0.23799999999999999</v>
      </c>
      <c r="E90">
        <v>0.214</v>
      </c>
      <c r="F90">
        <v>0.185</v>
      </c>
      <c r="G90">
        <v>0.21</v>
      </c>
      <c r="H90">
        <v>0.23</v>
      </c>
      <c r="I90">
        <v>0.24199999999999999</v>
      </c>
      <c r="J90">
        <v>0.23300000000000001</v>
      </c>
      <c r="N90">
        <v>274</v>
      </c>
      <c r="O90">
        <v>0.41599999999999998</v>
      </c>
      <c r="P90">
        <v>0.39500000000000002</v>
      </c>
      <c r="Q90">
        <v>0.36899999999999999</v>
      </c>
      <c r="R90">
        <v>0.34300000000000003</v>
      </c>
      <c r="S90">
        <v>0.308</v>
      </c>
      <c r="T90">
        <v>0.26600000000000001</v>
      </c>
      <c r="U90">
        <v>0.23799999999999999</v>
      </c>
      <c r="V90">
        <v>0.23</v>
      </c>
      <c r="W90">
        <v>0.21</v>
      </c>
    </row>
    <row r="91" spans="1:23" x14ac:dyDescent="0.25">
      <c r="A91">
        <v>275</v>
      </c>
      <c r="B91">
        <v>0.34899999999999998</v>
      </c>
      <c r="C91">
        <v>0.32200000000000001</v>
      </c>
      <c r="D91">
        <v>0.25900000000000001</v>
      </c>
      <c r="E91">
        <v>0.23300000000000001</v>
      </c>
      <c r="F91">
        <v>0.20399999999999999</v>
      </c>
      <c r="G91">
        <v>0.22900000000000001</v>
      </c>
      <c r="H91">
        <v>0.249</v>
      </c>
      <c r="I91">
        <v>0.25900000000000001</v>
      </c>
      <c r="J91">
        <v>0.25</v>
      </c>
      <c r="N91">
        <v>275</v>
      </c>
      <c r="O91">
        <v>0.441</v>
      </c>
      <c r="P91">
        <v>0.41799999999999998</v>
      </c>
      <c r="Q91">
        <v>0.39</v>
      </c>
      <c r="R91">
        <v>0.36299999999999999</v>
      </c>
      <c r="S91">
        <v>0.32600000000000001</v>
      </c>
      <c r="T91">
        <v>0.28299999999999997</v>
      </c>
      <c r="U91">
        <v>0.254</v>
      </c>
      <c r="V91">
        <v>0.246</v>
      </c>
      <c r="W91">
        <v>0.22500000000000001</v>
      </c>
    </row>
    <row r="92" spans="1:23" x14ac:dyDescent="0.25">
      <c r="A92">
        <v>276</v>
      </c>
      <c r="B92">
        <v>0.36499999999999999</v>
      </c>
      <c r="C92">
        <v>0.33700000000000002</v>
      </c>
      <c r="D92">
        <v>0.27200000000000002</v>
      </c>
      <c r="E92">
        <v>0.245</v>
      </c>
      <c r="F92">
        <v>0.216</v>
      </c>
      <c r="G92">
        <v>0.24099999999999999</v>
      </c>
      <c r="H92">
        <v>0.26</v>
      </c>
      <c r="I92">
        <v>0.27100000000000002</v>
      </c>
      <c r="J92">
        <v>0.26100000000000001</v>
      </c>
      <c r="N92">
        <v>276</v>
      </c>
      <c r="O92">
        <v>0.46200000000000002</v>
      </c>
      <c r="P92">
        <v>0.437</v>
      </c>
      <c r="Q92">
        <v>0.40899999999999997</v>
      </c>
      <c r="R92">
        <v>0.38</v>
      </c>
      <c r="S92">
        <v>0.34200000000000003</v>
      </c>
      <c r="T92">
        <v>0.29799999999999999</v>
      </c>
      <c r="U92">
        <v>0.26800000000000002</v>
      </c>
      <c r="V92">
        <v>0.26</v>
      </c>
      <c r="W92">
        <v>0.23799999999999999</v>
      </c>
    </row>
    <row r="93" spans="1:23" x14ac:dyDescent="0.25">
      <c r="A93">
        <v>277</v>
      </c>
      <c r="B93">
        <v>0.34899999999999998</v>
      </c>
      <c r="C93">
        <v>0.32300000000000001</v>
      </c>
      <c r="D93">
        <v>0.26200000000000001</v>
      </c>
      <c r="E93">
        <v>0.23599999999999999</v>
      </c>
      <c r="F93">
        <v>0.20699999999999999</v>
      </c>
      <c r="G93">
        <v>0.23300000000000001</v>
      </c>
      <c r="H93">
        <v>0.252</v>
      </c>
      <c r="I93">
        <v>0.26400000000000001</v>
      </c>
      <c r="J93">
        <v>0.255</v>
      </c>
      <c r="N93">
        <v>277</v>
      </c>
      <c r="O93">
        <v>0.47299999999999998</v>
      </c>
      <c r="P93">
        <v>0.44700000000000001</v>
      </c>
      <c r="Q93">
        <v>0.41799999999999998</v>
      </c>
      <c r="R93">
        <v>0.38900000000000001</v>
      </c>
      <c r="S93">
        <v>0.35</v>
      </c>
      <c r="T93">
        <v>0.30499999999999999</v>
      </c>
      <c r="U93">
        <v>0.27600000000000002</v>
      </c>
      <c r="V93">
        <v>0.26700000000000002</v>
      </c>
      <c r="W93">
        <v>0.245</v>
      </c>
    </row>
    <row r="94" spans="1:23" x14ac:dyDescent="0.25">
      <c r="A94">
        <v>278</v>
      </c>
      <c r="B94">
        <v>0.29599999999999999</v>
      </c>
      <c r="C94">
        <v>0.27700000000000002</v>
      </c>
      <c r="D94">
        <v>0.222</v>
      </c>
      <c r="E94">
        <v>0.20100000000000001</v>
      </c>
      <c r="F94">
        <v>0.17299999999999999</v>
      </c>
      <c r="G94">
        <v>0.20100000000000001</v>
      </c>
      <c r="H94">
        <v>0.221</v>
      </c>
      <c r="I94">
        <v>0.23599999999999999</v>
      </c>
      <c r="J94">
        <v>0.22800000000000001</v>
      </c>
      <c r="N94">
        <v>278</v>
      </c>
      <c r="O94">
        <v>0.45100000000000001</v>
      </c>
      <c r="P94">
        <v>0.42799999999999999</v>
      </c>
      <c r="Q94">
        <v>0.4</v>
      </c>
      <c r="R94">
        <v>0.373</v>
      </c>
      <c r="S94">
        <v>0.33600000000000002</v>
      </c>
      <c r="T94">
        <v>0.29199999999999998</v>
      </c>
      <c r="U94">
        <v>0.26500000000000001</v>
      </c>
      <c r="V94">
        <v>0.25600000000000001</v>
      </c>
      <c r="W94">
        <v>0.23499999999999999</v>
      </c>
    </row>
    <row r="95" spans="1:23" x14ac:dyDescent="0.25">
      <c r="A95">
        <v>279</v>
      </c>
      <c r="B95">
        <v>0.23699999999999999</v>
      </c>
      <c r="C95">
        <v>0.224</v>
      </c>
      <c r="D95">
        <v>0.17699999999999999</v>
      </c>
      <c r="E95">
        <v>0.161</v>
      </c>
      <c r="F95">
        <v>0.13500000000000001</v>
      </c>
      <c r="G95">
        <v>0.16400000000000001</v>
      </c>
      <c r="H95">
        <v>0.186</v>
      </c>
      <c r="I95">
        <v>0.20399999999999999</v>
      </c>
      <c r="J95">
        <v>0.19800000000000001</v>
      </c>
      <c r="N95">
        <v>279</v>
      </c>
      <c r="O95">
        <v>0.4</v>
      </c>
      <c r="P95">
        <v>0.38400000000000001</v>
      </c>
      <c r="Q95">
        <v>0.36</v>
      </c>
      <c r="R95">
        <v>0.33500000000000002</v>
      </c>
      <c r="S95">
        <v>0.30099999999999999</v>
      </c>
      <c r="T95">
        <v>0.26200000000000001</v>
      </c>
      <c r="U95">
        <v>0.23799999999999999</v>
      </c>
      <c r="V95">
        <v>0.23</v>
      </c>
      <c r="W95">
        <v>0.21099999999999999</v>
      </c>
    </row>
    <row r="96" spans="1:23" x14ac:dyDescent="0.25">
      <c r="A96">
        <v>280</v>
      </c>
      <c r="B96">
        <v>0.19700000000000001</v>
      </c>
      <c r="C96">
        <v>0.189</v>
      </c>
      <c r="D96">
        <v>0.14699999999999999</v>
      </c>
      <c r="E96">
        <v>0.13600000000000001</v>
      </c>
      <c r="F96">
        <v>0.11</v>
      </c>
      <c r="G96">
        <v>0.14000000000000001</v>
      </c>
      <c r="H96">
        <v>0.16300000000000001</v>
      </c>
      <c r="I96">
        <v>0.183</v>
      </c>
      <c r="J96">
        <v>0.17799999999999999</v>
      </c>
      <c r="N96">
        <v>280</v>
      </c>
      <c r="O96">
        <v>0.34300000000000003</v>
      </c>
      <c r="P96">
        <v>0.33300000000000002</v>
      </c>
      <c r="Q96">
        <v>0.313</v>
      </c>
      <c r="R96">
        <v>0.29199999999999998</v>
      </c>
      <c r="S96">
        <v>0.26300000000000001</v>
      </c>
      <c r="T96">
        <v>0.22800000000000001</v>
      </c>
      <c r="U96">
        <v>0.20599999999999999</v>
      </c>
      <c r="V96">
        <v>0.19900000000000001</v>
      </c>
      <c r="W96">
        <v>0.184</v>
      </c>
    </row>
    <row r="97" spans="1:23" x14ac:dyDescent="0.25">
      <c r="A97">
        <v>281</v>
      </c>
      <c r="B97">
        <v>0.193</v>
      </c>
      <c r="C97">
        <v>0.186</v>
      </c>
      <c r="D97">
        <v>0.14499999999999999</v>
      </c>
      <c r="E97">
        <v>0.13400000000000001</v>
      </c>
      <c r="F97">
        <v>0.109</v>
      </c>
      <c r="G97">
        <v>0.13900000000000001</v>
      </c>
      <c r="H97">
        <v>0.16200000000000001</v>
      </c>
      <c r="I97">
        <v>0.182</v>
      </c>
      <c r="J97">
        <v>0.17799999999999999</v>
      </c>
      <c r="N97">
        <v>281</v>
      </c>
      <c r="O97">
        <v>0.311</v>
      </c>
      <c r="P97">
        <v>0.30499999999999999</v>
      </c>
      <c r="Q97">
        <v>0.28699999999999998</v>
      </c>
      <c r="R97">
        <v>0.26900000000000002</v>
      </c>
      <c r="S97">
        <v>0.24099999999999999</v>
      </c>
      <c r="T97">
        <v>0.20899999999999999</v>
      </c>
      <c r="U97">
        <v>0.19</v>
      </c>
      <c r="V97">
        <v>0.183</v>
      </c>
      <c r="W97">
        <v>0.17</v>
      </c>
    </row>
    <row r="98" spans="1:23" x14ac:dyDescent="0.25">
      <c r="A98">
        <v>282</v>
      </c>
      <c r="B98">
        <v>0.21299999999999999</v>
      </c>
      <c r="C98">
        <v>0.20499999999999999</v>
      </c>
      <c r="D98">
        <v>0.161</v>
      </c>
      <c r="E98">
        <v>0.14899999999999999</v>
      </c>
      <c r="F98">
        <v>0.124</v>
      </c>
      <c r="G98">
        <v>0.152</v>
      </c>
      <c r="H98">
        <v>0.17499999999999999</v>
      </c>
      <c r="I98">
        <v>0.19500000000000001</v>
      </c>
      <c r="J98">
        <v>0.19</v>
      </c>
      <c r="N98">
        <v>282</v>
      </c>
      <c r="O98">
        <v>0.31</v>
      </c>
      <c r="P98">
        <v>0.30499999999999999</v>
      </c>
      <c r="Q98">
        <v>0.28699999999999998</v>
      </c>
      <c r="R98">
        <v>0.26900000000000002</v>
      </c>
      <c r="S98">
        <v>0.24199999999999999</v>
      </c>
      <c r="T98">
        <v>0.21</v>
      </c>
      <c r="U98">
        <v>0.191</v>
      </c>
      <c r="V98">
        <v>0.184</v>
      </c>
      <c r="W98">
        <v>0.17100000000000001</v>
      </c>
    </row>
    <row r="99" spans="1:23" x14ac:dyDescent="0.25">
      <c r="A99">
        <v>283</v>
      </c>
      <c r="B99">
        <v>0.23</v>
      </c>
      <c r="C99">
        <v>0.22</v>
      </c>
      <c r="D99">
        <v>0.17399999999999999</v>
      </c>
      <c r="E99">
        <v>0.161</v>
      </c>
      <c r="F99">
        <v>0.13600000000000001</v>
      </c>
      <c r="G99">
        <v>0.16400000000000001</v>
      </c>
      <c r="H99">
        <v>0.186</v>
      </c>
      <c r="I99">
        <v>0.20499999999999999</v>
      </c>
      <c r="J99">
        <v>0.2</v>
      </c>
      <c r="N99">
        <v>283</v>
      </c>
      <c r="O99">
        <v>0.32900000000000001</v>
      </c>
      <c r="P99">
        <v>0.32100000000000001</v>
      </c>
      <c r="Q99">
        <v>0.30199999999999999</v>
      </c>
      <c r="R99">
        <v>0.28299999999999997</v>
      </c>
      <c r="S99">
        <v>0.255</v>
      </c>
      <c r="T99">
        <v>0.223</v>
      </c>
      <c r="U99">
        <v>0.20200000000000001</v>
      </c>
      <c r="V99">
        <v>0.19500000000000001</v>
      </c>
      <c r="W99">
        <v>0.182</v>
      </c>
    </row>
    <row r="100" spans="1:23" x14ac:dyDescent="0.25">
      <c r="A100">
        <v>284</v>
      </c>
      <c r="B100">
        <v>0.215</v>
      </c>
      <c r="C100">
        <v>0.20499999999999999</v>
      </c>
      <c r="D100">
        <v>0.16200000000000001</v>
      </c>
      <c r="E100">
        <v>0.15</v>
      </c>
      <c r="F100">
        <v>0.125</v>
      </c>
      <c r="G100">
        <v>0.154</v>
      </c>
      <c r="H100">
        <v>0.17699999999999999</v>
      </c>
      <c r="I100">
        <v>0.19600000000000001</v>
      </c>
      <c r="J100">
        <v>0.192</v>
      </c>
      <c r="N100">
        <v>284</v>
      </c>
      <c r="O100">
        <v>0.34200000000000003</v>
      </c>
      <c r="P100">
        <v>0.33200000000000002</v>
      </c>
      <c r="Q100">
        <v>0.313</v>
      </c>
      <c r="R100">
        <v>0.29299999999999998</v>
      </c>
      <c r="S100">
        <v>0.26400000000000001</v>
      </c>
      <c r="T100">
        <v>0.23</v>
      </c>
      <c r="U100">
        <v>0.21</v>
      </c>
      <c r="V100">
        <v>0.20300000000000001</v>
      </c>
      <c r="W100">
        <v>0.188</v>
      </c>
    </row>
    <row r="101" spans="1:23" x14ac:dyDescent="0.25">
      <c r="A101">
        <v>285</v>
      </c>
      <c r="B101">
        <v>0.16500000000000001</v>
      </c>
      <c r="C101">
        <v>0.16</v>
      </c>
      <c r="D101">
        <v>0.124</v>
      </c>
      <c r="E101">
        <v>0.11700000000000001</v>
      </c>
      <c r="F101">
        <v>9.2999999999999999E-2</v>
      </c>
      <c r="G101">
        <v>0.122</v>
      </c>
      <c r="H101">
        <v>0.14599999999999999</v>
      </c>
      <c r="I101">
        <v>0.16800000000000001</v>
      </c>
      <c r="J101">
        <v>0.16600000000000001</v>
      </c>
      <c r="N101">
        <v>285</v>
      </c>
      <c r="O101">
        <v>0.32100000000000001</v>
      </c>
      <c r="P101">
        <v>0.314</v>
      </c>
      <c r="Q101">
        <v>0.29599999999999999</v>
      </c>
      <c r="R101">
        <v>0.27700000000000002</v>
      </c>
      <c r="S101">
        <v>0.249</v>
      </c>
      <c r="T101">
        <v>0.217</v>
      </c>
      <c r="U101">
        <v>0.19800000000000001</v>
      </c>
      <c r="V101">
        <v>0.192</v>
      </c>
      <c r="W101">
        <v>0.17899999999999999</v>
      </c>
    </row>
    <row r="102" spans="1:23" x14ac:dyDescent="0.25">
      <c r="A102">
        <v>286</v>
      </c>
      <c r="B102">
        <v>0.11</v>
      </c>
      <c r="C102">
        <v>0.112</v>
      </c>
      <c r="D102">
        <v>8.2000000000000003E-2</v>
      </c>
      <c r="E102">
        <v>7.9000000000000001E-2</v>
      </c>
      <c r="F102">
        <v>5.7000000000000002E-2</v>
      </c>
      <c r="G102">
        <v>8.6999999999999994E-2</v>
      </c>
      <c r="H102">
        <v>0.113</v>
      </c>
      <c r="I102">
        <v>0.13700000000000001</v>
      </c>
      <c r="J102">
        <v>0.13500000000000001</v>
      </c>
      <c r="N102">
        <v>286</v>
      </c>
      <c r="O102">
        <v>0.27300000000000002</v>
      </c>
      <c r="P102">
        <v>0.27100000000000002</v>
      </c>
      <c r="Q102">
        <v>0.25700000000000001</v>
      </c>
      <c r="R102">
        <v>0.24099999999999999</v>
      </c>
      <c r="S102">
        <v>0.216</v>
      </c>
      <c r="T102">
        <v>0.188</v>
      </c>
      <c r="U102">
        <v>0.17199999999999999</v>
      </c>
      <c r="V102">
        <v>0.16700000000000001</v>
      </c>
      <c r="W102">
        <v>0.156</v>
      </c>
    </row>
    <row r="103" spans="1:23" x14ac:dyDescent="0.25">
      <c r="A103">
        <v>287</v>
      </c>
      <c r="B103">
        <v>6.6000000000000003E-2</v>
      </c>
      <c r="C103">
        <v>7.2999999999999995E-2</v>
      </c>
      <c r="D103">
        <v>4.8000000000000001E-2</v>
      </c>
      <c r="E103">
        <v>4.9000000000000002E-2</v>
      </c>
      <c r="F103">
        <v>2.7E-2</v>
      </c>
      <c r="G103">
        <v>5.8999999999999997E-2</v>
      </c>
      <c r="H103">
        <v>8.5000000000000006E-2</v>
      </c>
      <c r="I103">
        <v>0.111</v>
      </c>
      <c r="J103">
        <v>0.112</v>
      </c>
      <c r="N103">
        <v>287</v>
      </c>
      <c r="O103">
        <v>0.223</v>
      </c>
      <c r="P103">
        <v>0.22700000000000001</v>
      </c>
      <c r="Q103">
        <v>0.216</v>
      </c>
      <c r="R103">
        <v>0.20300000000000001</v>
      </c>
      <c r="S103">
        <v>0.182</v>
      </c>
      <c r="T103">
        <v>0.157</v>
      </c>
      <c r="U103">
        <v>0.14399999999999999</v>
      </c>
      <c r="V103">
        <v>0.13900000000000001</v>
      </c>
      <c r="W103">
        <v>0.13100000000000001</v>
      </c>
    </row>
    <row r="104" spans="1:23" x14ac:dyDescent="0.25">
      <c r="A104">
        <v>288</v>
      </c>
      <c r="B104">
        <v>3.3000000000000002E-2</v>
      </c>
      <c r="C104">
        <v>4.3999999999999997E-2</v>
      </c>
      <c r="D104">
        <v>2.3E-2</v>
      </c>
      <c r="E104">
        <v>2.7E-2</v>
      </c>
      <c r="F104">
        <v>6.0000000000000001E-3</v>
      </c>
      <c r="G104">
        <v>3.9E-2</v>
      </c>
      <c r="H104">
        <v>6.5000000000000002E-2</v>
      </c>
      <c r="I104">
        <v>9.2999999999999999E-2</v>
      </c>
      <c r="J104">
        <v>9.4E-2</v>
      </c>
      <c r="N104">
        <v>288</v>
      </c>
      <c r="O104">
        <v>0.184</v>
      </c>
      <c r="P104">
        <v>0.192</v>
      </c>
      <c r="Q104">
        <v>0.184</v>
      </c>
      <c r="R104">
        <v>0.17299999999999999</v>
      </c>
      <c r="S104">
        <v>0.155</v>
      </c>
      <c r="T104">
        <v>0.13300000000000001</v>
      </c>
      <c r="U104">
        <v>0.122</v>
      </c>
      <c r="V104">
        <v>0.11700000000000001</v>
      </c>
      <c r="W104">
        <v>0.112</v>
      </c>
    </row>
    <row r="105" spans="1:23" x14ac:dyDescent="0.25">
      <c r="A105">
        <v>289</v>
      </c>
      <c r="B105">
        <v>1.6E-2</v>
      </c>
      <c r="C105">
        <v>2.8000000000000001E-2</v>
      </c>
      <c r="D105">
        <v>8.9999999999999993E-3</v>
      </c>
      <c r="E105">
        <v>1.4999999999999999E-2</v>
      </c>
      <c r="F105">
        <v>-6.0000000000000001E-3</v>
      </c>
      <c r="G105">
        <v>2.7E-2</v>
      </c>
      <c r="H105">
        <v>5.3999999999999999E-2</v>
      </c>
      <c r="I105">
        <v>8.2000000000000003E-2</v>
      </c>
      <c r="J105">
        <v>8.3000000000000004E-2</v>
      </c>
      <c r="N105">
        <v>289</v>
      </c>
      <c r="O105">
        <v>0.155</v>
      </c>
      <c r="P105">
        <v>0.16700000000000001</v>
      </c>
      <c r="Q105">
        <v>0.16</v>
      </c>
      <c r="R105">
        <v>0.152</v>
      </c>
      <c r="S105">
        <v>0.13500000000000001</v>
      </c>
      <c r="T105">
        <v>0.115</v>
      </c>
      <c r="U105">
        <v>0.106</v>
      </c>
      <c r="V105">
        <v>0.10199999999999999</v>
      </c>
      <c r="W105">
        <v>9.8000000000000004E-2</v>
      </c>
    </row>
    <row r="106" spans="1:23" x14ac:dyDescent="0.25">
      <c r="A106">
        <v>290</v>
      </c>
      <c r="B106">
        <v>2.5000000000000001E-2</v>
      </c>
      <c r="C106">
        <v>3.5999999999999997E-2</v>
      </c>
      <c r="D106">
        <v>1.6E-2</v>
      </c>
      <c r="E106">
        <v>2.1000000000000001E-2</v>
      </c>
      <c r="F106">
        <v>1E-3</v>
      </c>
      <c r="G106">
        <v>3.3000000000000002E-2</v>
      </c>
      <c r="H106">
        <v>5.8999999999999997E-2</v>
      </c>
      <c r="I106">
        <v>8.6999999999999994E-2</v>
      </c>
      <c r="J106">
        <v>8.7999999999999995E-2</v>
      </c>
      <c r="N106">
        <v>290</v>
      </c>
      <c r="O106">
        <v>0.14099999999999999</v>
      </c>
      <c r="P106">
        <v>0.154</v>
      </c>
      <c r="Q106">
        <v>0.14799999999999999</v>
      </c>
      <c r="R106">
        <v>0.14000000000000001</v>
      </c>
      <c r="S106">
        <v>0.125</v>
      </c>
      <c r="T106">
        <v>0.107</v>
      </c>
      <c r="U106">
        <v>9.8000000000000004E-2</v>
      </c>
      <c r="V106">
        <v>9.4E-2</v>
      </c>
      <c r="W106">
        <v>9.0999999999999998E-2</v>
      </c>
    </row>
    <row r="107" spans="1:23" x14ac:dyDescent="0.25">
      <c r="A107">
        <v>291</v>
      </c>
      <c r="B107">
        <v>6.6000000000000003E-2</v>
      </c>
      <c r="C107">
        <v>7.2999999999999995E-2</v>
      </c>
      <c r="D107">
        <v>4.8000000000000001E-2</v>
      </c>
      <c r="E107">
        <v>4.9000000000000002E-2</v>
      </c>
      <c r="F107">
        <v>2.8000000000000001E-2</v>
      </c>
      <c r="G107">
        <v>5.8000000000000003E-2</v>
      </c>
      <c r="H107">
        <v>8.4000000000000005E-2</v>
      </c>
      <c r="I107">
        <v>0.11</v>
      </c>
      <c r="J107">
        <v>0.11</v>
      </c>
      <c r="N107">
        <v>291</v>
      </c>
      <c r="O107">
        <v>0.154</v>
      </c>
      <c r="P107">
        <v>0.16500000000000001</v>
      </c>
      <c r="Q107">
        <v>0.157</v>
      </c>
      <c r="R107">
        <v>0.14899999999999999</v>
      </c>
      <c r="S107">
        <v>0.13400000000000001</v>
      </c>
      <c r="T107">
        <v>0.115</v>
      </c>
      <c r="U107">
        <v>0.105</v>
      </c>
      <c r="V107">
        <v>0.10199999999999999</v>
      </c>
      <c r="W107">
        <v>9.8000000000000004E-2</v>
      </c>
    </row>
    <row r="108" spans="1:23" x14ac:dyDescent="0.25">
      <c r="A108">
        <v>292</v>
      </c>
      <c r="B108">
        <v>0.122</v>
      </c>
      <c r="C108">
        <v>0.122</v>
      </c>
      <c r="D108">
        <v>9.0999999999999998E-2</v>
      </c>
      <c r="E108">
        <v>8.6999999999999994E-2</v>
      </c>
      <c r="F108">
        <v>6.5000000000000002E-2</v>
      </c>
      <c r="G108">
        <v>9.4E-2</v>
      </c>
      <c r="H108">
        <v>0.11899999999999999</v>
      </c>
      <c r="I108">
        <v>0.14099999999999999</v>
      </c>
      <c r="J108">
        <v>0.14000000000000001</v>
      </c>
      <c r="N108">
        <v>292</v>
      </c>
      <c r="O108">
        <v>0.19400000000000001</v>
      </c>
      <c r="P108">
        <v>0.20100000000000001</v>
      </c>
      <c r="Q108">
        <v>0.191</v>
      </c>
      <c r="R108">
        <v>0.18</v>
      </c>
      <c r="S108">
        <v>0.16200000000000001</v>
      </c>
      <c r="T108">
        <v>0.14099999999999999</v>
      </c>
      <c r="U108">
        <v>0.129</v>
      </c>
      <c r="V108">
        <v>0.125</v>
      </c>
      <c r="W108">
        <v>0.12</v>
      </c>
    </row>
    <row r="109" spans="1:23" x14ac:dyDescent="0.25">
      <c r="A109">
        <v>293</v>
      </c>
      <c r="B109">
        <v>0.19700000000000001</v>
      </c>
      <c r="C109">
        <v>0.189</v>
      </c>
      <c r="D109">
        <v>0.14799999999999999</v>
      </c>
      <c r="E109">
        <v>0.13900000000000001</v>
      </c>
      <c r="F109">
        <v>0.11600000000000001</v>
      </c>
      <c r="G109">
        <v>0.14299999999999999</v>
      </c>
      <c r="H109">
        <v>0.16500000000000001</v>
      </c>
      <c r="I109">
        <v>0.184</v>
      </c>
      <c r="J109">
        <v>0.18099999999999999</v>
      </c>
      <c r="N109">
        <v>293</v>
      </c>
      <c r="O109">
        <v>0.246</v>
      </c>
      <c r="P109">
        <v>0.247</v>
      </c>
      <c r="Q109">
        <v>0.23400000000000001</v>
      </c>
      <c r="R109">
        <v>0.221</v>
      </c>
      <c r="S109">
        <v>0.19900000000000001</v>
      </c>
      <c r="T109">
        <v>0.17499999999999999</v>
      </c>
      <c r="U109">
        <v>0.16</v>
      </c>
      <c r="V109">
        <v>0.155</v>
      </c>
      <c r="W109">
        <v>0.14599999999999999</v>
      </c>
    </row>
    <row r="110" spans="1:23" x14ac:dyDescent="0.25">
      <c r="A110">
        <v>294</v>
      </c>
      <c r="B110">
        <v>0.308</v>
      </c>
      <c r="C110">
        <v>0.28499999999999998</v>
      </c>
      <c r="D110">
        <v>0.23300000000000001</v>
      </c>
      <c r="E110">
        <v>0.214</v>
      </c>
      <c r="F110">
        <v>0.189</v>
      </c>
      <c r="G110">
        <v>0.21299999999999999</v>
      </c>
      <c r="H110">
        <v>0.23100000000000001</v>
      </c>
      <c r="I110">
        <v>0.245</v>
      </c>
      <c r="J110">
        <v>0.24</v>
      </c>
      <c r="N110">
        <v>294</v>
      </c>
      <c r="O110">
        <v>0.32</v>
      </c>
      <c r="P110">
        <v>0.313</v>
      </c>
      <c r="Q110">
        <v>0.29499999999999998</v>
      </c>
      <c r="R110">
        <v>0.27800000000000002</v>
      </c>
      <c r="S110">
        <v>0.252</v>
      </c>
      <c r="T110">
        <v>0.223</v>
      </c>
      <c r="U110">
        <v>0.20300000000000001</v>
      </c>
      <c r="V110">
        <v>0.19700000000000001</v>
      </c>
      <c r="W110">
        <v>0.185</v>
      </c>
    </row>
    <row r="111" spans="1:23" x14ac:dyDescent="0.25">
      <c r="A111">
        <v>295</v>
      </c>
      <c r="B111">
        <v>0.38900000000000001</v>
      </c>
      <c r="C111">
        <v>0.35699999999999998</v>
      </c>
      <c r="D111">
        <v>0.29499999999999998</v>
      </c>
      <c r="E111">
        <v>0.26700000000000002</v>
      </c>
      <c r="F111">
        <v>0.24099999999999999</v>
      </c>
      <c r="G111">
        <v>0.26200000000000001</v>
      </c>
      <c r="H111">
        <v>0.27900000000000003</v>
      </c>
      <c r="I111">
        <v>0.28899999999999998</v>
      </c>
      <c r="J111">
        <v>0.28199999999999997</v>
      </c>
      <c r="N111">
        <v>295</v>
      </c>
      <c r="O111">
        <v>0.42399999999999999</v>
      </c>
      <c r="P111">
        <v>0.40500000000000003</v>
      </c>
      <c r="Q111">
        <v>0.38</v>
      </c>
      <c r="R111">
        <v>0.35599999999999998</v>
      </c>
      <c r="S111">
        <v>0.32400000000000001</v>
      </c>
      <c r="T111">
        <v>0.28599999999999998</v>
      </c>
      <c r="U111">
        <v>0.26100000000000001</v>
      </c>
      <c r="V111">
        <v>0.254</v>
      </c>
      <c r="W111">
        <v>0.23599999999999999</v>
      </c>
    </row>
    <row r="112" spans="1:23" x14ac:dyDescent="0.25">
      <c r="A112">
        <v>296</v>
      </c>
      <c r="B112">
        <v>0.34300000000000003</v>
      </c>
      <c r="C112">
        <v>0.318</v>
      </c>
      <c r="D112">
        <v>0.26</v>
      </c>
      <c r="E112">
        <v>0.23499999999999999</v>
      </c>
      <c r="F112">
        <v>0.20899999999999999</v>
      </c>
      <c r="G112">
        <v>0.23300000000000001</v>
      </c>
      <c r="H112">
        <v>0.253</v>
      </c>
      <c r="I112">
        <v>0.26500000000000001</v>
      </c>
      <c r="J112">
        <v>0.25600000000000001</v>
      </c>
      <c r="N112">
        <v>296</v>
      </c>
      <c r="O112">
        <v>0.48499999999999999</v>
      </c>
      <c r="P112">
        <v>0.45700000000000002</v>
      </c>
      <c r="Q112">
        <v>0.42899999999999999</v>
      </c>
      <c r="R112">
        <v>0.4</v>
      </c>
      <c r="S112">
        <v>0.36299999999999999</v>
      </c>
      <c r="T112">
        <v>0.31900000000000001</v>
      </c>
      <c r="U112">
        <v>0.29299999999999998</v>
      </c>
      <c r="V112">
        <v>0.28599999999999998</v>
      </c>
      <c r="W112">
        <v>0.26300000000000001</v>
      </c>
    </row>
    <row r="113" spans="1:23" x14ac:dyDescent="0.25">
      <c r="A113">
        <v>297</v>
      </c>
      <c r="B113">
        <v>0.2</v>
      </c>
      <c r="C113">
        <v>0.191</v>
      </c>
      <c r="D113">
        <v>0.14899999999999999</v>
      </c>
      <c r="E113">
        <v>0.13700000000000001</v>
      </c>
      <c r="F113">
        <v>0.114</v>
      </c>
      <c r="G113">
        <v>0.14399999999999999</v>
      </c>
      <c r="H113">
        <v>0.16700000000000001</v>
      </c>
      <c r="I113">
        <v>0.185</v>
      </c>
      <c r="J113">
        <v>0.17899999999999999</v>
      </c>
      <c r="N113">
        <v>297</v>
      </c>
      <c r="O113">
        <v>0.42899999999999999</v>
      </c>
      <c r="P113">
        <v>0.40600000000000003</v>
      </c>
      <c r="Q113">
        <v>0.38300000000000001</v>
      </c>
      <c r="R113">
        <v>0.35799999999999998</v>
      </c>
      <c r="S113">
        <v>0.32400000000000001</v>
      </c>
      <c r="T113">
        <v>0.28399999999999997</v>
      </c>
      <c r="U113">
        <v>0.26300000000000001</v>
      </c>
      <c r="V113">
        <v>0.255</v>
      </c>
      <c r="W113">
        <v>0.23599999999999999</v>
      </c>
    </row>
    <row r="114" spans="1:23" x14ac:dyDescent="0.25">
      <c r="A114">
        <v>298</v>
      </c>
      <c r="B114">
        <v>5.7000000000000002E-2</v>
      </c>
      <c r="C114">
        <v>6.2E-2</v>
      </c>
      <c r="D114">
        <v>3.6999999999999998E-2</v>
      </c>
      <c r="E114">
        <v>3.9E-2</v>
      </c>
      <c r="F114">
        <v>1.7999999999999999E-2</v>
      </c>
      <c r="G114">
        <v>5.0999999999999997E-2</v>
      </c>
      <c r="H114">
        <v>7.6999999999999999E-2</v>
      </c>
      <c r="I114">
        <v>0.10199999999999999</v>
      </c>
      <c r="J114">
        <v>0.10100000000000001</v>
      </c>
      <c r="N114">
        <v>298</v>
      </c>
      <c r="O114">
        <v>0.28899999999999998</v>
      </c>
      <c r="P114">
        <v>0.28299999999999997</v>
      </c>
      <c r="Q114">
        <v>0.27</v>
      </c>
      <c r="R114">
        <v>0.253</v>
      </c>
      <c r="S114">
        <v>0.22800000000000001</v>
      </c>
      <c r="T114">
        <v>0.19800000000000001</v>
      </c>
      <c r="U114">
        <v>0.184</v>
      </c>
      <c r="V114">
        <v>0.17799999999999999</v>
      </c>
      <c r="W114">
        <v>0.16700000000000001</v>
      </c>
    </row>
    <row r="115" spans="1:23" x14ac:dyDescent="0.25">
      <c r="A115">
        <v>299</v>
      </c>
      <c r="B115">
        <v>-4.1000000000000002E-2</v>
      </c>
      <c r="C115">
        <v>-2.7E-2</v>
      </c>
      <c r="D115">
        <v>-3.7999999999999999E-2</v>
      </c>
      <c r="E115">
        <v>-2.7E-2</v>
      </c>
      <c r="F115">
        <v>-4.5999999999999999E-2</v>
      </c>
      <c r="G115">
        <v>-1.2E-2</v>
      </c>
      <c r="H115">
        <v>1.6E-2</v>
      </c>
      <c r="I115">
        <v>4.4999999999999998E-2</v>
      </c>
      <c r="J115">
        <v>4.8000000000000001E-2</v>
      </c>
      <c r="N115">
        <v>299</v>
      </c>
      <c r="O115">
        <v>0.16300000000000001</v>
      </c>
      <c r="P115">
        <v>0.17199999999999999</v>
      </c>
      <c r="Q115">
        <v>0.16600000000000001</v>
      </c>
      <c r="R115">
        <v>0.156</v>
      </c>
      <c r="S115">
        <v>0.14000000000000001</v>
      </c>
      <c r="T115">
        <v>0.12</v>
      </c>
      <c r="U115">
        <v>0.112</v>
      </c>
      <c r="V115">
        <v>0.108</v>
      </c>
      <c r="W115">
        <v>0.104</v>
      </c>
    </row>
    <row r="116" spans="1:23" x14ac:dyDescent="0.25">
      <c r="A116">
        <v>300</v>
      </c>
      <c r="B116">
        <v>-0.106</v>
      </c>
      <c r="C116">
        <v>-8.5000000000000006E-2</v>
      </c>
      <c r="D116">
        <v>-8.7999999999999995E-2</v>
      </c>
      <c r="E116">
        <v>-7.0999999999999994E-2</v>
      </c>
      <c r="F116">
        <v>-8.7999999999999995E-2</v>
      </c>
      <c r="G116">
        <v>-5.3999999999999999E-2</v>
      </c>
      <c r="H116">
        <v>-2.5000000000000001E-2</v>
      </c>
      <c r="I116">
        <v>8.0000000000000002E-3</v>
      </c>
      <c r="J116">
        <v>1.2999999999999999E-2</v>
      </c>
      <c r="N116">
        <v>300</v>
      </c>
      <c r="O116">
        <v>7.5999999999999998E-2</v>
      </c>
      <c r="P116">
        <v>9.4E-2</v>
      </c>
      <c r="Q116">
        <v>9.2999999999999999E-2</v>
      </c>
      <c r="R116">
        <v>8.8999999999999996E-2</v>
      </c>
      <c r="S116">
        <v>7.8E-2</v>
      </c>
      <c r="T116">
        <v>6.6000000000000003E-2</v>
      </c>
      <c r="U116">
        <v>6.2E-2</v>
      </c>
      <c r="V116">
        <v>0.06</v>
      </c>
      <c r="W116">
        <v>6.0999999999999999E-2</v>
      </c>
    </row>
    <row r="117" spans="1:23" x14ac:dyDescent="0.25">
      <c r="A117">
        <v>301</v>
      </c>
      <c r="B117">
        <v>-0.14599999999999999</v>
      </c>
      <c r="C117">
        <v>-0.12</v>
      </c>
      <c r="D117">
        <v>-0.11700000000000001</v>
      </c>
      <c r="E117">
        <v>-9.8000000000000004E-2</v>
      </c>
      <c r="F117">
        <v>-0.114</v>
      </c>
      <c r="G117">
        <v>-7.9000000000000001E-2</v>
      </c>
      <c r="H117">
        <v>-4.9000000000000002E-2</v>
      </c>
      <c r="I117">
        <v>-1.4999999999999999E-2</v>
      </c>
      <c r="J117">
        <v>-8.9999999999999993E-3</v>
      </c>
      <c r="N117">
        <v>301</v>
      </c>
      <c r="O117">
        <v>2.1000000000000001E-2</v>
      </c>
      <c r="P117">
        <v>4.4999999999999998E-2</v>
      </c>
      <c r="Q117">
        <v>4.7E-2</v>
      </c>
      <c r="R117">
        <v>4.5999999999999999E-2</v>
      </c>
      <c r="S117">
        <v>3.9E-2</v>
      </c>
      <c r="T117">
        <v>3.1E-2</v>
      </c>
      <c r="U117">
        <v>3.1E-2</v>
      </c>
      <c r="V117">
        <v>2.9000000000000001E-2</v>
      </c>
      <c r="W117">
        <v>3.4000000000000002E-2</v>
      </c>
    </row>
    <row r="118" spans="1:23" x14ac:dyDescent="0.25">
      <c r="A118">
        <v>302</v>
      </c>
      <c r="B118">
        <v>-0.17</v>
      </c>
      <c r="C118">
        <v>-0.14000000000000001</v>
      </c>
      <c r="D118">
        <v>-0.13500000000000001</v>
      </c>
      <c r="E118">
        <v>-0.114</v>
      </c>
      <c r="F118">
        <v>-0.129</v>
      </c>
      <c r="G118">
        <v>-9.2999999999999999E-2</v>
      </c>
      <c r="H118">
        <v>-6.3E-2</v>
      </c>
      <c r="I118">
        <v>-2.7E-2</v>
      </c>
      <c r="J118">
        <v>-2.1000000000000001E-2</v>
      </c>
      <c r="N118">
        <v>302</v>
      </c>
      <c r="O118">
        <v>-1.4E-2</v>
      </c>
      <c r="P118">
        <v>1.2999999999999999E-2</v>
      </c>
      <c r="Q118">
        <v>1.7999999999999999E-2</v>
      </c>
      <c r="R118">
        <v>1.9E-2</v>
      </c>
      <c r="S118">
        <v>1.4999999999999999E-2</v>
      </c>
      <c r="T118">
        <v>0.01</v>
      </c>
      <c r="U118">
        <v>1.2E-2</v>
      </c>
      <c r="V118">
        <v>1.0999999999999999E-2</v>
      </c>
      <c r="W118">
        <v>1.7000000000000001E-2</v>
      </c>
    </row>
    <row r="119" spans="1:23" x14ac:dyDescent="0.25">
      <c r="A119">
        <v>303</v>
      </c>
      <c r="B119">
        <v>-0.182</v>
      </c>
      <c r="C119">
        <v>-0.151</v>
      </c>
      <c r="D119">
        <v>-0.14399999999999999</v>
      </c>
      <c r="E119">
        <v>-0.122</v>
      </c>
      <c r="F119">
        <v>-0.13700000000000001</v>
      </c>
      <c r="G119">
        <v>-0.10100000000000001</v>
      </c>
      <c r="H119">
        <v>-7.0000000000000007E-2</v>
      </c>
      <c r="I119">
        <v>-3.4000000000000002E-2</v>
      </c>
      <c r="J119">
        <v>-2.8000000000000001E-2</v>
      </c>
      <c r="N119">
        <v>303</v>
      </c>
      <c r="O119">
        <v>-3.4000000000000002E-2</v>
      </c>
      <c r="P119">
        <v>-4.0000000000000001E-3</v>
      </c>
      <c r="Q119">
        <v>2E-3</v>
      </c>
      <c r="R119">
        <v>5.0000000000000001E-3</v>
      </c>
      <c r="S119">
        <v>2E-3</v>
      </c>
      <c r="T119">
        <v>-2E-3</v>
      </c>
      <c r="U119">
        <v>2E-3</v>
      </c>
      <c r="V119">
        <v>1E-3</v>
      </c>
      <c r="W119">
        <v>8.0000000000000002E-3</v>
      </c>
    </row>
    <row r="120" spans="1:23" x14ac:dyDescent="0.25">
      <c r="A120">
        <v>304</v>
      </c>
      <c r="B120">
        <v>-0.188</v>
      </c>
      <c r="C120">
        <v>-0.156</v>
      </c>
      <c r="D120">
        <v>-0.14799999999999999</v>
      </c>
      <c r="E120">
        <v>-0.126</v>
      </c>
      <c r="F120">
        <v>-0.14099999999999999</v>
      </c>
      <c r="G120">
        <v>-0.104</v>
      </c>
      <c r="H120">
        <v>-7.2999999999999995E-2</v>
      </c>
      <c r="I120">
        <v>-3.6999999999999998E-2</v>
      </c>
      <c r="J120">
        <v>-3.1E-2</v>
      </c>
      <c r="N120">
        <v>304</v>
      </c>
      <c r="O120">
        <v>-4.4999999999999998E-2</v>
      </c>
      <c r="P120">
        <v>-1.4E-2</v>
      </c>
      <c r="Q120">
        <v>-7.0000000000000001E-3</v>
      </c>
      <c r="R120">
        <v>-3.0000000000000001E-3</v>
      </c>
      <c r="S120">
        <v>-6.0000000000000001E-3</v>
      </c>
      <c r="T120">
        <v>-8.0000000000000002E-3</v>
      </c>
      <c r="U120">
        <v>-4.0000000000000001E-3</v>
      </c>
      <c r="V120">
        <v>-5.0000000000000001E-3</v>
      </c>
      <c r="W120">
        <v>3.0000000000000001E-3</v>
      </c>
    </row>
    <row r="121" spans="1:23" x14ac:dyDescent="0.25">
      <c r="A121">
        <v>305</v>
      </c>
      <c r="B121">
        <v>-0.189</v>
      </c>
      <c r="C121">
        <v>-0.157</v>
      </c>
      <c r="D121">
        <v>-0.14899999999999999</v>
      </c>
      <c r="E121">
        <v>-0.127</v>
      </c>
      <c r="F121">
        <v>-0.14099999999999999</v>
      </c>
      <c r="G121">
        <v>-0.105</v>
      </c>
      <c r="H121">
        <v>-7.2999999999999995E-2</v>
      </c>
      <c r="I121">
        <v>-3.6999999999999998E-2</v>
      </c>
      <c r="J121">
        <v>-3.1E-2</v>
      </c>
      <c r="N121">
        <v>305</v>
      </c>
      <c r="O121">
        <v>-0.05</v>
      </c>
      <c r="P121">
        <v>-1.9E-2</v>
      </c>
      <c r="Q121">
        <v>-1.0999999999999999E-2</v>
      </c>
      <c r="R121">
        <v>-7.0000000000000001E-3</v>
      </c>
      <c r="S121">
        <v>-8.9999999999999993E-3</v>
      </c>
      <c r="T121">
        <v>-1.0999999999999999E-2</v>
      </c>
      <c r="U121">
        <v>-6.0000000000000001E-3</v>
      </c>
      <c r="V121">
        <v>-7.0000000000000001E-3</v>
      </c>
      <c r="W121">
        <v>1E-3</v>
      </c>
    </row>
    <row r="122" spans="1:23" x14ac:dyDescent="0.25">
      <c r="A122">
        <v>306</v>
      </c>
      <c r="B122">
        <v>-0.191</v>
      </c>
      <c r="C122">
        <v>-0.159</v>
      </c>
      <c r="D122">
        <v>-0.15</v>
      </c>
      <c r="E122">
        <v>-0.128</v>
      </c>
      <c r="F122">
        <v>-0.14299999999999999</v>
      </c>
      <c r="G122">
        <v>-0.106</v>
      </c>
      <c r="H122">
        <v>-7.2999999999999995E-2</v>
      </c>
      <c r="I122">
        <v>-3.9E-2</v>
      </c>
      <c r="J122">
        <v>-3.3000000000000002E-2</v>
      </c>
      <c r="N122">
        <v>306</v>
      </c>
      <c r="O122">
        <v>-5.1999999999999998E-2</v>
      </c>
      <c r="P122">
        <v>-2.1000000000000001E-2</v>
      </c>
      <c r="Q122">
        <v>-1.2999999999999999E-2</v>
      </c>
      <c r="R122">
        <v>-8.9999999999999993E-3</v>
      </c>
      <c r="S122">
        <v>-1.0999999999999999E-2</v>
      </c>
      <c r="T122">
        <v>-1.2999999999999999E-2</v>
      </c>
      <c r="U122">
        <v>-8.0000000000000002E-3</v>
      </c>
      <c r="V122">
        <v>-8.0000000000000002E-3</v>
      </c>
      <c r="W122">
        <v>-1E-3</v>
      </c>
    </row>
    <row r="123" spans="1:23" x14ac:dyDescent="0.25">
      <c r="A123">
        <v>307</v>
      </c>
      <c r="B123">
        <v>-0.189</v>
      </c>
      <c r="C123">
        <v>-0.158</v>
      </c>
      <c r="D123">
        <v>-0.14899999999999999</v>
      </c>
      <c r="E123">
        <v>-0.127</v>
      </c>
      <c r="F123">
        <v>-0.14199999999999999</v>
      </c>
      <c r="G123">
        <v>-0.105</v>
      </c>
      <c r="H123">
        <v>-7.1999999999999995E-2</v>
      </c>
      <c r="I123">
        <v>-3.7999999999999999E-2</v>
      </c>
      <c r="J123">
        <v>-3.2000000000000001E-2</v>
      </c>
      <c r="N123">
        <v>307</v>
      </c>
      <c r="O123">
        <v>-5.1999999999999998E-2</v>
      </c>
      <c r="P123">
        <v>-2.1000000000000001E-2</v>
      </c>
      <c r="Q123">
        <v>-1.2E-2</v>
      </c>
      <c r="R123">
        <v>-8.9999999999999993E-3</v>
      </c>
      <c r="S123">
        <v>-0.01</v>
      </c>
      <c r="T123">
        <v>-1.2E-2</v>
      </c>
      <c r="U123">
        <v>-7.0000000000000001E-3</v>
      </c>
      <c r="V123">
        <v>-7.0000000000000001E-3</v>
      </c>
      <c r="W123">
        <v>0</v>
      </c>
    </row>
    <row r="124" spans="1:23" x14ac:dyDescent="0.25">
      <c r="A124">
        <v>308</v>
      </c>
      <c r="B124">
        <v>-0.187</v>
      </c>
      <c r="C124">
        <v>-0.155</v>
      </c>
      <c r="D124">
        <v>-0.14699999999999999</v>
      </c>
      <c r="E124">
        <v>-0.124</v>
      </c>
      <c r="F124">
        <v>-0.13900000000000001</v>
      </c>
      <c r="G124">
        <v>-0.10199999999999999</v>
      </c>
      <c r="H124">
        <v>-7.0000000000000007E-2</v>
      </c>
      <c r="I124">
        <v>-3.5000000000000003E-2</v>
      </c>
      <c r="J124">
        <v>-2.9000000000000001E-2</v>
      </c>
      <c r="N124">
        <v>308</v>
      </c>
      <c r="O124">
        <v>-5.0999999999999997E-2</v>
      </c>
      <c r="P124">
        <v>-0.02</v>
      </c>
      <c r="Q124">
        <v>-1.0999999999999999E-2</v>
      </c>
      <c r="R124">
        <v>-8.0000000000000002E-3</v>
      </c>
      <c r="S124">
        <v>-8.9999999999999993E-3</v>
      </c>
      <c r="T124">
        <v>-1.0999999999999999E-2</v>
      </c>
      <c r="U124">
        <v>-6.0000000000000001E-3</v>
      </c>
      <c r="V124">
        <v>-6.0000000000000001E-3</v>
      </c>
      <c r="W124">
        <v>1E-3</v>
      </c>
    </row>
    <row r="125" spans="1:23" x14ac:dyDescent="0.25">
      <c r="A125">
        <v>309</v>
      </c>
      <c r="B125">
        <v>-0.185</v>
      </c>
      <c r="C125">
        <v>-0.154</v>
      </c>
      <c r="D125">
        <v>-0.14599999999999999</v>
      </c>
      <c r="E125">
        <v>-0.124</v>
      </c>
      <c r="F125">
        <v>-0.13800000000000001</v>
      </c>
      <c r="G125">
        <v>-0.10199999999999999</v>
      </c>
      <c r="H125">
        <v>-6.9000000000000006E-2</v>
      </c>
      <c r="I125">
        <v>-3.5000000000000003E-2</v>
      </c>
      <c r="J125">
        <v>-2.9000000000000001E-2</v>
      </c>
      <c r="N125">
        <v>309</v>
      </c>
      <c r="O125">
        <v>-4.9000000000000002E-2</v>
      </c>
      <c r="P125">
        <v>-1.9E-2</v>
      </c>
      <c r="Q125">
        <v>-0.01</v>
      </c>
      <c r="R125">
        <v>-7.0000000000000001E-3</v>
      </c>
      <c r="S125">
        <v>-8.0000000000000002E-3</v>
      </c>
      <c r="T125">
        <v>-0.01</v>
      </c>
      <c r="U125">
        <v>-4.0000000000000001E-3</v>
      </c>
      <c r="V125">
        <v>-5.0000000000000001E-3</v>
      </c>
      <c r="W125">
        <v>2E-3</v>
      </c>
    </row>
    <row r="126" spans="1:23" x14ac:dyDescent="0.25">
      <c r="A126">
        <v>310</v>
      </c>
      <c r="B126">
        <v>-0.183</v>
      </c>
      <c r="C126">
        <v>-0.152</v>
      </c>
      <c r="D126">
        <v>-0.14399999999999999</v>
      </c>
      <c r="E126">
        <v>-0.122</v>
      </c>
      <c r="F126">
        <v>-0.13700000000000001</v>
      </c>
      <c r="G126">
        <v>-0.1</v>
      </c>
      <c r="H126">
        <v>-6.8000000000000005E-2</v>
      </c>
      <c r="I126">
        <v>-3.3000000000000002E-2</v>
      </c>
      <c r="J126">
        <v>-2.8000000000000001E-2</v>
      </c>
      <c r="N126">
        <v>310</v>
      </c>
      <c r="O126">
        <v>-4.7E-2</v>
      </c>
      <c r="P126">
        <v>-1.7999999999999999E-2</v>
      </c>
      <c r="Q126">
        <v>-8.9999999999999993E-3</v>
      </c>
      <c r="R126">
        <v>-6.0000000000000001E-3</v>
      </c>
      <c r="S126">
        <v>-7.0000000000000001E-3</v>
      </c>
      <c r="T126">
        <v>-8.9999999999999993E-3</v>
      </c>
      <c r="U126">
        <v>-4.0000000000000001E-3</v>
      </c>
      <c r="V126">
        <v>-4.0000000000000001E-3</v>
      </c>
      <c r="W126">
        <v>3.0000000000000001E-3</v>
      </c>
    </row>
    <row r="127" spans="1:23" x14ac:dyDescent="0.25">
      <c r="A127">
        <v>311</v>
      </c>
      <c r="B127">
        <v>-0.18099999999999999</v>
      </c>
      <c r="C127">
        <v>-0.151</v>
      </c>
      <c r="D127">
        <v>-0.14199999999999999</v>
      </c>
      <c r="E127">
        <v>-0.121</v>
      </c>
      <c r="F127">
        <v>-0.13500000000000001</v>
      </c>
      <c r="G127">
        <v>-9.9000000000000005E-2</v>
      </c>
      <c r="H127">
        <v>-6.6000000000000003E-2</v>
      </c>
      <c r="I127">
        <v>-3.2000000000000001E-2</v>
      </c>
      <c r="J127">
        <v>-2.5999999999999999E-2</v>
      </c>
      <c r="N127">
        <v>311</v>
      </c>
      <c r="O127">
        <v>-4.5999999999999999E-2</v>
      </c>
      <c r="P127">
        <v>-1.6E-2</v>
      </c>
      <c r="Q127">
        <v>-8.0000000000000002E-3</v>
      </c>
      <c r="R127">
        <v>-4.0000000000000001E-3</v>
      </c>
      <c r="S127">
        <v>-6.0000000000000001E-3</v>
      </c>
      <c r="T127">
        <v>-7.0000000000000001E-3</v>
      </c>
      <c r="U127">
        <v>-2E-3</v>
      </c>
      <c r="V127">
        <v>-3.0000000000000001E-3</v>
      </c>
      <c r="W127">
        <v>4.0000000000000001E-3</v>
      </c>
    </row>
    <row r="128" spans="1:23" x14ac:dyDescent="0.25">
      <c r="A128">
        <v>312</v>
      </c>
      <c r="B128">
        <v>-0.17899999999999999</v>
      </c>
      <c r="C128">
        <v>-0.14899999999999999</v>
      </c>
      <c r="D128">
        <v>-0.14000000000000001</v>
      </c>
      <c r="E128">
        <v>-0.11899999999999999</v>
      </c>
      <c r="F128">
        <v>-0.13400000000000001</v>
      </c>
      <c r="G128">
        <v>-9.7000000000000003E-2</v>
      </c>
      <c r="H128">
        <v>-6.4000000000000001E-2</v>
      </c>
      <c r="I128">
        <v>-0.03</v>
      </c>
      <c r="J128">
        <v>-2.4E-2</v>
      </c>
      <c r="N128">
        <v>312</v>
      </c>
      <c r="O128">
        <v>-4.3999999999999997E-2</v>
      </c>
      <c r="P128">
        <v>-1.4999999999999999E-2</v>
      </c>
      <c r="Q128">
        <v>-7.0000000000000001E-3</v>
      </c>
      <c r="R128">
        <v>-3.0000000000000001E-3</v>
      </c>
      <c r="S128">
        <v>-5.0000000000000001E-3</v>
      </c>
      <c r="T128">
        <v>-7.0000000000000001E-3</v>
      </c>
      <c r="U128">
        <v>-1E-3</v>
      </c>
      <c r="V128">
        <v>-1E-3</v>
      </c>
      <c r="W128">
        <v>5.0000000000000001E-3</v>
      </c>
    </row>
    <row r="129" spans="1:23" x14ac:dyDescent="0.25">
      <c r="A129">
        <v>313</v>
      </c>
      <c r="B129">
        <v>-0.17699999999999999</v>
      </c>
      <c r="C129">
        <v>-0.14699999999999999</v>
      </c>
      <c r="D129">
        <v>-0.13900000000000001</v>
      </c>
      <c r="E129">
        <v>-0.11799999999999999</v>
      </c>
      <c r="F129">
        <v>-0.13300000000000001</v>
      </c>
      <c r="G129">
        <v>-9.6000000000000002E-2</v>
      </c>
      <c r="H129">
        <v>-6.4000000000000001E-2</v>
      </c>
      <c r="I129">
        <v>-2.9000000000000001E-2</v>
      </c>
      <c r="J129">
        <v>-2.4E-2</v>
      </c>
      <c r="N129">
        <v>313</v>
      </c>
      <c r="O129">
        <v>-4.2999999999999997E-2</v>
      </c>
      <c r="P129">
        <v>-1.4E-2</v>
      </c>
      <c r="Q129">
        <v>-6.0000000000000001E-3</v>
      </c>
      <c r="R129">
        <v>-3.0000000000000001E-3</v>
      </c>
      <c r="S129">
        <v>-4.0000000000000001E-3</v>
      </c>
      <c r="T129">
        <v>-6.0000000000000001E-3</v>
      </c>
      <c r="U129">
        <v>0</v>
      </c>
      <c r="V129">
        <v>-1E-3</v>
      </c>
      <c r="W129">
        <v>6.0000000000000001E-3</v>
      </c>
    </row>
    <row r="130" spans="1:23" x14ac:dyDescent="0.25">
      <c r="A130">
        <v>314</v>
      </c>
      <c r="B130">
        <v>-0.17399999999999999</v>
      </c>
      <c r="C130">
        <v>-0.14499999999999999</v>
      </c>
      <c r="D130">
        <v>-0.13800000000000001</v>
      </c>
      <c r="E130">
        <v>-0.11600000000000001</v>
      </c>
      <c r="F130">
        <v>-0.13100000000000001</v>
      </c>
      <c r="G130">
        <v>-9.4E-2</v>
      </c>
      <c r="H130">
        <v>-6.2E-2</v>
      </c>
      <c r="I130">
        <v>-2.7E-2</v>
      </c>
      <c r="J130">
        <v>-2.3E-2</v>
      </c>
      <c r="N130">
        <v>314</v>
      </c>
      <c r="O130">
        <v>-4.1000000000000002E-2</v>
      </c>
      <c r="P130">
        <v>-1.2999999999999999E-2</v>
      </c>
      <c r="Q130">
        <v>-4.0000000000000001E-3</v>
      </c>
      <c r="R130">
        <v>-1E-3</v>
      </c>
      <c r="S130">
        <v>-3.0000000000000001E-3</v>
      </c>
      <c r="T130">
        <v>-4.0000000000000001E-3</v>
      </c>
      <c r="U130">
        <v>1E-3</v>
      </c>
      <c r="V130">
        <v>1E-3</v>
      </c>
      <c r="W130">
        <v>7.0000000000000001E-3</v>
      </c>
    </row>
    <row r="131" spans="1:23" x14ac:dyDescent="0.25">
      <c r="A131">
        <v>315</v>
      </c>
      <c r="B131">
        <v>-0.17199999999999999</v>
      </c>
      <c r="C131">
        <v>-0.14399999999999999</v>
      </c>
      <c r="D131">
        <v>-0.13600000000000001</v>
      </c>
      <c r="E131">
        <v>-0.115</v>
      </c>
      <c r="F131">
        <v>-0.13</v>
      </c>
      <c r="G131">
        <v>-9.2999999999999999E-2</v>
      </c>
      <c r="H131">
        <v>-6.0999999999999999E-2</v>
      </c>
      <c r="I131">
        <v>-2.5999999999999999E-2</v>
      </c>
      <c r="J131">
        <v>-2.1000000000000001E-2</v>
      </c>
      <c r="N131">
        <v>315</v>
      </c>
      <c r="O131">
        <v>-3.9E-2</v>
      </c>
      <c r="P131">
        <v>-1.0999999999999999E-2</v>
      </c>
      <c r="Q131">
        <v>-3.0000000000000001E-3</v>
      </c>
      <c r="R131">
        <v>0</v>
      </c>
      <c r="S131">
        <v>-1E-3</v>
      </c>
      <c r="T131">
        <v>-4.0000000000000001E-3</v>
      </c>
      <c r="U131">
        <v>2E-3</v>
      </c>
      <c r="V131">
        <v>2E-3</v>
      </c>
      <c r="W131">
        <v>8.0000000000000002E-3</v>
      </c>
    </row>
    <row r="132" spans="1:23" x14ac:dyDescent="0.25">
      <c r="A132">
        <v>316</v>
      </c>
      <c r="B132">
        <v>-0.17</v>
      </c>
      <c r="C132">
        <v>-0.14099999999999999</v>
      </c>
      <c r="D132">
        <v>-0.13400000000000001</v>
      </c>
      <c r="E132">
        <v>-0.113</v>
      </c>
      <c r="F132">
        <v>-0.128</v>
      </c>
      <c r="G132">
        <v>-9.1999999999999998E-2</v>
      </c>
      <c r="H132">
        <v>-5.8999999999999997E-2</v>
      </c>
      <c r="I132">
        <v>-2.5000000000000001E-2</v>
      </c>
      <c r="J132">
        <v>-0.02</v>
      </c>
      <c r="N132">
        <v>316</v>
      </c>
      <c r="O132">
        <v>-3.7999999999999999E-2</v>
      </c>
      <c r="P132">
        <v>-0.01</v>
      </c>
      <c r="Q132">
        <v>-2E-3</v>
      </c>
      <c r="R132">
        <v>1E-3</v>
      </c>
      <c r="S132">
        <v>0</v>
      </c>
      <c r="T132">
        <v>-2E-3</v>
      </c>
      <c r="U132">
        <v>3.0000000000000001E-3</v>
      </c>
      <c r="V132">
        <v>3.0000000000000001E-3</v>
      </c>
      <c r="W132">
        <v>8.9999999999999993E-3</v>
      </c>
    </row>
    <row r="133" spans="1:23" x14ac:dyDescent="0.25">
      <c r="A133">
        <v>317</v>
      </c>
      <c r="B133">
        <v>-0.16800000000000001</v>
      </c>
      <c r="C133">
        <v>-0.14000000000000001</v>
      </c>
      <c r="D133">
        <v>-0.13300000000000001</v>
      </c>
      <c r="E133">
        <v>-0.112</v>
      </c>
      <c r="F133">
        <v>-0.127</v>
      </c>
      <c r="G133">
        <v>-9.0999999999999998E-2</v>
      </c>
      <c r="H133">
        <v>-5.8000000000000003E-2</v>
      </c>
      <c r="I133">
        <v>-2.4E-2</v>
      </c>
      <c r="J133">
        <v>-1.9E-2</v>
      </c>
      <c r="N133">
        <v>317</v>
      </c>
      <c r="O133">
        <v>-3.5999999999999997E-2</v>
      </c>
      <c r="P133">
        <v>-8.9999999999999993E-3</v>
      </c>
      <c r="Q133">
        <v>0</v>
      </c>
      <c r="R133">
        <v>3.0000000000000001E-3</v>
      </c>
      <c r="S133">
        <v>1E-3</v>
      </c>
      <c r="T133">
        <v>-1E-3</v>
      </c>
      <c r="U133">
        <v>4.0000000000000001E-3</v>
      </c>
      <c r="V133">
        <v>4.0000000000000001E-3</v>
      </c>
      <c r="W133">
        <v>0.01</v>
      </c>
    </row>
    <row r="134" spans="1:23" x14ac:dyDescent="0.25">
      <c r="A134">
        <v>318</v>
      </c>
      <c r="B134">
        <v>-0.16800000000000001</v>
      </c>
      <c r="C134">
        <v>-0.14000000000000001</v>
      </c>
      <c r="D134">
        <v>-0.13300000000000001</v>
      </c>
      <c r="E134">
        <v>-0.112</v>
      </c>
      <c r="F134">
        <v>-0.127</v>
      </c>
      <c r="G134">
        <v>-9.0999999999999998E-2</v>
      </c>
      <c r="H134">
        <v>-5.7000000000000002E-2</v>
      </c>
      <c r="I134">
        <v>-2.4E-2</v>
      </c>
      <c r="J134">
        <v>-1.9E-2</v>
      </c>
      <c r="N134">
        <v>318</v>
      </c>
      <c r="O134">
        <v>-3.5000000000000003E-2</v>
      </c>
      <c r="P134">
        <v>-8.0000000000000002E-3</v>
      </c>
      <c r="Q134">
        <v>0</v>
      </c>
      <c r="R134">
        <v>3.0000000000000001E-3</v>
      </c>
      <c r="S134">
        <v>2E-3</v>
      </c>
      <c r="T134">
        <v>0</v>
      </c>
      <c r="U134">
        <v>5.0000000000000001E-3</v>
      </c>
      <c r="V134">
        <v>5.0000000000000001E-3</v>
      </c>
      <c r="W134">
        <v>1.0999999999999999E-2</v>
      </c>
    </row>
    <row r="135" spans="1:23" x14ac:dyDescent="0.25">
      <c r="A135">
        <v>319</v>
      </c>
      <c r="B135">
        <v>-0.16700000000000001</v>
      </c>
      <c r="C135">
        <v>-0.13900000000000001</v>
      </c>
      <c r="D135">
        <v>-0.13200000000000001</v>
      </c>
      <c r="E135">
        <v>-0.111</v>
      </c>
      <c r="F135">
        <v>-0.126</v>
      </c>
      <c r="G135">
        <v>-0.09</v>
      </c>
      <c r="H135">
        <v>-5.6000000000000001E-2</v>
      </c>
      <c r="I135">
        <v>-2.3E-2</v>
      </c>
      <c r="J135">
        <v>-1.7999999999999999E-2</v>
      </c>
      <c r="N135">
        <v>319</v>
      </c>
      <c r="O135">
        <v>-3.5000000000000003E-2</v>
      </c>
      <c r="P135">
        <v>-8.9999999999999993E-3</v>
      </c>
      <c r="Q135">
        <v>-1E-3</v>
      </c>
      <c r="R135">
        <v>2E-3</v>
      </c>
      <c r="S135">
        <v>1E-3</v>
      </c>
      <c r="T135">
        <v>-1E-3</v>
      </c>
      <c r="U135">
        <v>4.0000000000000001E-3</v>
      </c>
      <c r="V135">
        <v>4.0000000000000001E-3</v>
      </c>
      <c r="W135">
        <v>0.01</v>
      </c>
    </row>
    <row r="136" spans="1:23" x14ac:dyDescent="0.25">
      <c r="A136">
        <v>320</v>
      </c>
      <c r="B136">
        <v>-0.16500000000000001</v>
      </c>
      <c r="C136">
        <v>-0.13800000000000001</v>
      </c>
      <c r="D136">
        <v>-0.13100000000000001</v>
      </c>
      <c r="E136">
        <v>-0.11</v>
      </c>
      <c r="F136">
        <v>-0.125</v>
      </c>
      <c r="G136">
        <v>-8.8999999999999996E-2</v>
      </c>
      <c r="H136">
        <v>-5.5E-2</v>
      </c>
      <c r="I136">
        <v>-2.1999999999999999E-2</v>
      </c>
      <c r="J136">
        <v>-1.7000000000000001E-2</v>
      </c>
      <c r="N136">
        <v>320</v>
      </c>
      <c r="O136">
        <v>-3.5000000000000003E-2</v>
      </c>
      <c r="P136">
        <v>-8.9999999999999993E-3</v>
      </c>
      <c r="Q136">
        <v>-1E-3</v>
      </c>
      <c r="R136">
        <v>2E-3</v>
      </c>
      <c r="S136">
        <v>0</v>
      </c>
      <c r="T136">
        <v>-1E-3</v>
      </c>
      <c r="U136">
        <v>4.0000000000000001E-3</v>
      </c>
      <c r="V136">
        <v>4.0000000000000001E-3</v>
      </c>
      <c r="W136">
        <v>0.01</v>
      </c>
    </row>
    <row r="137" spans="1:23" x14ac:dyDescent="0.25">
      <c r="A137">
        <v>321</v>
      </c>
      <c r="B137">
        <v>-0.16200000000000001</v>
      </c>
      <c r="C137">
        <v>-0.13600000000000001</v>
      </c>
      <c r="D137">
        <v>-0.13</v>
      </c>
      <c r="E137">
        <v>-0.109</v>
      </c>
      <c r="F137">
        <v>-0.124</v>
      </c>
      <c r="G137">
        <v>-8.7999999999999995E-2</v>
      </c>
      <c r="H137">
        <v>-5.3999999999999999E-2</v>
      </c>
      <c r="I137">
        <v>-2.1000000000000001E-2</v>
      </c>
      <c r="J137">
        <v>-1.7000000000000001E-2</v>
      </c>
      <c r="N137">
        <v>321</v>
      </c>
      <c r="O137">
        <v>-3.4000000000000002E-2</v>
      </c>
      <c r="P137">
        <v>-8.0000000000000002E-3</v>
      </c>
      <c r="Q137">
        <v>0</v>
      </c>
      <c r="R137">
        <v>3.0000000000000001E-3</v>
      </c>
      <c r="S137">
        <v>1E-3</v>
      </c>
      <c r="T137">
        <v>-1E-3</v>
      </c>
      <c r="U137">
        <v>4.0000000000000001E-3</v>
      </c>
      <c r="V137">
        <v>4.0000000000000001E-3</v>
      </c>
      <c r="W137">
        <v>0.01</v>
      </c>
    </row>
    <row r="138" spans="1:23" x14ac:dyDescent="0.25">
      <c r="A138">
        <v>322</v>
      </c>
      <c r="B138">
        <v>-0.159</v>
      </c>
      <c r="C138">
        <v>-0.13400000000000001</v>
      </c>
      <c r="D138">
        <v>-0.127</v>
      </c>
      <c r="E138">
        <v>-0.107</v>
      </c>
      <c r="F138">
        <v>-0.122</v>
      </c>
      <c r="G138">
        <v>-8.5999999999999993E-2</v>
      </c>
      <c r="H138">
        <v>-5.2999999999999999E-2</v>
      </c>
      <c r="I138">
        <v>-0.02</v>
      </c>
      <c r="J138">
        <v>-1.4999999999999999E-2</v>
      </c>
      <c r="N138">
        <v>322</v>
      </c>
      <c r="O138">
        <v>-3.2000000000000001E-2</v>
      </c>
      <c r="P138">
        <v>-7.0000000000000001E-3</v>
      </c>
      <c r="Q138">
        <v>1E-3</v>
      </c>
      <c r="R138">
        <v>4.0000000000000001E-3</v>
      </c>
      <c r="S138">
        <v>2E-3</v>
      </c>
      <c r="T138">
        <v>0</v>
      </c>
      <c r="U138">
        <v>5.0000000000000001E-3</v>
      </c>
      <c r="V138">
        <v>6.0000000000000001E-3</v>
      </c>
      <c r="W138">
        <v>1.0999999999999999E-2</v>
      </c>
    </row>
    <row r="139" spans="1:23" x14ac:dyDescent="0.25">
      <c r="A139">
        <v>323</v>
      </c>
      <c r="B139">
        <v>-0.155</v>
      </c>
      <c r="C139">
        <v>-0.13</v>
      </c>
      <c r="D139">
        <v>-0.124</v>
      </c>
      <c r="E139">
        <v>-0.105</v>
      </c>
      <c r="F139">
        <v>-0.11899999999999999</v>
      </c>
      <c r="G139">
        <v>-8.4000000000000005E-2</v>
      </c>
      <c r="H139">
        <v>-0.05</v>
      </c>
      <c r="I139">
        <v>-1.7999999999999999E-2</v>
      </c>
      <c r="J139">
        <v>-1.2999999999999999E-2</v>
      </c>
      <c r="N139">
        <v>323</v>
      </c>
      <c r="O139">
        <v>-2.9000000000000001E-2</v>
      </c>
      <c r="P139">
        <v>-5.0000000000000001E-3</v>
      </c>
      <c r="Q139">
        <v>3.0000000000000001E-3</v>
      </c>
      <c r="R139">
        <v>6.0000000000000001E-3</v>
      </c>
      <c r="S139">
        <v>4.0000000000000001E-3</v>
      </c>
      <c r="T139">
        <v>2E-3</v>
      </c>
      <c r="U139">
        <v>7.0000000000000001E-3</v>
      </c>
      <c r="V139">
        <v>7.0000000000000001E-3</v>
      </c>
      <c r="W139">
        <v>1.2999999999999999E-2</v>
      </c>
    </row>
    <row r="140" spans="1:23" x14ac:dyDescent="0.25">
      <c r="A140">
        <v>324</v>
      </c>
      <c r="B140">
        <v>-0.153</v>
      </c>
      <c r="C140">
        <v>-0.128</v>
      </c>
      <c r="D140">
        <v>-0.123</v>
      </c>
      <c r="E140">
        <v>-0.10299999999999999</v>
      </c>
      <c r="F140">
        <v>-0.11799999999999999</v>
      </c>
      <c r="G140">
        <v>-8.3000000000000004E-2</v>
      </c>
      <c r="H140">
        <v>-4.9000000000000002E-2</v>
      </c>
      <c r="I140">
        <v>-1.7000000000000001E-2</v>
      </c>
      <c r="J140">
        <v>-1.2999999999999999E-2</v>
      </c>
      <c r="N140">
        <v>324</v>
      </c>
      <c r="O140">
        <v>-2.5999999999999999E-2</v>
      </c>
      <c r="P140">
        <v>-2E-3</v>
      </c>
      <c r="Q140">
        <v>6.0000000000000001E-3</v>
      </c>
      <c r="R140">
        <v>8.0000000000000002E-3</v>
      </c>
      <c r="S140">
        <v>6.0000000000000001E-3</v>
      </c>
      <c r="T140">
        <v>3.0000000000000001E-3</v>
      </c>
      <c r="U140">
        <v>8.0000000000000002E-3</v>
      </c>
      <c r="V140">
        <v>8.0000000000000002E-3</v>
      </c>
      <c r="W140">
        <v>1.4E-2</v>
      </c>
    </row>
    <row r="141" spans="1:23" x14ac:dyDescent="0.25">
      <c r="A141">
        <v>325</v>
      </c>
      <c r="B141">
        <v>-0.152</v>
      </c>
      <c r="C141">
        <v>-0.128</v>
      </c>
      <c r="D141">
        <v>-0.122</v>
      </c>
      <c r="E141">
        <v>-0.10299999999999999</v>
      </c>
      <c r="F141">
        <v>-0.11700000000000001</v>
      </c>
      <c r="G141">
        <v>-8.2000000000000003E-2</v>
      </c>
      <c r="H141">
        <v>-4.8000000000000001E-2</v>
      </c>
      <c r="I141">
        <v>-1.6E-2</v>
      </c>
      <c r="J141">
        <v>-1.2E-2</v>
      </c>
      <c r="N141">
        <v>325</v>
      </c>
      <c r="O141">
        <v>-2.4E-2</v>
      </c>
      <c r="P141">
        <v>-1E-3</v>
      </c>
      <c r="Q141">
        <v>7.0000000000000001E-3</v>
      </c>
      <c r="R141">
        <v>8.9999999999999993E-3</v>
      </c>
      <c r="S141">
        <v>7.0000000000000001E-3</v>
      </c>
      <c r="T141">
        <v>5.0000000000000001E-3</v>
      </c>
      <c r="U141">
        <v>8.9999999999999993E-3</v>
      </c>
      <c r="V141">
        <v>0.01</v>
      </c>
      <c r="W141">
        <v>1.4999999999999999E-2</v>
      </c>
    </row>
    <row r="142" spans="1:23" x14ac:dyDescent="0.25">
      <c r="A142">
        <v>326</v>
      </c>
      <c r="B142">
        <v>-0.152</v>
      </c>
      <c r="C142">
        <v>-0.128</v>
      </c>
      <c r="D142">
        <v>-0.122</v>
      </c>
      <c r="E142">
        <v>-0.10299999999999999</v>
      </c>
      <c r="F142">
        <v>-0.11700000000000001</v>
      </c>
      <c r="G142">
        <v>-8.2000000000000003E-2</v>
      </c>
      <c r="H142">
        <v>-4.9000000000000002E-2</v>
      </c>
      <c r="I142">
        <v>-1.6E-2</v>
      </c>
      <c r="J142">
        <v>-1.2999999999999999E-2</v>
      </c>
      <c r="N142">
        <v>326</v>
      </c>
      <c r="O142">
        <v>-2.4E-2</v>
      </c>
      <c r="P142">
        <v>-1E-3</v>
      </c>
      <c r="Q142">
        <v>6.0000000000000001E-3</v>
      </c>
      <c r="R142">
        <v>8.0000000000000002E-3</v>
      </c>
      <c r="S142">
        <v>6.0000000000000001E-3</v>
      </c>
      <c r="T142">
        <v>4.0000000000000001E-3</v>
      </c>
      <c r="U142">
        <v>8.9999999999999993E-3</v>
      </c>
      <c r="V142">
        <v>8.9999999999999993E-3</v>
      </c>
      <c r="W142">
        <v>1.4E-2</v>
      </c>
    </row>
    <row r="143" spans="1:23" x14ac:dyDescent="0.25">
      <c r="A143">
        <v>327</v>
      </c>
      <c r="B143">
        <v>-0.151</v>
      </c>
      <c r="C143">
        <v>-0.128</v>
      </c>
      <c r="D143">
        <v>-0.122</v>
      </c>
      <c r="E143">
        <v>-0.10299999999999999</v>
      </c>
      <c r="F143">
        <v>-0.11700000000000001</v>
      </c>
      <c r="G143">
        <v>-8.2000000000000003E-2</v>
      </c>
      <c r="H143">
        <v>-4.8000000000000001E-2</v>
      </c>
      <c r="I143">
        <v>-1.6E-2</v>
      </c>
      <c r="J143">
        <v>-1.2999999999999999E-2</v>
      </c>
      <c r="N143">
        <v>327</v>
      </c>
      <c r="O143">
        <v>-2.5000000000000001E-2</v>
      </c>
      <c r="P143">
        <v>-2E-3</v>
      </c>
      <c r="Q143">
        <v>6.0000000000000001E-3</v>
      </c>
      <c r="R143">
        <v>8.0000000000000002E-3</v>
      </c>
      <c r="S143">
        <v>6.0000000000000001E-3</v>
      </c>
      <c r="T143">
        <v>3.0000000000000001E-3</v>
      </c>
      <c r="U143">
        <v>8.9999999999999993E-3</v>
      </c>
      <c r="V143">
        <v>8.9999999999999993E-3</v>
      </c>
      <c r="W143">
        <v>1.4E-2</v>
      </c>
    </row>
    <row r="144" spans="1:23" x14ac:dyDescent="0.25">
      <c r="A144">
        <v>328</v>
      </c>
      <c r="B144">
        <v>-0.15</v>
      </c>
      <c r="C144">
        <v>-0.126</v>
      </c>
      <c r="D144">
        <v>-0.121</v>
      </c>
      <c r="E144">
        <v>-0.10199999999999999</v>
      </c>
      <c r="F144">
        <v>-0.11600000000000001</v>
      </c>
      <c r="G144">
        <v>-8.1000000000000003E-2</v>
      </c>
      <c r="H144">
        <v>-4.7E-2</v>
      </c>
      <c r="I144">
        <v>-1.6E-2</v>
      </c>
      <c r="J144">
        <v>-1.2E-2</v>
      </c>
      <c r="N144">
        <v>328</v>
      </c>
      <c r="O144">
        <v>-2.5000000000000001E-2</v>
      </c>
      <c r="P144">
        <v>-2E-3</v>
      </c>
      <c r="Q144">
        <v>6.0000000000000001E-3</v>
      </c>
      <c r="R144">
        <v>7.0000000000000001E-3</v>
      </c>
      <c r="S144">
        <v>5.0000000000000001E-3</v>
      </c>
      <c r="T144">
        <v>3.0000000000000001E-3</v>
      </c>
      <c r="U144">
        <v>8.0000000000000002E-3</v>
      </c>
      <c r="V144">
        <v>8.0000000000000002E-3</v>
      </c>
      <c r="W144">
        <v>1.4E-2</v>
      </c>
    </row>
    <row r="145" spans="1:23" x14ac:dyDescent="0.25">
      <c r="A145">
        <v>329</v>
      </c>
      <c r="B145">
        <v>-0.14599999999999999</v>
      </c>
      <c r="C145">
        <v>-0.123</v>
      </c>
      <c r="D145">
        <v>-0.11899999999999999</v>
      </c>
      <c r="E145">
        <v>-0.1</v>
      </c>
      <c r="F145">
        <v>-0.114</v>
      </c>
      <c r="G145">
        <v>-0.08</v>
      </c>
      <c r="H145">
        <v>-4.4999999999999998E-2</v>
      </c>
      <c r="I145">
        <v>-1.4E-2</v>
      </c>
      <c r="J145">
        <v>-1.0999999999999999E-2</v>
      </c>
      <c r="N145">
        <v>329</v>
      </c>
      <c r="O145">
        <v>-2.4E-2</v>
      </c>
      <c r="P145">
        <v>-2E-3</v>
      </c>
      <c r="Q145">
        <v>5.0000000000000001E-3</v>
      </c>
      <c r="R145">
        <v>7.0000000000000001E-3</v>
      </c>
      <c r="S145">
        <v>5.0000000000000001E-3</v>
      </c>
      <c r="T145">
        <v>3.0000000000000001E-3</v>
      </c>
      <c r="U145">
        <v>8.0000000000000002E-3</v>
      </c>
      <c r="V145">
        <v>8.0000000000000002E-3</v>
      </c>
      <c r="W145">
        <v>1.2999999999999999E-2</v>
      </c>
    </row>
    <row r="146" spans="1:23" x14ac:dyDescent="0.25">
      <c r="A146">
        <v>330</v>
      </c>
      <c r="B146">
        <v>-0.14199999999999999</v>
      </c>
      <c r="C146">
        <v>-0.12</v>
      </c>
      <c r="D146">
        <v>-0.11600000000000001</v>
      </c>
      <c r="E146">
        <v>-9.8000000000000004E-2</v>
      </c>
      <c r="F146">
        <v>-0.112</v>
      </c>
      <c r="G146">
        <v>-7.8E-2</v>
      </c>
      <c r="H146">
        <v>-4.2999999999999997E-2</v>
      </c>
      <c r="I146">
        <v>-1.2E-2</v>
      </c>
      <c r="J146">
        <v>-0.01</v>
      </c>
      <c r="N146">
        <v>330</v>
      </c>
      <c r="O146">
        <v>-2.1000000000000001E-2</v>
      </c>
      <c r="P146">
        <v>0</v>
      </c>
      <c r="Q146">
        <v>8.0000000000000002E-3</v>
      </c>
      <c r="R146">
        <v>8.9999999999999993E-3</v>
      </c>
      <c r="S146">
        <v>7.0000000000000001E-3</v>
      </c>
      <c r="T146">
        <v>5.0000000000000001E-3</v>
      </c>
      <c r="U146">
        <v>0.01</v>
      </c>
      <c r="V146">
        <v>0.01</v>
      </c>
      <c r="W146">
        <v>1.4999999999999999E-2</v>
      </c>
    </row>
    <row r="147" spans="1:23" x14ac:dyDescent="0.25">
      <c r="A147">
        <v>331</v>
      </c>
      <c r="B147">
        <v>-0.14000000000000001</v>
      </c>
      <c r="C147">
        <v>-0.11899999999999999</v>
      </c>
      <c r="D147">
        <v>-0.114</v>
      </c>
      <c r="E147">
        <v>-9.6000000000000002E-2</v>
      </c>
      <c r="F147">
        <v>-0.11</v>
      </c>
      <c r="G147">
        <v>-7.6999999999999999E-2</v>
      </c>
      <c r="H147">
        <v>-4.2000000000000003E-2</v>
      </c>
      <c r="I147">
        <v>-1.0999999999999999E-2</v>
      </c>
      <c r="J147">
        <v>-8.9999999999999993E-3</v>
      </c>
      <c r="N147">
        <v>331</v>
      </c>
      <c r="O147">
        <v>-1.7999999999999999E-2</v>
      </c>
      <c r="P147">
        <v>3.0000000000000001E-3</v>
      </c>
      <c r="Q147">
        <v>0.01</v>
      </c>
      <c r="R147">
        <v>1.0999999999999999E-2</v>
      </c>
      <c r="S147">
        <v>8.9999999999999993E-3</v>
      </c>
      <c r="T147">
        <v>6.0000000000000001E-3</v>
      </c>
      <c r="U147">
        <v>1.0999999999999999E-2</v>
      </c>
      <c r="V147">
        <v>1.0999999999999999E-2</v>
      </c>
      <c r="W147">
        <v>1.6E-2</v>
      </c>
    </row>
    <row r="148" spans="1:23" x14ac:dyDescent="0.25">
      <c r="A148">
        <v>332</v>
      </c>
      <c r="B148">
        <v>-0.14099999999999999</v>
      </c>
      <c r="C148">
        <v>-0.11899999999999999</v>
      </c>
      <c r="D148">
        <v>-0.115</v>
      </c>
      <c r="E148">
        <v>-9.7000000000000003E-2</v>
      </c>
      <c r="F148">
        <v>-0.111</v>
      </c>
      <c r="G148">
        <v>-7.6999999999999999E-2</v>
      </c>
      <c r="H148">
        <v>-4.2000000000000003E-2</v>
      </c>
      <c r="I148">
        <v>-1.2E-2</v>
      </c>
      <c r="J148">
        <v>-0.01</v>
      </c>
      <c r="N148">
        <v>332</v>
      </c>
      <c r="O148">
        <v>-1.7000000000000001E-2</v>
      </c>
      <c r="P148">
        <v>3.0000000000000001E-3</v>
      </c>
      <c r="Q148">
        <v>1.0999999999999999E-2</v>
      </c>
      <c r="R148">
        <v>1.2E-2</v>
      </c>
      <c r="S148">
        <v>8.9999999999999993E-3</v>
      </c>
      <c r="T148">
        <v>7.0000000000000001E-3</v>
      </c>
      <c r="U148">
        <v>1.0999999999999999E-2</v>
      </c>
      <c r="V148">
        <v>1.2E-2</v>
      </c>
      <c r="W148">
        <v>1.6E-2</v>
      </c>
    </row>
    <row r="149" spans="1:23" x14ac:dyDescent="0.25">
      <c r="A149">
        <v>333</v>
      </c>
      <c r="B149">
        <v>-0.14199999999999999</v>
      </c>
      <c r="C149">
        <v>-0.121</v>
      </c>
      <c r="D149">
        <v>-0.11600000000000001</v>
      </c>
      <c r="E149">
        <v>-9.8000000000000004E-2</v>
      </c>
      <c r="F149">
        <v>-0.112</v>
      </c>
      <c r="G149">
        <v>-7.8E-2</v>
      </c>
      <c r="H149">
        <v>-4.2999999999999997E-2</v>
      </c>
      <c r="I149">
        <v>-1.2999999999999999E-2</v>
      </c>
      <c r="J149">
        <v>-1.0999999999999999E-2</v>
      </c>
      <c r="N149">
        <v>333</v>
      </c>
      <c r="O149">
        <v>-1.9E-2</v>
      </c>
      <c r="P149">
        <v>1E-3</v>
      </c>
      <c r="Q149">
        <v>8.9999999999999993E-3</v>
      </c>
      <c r="R149">
        <v>0.01</v>
      </c>
      <c r="S149">
        <v>8.0000000000000002E-3</v>
      </c>
      <c r="T149">
        <v>5.0000000000000001E-3</v>
      </c>
      <c r="U149">
        <v>0.01</v>
      </c>
      <c r="V149">
        <v>0.01</v>
      </c>
      <c r="W149">
        <v>1.6E-2</v>
      </c>
    </row>
    <row r="150" spans="1:23" x14ac:dyDescent="0.25">
      <c r="A150">
        <v>334</v>
      </c>
      <c r="B150">
        <v>-0.14199999999999999</v>
      </c>
      <c r="C150">
        <v>-0.122</v>
      </c>
      <c r="D150">
        <v>-0.11700000000000001</v>
      </c>
      <c r="E150">
        <v>-9.9000000000000005E-2</v>
      </c>
      <c r="F150">
        <v>-0.113</v>
      </c>
      <c r="G150">
        <v>-7.9000000000000001E-2</v>
      </c>
      <c r="H150">
        <v>-4.3999999999999997E-2</v>
      </c>
      <c r="I150">
        <v>-1.4E-2</v>
      </c>
      <c r="J150">
        <v>-1.2E-2</v>
      </c>
      <c r="N150">
        <v>334</v>
      </c>
      <c r="O150">
        <v>-0.02</v>
      </c>
      <c r="P150">
        <v>-1E-3</v>
      </c>
      <c r="Q150">
        <v>7.0000000000000001E-3</v>
      </c>
      <c r="R150">
        <v>8.9999999999999993E-3</v>
      </c>
      <c r="S150">
        <v>7.0000000000000001E-3</v>
      </c>
      <c r="T150">
        <v>4.0000000000000001E-3</v>
      </c>
      <c r="U150">
        <v>8.9999999999999993E-3</v>
      </c>
      <c r="V150">
        <v>8.9999999999999993E-3</v>
      </c>
      <c r="W150">
        <v>1.4E-2</v>
      </c>
    </row>
    <row r="151" spans="1:23" x14ac:dyDescent="0.25">
      <c r="A151">
        <v>335</v>
      </c>
      <c r="B151">
        <v>-0.14199999999999999</v>
      </c>
      <c r="C151">
        <v>-0.121</v>
      </c>
      <c r="D151">
        <v>-0.11700000000000001</v>
      </c>
      <c r="E151">
        <v>-9.9000000000000005E-2</v>
      </c>
      <c r="F151">
        <v>-0.112</v>
      </c>
      <c r="G151">
        <v>-7.9000000000000001E-2</v>
      </c>
      <c r="H151">
        <v>-4.3999999999999997E-2</v>
      </c>
      <c r="I151">
        <v>-1.4E-2</v>
      </c>
      <c r="J151">
        <v>-1.2E-2</v>
      </c>
      <c r="N151">
        <v>335</v>
      </c>
      <c r="O151">
        <v>-2.1999999999999999E-2</v>
      </c>
      <c r="P151">
        <v>-2E-3</v>
      </c>
      <c r="Q151">
        <v>6.0000000000000001E-3</v>
      </c>
      <c r="R151">
        <v>7.0000000000000001E-3</v>
      </c>
      <c r="S151">
        <v>5.0000000000000001E-3</v>
      </c>
      <c r="T151">
        <v>3.0000000000000001E-3</v>
      </c>
      <c r="U151">
        <v>8.0000000000000002E-3</v>
      </c>
      <c r="V151">
        <v>8.0000000000000002E-3</v>
      </c>
      <c r="W151">
        <v>1.2999999999999999E-2</v>
      </c>
    </row>
    <row r="152" spans="1:23" x14ac:dyDescent="0.25">
      <c r="A152">
        <v>336</v>
      </c>
      <c r="B152">
        <v>-0.14000000000000001</v>
      </c>
      <c r="C152">
        <v>-0.12</v>
      </c>
      <c r="D152">
        <v>-0.115</v>
      </c>
      <c r="E152">
        <v>-9.8000000000000004E-2</v>
      </c>
      <c r="F152">
        <v>-0.111</v>
      </c>
      <c r="G152">
        <v>-7.8E-2</v>
      </c>
      <c r="H152">
        <v>-4.2999999999999997E-2</v>
      </c>
      <c r="I152">
        <v>-1.2999999999999999E-2</v>
      </c>
      <c r="J152">
        <v>-1.2E-2</v>
      </c>
      <c r="N152">
        <v>336</v>
      </c>
      <c r="O152">
        <v>-2.1000000000000001E-2</v>
      </c>
      <c r="P152">
        <v>-2E-3</v>
      </c>
      <c r="Q152">
        <v>5.0000000000000001E-3</v>
      </c>
      <c r="R152">
        <v>7.0000000000000001E-3</v>
      </c>
      <c r="S152">
        <v>5.0000000000000001E-3</v>
      </c>
      <c r="T152">
        <v>3.0000000000000001E-3</v>
      </c>
      <c r="U152">
        <v>7.0000000000000001E-3</v>
      </c>
      <c r="V152">
        <v>7.0000000000000001E-3</v>
      </c>
      <c r="W152">
        <v>1.2999999999999999E-2</v>
      </c>
    </row>
    <row r="153" spans="1:23" x14ac:dyDescent="0.25">
      <c r="A153">
        <v>337</v>
      </c>
      <c r="B153">
        <v>-0.13700000000000001</v>
      </c>
      <c r="C153">
        <v>-0.11700000000000001</v>
      </c>
      <c r="D153">
        <v>-0.113</v>
      </c>
      <c r="E153">
        <v>-9.6000000000000002E-2</v>
      </c>
      <c r="F153">
        <v>-0.109</v>
      </c>
      <c r="G153">
        <v>-7.6999999999999999E-2</v>
      </c>
      <c r="H153">
        <v>-4.2000000000000003E-2</v>
      </c>
      <c r="I153">
        <v>-1.2E-2</v>
      </c>
      <c r="J153">
        <v>-1.0999999999999999E-2</v>
      </c>
      <c r="N153">
        <v>337</v>
      </c>
      <c r="O153">
        <v>-0.02</v>
      </c>
      <c r="P153">
        <v>-1E-3</v>
      </c>
      <c r="Q153">
        <v>6.0000000000000001E-3</v>
      </c>
      <c r="R153">
        <v>8.0000000000000002E-3</v>
      </c>
      <c r="S153">
        <v>6.0000000000000001E-3</v>
      </c>
      <c r="T153">
        <v>3.0000000000000001E-3</v>
      </c>
      <c r="U153">
        <v>8.0000000000000002E-3</v>
      </c>
      <c r="V153">
        <v>8.0000000000000002E-3</v>
      </c>
      <c r="W153">
        <v>1.2999999999999999E-2</v>
      </c>
    </row>
    <row r="154" spans="1:23" x14ac:dyDescent="0.25">
      <c r="A154">
        <v>338</v>
      </c>
      <c r="B154">
        <v>-0.13300000000000001</v>
      </c>
      <c r="C154">
        <v>-0.114</v>
      </c>
      <c r="D154">
        <v>-0.111</v>
      </c>
      <c r="E154">
        <v>-9.4E-2</v>
      </c>
      <c r="F154">
        <v>-0.107</v>
      </c>
      <c r="G154">
        <v>-7.4999999999999997E-2</v>
      </c>
      <c r="H154">
        <v>-0.04</v>
      </c>
      <c r="I154">
        <v>-1.0999999999999999E-2</v>
      </c>
      <c r="J154">
        <v>-8.9999999999999993E-3</v>
      </c>
      <c r="N154">
        <v>338</v>
      </c>
      <c r="O154">
        <v>-1.7999999999999999E-2</v>
      </c>
      <c r="P154">
        <v>0</v>
      </c>
      <c r="Q154">
        <v>7.0000000000000001E-3</v>
      </c>
      <c r="R154">
        <v>8.9999999999999993E-3</v>
      </c>
      <c r="S154">
        <v>6.0000000000000001E-3</v>
      </c>
      <c r="T154">
        <v>4.0000000000000001E-3</v>
      </c>
      <c r="U154">
        <v>8.0000000000000002E-3</v>
      </c>
      <c r="V154">
        <v>8.0000000000000002E-3</v>
      </c>
      <c r="W154">
        <v>1.2999999999999999E-2</v>
      </c>
    </row>
    <row r="155" spans="1:23" x14ac:dyDescent="0.25">
      <c r="A155">
        <v>339</v>
      </c>
      <c r="B155">
        <v>-0.13</v>
      </c>
      <c r="C155">
        <v>-0.111</v>
      </c>
      <c r="D155">
        <v>-0.109</v>
      </c>
      <c r="E155">
        <v>-9.1999999999999998E-2</v>
      </c>
      <c r="F155">
        <v>-0.105</v>
      </c>
      <c r="G155">
        <v>-7.2999999999999995E-2</v>
      </c>
      <c r="H155">
        <v>-3.9E-2</v>
      </c>
      <c r="I155">
        <v>-0.01</v>
      </c>
      <c r="J155">
        <v>-8.0000000000000002E-3</v>
      </c>
      <c r="N155">
        <v>339</v>
      </c>
      <c r="O155">
        <v>-1.4999999999999999E-2</v>
      </c>
      <c r="P155">
        <v>3.0000000000000001E-3</v>
      </c>
      <c r="Q155">
        <v>0.01</v>
      </c>
      <c r="R155">
        <v>1.0999999999999999E-2</v>
      </c>
      <c r="S155">
        <v>8.0000000000000002E-3</v>
      </c>
      <c r="T155">
        <v>5.0000000000000001E-3</v>
      </c>
      <c r="U155">
        <v>0.01</v>
      </c>
      <c r="V155">
        <v>0.01</v>
      </c>
      <c r="W155">
        <v>1.4999999999999999E-2</v>
      </c>
    </row>
    <row r="156" spans="1:23" x14ac:dyDescent="0.25">
      <c r="A156">
        <v>340</v>
      </c>
      <c r="B156">
        <v>-0.13</v>
      </c>
      <c r="C156">
        <v>-0.112</v>
      </c>
      <c r="D156">
        <v>-0.109</v>
      </c>
      <c r="E156">
        <v>-9.2999999999999999E-2</v>
      </c>
      <c r="F156">
        <v>-0.106</v>
      </c>
      <c r="G156">
        <v>-7.3999999999999996E-2</v>
      </c>
      <c r="H156">
        <v>-4.1000000000000002E-2</v>
      </c>
      <c r="I156">
        <v>-1.0999999999999999E-2</v>
      </c>
      <c r="J156">
        <v>-8.9999999999999993E-3</v>
      </c>
      <c r="N156">
        <v>340</v>
      </c>
      <c r="O156">
        <v>-1.4E-2</v>
      </c>
      <c r="P156">
        <v>3.0000000000000001E-3</v>
      </c>
      <c r="Q156">
        <v>8.9999999999999993E-3</v>
      </c>
      <c r="R156">
        <v>0.01</v>
      </c>
      <c r="S156">
        <v>8.0000000000000002E-3</v>
      </c>
      <c r="T156">
        <v>5.0000000000000001E-3</v>
      </c>
      <c r="U156">
        <v>8.9999999999999993E-3</v>
      </c>
      <c r="V156">
        <v>8.9999999999999993E-3</v>
      </c>
      <c r="W156">
        <v>1.4E-2</v>
      </c>
    </row>
    <row r="157" spans="1:23" x14ac:dyDescent="0.25">
      <c r="A157">
        <v>341</v>
      </c>
      <c r="B157">
        <v>-0.13100000000000001</v>
      </c>
      <c r="C157">
        <v>-0.113</v>
      </c>
      <c r="D157">
        <v>-0.11</v>
      </c>
      <c r="E157">
        <v>-9.2999999999999999E-2</v>
      </c>
      <c r="F157">
        <v>-0.107</v>
      </c>
      <c r="G157">
        <v>-7.4999999999999997E-2</v>
      </c>
      <c r="H157">
        <v>-4.2000000000000003E-2</v>
      </c>
      <c r="I157">
        <v>-1.0999999999999999E-2</v>
      </c>
      <c r="J157">
        <v>-0.01</v>
      </c>
      <c r="N157">
        <v>341</v>
      </c>
      <c r="O157">
        <v>-1.4E-2</v>
      </c>
      <c r="P157">
        <v>3.0000000000000001E-3</v>
      </c>
      <c r="Q157">
        <v>8.9999999999999993E-3</v>
      </c>
      <c r="R157">
        <v>0.01</v>
      </c>
      <c r="S157">
        <v>8.0000000000000002E-3</v>
      </c>
      <c r="T157">
        <v>5.0000000000000001E-3</v>
      </c>
      <c r="U157">
        <v>8.9999999999999993E-3</v>
      </c>
      <c r="V157">
        <v>8.9999999999999993E-3</v>
      </c>
      <c r="W157">
        <v>1.4E-2</v>
      </c>
    </row>
    <row r="158" spans="1:23" x14ac:dyDescent="0.25">
      <c r="A158">
        <v>342</v>
      </c>
      <c r="B158">
        <v>-0.13100000000000001</v>
      </c>
      <c r="C158">
        <v>-0.113</v>
      </c>
      <c r="D158">
        <v>-0.11</v>
      </c>
      <c r="E158">
        <v>-9.4E-2</v>
      </c>
      <c r="F158">
        <v>-0.107</v>
      </c>
      <c r="G158">
        <v>-7.4999999999999997E-2</v>
      </c>
      <c r="H158">
        <v>-4.3999999999999997E-2</v>
      </c>
      <c r="I158">
        <v>-1.2E-2</v>
      </c>
      <c r="J158">
        <v>-1.0999999999999999E-2</v>
      </c>
      <c r="N158">
        <v>342</v>
      </c>
      <c r="O158">
        <v>-1.6E-2</v>
      </c>
      <c r="P158">
        <v>1E-3</v>
      </c>
      <c r="Q158">
        <v>7.0000000000000001E-3</v>
      </c>
      <c r="R158">
        <v>8.9999999999999993E-3</v>
      </c>
      <c r="S158">
        <v>7.0000000000000001E-3</v>
      </c>
      <c r="T158">
        <v>3.0000000000000001E-3</v>
      </c>
      <c r="U158">
        <v>8.0000000000000002E-3</v>
      </c>
      <c r="V158">
        <v>8.0000000000000002E-3</v>
      </c>
      <c r="W158">
        <v>1.2999999999999999E-2</v>
      </c>
    </row>
    <row r="159" spans="1:23" x14ac:dyDescent="0.25">
      <c r="A159">
        <v>343</v>
      </c>
      <c r="B159">
        <v>-0.13200000000000001</v>
      </c>
      <c r="C159">
        <v>-0.114</v>
      </c>
      <c r="D159">
        <v>-0.111</v>
      </c>
      <c r="E159">
        <v>-9.4E-2</v>
      </c>
      <c r="F159">
        <v>-0.107</v>
      </c>
      <c r="G159">
        <v>-7.5999999999999998E-2</v>
      </c>
      <c r="H159">
        <v>-4.4999999999999998E-2</v>
      </c>
      <c r="I159">
        <v>-1.2999999999999999E-2</v>
      </c>
      <c r="J159">
        <v>-1.2E-2</v>
      </c>
      <c r="N159">
        <v>343</v>
      </c>
      <c r="O159">
        <v>-1.7000000000000001E-2</v>
      </c>
      <c r="P159">
        <v>0</v>
      </c>
      <c r="Q159">
        <v>6.0000000000000001E-3</v>
      </c>
      <c r="R159">
        <v>8.0000000000000002E-3</v>
      </c>
      <c r="S159">
        <v>6.0000000000000001E-3</v>
      </c>
      <c r="T159">
        <v>2E-3</v>
      </c>
      <c r="U159">
        <v>7.0000000000000001E-3</v>
      </c>
      <c r="V159">
        <v>7.0000000000000001E-3</v>
      </c>
      <c r="W159">
        <v>1.2E-2</v>
      </c>
    </row>
    <row r="160" spans="1:23" x14ac:dyDescent="0.25">
      <c r="A160">
        <v>344</v>
      </c>
      <c r="B160">
        <v>-0.13</v>
      </c>
      <c r="C160">
        <v>-0.113</v>
      </c>
      <c r="D160">
        <v>-0.11</v>
      </c>
      <c r="E160">
        <v>-9.2999999999999999E-2</v>
      </c>
      <c r="F160">
        <v>-0.106</v>
      </c>
      <c r="G160">
        <v>-7.4999999999999997E-2</v>
      </c>
      <c r="H160">
        <v>-4.3999999999999997E-2</v>
      </c>
      <c r="I160">
        <v>-1.2E-2</v>
      </c>
      <c r="J160">
        <v>-1.2E-2</v>
      </c>
      <c r="N160">
        <v>344</v>
      </c>
      <c r="O160">
        <v>-1.7999999999999999E-2</v>
      </c>
      <c r="P160">
        <v>-1E-3</v>
      </c>
      <c r="Q160">
        <v>5.0000000000000001E-3</v>
      </c>
      <c r="R160">
        <v>7.0000000000000001E-3</v>
      </c>
      <c r="S160">
        <v>5.0000000000000001E-3</v>
      </c>
      <c r="T160">
        <v>2E-3</v>
      </c>
      <c r="U160">
        <v>6.0000000000000001E-3</v>
      </c>
      <c r="V160">
        <v>7.0000000000000001E-3</v>
      </c>
      <c r="W160">
        <v>1.2E-2</v>
      </c>
    </row>
    <row r="161" spans="1:23" x14ac:dyDescent="0.25">
      <c r="A161">
        <v>345</v>
      </c>
      <c r="B161">
        <v>-0.128</v>
      </c>
      <c r="C161">
        <v>-0.11</v>
      </c>
      <c r="D161">
        <v>-0.108</v>
      </c>
      <c r="E161">
        <v>-9.0999999999999998E-2</v>
      </c>
      <c r="F161">
        <v>-0.104</v>
      </c>
      <c r="G161">
        <v>-7.2999999999999995E-2</v>
      </c>
      <c r="H161">
        <v>-4.2999999999999997E-2</v>
      </c>
      <c r="I161">
        <v>-1.0999999999999999E-2</v>
      </c>
      <c r="J161">
        <v>-1.0999999999999999E-2</v>
      </c>
      <c r="N161">
        <v>345</v>
      </c>
      <c r="O161">
        <v>-1.7000000000000001E-2</v>
      </c>
      <c r="P161">
        <v>-1E-3</v>
      </c>
      <c r="Q161">
        <v>5.0000000000000001E-3</v>
      </c>
      <c r="R161">
        <v>7.0000000000000001E-3</v>
      </c>
      <c r="S161">
        <v>5.0000000000000001E-3</v>
      </c>
      <c r="T161">
        <v>2E-3</v>
      </c>
      <c r="U161">
        <v>6.0000000000000001E-3</v>
      </c>
      <c r="V161">
        <v>6.0000000000000001E-3</v>
      </c>
      <c r="W161">
        <v>1.2E-2</v>
      </c>
    </row>
    <row r="162" spans="1:23" x14ac:dyDescent="0.25">
      <c r="A162">
        <v>346</v>
      </c>
      <c r="B162">
        <v>-0.122</v>
      </c>
      <c r="C162">
        <v>-0.106</v>
      </c>
      <c r="D162">
        <v>-0.104</v>
      </c>
      <c r="E162">
        <v>-8.7999999999999995E-2</v>
      </c>
      <c r="F162">
        <v>-0.10100000000000001</v>
      </c>
      <c r="G162">
        <v>-7.0000000000000007E-2</v>
      </c>
      <c r="H162">
        <v>-0.04</v>
      </c>
      <c r="I162">
        <v>-8.9999999999999993E-3</v>
      </c>
      <c r="J162">
        <v>-8.0000000000000002E-3</v>
      </c>
      <c r="N162">
        <v>346</v>
      </c>
      <c r="O162">
        <v>-1.4999999999999999E-2</v>
      </c>
      <c r="P162">
        <v>0</v>
      </c>
      <c r="Q162">
        <v>6.0000000000000001E-3</v>
      </c>
      <c r="R162">
        <v>8.0000000000000002E-3</v>
      </c>
      <c r="S162">
        <v>6.0000000000000001E-3</v>
      </c>
      <c r="T162">
        <v>3.0000000000000001E-3</v>
      </c>
      <c r="U162">
        <v>7.0000000000000001E-3</v>
      </c>
      <c r="V162">
        <v>7.0000000000000001E-3</v>
      </c>
      <c r="W162">
        <v>1.2E-2</v>
      </c>
    </row>
    <row r="163" spans="1:23" x14ac:dyDescent="0.25">
      <c r="A163">
        <v>347</v>
      </c>
      <c r="B163">
        <v>-0.11899999999999999</v>
      </c>
      <c r="C163">
        <v>-0.104</v>
      </c>
      <c r="D163">
        <v>-0.10199999999999999</v>
      </c>
      <c r="E163">
        <v>-8.5999999999999993E-2</v>
      </c>
      <c r="F163">
        <v>-9.9000000000000005E-2</v>
      </c>
      <c r="G163">
        <v>-6.9000000000000006E-2</v>
      </c>
      <c r="H163">
        <v>-3.9E-2</v>
      </c>
      <c r="I163">
        <v>-8.0000000000000002E-3</v>
      </c>
      <c r="J163">
        <v>-7.0000000000000001E-3</v>
      </c>
      <c r="N163">
        <v>347</v>
      </c>
      <c r="O163">
        <v>-1.0999999999999999E-2</v>
      </c>
      <c r="P163">
        <v>4.0000000000000001E-3</v>
      </c>
      <c r="Q163">
        <v>8.9999999999999993E-3</v>
      </c>
      <c r="R163">
        <v>1.0999999999999999E-2</v>
      </c>
      <c r="S163">
        <v>8.0000000000000002E-3</v>
      </c>
      <c r="T163">
        <v>5.0000000000000001E-3</v>
      </c>
      <c r="U163">
        <v>8.9999999999999993E-3</v>
      </c>
      <c r="V163">
        <v>8.9999999999999993E-3</v>
      </c>
      <c r="W163">
        <v>1.4E-2</v>
      </c>
    </row>
    <row r="164" spans="1:23" x14ac:dyDescent="0.25">
      <c r="A164">
        <v>348</v>
      </c>
      <c r="B164">
        <v>-0.121</v>
      </c>
      <c r="C164">
        <v>-0.106</v>
      </c>
      <c r="D164">
        <v>-0.104</v>
      </c>
      <c r="E164">
        <v>-8.6999999999999994E-2</v>
      </c>
      <c r="F164">
        <v>-0.10100000000000001</v>
      </c>
      <c r="G164">
        <v>-7.0000000000000007E-2</v>
      </c>
      <c r="H164">
        <v>-4.1000000000000002E-2</v>
      </c>
      <c r="I164">
        <v>-0.01</v>
      </c>
      <c r="J164">
        <v>-8.9999999999999993E-3</v>
      </c>
      <c r="N164">
        <v>348</v>
      </c>
      <c r="O164">
        <v>-8.9999999999999993E-3</v>
      </c>
      <c r="P164">
        <v>5.0000000000000001E-3</v>
      </c>
      <c r="Q164">
        <v>0.01</v>
      </c>
      <c r="R164">
        <v>1.2E-2</v>
      </c>
      <c r="S164">
        <v>8.9999999999999993E-3</v>
      </c>
      <c r="T164">
        <v>6.0000000000000001E-3</v>
      </c>
      <c r="U164">
        <v>0.01</v>
      </c>
      <c r="V164">
        <v>0.01</v>
      </c>
      <c r="W164">
        <v>1.4999999999999999E-2</v>
      </c>
    </row>
    <row r="165" spans="1:23" x14ac:dyDescent="0.25">
      <c r="A165">
        <v>349</v>
      </c>
      <c r="B165">
        <v>-0.124</v>
      </c>
      <c r="C165">
        <v>-0.109</v>
      </c>
      <c r="D165">
        <v>-0.106</v>
      </c>
      <c r="E165">
        <v>-8.8999999999999996E-2</v>
      </c>
      <c r="F165">
        <v>-0.10299999999999999</v>
      </c>
      <c r="G165">
        <v>-7.1999999999999995E-2</v>
      </c>
      <c r="H165">
        <v>-4.2999999999999997E-2</v>
      </c>
      <c r="I165">
        <v>-1.2E-2</v>
      </c>
      <c r="J165">
        <v>-1.0999999999999999E-2</v>
      </c>
      <c r="N165">
        <v>349</v>
      </c>
      <c r="O165">
        <v>-1.2E-2</v>
      </c>
      <c r="P165">
        <v>2E-3</v>
      </c>
      <c r="Q165">
        <v>8.0000000000000002E-3</v>
      </c>
      <c r="R165">
        <v>8.9999999999999993E-3</v>
      </c>
      <c r="S165">
        <v>7.0000000000000001E-3</v>
      </c>
      <c r="T165">
        <v>4.0000000000000001E-3</v>
      </c>
      <c r="U165">
        <v>8.0000000000000002E-3</v>
      </c>
      <c r="V165">
        <v>8.0000000000000002E-3</v>
      </c>
      <c r="W165">
        <v>1.2999999999999999E-2</v>
      </c>
    </row>
    <row r="166" spans="1:23" x14ac:dyDescent="0.25">
      <c r="A166">
        <v>350</v>
      </c>
      <c r="B166">
        <v>-0.126</v>
      </c>
      <c r="C166">
        <v>-0.111</v>
      </c>
      <c r="D166">
        <v>-0.108</v>
      </c>
      <c r="E166">
        <v>-9.0999999999999998E-2</v>
      </c>
      <c r="F166">
        <v>-0.104</v>
      </c>
      <c r="G166">
        <v>-7.3999999999999996E-2</v>
      </c>
      <c r="H166">
        <v>-4.3999999999999997E-2</v>
      </c>
      <c r="I166">
        <v>-1.2999999999999999E-2</v>
      </c>
      <c r="J166">
        <v>-1.2999999999999999E-2</v>
      </c>
      <c r="N166">
        <v>350</v>
      </c>
      <c r="O166">
        <v>-1.4999999999999999E-2</v>
      </c>
      <c r="P166">
        <v>-1E-3</v>
      </c>
      <c r="Q166">
        <v>5.0000000000000001E-3</v>
      </c>
      <c r="R166">
        <v>7.0000000000000001E-3</v>
      </c>
      <c r="S166">
        <v>5.0000000000000001E-3</v>
      </c>
      <c r="T166">
        <v>1E-3</v>
      </c>
      <c r="U166">
        <v>6.0000000000000001E-3</v>
      </c>
      <c r="V166">
        <v>6.0000000000000001E-3</v>
      </c>
      <c r="W166">
        <v>1.0999999999999999E-2</v>
      </c>
    </row>
    <row r="167" spans="1:23" x14ac:dyDescent="0.25">
      <c r="A167">
        <v>351</v>
      </c>
      <c r="B167">
        <v>-0.126</v>
      </c>
      <c r="C167">
        <v>-0.11</v>
      </c>
      <c r="D167">
        <v>-0.108</v>
      </c>
      <c r="E167">
        <v>-9.0999999999999998E-2</v>
      </c>
      <c r="F167">
        <v>-0.104</v>
      </c>
      <c r="G167">
        <v>-7.3999999999999996E-2</v>
      </c>
      <c r="H167">
        <v>-4.4999999999999998E-2</v>
      </c>
      <c r="I167">
        <v>-1.2999999999999999E-2</v>
      </c>
      <c r="J167">
        <v>-1.2999999999999999E-2</v>
      </c>
      <c r="N167">
        <v>351</v>
      </c>
      <c r="O167">
        <v>-1.7000000000000001E-2</v>
      </c>
      <c r="P167">
        <v>-3.0000000000000001E-3</v>
      </c>
      <c r="Q167">
        <v>3.0000000000000001E-3</v>
      </c>
      <c r="R167">
        <v>5.0000000000000001E-3</v>
      </c>
      <c r="S167">
        <v>3.0000000000000001E-3</v>
      </c>
      <c r="T167">
        <v>0</v>
      </c>
      <c r="U167">
        <v>4.0000000000000001E-3</v>
      </c>
      <c r="V167">
        <v>4.0000000000000001E-3</v>
      </c>
      <c r="W167">
        <v>0.01</v>
      </c>
    </row>
    <row r="168" spans="1:23" x14ac:dyDescent="0.25">
      <c r="A168">
        <v>352</v>
      </c>
      <c r="B168">
        <v>-0.124</v>
      </c>
      <c r="C168">
        <v>-0.11</v>
      </c>
      <c r="D168">
        <v>-0.107</v>
      </c>
      <c r="E168">
        <v>-0.09</v>
      </c>
      <c r="F168">
        <v>-0.10299999999999999</v>
      </c>
      <c r="G168">
        <v>-7.3999999999999996E-2</v>
      </c>
      <c r="H168">
        <v>-4.3999999999999997E-2</v>
      </c>
      <c r="I168">
        <v>-1.4E-2</v>
      </c>
      <c r="J168">
        <v>-1.4E-2</v>
      </c>
      <c r="N168">
        <v>352</v>
      </c>
      <c r="O168">
        <v>-1.7999999999999999E-2</v>
      </c>
      <c r="P168">
        <v>-4.0000000000000001E-3</v>
      </c>
      <c r="Q168">
        <v>2E-3</v>
      </c>
      <c r="R168">
        <v>4.0000000000000001E-3</v>
      </c>
      <c r="S168">
        <v>2E-3</v>
      </c>
      <c r="T168">
        <v>-1E-3</v>
      </c>
      <c r="U168">
        <v>4.0000000000000001E-3</v>
      </c>
      <c r="V168">
        <v>4.0000000000000001E-3</v>
      </c>
      <c r="W168">
        <v>8.9999999999999993E-3</v>
      </c>
    </row>
    <row r="169" spans="1:23" x14ac:dyDescent="0.25">
      <c r="A169">
        <v>353</v>
      </c>
      <c r="B169">
        <v>-0.123</v>
      </c>
      <c r="C169">
        <v>-0.109</v>
      </c>
      <c r="D169">
        <v>-0.106</v>
      </c>
      <c r="E169">
        <v>-8.8999999999999996E-2</v>
      </c>
      <c r="F169">
        <v>-0.10199999999999999</v>
      </c>
      <c r="G169">
        <v>-7.2999999999999995E-2</v>
      </c>
      <c r="H169">
        <v>-4.3999999999999997E-2</v>
      </c>
      <c r="I169">
        <v>-1.4E-2</v>
      </c>
      <c r="J169">
        <v>-1.2999999999999999E-2</v>
      </c>
      <c r="N169">
        <v>353</v>
      </c>
      <c r="O169">
        <v>-1.7999999999999999E-2</v>
      </c>
      <c r="P169">
        <v>-4.0000000000000001E-3</v>
      </c>
      <c r="Q169">
        <v>2E-3</v>
      </c>
      <c r="R169">
        <v>4.0000000000000001E-3</v>
      </c>
      <c r="S169">
        <v>2E-3</v>
      </c>
      <c r="T169">
        <v>-1E-3</v>
      </c>
      <c r="U169">
        <v>3.0000000000000001E-3</v>
      </c>
      <c r="V169">
        <v>3.0000000000000001E-3</v>
      </c>
      <c r="W169">
        <v>8.9999999999999993E-3</v>
      </c>
    </row>
    <row r="170" spans="1:23" x14ac:dyDescent="0.25">
      <c r="A170">
        <v>354</v>
      </c>
      <c r="B170">
        <v>-0.121</v>
      </c>
      <c r="C170">
        <v>-0.107</v>
      </c>
      <c r="D170">
        <v>-0.105</v>
      </c>
      <c r="E170">
        <v>-8.8999999999999996E-2</v>
      </c>
      <c r="F170">
        <v>-0.10100000000000001</v>
      </c>
      <c r="G170">
        <v>-7.1999999999999995E-2</v>
      </c>
      <c r="H170">
        <v>-4.2000000000000003E-2</v>
      </c>
      <c r="I170">
        <v>-1.2999999999999999E-2</v>
      </c>
      <c r="J170">
        <v>-1.2999999999999999E-2</v>
      </c>
      <c r="N170">
        <v>354</v>
      </c>
      <c r="O170">
        <v>-1.7000000000000001E-2</v>
      </c>
      <c r="P170">
        <v>-3.0000000000000001E-3</v>
      </c>
      <c r="Q170">
        <v>2E-3</v>
      </c>
      <c r="R170">
        <v>4.0000000000000001E-3</v>
      </c>
      <c r="S170">
        <v>2E-3</v>
      </c>
      <c r="T170">
        <v>-1E-3</v>
      </c>
      <c r="U170">
        <v>4.0000000000000001E-3</v>
      </c>
      <c r="V170">
        <v>4.0000000000000001E-3</v>
      </c>
      <c r="W170">
        <v>8.9999999999999993E-3</v>
      </c>
    </row>
    <row r="171" spans="1:23" x14ac:dyDescent="0.25">
      <c r="A171">
        <v>355</v>
      </c>
      <c r="B171">
        <v>-0.12</v>
      </c>
      <c r="C171">
        <v>-0.106</v>
      </c>
      <c r="D171">
        <v>-0.104</v>
      </c>
      <c r="E171">
        <v>-8.7999999999999995E-2</v>
      </c>
      <c r="F171">
        <v>-0.1</v>
      </c>
      <c r="G171">
        <v>-7.0999999999999994E-2</v>
      </c>
      <c r="H171">
        <v>-4.2000000000000003E-2</v>
      </c>
      <c r="I171">
        <v>-1.2999999999999999E-2</v>
      </c>
      <c r="J171">
        <v>-1.2E-2</v>
      </c>
      <c r="N171">
        <v>355</v>
      </c>
      <c r="O171">
        <v>-1.6E-2</v>
      </c>
      <c r="P171">
        <v>-3.0000000000000001E-3</v>
      </c>
      <c r="Q171">
        <v>3.0000000000000001E-3</v>
      </c>
      <c r="R171">
        <v>5.0000000000000001E-3</v>
      </c>
      <c r="S171">
        <v>3.0000000000000001E-3</v>
      </c>
      <c r="T171">
        <v>-1E-3</v>
      </c>
      <c r="U171">
        <v>4.0000000000000001E-3</v>
      </c>
      <c r="V171">
        <v>4.0000000000000001E-3</v>
      </c>
      <c r="W171">
        <v>8.9999999999999993E-3</v>
      </c>
    </row>
    <row r="172" spans="1:23" x14ac:dyDescent="0.25">
      <c r="A172">
        <v>356</v>
      </c>
      <c r="B172">
        <v>-0.11899999999999999</v>
      </c>
      <c r="C172">
        <v>-0.105</v>
      </c>
      <c r="D172">
        <v>-0.10299999999999999</v>
      </c>
      <c r="E172">
        <v>-8.6999999999999994E-2</v>
      </c>
      <c r="F172">
        <v>-0.1</v>
      </c>
      <c r="G172">
        <v>-7.0999999999999994E-2</v>
      </c>
      <c r="H172">
        <v>-4.1000000000000002E-2</v>
      </c>
      <c r="I172">
        <v>-1.2999999999999999E-2</v>
      </c>
      <c r="J172">
        <v>-1.2E-2</v>
      </c>
      <c r="N172">
        <v>356</v>
      </c>
      <c r="O172">
        <v>-1.4999999999999999E-2</v>
      </c>
      <c r="P172">
        <v>-3.0000000000000001E-3</v>
      </c>
      <c r="Q172">
        <v>3.0000000000000001E-3</v>
      </c>
      <c r="R172">
        <v>5.0000000000000001E-3</v>
      </c>
      <c r="S172">
        <v>3.0000000000000001E-3</v>
      </c>
      <c r="T172">
        <v>-1E-3</v>
      </c>
      <c r="U172">
        <v>4.0000000000000001E-3</v>
      </c>
      <c r="V172">
        <v>4.0000000000000001E-3</v>
      </c>
      <c r="W172">
        <v>8.0000000000000002E-3</v>
      </c>
    </row>
    <row r="173" spans="1:23" x14ac:dyDescent="0.25">
      <c r="A173">
        <v>357</v>
      </c>
      <c r="B173">
        <v>-0.11700000000000001</v>
      </c>
      <c r="C173">
        <v>-0.104</v>
      </c>
      <c r="D173">
        <v>-0.10199999999999999</v>
      </c>
      <c r="E173">
        <v>-8.6999999999999994E-2</v>
      </c>
      <c r="F173">
        <v>-9.9000000000000005E-2</v>
      </c>
      <c r="G173">
        <v>-7.0000000000000007E-2</v>
      </c>
      <c r="H173">
        <v>-4.1000000000000002E-2</v>
      </c>
      <c r="I173">
        <v>-1.2999999999999999E-2</v>
      </c>
      <c r="J173">
        <v>-1.2E-2</v>
      </c>
      <c r="N173">
        <v>357</v>
      </c>
      <c r="O173">
        <v>-1.4E-2</v>
      </c>
      <c r="P173">
        <v>-2E-3</v>
      </c>
      <c r="Q173">
        <v>3.0000000000000001E-3</v>
      </c>
      <c r="R173">
        <v>5.0000000000000001E-3</v>
      </c>
      <c r="S173">
        <v>3.0000000000000001E-3</v>
      </c>
      <c r="T173">
        <v>0</v>
      </c>
      <c r="U173">
        <v>4.0000000000000001E-3</v>
      </c>
      <c r="V173">
        <v>4.0000000000000001E-3</v>
      </c>
      <c r="W173">
        <v>8.9999999999999993E-3</v>
      </c>
    </row>
    <row r="174" spans="1:23" x14ac:dyDescent="0.25">
      <c r="A174">
        <v>358</v>
      </c>
      <c r="B174">
        <v>-0.115</v>
      </c>
      <c r="C174">
        <v>-0.10199999999999999</v>
      </c>
      <c r="D174">
        <v>-0.10100000000000001</v>
      </c>
      <c r="E174">
        <v>-8.5999999999999993E-2</v>
      </c>
      <c r="F174">
        <v>-9.8000000000000004E-2</v>
      </c>
      <c r="G174">
        <v>-6.9000000000000006E-2</v>
      </c>
      <c r="H174">
        <v>-0.04</v>
      </c>
      <c r="I174">
        <v>-1.2999999999999999E-2</v>
      </c>
      <c r="J174">
        <v>-1.0999999999999999E-2</v>
      </c>
      <c r="N174">
        <v>358</v>
      </c>
      <c r="O174">
        <v>-1.2999999999999999E-2</v>
      </c>
      <c r="P174">
        <v>-1E-3</v>
      </c>
      <c r="Q174">
        <v>4.0000000000000001E-3</v>
      </c>
      <c r="R174">
        <v>5.0000000000000001E-3</v>
      </c>
      <c r="S174">
        <v>3.0000000000000001E-3</v>
      </c>
      <c r="T174">
        <v>0</v>
      </c>
      <c r="U174">
        <v>4.0000000000000001E-3</v>
      </c>
      <c r="V174">
        <v>4.0000000000000001E-3</v>
      </c>
      <c r="W174">
        <v>8.9999999999999993E-3</v>
      </c>
    </row>
    <row r="175" spans="1:23" x14ac:dyDescent="0.25">
      <c r="A175">
        <v>359</v>
      </c>
      <c r="B175">
        <v>-0.114</v>
      </c>
      <c r="C175">
        <v>-0.10100000000000001</v>
      </c>
      <c r="D175">
        <v>-0.1</v>
      </c>
      <c r="E175">
        <v>-8.5000000000000006E-2</v>
      </c>
      <c r="F175">
        <v>-9.7000000000000003E-2</v>
      </c>
      <c r="G175">
        <v>-6.9000000000000006E-2</v>
      </c>
      <c r="H175">
        <v>-3.7999999999999999E-2</v>
      </c>
      <c r="I175">
        <v>-1.2999999999999999E-2</v>
      </c>
      <c r="J175">
        <v>-1.0999999999999999E-2</v>
      </c>
      <c r="N175">
        <v>359</v>
      </c>
      <c r="O175">
        <v>-1.2E-2</v>
      </c>
      <c r="P175">
        <v>0</v>
      </c>
      <c r="Q175">
        <v>4.0000000000000001E-3</v>
      </c>
      <c r="R175">
        <v>6.0000000000000001E-3</v>
      </c>
      <c r="S175">
        <v>4.0000000000000001E-3</v>
      </c>
      <c r="T175">
        <v>0</v>
      </c>
      <c r="U175">
        <v>4.0000000000000001E-3</v>
      </c>
      <c r="V175">
        <v>4.0000000000000001E-3</v>
      </c>
      <c r="W175">
        <v>8.9999999999999993E-3</v>
      </c>
    </row>
    <row r="176" spans="1:23" x14ac:dyDescent="0.25">
      <c r="A176">
        <v>360</v>
      </c>
      <c r="B176">
        <v>-0.113</v>
      </c>
      <c r="C176">
        <v>-0.1</v>
      </c>
      <c r="D176">
        <v>-9.9000000000000005E-2</v>
      </c>
      <c r="E176">
        <v>-8.4000000000000005E-2</v>
      </c>
      <c r="F176">
        <v>-9.6000000000000002E-2</v>
      </c>
      <c r="G176">
        <v>-6.8000000000000005E-2</v>
      </c>
      <c r="H176">
        <v>-3.6999999999999998E-2</v>
      </c>
      <c r="I176">
        <v>-1.2999999999999999E-2</v>
      </c>
      <c r="J176">
        <v>-0.01</v>
      </c>
      <c r="N176">
        <v>360</v>
      </c>
      <c r="O176">
        <v>-1.0999999999999999E-2</v>
      </c>
      <c r="P176">
        <v>0</v>
      </c>
      <c r="Q176">
        <v>5.0000000000000001E-3</v>
      </c>
      <c r="R176">
        <v>6.0000000000000001E-3</v>
      </c>
      <c r="S176">
        <v>4.0000000000000001E-3</v>
      </c>
      <c r="T176">
        <v>0</v>
      </c>
      <c r="U176">
        <v>4.0000000000000001E-3</v>
      </c>
      <c r="V176">
        <v>4.0000000000000001E-3</v>
      </c>
      <c r="W176">
        <v>8.9999999999999993E-3</v>
      </c>
    </row>
    <row r="177" spans="1:23" x14ac:dyDescent="0.25">
      <c r="A177">
        <v>361</v>
      </c>
      <c r="B177">
        <v>-0.113</v>
      </c>
      <c r="C177">
        <v>-0.1</v>
      </c>
      <c r="D177">
        <v>-9.9000000000000005E-2</v>
      </c>
      <c r="E177">
        <v>-8.4000000000000005E-2</v>
      </c>
      <c r="F177">
        <v>-9.6000000000000002E-2</v>
      </c>
      <c r="G177">
        <v>-6.8000000000000005E-2</v>
      </c>
      <c r="H177">
        <v>-3.6999999999999998E-2</v>
      </c>
      <c r="I177">
        <v>-1.2999999999999999E-2</v>
      </c>
      <c r="J177">
        <v>-0.01</v>
      </c>
      <c r="N177">
        <v>361</v>
      </c>
      <c r="O177">
        <v>-1.2E-2</v>
      </c>
      <c r="P177">
        <v>0</v>
      </c>
      <c r="Q177">
        <v>4.0000000000000001E-3</v>
      </c>
      <c r="R177">
        <v>6.0000000000000001E-3</v>
      </c>
      <c r="S177">
        <v>4.0000000000000001E-3</v>
      </c>
      <c r="T177">
        <v>0</v>
      </c>
      <c r="U177">
        <v>4.0000000000000001E-3</v>
      </c>
      <c r="V177">
        <v>4.0000000000000001E-3</v>
      </c>
      <c r="W177">
        <v>8.9999999999999993E-3</v>
      </c>
    </row>
    <row r="178" spans="1:23" x14ac:dyDescent="0.25">
      <c r="A178">
        <v>362</v>
      </c>
      <c r="B178">
        <v>-0.113</v>
      </c>
      <c r="C178">
        <v>-0.10100000000000001</v>
      </c>
      <c r="D178">
        <v>-9.9000000000000005E-2</v>
      </c>
      <c r="E178">
        <v>-8.4000000000000005E-2</v>
      </c>
      <c r="F178">
        <v>-9.6000000000000002E-2</v>
      </c>
      <c r="G178">
        <v>-6.8000000000000005E-2</v>
      </c>
      <c r="H178">
        <v>-3.6999999999999998E-2</v>
      </c>
      <c r="I178">
        <v>-1.4E-2</v>
      </c>
      <c r="J178">
        <v>-0.01</v>
      </c>
      <c r="N178">
        <v>362</v>
      </c>
      <c r="O178">
        <v>-1.2E-2</v>
      </c>
      <c r="P178">
        <v>-1E-3</v>
      </c>
      <c r="Q178">
        <v>4.0000000000000001E-3</v>
      </c>
      <c r="R178">
        <v>5.0000000000000001E-3</v>
      </c>
      <c r="S178">
        <v>3.0000000000000001E-3</v>
      </c>
      <c r="T178">
        <v>0</v>
      </c>
      <c r="U178">
        <v>4.0000000000000001E-3</v>
      </c>
      <c r="V178">
        <v>4.0000000000000001E-3</v>
      </c>
      <c r="W178">
        <v>8.9999999999999993E-3</v>
      </c>
    </row>
    <row r="179" spans="1:23" x14ac:dyDescent="0.25">
      <c r="A179">
        <v>363</v>
      </c>
      <c r="B179">
        <v>-0.113</v>
      </c>
      <c r="C179">
        <v>-0.10100000000000001</v>
      </c>
      <c r="D179">
        <v>-9.9000000000000005E-2</v>
      </c>
      <c r="E179">
        <v>-8.4000000000000005E-2</v>
      </c>
      <c r="F179">
        <v>-9.6000000000000002E-2</v>
      </c>
      <c r="G179">
        <v>-6.8000000000000005E-2</v>
      </c>
      <c r="H179">
        <v>-3.7999999999999999E-2</v>
      </c>
      <c r="I179">
        <v>-1.4E-2</v>
      </c>
      <c r="J179">
        <v>-1.0999999999999999E-2</v>
      </c>
      <c r="N179">
        <v>363</v>
      </c>
      <c r="O179">
        <v>-1.2999999999999999E-2</v>
      </c>
      <c r="P179">
        <v>-2E-3</v>
      </c>
      <c r="Q179">
        <v>3.0000000000000001E-3</v>
      </c>
      <c r="R179">
        <v>5.0000000000000001E-3</v>
      </c>
      <c r="S179">
        <v>3.0000000000000001E-3</v>
      </c>
      <c r="T179">
        <v>-1E-3</v>
      </c>
      <c r="U179">
        <v>3.0000000000000001E-3</v>
      </c>
      <c r="V179">
        <v>3.0000000000000001E-3</v>
      </c>
      <c r="W179">
        <v>8.0000000000000002E-3</v>
      </c>
    </row>
    <row r="180" spans="1:23" x14ac:dyDescent="0.25">
      <c r="A180">
        <v>364</v>
      </c>
      <c r="B180">
        <v>-0.113</v>
      </c>
      <c r="C180">
        <v>-0.10100000000000001</v>
      </c>
      <c r="D180">
        <v>-0.1</v>
      </c>
      <c r="E180">
        <v>-8.4000000000000005E-2</v>
      </c>
      <c r="F180">
        <v>-9.6000000000000002E-2</v>
      </c>
      <c r="G180">
        <v>-6.9000000000000006E-2</v>
      </c>
      <c r="H180">
        <v>-3.7999999999999999E-2</v>
      </c>
      <c r="I180">
        <v>-1.4E-2</v>
      </c>
      <c r="J180">
        <v>-1.0999999999999999E-2</v>
      </c>
      <c r="N180">
        <v>364</v>
      </c>
      <c r="O180">
        <v>-1.4E-2</v>
      </c>
      <c r="P180">
        <v>-3.0000000000000001E-3</v>
      </c>
      <c r="Q180">
        <v>2E-3</v>
      </c>
      <c r="R180">
        <v>4.0000000000000001E-3</v>
      </c>
      <c r="S180">
        <v>2E-3</v>
      </c>
      <c r="T180">
        <v>-2E-3</v>
      </c>
      <c r="U180">
        <v>3.0000000000000001E-3</v>
      </c>
      <c r="V180">
        <v>2E-3</v>
      </c>
      <c r="W180">
        <v>8.0000000000000002E-3</v>
      </c>
    </row>
    <row r="181" spans="1:23" x14ac:dyDescent="0.25">
      <c r="A181">
        <v>365</v>
      </c>
      <c r="B181">
        <v>-0.113</v>
      </c>
      <c r="C181">
        <v>-0.10100000000000001</v>
      </c>
      <c r="D181">
        <v>-9.9000000000000005E-2</v>
      </c>
      <c r="E181">
        <v>-8.4000000000000005E-2</v>
      </c>
      <c r="F181">
        <v>-9.6000000000000002E-2</v>
      </c>
      <c r="G181">
        <v>-6.8000000000000005E-2</v>
      </c>
      <c r="H181">
        <v>-3.7999999999999999E-2</v>
      </c>
      <c r="I181">
        <v>-1.4E-2</v>
      </c>
      <c r="J181">
        <v>-1.0999999999999999E-2</v>
      </c>
      <c r="N181">
        <v>365</v>
      </c>
      <c r="O181">
        <v>-1.4E-2</v>
      </c>
      <c r="P181">
        <v>-3.0000000000000001E-3</v>
      </c>
      <c r="Q181">
        <v>2E-3</v>
      </c>
      <c r="R181">
        <v>4.0000000000000001E-3</v>
      </c>
      <c r="S181">
        <v>2E-3</v>
      </c>
      <c r="T181">
        <v>-2E-3</v>
      </c>
      <c r="U181">
        <v>2E-3</v>
      </c>
      <c r="V181">
        <v>2E-3</v>
      </c>
      <c r="W181">
        <v>7.0000000000000001E-3</v>
      </c>
    </row>
    <row r="182" spans="1:23" x14ac:dyDescent="0.25">
      <c r="A182">
        <v>366</v>
      </c>
      <c r="B182">
        <v>-0.112</v>
      </c>
      <c r="C182">
        <v>-0.10100000000000001</v>
      </c>
      <c r="D182">
        <v>-9.9000000000000005E-2</v>
      </c>
      <c r="E182">
        <v>-8.3000000000000004E-2</v>
      </c>
      <c r="F182">
        <v>-9.5000000000000001E-2</v>
      </c>
      <c r="G182">
        <v>-6.8000000000000005E-2</v>
      </c>
      <c r="H182">
        <v>-3.9E-2</v>
      </c>
      <c r="I182">
        <v>-1.4E-2</v>
      </c>
      <c r="J182">
        <v>-1.0999999999999999E-2</v>
      </c>
      <c r="N182">
        <v>366</v>
      </c>
      <c r="O182">
        <v>-1.4999999999999999E-2</v>
      </c>
      <c r="P182">
        <v>-4.0000000000000001E-3</v>
      </c>
      <c r="Q182">
        <v>1E-3</v>
      </c>
      <c r="R182">
        <v>3.0000000000000001E-3</v>
      </c>
      <c r="S182">
        <v>1E-3</v>
      </c>
      <c r="T182">
        <v>-2E-3</v>
      </c>
      <c r="U182">
        <v>2E-3</v>
      </c>
      <c r="V182">
        <v>2E-3</v>
      </c>
      <c r="W182">
        <v>7.0000000000000001E-3</v>
      </c>
    </row>
    <row r="183" spans="1:23" x14ac:dyDescent="0.25">
      <c r="A183">
        <v>367</v>
      </c>
      <c r="B183">
        <v>-0.112</v>
      </c>
      <c r="C183">
        <v>-0.10100000000000001</v>
      </c>
      <c r="D183">
        <v>-9.8000000000000004E-2</v>
      </c>
      <c r="E183">
        <v>-8.3000000000000004E-2</v>
      </c>
      <c r="F183">
        <v>-9.5000000000000001E-2</v>
      </c>
      <c r="G183">
        <v>-6.8000000000000005E-2</v>
      </c>
      <c r="H183">
        <v>-3.9E-2</v>
      </c>
      <c r="I183">
        <v>-1.4E-2</v>
      </c>
      <c r="J183">
        <v>-1.0999999999999999E-2</v>
      </c>
      <c r="N183">
        <v>367</v>
      </c>
      <c r="O183">
        <v>-1.4999999999999999E-2</v>
      </c>
      <c r="P183">
        <v>-4.0000000000000001E-3</v>
      </c>
      <c r="Q183">
        <v>1E-3</v>
      </c>
      <c r="R183">
        <v>3.0000000000000001E-3</v>
      </c>
      <c r="S183">
        <v>1E-3</v>
      </c>
      <c r="T183">
        <v>-2E-3</v>
      </c>
      <c r="U183">
        <v>2E-3</v>
      </c>
      <c r="V183">
        <v>2E-3</v>
      </c>
      <c r="W183">
        <v>7.0000000000000001E-3</v>
      </c>
    </row>
    <row r="184" spans="1:23" x14ac:dyDescent="0.25">
      <c r="A184">
        <v>368</v>
      </c>
      <c r="B184">
        <v>-0.111</v>
      </c>
      <c r="C184">
        <v>-0.1</v>
      </c>
      <c r="D184">
        <v>-9.7000000000000003E-2</v>
      </c>
      <c r="E184">
        <v>-8.3000000000000004E-2</v>
      </c>
      <c r="F184">
        <v>-9.4E-2</v>
      </c>
      <c r="G184">
        <v>-6.7000000000000004E-2</v>
      </c>
      <c r="H184">
        <v>-3.9E-2</v>
      </c>
      <c r="I184">
        <v>-1.2999999999999999E-2</v>
      </c>
      <c r="J184">
        <v>-0.01</v>
      </c>
      <c r="N184">
        <v>368</v>
      </c>
      <c r="O184">
        <v>-1.4E-2</v>
      </c>
      <c r="P184">
        <v>-4.0000000000000001E-3</v>
      </c>
      <c r="Q184">
        <v>1E-3</v>
      </c>
      <c r="R184">
        <v>3.0000000000000001E-3</v>
      </c>
      <c r="S184">
        <v>1E-3</v>
      </c>
      <c r="T184">
        <v>-2E-3</v>
      </c>
      <c r="U184">
        <v>2E-3</v>
      </c>
      <c r="V184">
        <v>2E-3</v>
      </c>
      <c r="W184">
        <v>7.0000000000000001E-3</v>
      </c>
    </row>
    <row r="185" spans="1:23" x14ac:dyDescent="0.25">
      <c r="A185">
        <v>369</v>
      </c>
      <c r="B185">
        <v>-0.11</v>
      </c>
      <c r="C185">
        <v>-0.1</v>
      </c>
      <c r="D185">
        <v>-9.7000000000000003E-2</v>
      </c>
      <c r="E185">
        <v>-8.3000000000000004E-2</v>
      </c>
      <c r="F185">
        <v>-9.4E-2</v>
      </c>
      <c r="G185">
        <v>-6.7000000000000004E-2</v>
      </c>
      <c r="H185">
        <v>-3.9E-2</v>
      </c>
      <c r="I185">
        <v>-1.4E-2</v>
      </c>
      <c r="J185">
        <v>-0.01</v>
      </c>
      <c r="N185">
        <v>369</v>
      </c>
      <c r="O185">
        <v>-1.4E-2</v>
      </c>
      <c r="P185">
        <v>-4.0000000000000001E-3</v>
      </c>
      <c r="Q185">
        <v>1E-3</v>
      </c>
      <c r="R185">
        <v>3.0000000000000001E-3</v>
      </c>
      <c r="S185">
        <v>1E-3</v>
      </c>
      <c r="T185">
        <v>-2E-3</v>
      </c>
      <c r="U185">
        <v>2E-3</v>
      </c>
      <c r="V185">
        <v>2E-3</v>
      </c>
      <c r="W185">
        <v>7.0000000000000001E-3</v>
      </c>
    </row>
    <row r="186" spans="1:23" x14ac:dyDescent="0.25">
      <c r="A186">
        <v>370</v>
      </c>
      <c r="B186">
        <v>-0.109</v>
      </c>
      <c r="C186">
        <v>-9.9000000000000005E-2</v>
      </c>
      <c r="D186">
        <v>-9.6000000000000002E-2</v>
      </c>
      <c r="E186">
        <v>-8.2000000000000003E-2</v>
      </c>
      <c r="F186">
        <v>-9.2999999999999999E-2</v>
      </c>
      <c r="G186">
        <v>-6.7000000000000004E-2</v>
      </c>
      <c r="H186">
        <v>-3.9E-2</v>
      </c>
      <c r="I186">
        <v>-1.2999999999999999E-2</v>
      </c>
      <c r="J186">
        <v>-0.01</v>
      </c>
      <c r="N186">
        <v>370</v>
      </c>
      <c r="O186">
        <v>-1.4E-2</v>
      </c>
      <c r="P186">
        <v>-4.0000000000000001E-3</v>
      </c>
      <c r="Q186">
        <v>1E-3</v>
      </c>
      <c r="R186">
        <v>3.0000000000000001E-3</v>
      </c>
      <c r="S186">
        <v>1E-3</v>
      </c>
      <c r="T186">
        <v>-2E-3</v>
      </c>
      <c r="U186">
        <v>2E-3</v>
      </c>
      <c r="V186">
        <v>2E-3</v>
      </c>
      <c r="W186">
        <v>7.0000000000000001E-3</v>
      </c>
    </row>
    <row r="187" spans="1:23" x14ac:dyDescent="0.25">
      <c r="A187">
        <v>371</v>
      </c>
      <c r="B187">
        <v>-0.108</v>
      </c>
      <c r="C187">
        <v>-9.8000000000000004E-2</v>
      </c>
      <c r="D187">
        <v>-9.5000000000000001E-2</v>
      </c>
      <c r="E187">
        <v>-8.1000000000000003E-2</v>
      </c>
      <c r="F187">
        <v>-9.1999999999999998E-2</v>
      </c>
      <c r="G187">
        <v>-6.6000000000000003E-2</v>
      </c>
      <c r="H187">
        <v>-3.7999999999999999E-2</v>
      </c>
      <c r="I187">
        <v>-1.2999999999999999E-2</v>
      </c>
      <c r="J187">
        <v>-0.01</v>
      </c>
      <c r="N187">
        <v>371</v>
      </c>
      <c r="O187">
        <v>-1.4E-2</v>
      </c>
      <c r="P187">
        <v>-4.0000000000000001E-3</v>
      </c>
      <c r="Q187">
        <v>1E-3</v>
      </c>
      <c r="R187">
        <v>3.0000000000000001E-3</v>
      </c>
      <c r="S187">
        <v>1E-3</v>
      </c>
      <c r="T187">
        <v>-2E-3</v>
      </c>
      <c r="U187">
        <v>1E-3</v>
      </c>
      <c r="V187">
        <v>1E-3</v>
      </c>
      <c r="W187">
        <v>7.0000000000000001E-3</v>
      </c>
    </row>
    <row r="188" spans="1:23" x14ac:dyDescent="0.25">
      <c r="A188">
        <v>372</v>
      </c>
      <c r="B188">
        <v>-0.107</v>
      </c>
      <c r="C188">
        <v>-9.7000000000000003E-2</v>
      </c>
      <c r="D188">
        <v>-9.4E-2</v>
      </c>
      <c r="E188">
        <v>-0.08</v>
      </c>
      <c r="F188">
        <v>-9.0999999999999998E-2</v>
      </c>
      <c r="G188">
        <v>-6.5000000000000002E-2</v>
      </c>
      <c r="H188">
        <v>-3.7999999999999999E-2</v>
      </c>
      <c r="I188">
        <v>-1.2E-2</v>
      </c>
      <c r="J188">
        <v>-8.9999999999999993E-3</v>
      </c>
      <c r="N188">
        <v>372</v>
      </c>
      <c r="O188">
        <v>-1.2999999999999999E-2</v>
      </c>
      <c r="P188">
        <v>-3.0000000000000001E-3</v>
      </c>
      <c r="Q188">
        <v>1E-3</v>
      </c>
      <c r="R188">
        <v>3.0000000000000001E-3</v>
      </c>
      <c r="S188">
        <v>1E-3</v>
      </c>
      <c r="T188">
        <v>-2E-3</v>
      </c>
      <c r="U188">
        <v>1E-3</v>
      </c>
      <c r="V188">
        <v>2E-3</v>
      </c>
      <c r="W188">
        <v>6.0000000000000001E-3</v>
      </c>
    </row>
    <row r="189" spans="1:23" x14ac:dyDescent="0.25">
      <c r="A189">
        <v>373</v>
      </c>
      <c r="B189">
        <v>-0.106</v>
      </c>
      <c r="C189">
        <v>-9.6000000000000002E-2</v>
      </c>
      <c r="D189">
        <v>-9.4E-2</v>
      </c>
      <c r="E189">
        <v>-0.08</v>
      </c>
      <c r="F189">
        <v>-9.0999999999999998E-2</v>
      </c>
      <c r="G189">
        <v>-6.5000000000000002E-2</v>
      </c>
      <c r="H189">
        <v>-3.7999999999999999E-2</v>
      </c>
      <c r="I189">
        <v>-1.2E-2</v>
      </c>
      <c r="J189">
        <v>-8.9999999999999993E-3</v>
      </c>
      <c r="N189">
        <v>373</v>
      </c>
      <c r="O189">
        <v>-1.2E-2</v>
      </c>
      <c r="P189">
        <v>-3.0000000000000001E-3</v>
      </c>
      <c r="Q189">
        <v>2E-3</v>
      </c>
      <c r="R189">
        <v>4.0000000000000001E-3</v>
      </c>
      <c r="S189">
        <v>1E-3</v>
      </c>
      <c r="T189">
        <v>-2E-3</v>
      </c>
      <c r="U189">
        <v>2E-3</v>
      </c>
      <c r="V189">
        <v>2E-3</v>
      </c>
      <c r="W189">
        <v>7.0000000000000001E-3</v>
      </c>
    </row>
    <row r="190" spans="1:23" x14ac:dyDescent="0.25">
      <c r="A190">
        <v>374</v>
      </c>
      <c r="B190">
        <v>-0.105</v>
      </c>
      <c r="C190">
        <v>-9.6000000000000002E-2</v>
      </c>
      <c r="D190">
        <v>-9.2999999999999999E-2</v>
      </c>
      <c r="E190">
        <v>-0.08</v>
      </c>
      <c r="F190">
        <v>-0.09</v>
      </c>
      <c r="G190">
        <v>-6.5000000000000002E-2</v>
      </c>
      <c r="H190">
        <v>-3.6999999999999998E-2</v>
      </c>
      <c r="I190">
        <v>-1.2E-2</v>
      </c>
      <c r="J190">
        <v>-8.9999999999999993E-3</v>
      </c>
      <c r="N190">
        <v>374</v>
      </c>
      <c r="O190">
        <v>-1.2E-2</v>
      </c>
      <c r="P190">
        <v>-2E-3</v>
      </c>
      <c r="Q190">
        <v>2E-3</v>
      </c>
      <c r="R190">
        <v>3.0000000000000001E-3</v>
      </c>
      <c r="S190">
        <v>2E-3</v>
      </c>
      <c r="T190">
        <v>-2E-3</v>
      </c>
      <c r="U190">
        <v>2E-3</v>
      </c>
      <c r="V190">
        <v>2E-3</v>
      </c>
      <c r="W190">
        <v>7.0000000000000001E-3</v>
      </c>
    </row>
    <row r="191" spans="1:23" x14ac:dyDescent="0.25">
      <c r="A191">
        <v>375</v>
      </c>
      <c r="B191">
        <v>-0.104</v>
      </c>
      <c r="C191">
        <v>-9.5000000000000001E-2</v>
      </c>
      <c r="D191">
        <v>-9.1999999999999998E-2</v>
      </c>
      <c r="E191">
        <v>-7.9000000000000001E-2</v>
      </c>
      <c r="F191">
        <v>-8.8999999999999996E-2</v>
      </c>
      <c r="G191">
        <v>-6.4000000000000001E-2</v>
      </c>
      <c r="H191">
        <v>-3.5999999999999997E-2</v>
      </c>
      <c r="I191">
        <v>-1.0999999999999999E-2</v>
      </c>
      <c r="J191">
        <v>-8.0000000000000002E-3</v>
      </c>
      <c r="N191">
        <v>375</v>
      </c>
      <c r="O191">
        <v>-1.0999999999999999E-2</v>
      </c>
      <c r="P191">
        <v>-2E-3</v>
      </c>
      <c r="Q191">
        <v>2E-3</v>
      </c>
      <c r="R191">
        <v>4.0000000000000001E-3</v>
      </c>
      <c r="S191">
        <v>2E-3</v>
      </c>
      <c r="T191">
        <v>-2E-3</v>
      </c>
      <c r="U191">
        <v>2E-3</v>
      </c>
      <c r="V191">
        <v>2E-3</v>
      </c>
      <c r="W191">
        <v>7.0000000000000001E-3</v>
      </c>
    </row>
    <row r="192" spans="1:23" x14ac:dyDescent="0.25">
      <c r="A192">
        <v>376</v>
      </c>
      <c r="B192">
        <v>-0.10299999999999999</v>
      </c>
      <c r="C192">
        <v>-9.4E-2</v>
      </c>
      <c r="D192">
        <v>-9.0999999999999998E-2</v>
      </c>
      <c r="E192">
        <v>-7.8E-2</v>
      </c>
      <c r="F192">
        <v>-8.7999999999999995E-2</v>
      </c>
      <c r="G192">
        <v>-6.3E-2</v>
      </c>
      <c r="H192">
        <v>-3.5999999999999997E-2</v>
      </c>
      <c r="I192">
        <v>-1.0999999999999999E-2</v>
      </c>
      <c r="J192">
        <v>-8.0000000000000002E-3</v>
      </c>
      <c r="N192">
        <v>376</v>
      </c>
      <c r="O192">
        <v>-1.0999999999999999E-2</v>
      </c>
      <c r="P192">
        <v>-2E-3</v>
      </c>
      <c r="Q192">
        <v>3.0000000000000001E-3</v>
      </c>
      <c r="R192">
        <v>4.0000000000000001E-3</v>
      </c>
      <c r="S192">
        <v>2E-3</v>
      </c>
      <c r="T192">
        <v>-2E-3</v>
      </c>
      <c r="U192">
        <v>2E-3</v>
      </c>
      <c r="V192">
        <v>2E-3</v>
      </c>
      <c r="W192">
        <v>6.0000000000000001E-3</v>
      </c>
    </row>
    <row r="193" spans="1:23" x14ac:dyDescent="0.25">
      <c r="A193">
        <v>377</v>
      </c>
      <c r="B193">
        <v>-0.10100000000000001</v>
      </c>
      <c r="C193">
        <v>-9.1999999999999998E-2</v>
      </c>
      <c r="D193">
        <v>-0.09</v>
      </c>
      <c r="E193">
        <v>-7.6999999999999999E-2</v>
      </c>
      <c r="F193">
        <v>-8.6999999999999994E-2</v>
      </c>
      <c r="G193">
        <v>-6.2E-2</v>
      </c>
      <c r="H193">
        <v>-3.5000000000000003E-2</v>
      </c>
      <c r="I193">
        <v>-0.01</v>
      </c>
      <c r="J193">
        <v>-7.0000000000000001E-3</v>
      </c>
      <c r="N193">
        <v>377</v>
      </c>
      <c r="O193">
        <v>-0.01</v>
      </c>
      <c r="P193">
        <v>-1E-3</v>
      </c>
      <c r="Q193">
        <v>3.0000000000000001E-3</v>
      </c>
      <c r="R193">
        <v>4.0000000000000001E-3</v>
      </c>
      <c r="S193">
        <v>2E-3</v>
      </c>
      <c r="T193">
        <v>-1E-3</v>
      </c>
      <c r="U193">
        <v>2E-3</v>
      </c>
      <c r="V193">
        <v>2E-3</v>
      </c>
      <c r="W193">
        <v>7.0000000000000001E-3</v>
      </c>
    </row>
    <row r="194" spans="1:23" x14ac:dyDescent="0.25">
      <c r="A194">
        <v>378</v>
      </c>
      <c r="B194">
        <v>-0.1</v>
      </c>
      <c r="C194">
        <v>-9.0999999999999998E-2</v>
      </c>
      <c r="D194">
        <v>-8.8999999999999996E-2</v>
      </c>
      <c r="E194">
        <v>-7.5999999999999998E-2</v>
      </c>
      <c r="F194">
        <v>-8.5999999999999993E-2</v>
      </c>
      <c r="G194">
        <v>-6.0999999999999999E-2</v>
      </c>
      <c r="H194">
        <v>-3.4000000000000002E-2</v>
      </c>
      <c r="I194">
        <v>-0.01</v>
      </c>
      <c r="J194">
        <v>-6.0000000000000001E-3</v>
      </c>
      <c r="N194">
        <v>378</v>
      </c>
      <c r="O194">
        <v>-8.0000000000000002E-3</v>
      </c>
      <c r="P194">
        <v>0</v>
      </c>
      <c r="Q194">
        <v>4.0000000000000001E-3</v>
      </c>
      <c r="R194">
        <v>5.0000000000000001E-3</v>
      </c>
      <c r="S194">
        <v>3.0000000000000001E-3</v>
      </c>
      <c r="T194">
        <v>-1E-3</v>
      </c>
      <c r="U194">
        <v>2E-3</v>
      </c>
      <c r="V194">
        <v>2E-3</v>
      </c>
      <c r="W194">
        <v>7.0000000000000001E-3</v>
      </c>
    </row>
    <row r="195" spans="1:23" x14ac:dyDescent="0.25">
      <c r="A195">
        <v>379</v>
      </c>
      <c r="B195">
        <v>-9.9000000000000005E-2</v>
      </c>
      <c r="C195">
        <v>-0.09</v>
      </c>
      <c r="D195">
        <v>-8.7999999999999995E-2</v>
      </c>
      <c r="E195">
        <v>-7.4999999999999997E-2</v>
      </c>
      <c r="F195">
        <v>-8.5000000000000006E-2</v>
      </c>
      <c r="G195">
        <v>-0.06</v>
      </c>
      <c r="H195">
        <v>-3.3000000000000002E-2</v>
      </c>
      <c r="I195">
        <v>-8.9999999999999993E-3</v>
      </c>
      <c r="J195">
        <v>-6.0000000000000001E-3</v>
      </c>
      <c r="N195">
        <v>379</v>
      </c>
      <c r="O195">
        <v>-7.0000000000000001E-3</v>
      </c>
      <c r="P195">
        <v>0</v>
      </c>
      <c r="Q195">
        <v>4.0000000000000001E-3</v>
      </c>
      <c r="R195">
        <v>6.0000000000000001E-3</v>
      </c>
      <c r="S195">
        <v>3.0000000000000001E-3</v>
      </c>
      <c r="T195">
        <v>-1E-3</v>
      </c>
      <c r="U195">
        <v>3.0000000000000001E-3</v>
      </c>
      <c r="V195">
        <v>3.0000000000000001E-3</v>
      </c>
      <c r="W195">
        <v>7.0000000000000001E-3</v>
      </c>
    </row>
    <row r="196" spans="1:23" x14ac:dyDescent="0.25">
      <c r="A196">
        <v>380</v>
      </c>
      <c r="B196">
        <v>-9.9000000000000005E-2</v>
      </c>
      <c r="C196">
        <v>-0.09</v>
      </c>
      <c r="D196">
        <v>-8.7999999999999995E-2</v>
      </c>
      <c r="E196">
        <v>-7.4999999999999997E-2</v>
      </c>
      <c r="F196">
        <v>-8.5000000000000006E-2</v>
      </c>
      <c r="G196">
        <v>-0.06</v>
      </c>
      <c r="H196">
        <v>-3.3000000000000002E-2</v>
      </c>
      <c r="I196">
        <v>-8.9999999999999993E-3</v>
      </c>
      <c r="J196">
        <v>-6.0000000000000001E-3</v>
      </c>
      <c r="N196">
        <v>380</v>
      </c>
      <c r="O196">
        <v>-7.0000000000000001E-3</v>
      </c>
      <c r="P196">
        <v>0</v>
      </c>
      <c r="Q196">
        <v>4.0000000000000001E-3</v>
      </c>
      <c r="R196">
        <v>5.0000000000000001E-3</v>
      </c>
      <c r="S196">
        <v>3.0000000000000001E-3</v>
      </c>
      <c r="T196">
        <v>-1E-3</v>
      </c>
      <c r="U196">
        <v>3.0000000000000001E-3</v>
      </c>
      <c r="V196">
        <v>2E-3</v>
      </c>
      <c r="W196">
        <v>7.0000000000000001E-3</v>
      </c>
    </row>
    <row r="197" spans="1:23" x14ac:dyDescent="0.25">
      <c r="A197">
        <v>381</v>
      </c>
      <c r="B197">
        <v>-9.9000000000000005E-2</v>
      </c>
      <c r="C197">
        <v>-9.0999999999999998E-2</v>
      </c>
      <c r="D197">
        <v>-8.7999999999999995E-2</v>
      </c>
      <c r="E197">
        <v>-7.4999999999999997E-2</v>
      </c>
      <c r="F197">
        <v>-8.5000000000000006E-2</v>
      </c>
      <c r="G197">
        <v>-0.06</v>
      </c>
      <c r="H197">
        <v>-3.3000000000000002E-2</v>
      </c>
      <c r="I197">
        <v>-8.9999999999999993E-3</v>
      </c>
      <c r="J197">
        <v>-6.0000000000000001E-3</v>
      </c>
      <c r="N197">
        <v>381</v>
      </c>
      <c r="O197">
        <v>-8.0000000000000002E-3</v>
      </c>
      <c r="P197">
        <v>0</v>
      </c>
      <c r="Q197">
        <v>4.0000000000000001E-3</v>
      </c>
      <c r="R197">
        <v>5.0000000000000001E-3</v>
      </c>
      <c r="S197">
        <v>3.0000000000000001E-3</v>
      </c>
      <c r="T197">
        <v>-1E-3</v>
      </c>
      <c r="U197">
        <v>2E-3</v>
      </c>
      <c r="V197">
        <v>2E-3</v>
      </c>
      <c r="W197">
        <v>7.0000000000000001E-3</v>
      </c>
    </row>
    <row r="198" spans="1:23" x14ac:dyDescent="0.25">
      <c r="A198">
        <v>382</v>
      </c>
      <c r="B198">
        <v>-9.9000000000000005E-2</v>
      </c>
      <c r="C198">
        <v>-9.0999999999999998E-2</v>
      </c>
      <c r="D198">
        <v>-8.8999999999999996E-2</v>
      </c>
      <c r="E198">
        <v>-7.4999999999999997E-2</v>
      </c>
      <c r="F198">
        <v>-8.5000000000000006E-2</v>
      </c>
      <c r="G198">
        <v>-6.0999999999999999E-2</v>
      </c>
      <c r="H198">
        <v>-3.3000000000000002E-2</v>
      </c>
      <c r="I198">
        <v>-0.01</v>
      </c>
      <c r="J198">
        <v>-6.0000000000000001E-3</v>
      </c>
      <c r="N198">
        <v>382</v>
      </c>
      <c r="O198">
        <v>-8.9999999999999993E-3</v>
      </c>
      <c r="P198">
        <v>-1E-3</v>
      </c>
      <c r="Q198">
        <v>3.0000000000000001E-3</v>
      </c>
      <c r="R198">
        <v>4.0000000000000001E-3</v>
      </c>
      <c r="S198">
        <v>2E-3</v>
      </c>
      <c r="T198">
        <v>-1E-3</v>
      </c>
      <c r="U198">
        <v>2E-3</v>
      </c>
      <c r="V198">
        <v>2E-3</v>
      </c>
      <c r="W198">
        <v>6.0000000000000001E-3</v>
      </c>
    </row>
    <row r="199" spans="1:23" x14ac:dyDescent="0.25">
      <c r="A199">
        <v>383</v>
      </c>
      <c r="B199">
        <v>-0.1</v>
      </c>
      <c r="C199">
        <v>-9.1999999999999998E-2</v>
      </c>
      <c r="D199">
        <v>-8.8999999999999996E-2</v>
      </c>
      <c r="E199">
        <v>-7.4999999999999997E-2</v>
      </c>
      <c r="F199">
        <v>-8.5999999999999993E-2</v>
      </c>
      <c r="G199">
        <v>-6.0999999999999999E-2</v>
      </c>
      <c r="H199">
        <v>-3.2000000000000001E-2</v>
      </c>
      <c r="I199">
        <v>-0.01</v>
      </c>
      <c r="J199">
        <v>-7.0000000000000001E-3</v>
      </c>
      <c r="N199">
        <v>383</v>
      </c>
      <c r="O199">
        <v>-0.01</v>
      </c>
      <c r="P199">
        <v>-2E-3</v>
      </c>
      <c r="Q199">
        <v>2E-3</v>
      </c>
      <c r="R199">
        <v>3.0000000000000001E-3</v>
      </c>
      <c r="S199">
        <v>1E-3</v>
      </c>
      <c r="T199">
        <v>-2E-3</v>
      </c>
      <c r="U199">
        <v>1E-3</v>
      </c>
      <c r="V199">
        <v>1E-3</v>
      </c>
      <c r="W199">
        <v>6.0000000000000001E-3</v>
      </c>
    </row>
    <row r="200" spans="1:23" x14ac:dyDescent="0.25">
      <c r="A200">
        <v>384</v>
      </c>
      <c r="B200">
        <v>-0.1</v>
      </c>
      <c r="C200">
        <v>-9.1999999999999998E-2</v>
      </c>
      <c r="D200">
        <v>-8.8999999999999996E-2</v>
      </c>
      <c r="E200">
        <v>-7.4999999999999997E-2</v>
      </c>
      <c r="F200">
        <v>-8.5000000000000006E-2</v>
      </c>
      <c r="G200">
        <v>-6.0999999999999999E-2</v>
      </c>
      <c r="H200">
        <v>-3.2000000000000001E-2</v>
      </c>
      <c r="I200">
        <v>-0.01</v>
      </c>
      <c r="J200">
        <v>-7.0000000000000001E-3</v>
      </c>
      <c r="N200">
        <v>384</v>
      </c>
      <c r="O200">
        <v>-1.0999999999999999E-2</v>
      </c>
      <c r="P200">
        <v>-3.0000000000000001E-3</v>
      </c>
      <c r="Q200">
        <v>1E-3</v>
      </c>
      <c r="R200">
        <v>3.0000000000000001E-3</v>
      </c>
      <c r="S200">
        <v>1E-3</v>
      </c>
      <c r="T200">
        <v>-3.0000000000000001E-3</v>
      </c>
      <c r="U200">
        <v>1E-3</v>
      </c>
      <c r="V200">
        <v>1E-3</v>
      </c>
      <c r="W200">
        <v>6.0000000000000001E-3</v>
      </c>
    </row>
    <row r="201" spans="1:23" x14ac:dyDescent="0.25">
      <c r="A201">
        <v>385</v>
      </c>
      <c r="B201">
        <v>-9.9000000000000005E-2</v>
      </c>
      <c r="C201">
        <v>-9.1999999999999998E-2</v>
      </c>
      <c r="D201">
        <v>-8.8999999999999996E-2</v>
      </c>
      <c r="E201">
        <v>-7.4999999999999997E-2</v>
      </c>
      <c r="F201">
        <v>-8.5000000000000006E-2</v>
      </c>
      <c r="G201">
        <v>-0.06</v>
      </c>
      <c r="H201">
        <v>-3.1E-2</v>
      </c>
      <c r="I201">
        <v>-0.01</v>
      </c>
      <c r="J201">
        <v>-7.0000000000000001E-3</v>
      </c>
      <c r="N201">
        <v>385</v>
      </c>
      <c r="O201">
        <v>-1.2E-2</v>
      </c>
      <c r="P201">
        <v>-4.0000000000000001E-3</v>
      </c>
      <c r="Q201">
        <v>0</v>
      </c>
      <c r="R201">
        <v>2E-3</v>
      </c>
      <c r="S201">
        <v>0</v>
      </c>
      <c r="T201">
        <v>-3.0000000000000001E-3</v>
      </c>
      <c r="U201">
        <v>0</v>
      </c>
      <c r="V201">
        <v>1E-3</v>
      </c>
      <c r="W201">
        <v>5.0000000000000001E-3</v>
      </c>
    </row>
    <row r="202" spans="1:23" x14ac:dyDescent="0.25">
      <c r="A202">
        <v>386</v>
      </c>
      <c r="B202">
        <v>-9.9000000000000005E-2</v>
      </c>
      <c r="C202">
        <v>-9.0999999999999998E-2</v>
      </c>
      <c r="D202">
        <v>-8.7999999999999995E-2</v>
      </c>
      <c r="E202">
        <v>-7.4999999999999997E-2</v>
      </c>
      <c r="F202">
        <v>-8.5000000000000006E-2</v>
      </c>
      <c r="G202">
        <v>-0.06</v>
      </c>
      <c r="H202">
        <v>-0.03</v>
      </c>
      <c r="I202">
        <v>-0.01</v>
      </c>
      <c r="J202">
        <v>-6.0000000000000001E-3</v>
      </c>
      <c r="N202">
        <v>386</v>
      </c>
      <c r="O202">
        <v>-1.2E-2</v>
      </c>
      <c r="P202">
        <v>-4.0000000000000001E-3</v>
      </c>
      <c r="Q202">
        <v>0</v>
      </c>
      <c r="R202">
        <v>2E-3</v>
      </c>
      <c r="S202">
        <v>0</v>
      </c>
      <c r="T202">
        <v>-3.0000000000000001E-3</v>
      </c>
      <c r="U202">
        <v>0</v>
      </c>
      <c r="V202">
        <v>0</v>
      </c>
      <c r="W202">
        <v>5.0000000000000001E-3</v>
      </c>
    </row>
    <row r="203" spans="1:23" x14ac:dyDescent="0.25">
      <c r="A203">
        <v>387</v>
      </c>
      <c r="B203">
        <v>-9.8000000000000004E-2</v>
      </c>
      <c r="C203">
        <v>-9.0999999999999998E-2</v>
      </c>
      <c r="D203">
        <v>-8.7999999999999995E-2</v>
      </c>
      <c r="E203">
        <v>-7.3999999999999996E-2</v>
      </c>
      <c r="F203">
        <v>-8.4000000000000005E-2</v>
      </c>
      <c r="G203">
        <v>-5.8999999999999997E-2</v>
      </c>
      <c r="H203">
        <v>-2.9000000000000001E-2</v>
      </c>
      <c r="I203">
        <v>-0.01</v>
      </c>
      <c r="J203">
        <v>-6.0000000000000001E-3</v>
      </c>
      <c r="N203">
        <v>387</v>
      </c>
      <c r="O203">
        <v>-1.2E-2</v>
      </c>
      <c r="P203">
        <v>-4.0000000000000001E-3</v>
      </c>
      <c r="Q203">
        <v>0</v>
      </c>
      <c r="R203">
        <v>2E-3</v>
      </c>
      <c r="S203">
        <v>0</v>
      </c>
      <c r="T203">
        <v>-3.0000000000000001E-3</v>
      </c>
      <c r="U203">
        <v>0</v>
      </c>
      <c r="V203">
        <v>0</v>
      </c>
      <c r="W203">
        <v>5.0000000000000001E-3</v>
      </c>
    </row>
    <row r="204" spans="1:23" x14ac:dyDescent="0.25">
      <c r="A204">
        <v>388</v>
      </c>
      <c r="B204">
        <v>-9.7000000000000003E-2</v>
      </c>
      <c r="C204">
        <v>-0.09</v>
      </c>
      <c r="D204">
        <v>-8.6999999999999994E-2</v>
      </c>
      <c r="E204">
        <v>-7.3999999999999996E-2</v>
      </c>
      <c r="F204">
        <v>-8.4000000000000005E-2</v>
      </c>
      <c r="G204">
        <v>-5.8999999999999997E-2</v>
      </c>
      <c r="H204">
        <v>-0.03</v>
      </c>
      <c r="I204">
        <v>-0.01</v>
      </c>
      <c r="J204">
        <v>-6.0000000000000001E-3</v>
      </c>
      <c r="N204">
        <v>388</v>
      </c>
      <c r="O204">
        <v>-1.2E-2</v>
      </c>
      <c r="P204">
        <v>-4.0000000000000001E-3</v>
      </c>
      <c r="Q204">
        <v>0</v>
      </c>
      <c r="R204">
        <v>1E-3</v>
      </c>
      <c r="S204">
        <v>0</v>
      </c>
      <c r="T204">
        <v>-3.0000000000000001E-3</v>
      </c>
      <c r="U204">
        <v>0</v>
      </c>
      <c r="V204">
        <v>0</v>
      </c>
      <c r="W204">
        <v>5.0000000000000001E-3</v>
      </c>
    </row>
    <row r="205" spans="1:23" x14ac:dyDescent="0.25">
      <c r="A205">
        <v>389</v>
      </c>
      <c r="B205">
        <v>-9.6000000000000002E-2</v>
      </c>
      <c r="C205">
        <v>-0.09</v>
      </c>
      <c r="D205">
        <v>-8.6999999999999994E-2</v>
      </c>
      <c r="E205">
        <v>-7.3999999999999996E-2</v>
      </c>
      <c r="F205">
        <v>-8.3000000000000004E-2</v>
      </c>
      <c r="G205">
        <v>-5.8000000000000003E-2</v>
      </c>
      <c r="H205">
        <v>-0.03</v>
      </c>
      <c r="I205">
        <v>-0.01</v>
      </c>
      <c r="J205">
        <v>-6.0000000000000001E-3</v>
      </c>
      <c r="N205">
        <v>389</v>
      </c>
      <c r="O205">
        <v>-1.2E-2</v>
      </c>
      <c r="P205">
        <v>-4.0000000000000001E-3</v>
      </c>
      <c r="Q205">
        <v>0</v>
      </c>
      <c r="R205">
        <v>1E-3</v>
      </c>
      <c r="S205">
        <v>0</v>
      </c>
      <c r="T205">
        <v>-4.0000000000000001E-3</v>
      </c>
      <c r="U205">
        <v>0</v>
      </c>
      <c r="V205">
        <v>0</v>
      </c>
      <c r="W205">
        <v>5.0000000000000001E-3</v>
      </c>
    </row>
    <row r="206" spans="1:23" x14ac:dyDescent="0.25">
      <c r="A206">
        <v>390</v>
      </c>
      <c r="B206">
        <v>-9.5000000000000001E-2</v>
      </c>
      <c r="C206">
        <v>-0.09</v>
      </c>
      <c r="D206">
        <v>-8.5999999999999993E-2</v>
      </c>
      <c r="E206">
        <v>-7.2999999999999995E-2</v>
      </c>
      <c r="F206">
        <v>-8.3000000000000004E-2</v>
      </c>
      <c r="G206">
        <v>-5.8000000000000003E-2</v>
      </c>
      <c r="H206">
        <v>-3.2000000000000001E-2</v>
      </c>
      <c r="I206">
        <v>-0.01</v>
      </c>
      <c r="J206">
        <v>-6.0000000000000001E-3</v>
      </c>
      <c r="N206">
        <v>390</v>
      </c>
      <c r="O206">
        <v>-1.2E-2</v>
      </c>
      <c r="P206">
        <v>-4.0000000000000001E-3</v>
      </c>
      <c r="Q206">
        <v>0</v>
      </c>
      <c r="R206">
        <v>1E-3</v>
      </c>
      <c r="S206">
        <v>0</v>
      </c>
      <c r="T206">
        <v>-4.0000000000000001E-3</v>
      </c>
      <c r="U206">
        <v>0</v>
      </c>
      <c r="V206">
        <v>0</v>
      </c>
      <c r="W206">
        <v>5.0000000000000001E-3</v>
      </c>
    </row>
    <row r="207" spans="1:23" x14ac:dyDescent="0.25">
      <c r="A207">
        <v>391</v>
      </c>
      <c r="B207">
        <v>-9.4E-2</v>
      </c>
      <c r="C207">
        <v>-8.8999999999999996E-2</v>
      </c>
      <c r="D207">
        <v>-8.5999999999999993E-2</v>
      </c>
      <c r="E207">
        <v>-7.2999999999999995E-2</v>
      </c>
      <c r="F207">
        <v>-8.2000000000000003E-2</v>
      </c>
      <c r="G207">
        <v>-5.8000000000000003E-2</v>
      </c>
      <c r="H207">
        <v>-3.3000000000000002E-2</v>
      </c>
      <c r="I207">
        <v>-0.01</v>
      </c>
      <c r="J207">
        <v>-6.0000000000000001E-3</v>
      </c>
      <c r="N207">
        <v>391</v>
      </c>
      <c r="O207">
        <v>-1.2E-2</v>
      </c>
      <c r="P207">
        <v>-4.0000000000000001E-3</v>
      </c>
      <c r="Q207">
        <v>0</v>
      </c>
      <c r="R207">
        <v>1E-3</v>
      </c>
      <c r="S207">
        <v>0</v>
      </c>
      <c r="T207">
        <v>-3.0000000000000001E-3</v>
      </c>
      <c r="U207">
        <v>0</v>
      </c>
      <c r="V207">
        <v>0</v>
      </c>
      <c r="W207">
        <v>5.0000000000000001E-3</v>
      </c>
    </row>
    <row r="208" spans="1:23" x14ac:dyDescent="0.25">
      <c r="A208">
        <v>392</v>
      </c>
      <c r="B208">
        <v>-9.2999999999999999E-2</v>
      </c>
      <c r="C208">
        <v>-8.8999999999999996E-2</v>
      </c>
      <c r="D208">
        <v>-8.5000000000000006E-2</v>
      </c>
      <c r="E208">
        <v>-7.2999999999999995E-2</v>
      </c>
      <c r="F208">
        <v>-8.2000000000000003E-2</v>
      </c>
      <c r="G208">
        <v>-5.7000000000000002E-2</v>
      </c>
      <c r="H208">
        <v>-3.4000000000000002E-2</v>
      </c>
      <c r="I208">
        <v>-0.01</v>
      </c>
      <c r="J208">
        <v>-6.0000000000000001E-3</v>
      </c>
      <c r="N208">
        <v>392</v>
      </c>
      <c r="O208">
        <v>-1.2E-2</v>
      </c>
      <c r="P208">
        <v>-4.0000000000000001E-3</v>
      </c>
      <c r="Q208">
        <v>0</v>
      </c>
      <c r="R208">
        <v>1E-3</v>
      </c>
      <c r="S208">
        <v>0</v>
      </c>
      <c r="T208">
        <v>-4.0000000000000001E-3</v>
      </c>
      <c r="U208">
        <v>0</v>
      </c>
      <c r="V208">
        <v>0</v>
      </c>
      <c r="W208">
        <v>5.0000000000000001E-3</v>
      </c>
    </row>
    <row r="209" spans="1:23" x14ac:dyDescent="0.25">
      <c r="A209">
        <v>393</v>
      </c>
      <c r="B209">
        <v>-9.2999999999999999E-2</v>
      </c>
      <c r="C209">
        <v>-8.7999999999999995E-2</v>
      </c>
      <c r="D209">
        <v>-8.4000000000000005E-2</v>
      </c>
      <c r="E209">
        <v>-7.1999999999999995E-2</v>
      </c>
      <c r="F209">
        <v>-8.1000000000000003E-2</v>
      </c>
      <c r="G209">
        <v>-5.7000000000000002E-2</v>
      </c>
      <c r="H209">
        <v>-3.4000000000000002E-2</v>
      </c>
      <c r="I209">
        <v>-8.9999999999999993E-3</v>
      </c>
      <c r="J209">
        <v>-6.0000000000000001E-3</v>
      </c>
      <c r="N209">
        <v>393</v>
      </c>
      <c r="O209">
        <v>-1.2E-2</v>
      </c>
      <c r="P209">
        <v>-4.0000000000000001E-3</v>
      </c>
      <c r="Q209">
        <v>0</v>
      </c>
      <c r="R209">
        <v>1E-3</v>
      </c>
      <c r="S209">
        <v>-1E-3</v>
      </c>
      <c r="T209">
        <v>-4.0000000000000001E-3</v>
      </c>
      <c r="U209">
        <v>0</v>
      </c>
      <c r="V209">
        <v>0</v>
      </c>
      <c r="W209">
        <v>5.0000000000000001E-3</v>
      </c>
    </row>
    <row r="210" spans="1:23" x14ac:dyDescent="0.25">
      <c r="A210">
        <v>394</v>
      </c>
      <c r="B210">
        <v>-9.1999999999999998E-2</v>
      </c>
      <c r="C210">
        <v>-8.6999999999999994E-2</v>
      </c>
      <c r="D210">
        <v>-8.4000000000000005E-2</v>
      </c>
      <c r="E210">
        <v>-7.0999999999999994E-2</v>
      </c>
      <c r="F210">
        <v>-8.1000000000000003E-2</v>
      </c>
      <c r="G210">
        <v>-5.6000000000000001E-2</v>
      </c>
      <c r="H210">
        <v>-3.4000000000000002E-2</v>
      </c>
      <c r="I210">
        <v>-8.9999999999999993E-3</v>
      </c>
      <c r="J210">
        <v>-6.0000000000000001E-3</v>
      </c>
      <c r="N210">
        <v>394</v>
      </c>
      <c r="O210">
        <v>-1.2E-2</v>
      </c>
      <c r="P210">
        <v>-4.0000000000000001E-3</v>
      </c>
      <c r="Q210">
        <v>0</v>
      </c>
      <c r="R210">
        <v>1E-3</v>
      </c>
      <c r="S210">
        <v>0</v>
      </c>
      <c r="T210">
        <v>-4.0000000000000001E-3</v>
      </c>
      <c r="U210">
        <v>0</v>
      </c>
      <c r="V210">
        <v>0</v>
      </c>
      <c r="W210">
        <v>5.0000000000000001E-3</v>
      </c>
    </row>
    <row r="211" spans="1:23" x14ac:dyDescent="0.25">
      <c r="A211">
        <v>395</v>
      </c>
      <c r="B211">
        <v>-9.1999999999999998E-2</v>
      </c>
      <c r="C211">
        <v>-8.6999999999999994E-2</v>
      </c>
      <c r="D211">
        <v>-8.3000000000000004E-2</v>
      </c>
      <c r="E211">
        <v>-7.0999999999999994E-2</v>
      </c>
      <c r="F211">
        <v>-0.08</v>
      </c>
      <c r="G211">
        <v>-5.6000000000000001E-2</v>
      </c>
      <c r="H211">
        <v>-3.4000000000000002E-2</v>
      </c>
      <c r="I211">
        <v>-8.9999999999999993E-3</v>
      </c>
      <c r="J211">
        <v>-6.0000000000000001E-3</v>
      </c>
      <c r="N211">
        <v>395</v>
      </c>
      <c r="O211">
        <v>-1.2E-2</v>
      </c>
      <c r="P211">
        <v>-4.0000000000000001E-3</v>
      </c>
      <c r="Q211">
        <v>0</v>
      </c>
      <c r="R211">
        <v>1E-3</v>
      </c>
      <c r="S211">
        <v>-1E-3</v>
      </c>
      <c r="T211">
        <v>-3.0000000000000001E-3</v>
      </c>
      <c r="U211">
        <v>0</v>
      </c>
      <c r="V211">
        <v>0</v>
      </c>
      <c r="W211">
        <v>5.0000000000000001E-3</v>
      </c>
    </row>
    <row r="212" spans="1:23" x14ac:dyDescent="0.25">
      <c r="A212">
        <v>396</v>
      </c>
      <c r="B212">
        <v>-9.0999999999999998E-2</v>
      </c>
      <c r="C212">
        <v>-8.5999999999999993E-2</v>
      </c>
      <c r="D212">
        <v>-8.3000000000000004E-2</v>
      </c>
      <c r="E212">
        <v>-7.0999999999999994E-2</v>
      </c>
      <c r="F212">
        <v>-0.08</v>
      </c>
      <c r="G212">
        <v>-5.6000000000000001E-2</v>
      </c>
      <c r="H212">
        <v>-3.3000000000000002E-2</v>
      </c>
      <c r="I212">
        <v>-8.0000000000000002E-3</v>
      </c>
      <c r="J212">
        <v>-6.0000000000000001E-3</v>
      </c>
      <c r="N212">
        <v>396</v>
      </c>
      <c r="O212">
        <v>-1.0999999999999999E-2</v>
      </c>
      <c r="P212">
        <v>-4.0000000000000001E-3</v>
      </c>
      <c r="Q212">
        <v>0</v>
      </c>
      <c r="R212">
        <v>1E-3</v>
      </c>
      <c r="S212">
        <v>0</v>
      </c>
      <c r="T212">
        <v>-3.0000000000000001E-3</v>
      </c>
      <c r="U212">
        <v>0</v>
      </c>
      <c r="V212">
        <v>0</v>
      </c>
      <c r="W212">
        <v>5.0000000000000001E-3</v>
      </c>
    </row>
    <row r="213" spans="1:23" x14ac:dyDescent="0.25">
      <c r="A213">
        <v>397</v>
      </c>
      <c r="B213">
        <v>-9.0999999999999998E-2</v>
      </c>
      <c r="C213">
        <v>-8.5999999999999993E-2</v>
      </c>
      <c r="D213">
        <v>-8.2000000000000003E-2</v>
      </c>
      <c r="E213">
        <v>-7.0000000000000007E-2</v>
      </c>
      <c r="F213">
        <v>-7.9000000000000001E-2</v>
      </c>
      <c r="G213">
        <v>-5.5E-2</v>
      </c>
      <c r="H213">
        <v>-3.3000000000000002E-2</v>
      </c>
      <c r="I213">
        <v>-8.0000000000000002E-3</v>
      </c>
      <c r="J213">
        <v>-6.0000000000000001E-3</v>
      </c>
      <c r="N213">
        <v>397</v>
      </c>
      <c r="O213">
        <v>-1.0999999999999999E-2</v>
      </c>
      <c r="P213">
        <v>-4.0000000000000001E-3</v>
      </c>
      <c r="Q213">
        <v>0</v>
      </c>
      <c r="R213">
        <v>1E-3</v>
      </c>
      <c r="S213">
        <v>0</v>
      </c>
      <c r="T213">
        <v>-3.0000000000000001E-3</v>
      </c>
      <c r="U213">
        <v>0</v>
      </c>
      <c r="V213">
        <v>0</v>
      </c>
      <c r="W213">
        <v>5.0000000000000001E-3</v>
      </c>
    </row>
    <row r="214" spans="1:23" x14ac:dyDescent="0.25">
      <c r="A214">
        <v>398</v>
      </c>
      <c r="B214">
        <v>-0.09</v>
      </c>
      <c r="C214">
        <v>-8.5000000000000006E-2</v>
      </c>
      <c r="D214">
        <v>-8.1000000000000003E-2</v>
      </c>
      <c r="E214">
        <v>-6.9000000000000006E-2</v>
      </c>
      <c r="F214">
        <v>-7.9000000000000001E-2</v>
      </c>
      <c r="G214">
        <v>-5.5E-2</v>
      </c>
      <c r="H214">
        <v>-3.2000000000000001E-2</v>
      </c>
      <c r="I214">
        <v>-8.0000000000000002E-3</v>
      </c>
      <c r="J214">
        <v>-5.0000000000000001E-3</v>
      </c>
      <c r="N214">
        <v>398</v>
      </c>
      <c r="O214">
        <v>-1.0999999999999999E-2</v>
      </c>
      <c r="P214">
        <v>-4.0000000000000001E-3</v>
      </c>
      <c r="Q214">
        <v>0</v>
      </c>
      <c r="R214">
        <v>1E-3</v>
      </c>
      <c r="S214">
        <v>0</v>
      </c>
      <c r="T214">
        <v>-3.0000000000000001E-3</v>
      </c>
      <c r="U214">
        <v>0</v>
      </c>
      <c r="V214">
        <v>0</v>
      </c>
      <c r="W214">
        <v>5.0000000000000001E-3</v>
      </c>
    </row>
    <row r="215" spans="1:23" x14ac:dyDescent="0.25">
      <c r="A215">
        <v>399</v>
      </c>
      <c r="B215">
        <v>-8.8999999999999996E-2</v>
      </c>
      <c r="C215">
        <v>-8.5000000000000006E-2</v>
      </c>
      <c r="D215">
        <v>-8.1000000000000003E-2</v>
      </c>
      <c r="E215">
        <v>-6.9000000000000006E-2</v>
      </c>
      <c r="F215">
        <v>-7.8E-2</v>
      </c>
      <c r="G215">
        <v>-5.3999999999999999E-2</v>
      </c>
      <c r="H215">
        <v>-3.2000000000000001E-2</v>
      </c>
      <c r="I215">
        <v>-7.0000000000000001E-3</v>
      </c>
      <c r="J215">
        <v>-5.0000000000000001E-3</v>
      </c>
      <c r="N215">
        <v>399</v>
      </c>
      <c r="O215">
        <v>-1.0999999999999999E-2</v>
      </c>
      <c r="P215">
        <v>-4.0000000000000001E-3</v>
      </c>
      <c r="Q215">
        <v>0</v>
      </c>
      <c r="R215">
        <v>1E-3</v>
      </c>
      <c r="S215">
        <v>0</v>
      </c>
      <c r="T215">
        <v>-3.0000000000000001E-3</v>
      </c>
      <c r="U215">
        <v>0</v>
      </c>
      <c r="V215">
        <v>0</v>
      </c>
      <c r="W215">
        <v>5.0000000000000001E-3</v>
      </c>
    </row>
    <row r="216" spans="1:23" x14ac:dyDescent="0.25">
      <c r="A216">
        <v>400</v>
      </c>
      <c r="B216">
        <v>-8.8999999999999996E-2</v>
      </c>
      <c r="C216">
        <v>-8.4000000000000005E-2</v>
      </c>
      <c r="D216">
        <v>-0.08</v>
      </c>
      <c r="E216">
        <v>-6.8000000000000005E-2</v>
      </c>
      <c r="F216">
        <v>-7.8E-2</v>
      </c>
      <c r="G216">
        <v>-5.3999999999999999E-2</v>
      </c>
      <c r="H216">
        <v>-3.2000000000000001E-2</v>
      </c>
      <c r="I216">
        <v>-7.0000000000000001E-3</v>
      </c>
      <c r="J216">
        <v>-5.0000000000000001E-3</v>
      </c>
      <c r="N216">
        <v>400</v>
      </c>
      <c r="O216">
        <v>-1.0999999999999999E-2</v>
      </c>
      <c r="P216">
        <v>-4.0000000000000001E-3</v>
      </c>
      <c r="Q216">
        <v>0</v>
      </c>
      <c r="R216">
        <v>1E-3</v>
      </c>
      <c r="S216">
        <v>0</v>
      </c>
      <c r="T216">
        <v>-3.0000000000000001E-3</v>
      </c>
      <c r="U216">
        <v>0</v>
      </c>
      <c r="V216">
        <v>0</v>
      </c>
      <c r="W216">
        <v>6.0000000000000001E-3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A1F4-283A-4AA6-9A18-C2FF1F245786}">
  <dimension ref="A1:K216"/>
  <sheetViews>
    <sheetView workbookViewId="0">
      <selection activeCell="G8" sqref="G8"/>
    </sheetView>
  </sheetViews>
  <sheetFormatPr baseColWidth="10" defaultRowHeight="15" x14ac:dyDescent="0.25"/>
  <sheetData>
    <row r="1" spans="1:11" x14ac:dyDescent="0.25">
      <c r="C1" s="38">
        <v>0.40972222222222227</v>
      </c>
      <c r="D1" s="38">
        <v>0.43055555555555558</v>
      </c>
      <c r="E1" s="38">
        <v>0.45138888888888901</v>
      </c>
      <c r="F1" s="38">
        <v>0.47222222222222199</v>
      </c>
      <c r="G1" s="38">
        <v>0.49305555555555602</v>
      </c>
      <c r="H1" s="38">
        <v>0.53472222222222299</v>
      </c>
      <c r="I1" s="38">
        <v>0.57638888888888895</v>
      </c>
      <c r="J1" s="38">
        <v>0.61805555555555602</v>
      </c>
      <c r="K1" s="38">
        <v>0.65972222222222299</v>
      </c>
    </row>
    <row r="2" spans="1:11" x14ac:dyDescent="0.25">
      <c r="C2">
        <v>0</v>
      </c>
      <c r="D2">
        <v>0.5</v>
      </c>
      <c r="E2">
        <v>1</v>
      </c>
      <c r="F2">
        <v>1.5</v>
      </c>
      <c r="G2">
        <v>2</v>
      </c>
      <c r="H2">
        <v>3</v>
      </c>
      <c r="I2">
        <v>4</v>
      </c>
      <c r="J2">
        <v>5</v>
      </c>
      <c r="K2">
        <v>6</v>
      </c>
    </row>
    <row r="5" spans="1:11" x14ac:dyDescent="0.25">
      <c r="A5" t="s">
        <v>91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</row>
    <row r="6" spans="1:11" x14ac:dyDescent="0.25">
      <c r="A6">
        <v>190</v>
      </c>
      <c r="B6">
        <v>-4</v>
      </c>
      <c r="C6">
        <v>-2.91</v>
      </c>
      <c r="D6">
        <v>-1.1259999999999999</v>
      </c>
      <c r="E6">
        <v>-2.0659999999999998</v>
      </c>
      <c r="F6">
        <v>-2.4049999999999998</v>
      </c>
      <c r="G6">
        <v>-2.589</v>
      </c>
      <c r="H6">
        <v>-3.2949999999999999</v>
      </c>
      <c r="I6">
        <v>-2.609</v>
      </c>
      <c r="J6">
        <v>-3.4390000000000001</v>
      </c>
      <c r="K6">
        <v>-3.4780000000000002</v>
      </c>
    </row>
    <row r="7" spans="1:11" x14ac:dyDescent="0.25">
      <c r="A7">
        <v>191</v>
      </c>
      <c r="B7">
        <v>-3.238</v>
      </c>
      <c r="C7">
        <v>-1.1100000000000001</v>
      </c>
      <c r="D7">
        <v>-0.19700000000000001</v>
      </c>
      <c r="E7">
        <v>-1.839</v>
      </c>
      <c r="F7">
        <v>-0.34699999999999998</v>
      </c>
      <c r="G7">
        <v>1.2929999999999999</v>
      </c>
      <c r="H7">
        <v>-7.1999999999999995E-2</v>
      </c>
      <c r="I7">
        <v>-0.66600000000000004</v>
      </c>
      <c r="J7">
        <v>-1.9810000000000001</v>
      </c>
      <c r="K7">
        <v>4.4999999999999998E-2</v>
      </c>
    </row>
    <row r="8" spans="1:11" x14ac:dyDescent="0.25">
      <c r="A8">
        <v>192</v>
      </c>
      <c r="B8">
        <v>-3.238</v>
      </c>
      <c r="C8">
        <v>-1.268</v>
      </c>
      <c r="D8">
        <v>-1.929</v>
      </c>
      <c r="E8">
        <v>-2.0640000000000001</v>
      </c>
      <c r="F8">
        <v>-1.619</v>
      </c>
      <c r="G8">
        <v>-1.3819999999999999</v>
      </c>
      <c r="H8">
        <v>-2.7229999999999999</v>
      </c>
      <c r="I8">
        <v>-3.2130000000000001</v>
      </c>
      <c r="J8">
        <v>-0.63400000000000001</v>
      </c>
      <c r="K8">
        <v>-1.2270000000000001</v>
      </c>
    </row>
    <row r="9" spans="1:11" x14ac:dyDescent="0.25">
      <c r="A9">
        <v>193</v>
      </c>
      <c r="B9">
        <v>-3.238</v>
      </c>
      <c r="C9">
        <v>-1.4139999999999999</v>
      </c>
      <c r="D9">
        <v>-4</v>
      </c>
      <c r="E9">
        <v>-4</v>
      </c>
      <c r="F9">
        <v>-4</v>
      </c>
      <c r="G9">
        <v>-4</v>
      </c>
      <c r="H9">
        <v>-4</v>
      </c>
      <c r="I9">
        <v>-4</v>
      </c>
      <c r="J9">
        <v>-4</v>
      </c>
      <c r="K9">
        <v>-4</v>
      </c>
    </row>
    <row r="10" spans="1:11" x14ac:dyDescent="0.25">
      <c r="A10">
        <v>194</v>
      </c>
      <c r="B10">
        <v>-2.476</v>
      </c>
      <c r="C10">
        <v>-2.2869999999999999</v>
      </c>
      <c r="D10">
        <v>-2.3740000000000001</v>
      </c>
      <c r="E10">
        <v>-3.2810000000000001</v>
      </c>
      <c r="F10">
        <v>-3.37</v>
      </c>
      <c r="G10">
        <v>-3.1840000000000002</v>
      </c>
      <c r="H10">
        <v>-3.3340000000000001</v>
      </c>
      <c r="I10">
        <v>-3.1179999999999999</v>
      </c>
      <c r="J10">
        <v>-2.6539999999999999</v>
      </c>
      <c r="K10">
        <v>-3.7749999999999999</v>
      </c>
    </row>
    <row r="11" spans="1:11" hidden="1" x14ac:dyDescent="0.25">
      <c r="A11">
        <v>195</v>
      </c>
      <c r="B11">
        <v>-2.0950000000000002</v>
      </c>
      <c r="C11">
        <v>-1.607</v>
      </c>
      <c r="D11">
        <v>-2.6459999999999999</v>
      </c>
      <c r="E11">
        <v>-0.68400000000000005</v>
      </c>
      <c r="F11">
        <v>-1.994</v>
      </c>
      <c r="G11">
        <v>-1.4450000000000001</v>
      </c>
      <c r="H11">
        <v>-2.1619999999999999</v>
      </c>
      <c r="I11">
        <v>-0.71099999999999997</v>
      </c>
      <c r="J11">
        <v>-2.1219999999999999</v>
      </c>
      <c r="K11">
        <v>-2.1789999999999998</v>
      </c>
    </row>
    <row r="12" spans="1:11" hidden="1" x14ac:dyDescent="0.25">
      <c r="A12">
        <v>196</v>
      </c>
      <c r="B12">
        <v>-3.7010000000000001</v>
      </c>
      <c r="C12">
        <v>-1.073</v>
      </c>
      <c r="D12">
        <v>-1.6910000000000001</v>
      </c>
      <c r="E12">
        <v>-2.0270000000000001</v>
      </c>
      <c r="F12">
        <v>-1.246</v>
      </c>
      <c r="G12">
        <v>-0.69</v>
      </c>
      <c r="H12">
        <v>-0.81499999999999995</v>
      </c>
      <c r="I12">
        <v>-1.55</v>
      </c>
      <c r="J12">
        <v>-1.742</v>
      </c>
      <c r="K12">
        <v>-1.028</v>
      </c>
    </row>
    <row r="13" spans="1:11" hidden="1" x14ac:dyDescent="0.25">
      <c r="A13">
        <v>197</v>
      </c>
      <c r="B13">
        <v>-3.238</v>
      </c>
      <c r="C13">
        <v>0.45200000000000001</v>
      </c>
      <c r="D13">
        <v>-2.395</v>
      </c>
      <c r="E13">
        <v>-3.347</v>
      </c>
      <c r="F13">
        <v>-1.708</v>
      </c>
      <c r="G13">
        <v>-2.387</v>
      </c>
      <c r="H13">
        <v>-3.379</v>
      </c>
      <c r="I13">
        <v>-3.3559999999999999</v>
      </c>
      <c r="J13">
        <v>-2.407</v>
      </c>
      <c r="K13">
        <v>-2.4049999999999998</v>
      </c>
    </row>
    <row r="14" spans="1:11" hidden="1" x14ac:dyDescent="0.25">
      <c r="A14">
        <v>198</v>
      </c>
      <c r="B14">
        <v>-1.7929999999999999</v>
      </c>
      <c r="C14">
        <v>-0.94299999999999995</v>
      </c>
      <c r="D14">
        <v>0.21</v>
      </c>
      <c r="E14">
        <v>0.27500000000000002</v>
      </c>
      <c r="F14">
        <v>-1.49</v>
      </c>
      <c r="G14">
        <v>0.43099999999999999</v>
      </c>
      <c r="H14">
        <v>-2.1309999999999998</v>
      </c>
      <c r="I14">
        <v>-1.524</v>
      </c>
      <c r="J14">
        <v>-0.55500000000000005</v>
      </c>
      <c r="K14">
        <v>0.38600000000000001</v>
      </c>
    </row>
    <row r="15" spans="1:11" hidden="1" x14ac:dyDescent="0.25">
      <c r="A15">
        <v>199</v>
      </c>
      <c r="B15">
        <v>-2.8570000000000002</v>
      </c>
      <c r="C15">
        <v>-1.6140000000000001</v>
      </c>
      <c r="D15">
        <v>-1.0669999999999999</v>
      </c>
      <c r="E15">
        <v>0.41799999999999998</v>
      </c>
      <c r="F15">
        <v>-0.995</v>
      </c>
      <c r="G15">
        <v>0.30499999999999999</v>
      </c>
      <c r="H15">
        <v>-1.0820000000000001</v>
      </c>
      <c r="I15">
        <v>0.14599999999999999</v>
      </c>
      <c r="J15">
        <v>-1.7190000000000001</v>
      </c>
      <c r="K15">
        <v>-7.2999999999999995E-2</v>
      </c>
    </row>
    <row r="16" spans="1:11" hidden="1" x14ac:dyDescent="0.25">
      <c r="A16">
        <v>200</v>
      </c>
      <c r="B16">
        <v>-4</v>
      </c>
      <c r="C16">
        <v>-0.48899999999999999</v>
      </c>
      <c r="D16">
        <v>-1.4650000000000001</v>
      </c>
      <c r="E16">
        <v>-1.504</v>
      </c>
      <c r="F16">
        <v>0.66600000000000004</v>
      </c>
      <c r="G16">
        <v>-0.433</v>
      </c>
      <c r="H16">
        <v>-2.008</v>
      </c>
      <c r="I16">
        <v>-1.17</v>
      </c>
      <c r="J16">
        <v>-0.67400000000000004</v>
      </c>
      <c r="K16">
        <v>-0.54100000000000004</v>
      </c>
    </row>
    <row r="17" spans="1:11" hidden="1" x14ac:dyDescent="0.25">
      <c r="A17">
        <v>201</v>
      </c>
      <c r="B17">
        <v>-2.3039999999999998</v>
      </c>
      <c r="C17">
        <v>0.67</v>
      </c>
      <c r="D17">
        <v>-0.88100000000000001</v>
      </c>
      <c r="E17">
        <v>-2.5209999999999999</v>
      </c>
      <c r="F17">
        <v>-1.5029999999999999</v>
      </c>
      <c r="G17">
        <v>-1.218</v>
      </c>
      <c r="H17">
        <v>-1.2030000000000001</v>
      </c>
      <c r="I17">
        <v>-1.389</v>
      </c>
      <c r="J17">
        <v>-2.3149999999999999</v>
      </c>
      <c r="K17">
        <v>-2.5059999999999998</v>
      </c>
    </row>
    <row r="18" spans="1:11" hidden="1" x14ac:dyDescent="0.25">
      <c r="A18">
        <v>202</v>
      </c>
      <c r="B18">
        <v>-3.226</v>
      </c>
      <c r="C18">
        <v>-0.97099999999999997</v>
      </c>
      <c r="D18">
        <v>-0.64800000000000002</v>
      </c>
      <c r="E18">
        <v>-1.401</v>
      </c>
      <c r="F18">
        <v>-0.625</v>
      </c>
      <c r="G18">
        <v>-0.23100000000000001</v>
      </c>
      <c r="H18">
        <v>-1.8009999999999999</v>
      </c>
      <c r="I18">
        <v>-2.0310000000000001</v>
      </c>
      <c r="J18">
        <v>-1.3280000000000001</v>
      </c>
      <c r="K18">
        <v>-1.694</v>
      </c>
    </row>
    <row r="19" spans="1:11" hidden="1" x14ac:dyDescent="0.25">
      <c r="A19">
        <v>203</v>
      </c>
      <c r="B19">
        <v>-2.9049999999999998</v>
      </c>
      <c r="C19">
        <v>-2.2320000000000002</v>
      </c>
      <c r="D19">
        <v>-1.454</v>
      </c>
      <c r="E19">
        <v>-1.5720000000000001</v>
      </c>
      <c r="F19">
        <v>-1.3240000000000001</v>
      </c>
      <c r="G19">
        <v>-1.8680000000000001</v>
      </c>
      <c r="H19">
        <v>-1.4390000000000001</v>
      </c>
      <c r="I19">
        <v>-1.496</v>
      </c>
      <c r="J19">
        <v>-0.995</v>
      </c>
      <c r="K19">
        <v>-2.0179999999999998</v>
      </c>
    </row>
    <row r="20" spans="1:11" hidden="1" x14ac:dyDescent="0.25">
      <c r="A20">
        <v>204</v>
      </c>
      <c r="B20">
        <v>-2.516</v>
      </c>
      <c r="C20">
        <v>-2.589</v>
      </c>
      <c r="D20">
        <v>-2.4630000000000001</v>
      </c>
      <c r="E20">
        <v>-2.262</v>
      </c>
      <c r="F20">
        <v>-2.0840000000000001</v>
      </c>
      <c r="G20">
        <v>-2.1259999999999999</v>
      </c>
      <c r="H20">
        <v>-2.4260000000000002</v>
      </c>
      <c r="I20">
        <v>-2.58</v>
      </c>
      <c r="J20">
        <v>-3.0019999999999998</v>
      </c>
      <c r="K20">
        <v>-2.8250000000000002</v>
      </c>
    </row>
    <row r="21" spans="1:11" hidden="1" x14ac:dyDescent="0.25">
      <c r="A21">
        <v>205</v>
      </c>
      <c r="B21">
        <v>-3.448</v>
      </c>
      <c r="C21">
        <v>-2.7559999999999998</v>
      </c>
      <c r="D21">
        <v>-2.1800000000000002</v>
      </c>
      <c r="E21">
        <v>-2.37</v>
      </c>
      <c r="F21">
        <v>-2.2429999999999999</v>
      </c>
      <c r="G21">
        <v>-1.81</v>
      </c>
      <c r="H21">
        <v>-2.4830000000000001</v>
      </c>
      <c r="I21">
        <v>-2.2000000000000002</v>
      </c>
      <c r="J21">
        <v>-2.694</v>
      </c>
      <c r="K21">
        <v>-2.5070000000000001</v>
      </c>
    </row>
    <row r="22" spans="1:11" hidden="1" x14ac:dyDescent="0.25">
      <c r="A22">
        <v>206</v>
      </c>
      <c r="B22">
        <v>-3.3010000000000002</v>
      </c>
      <c r="C22">
        <v>-2.5070000000000001</v>
      </c>
      <c r="D22">
        <v>-2.327</v>
      </c>
      <c r="E22">
        <v>-2.6709999999999998</v>
      </c>
      <c r="F22">
        <v>-2.0019999999999998</v>
      </c>
      <c r="G22">
        <v>-2.157</v>
      </c>
      <c r="H22">
        <v>-3.1360000000000001</v>
      </c>
      <c r="I22">
        <v>-2.004</v>
      </c>
      <c r="J22">
        <v>-2.0790000000000002</v>
      </c>
      <c r="K22">
        <v>-2.6539999999999999</v>
      </c>
    </row>
    <row r="23" spans="1:11" hidden="1" x14ac:dyDescent="0.25">
      <c r="A23">
        <v>207</v>
      </c>
      <c r="B23">
        <v>-3.1480000000000001</v>
      </c>
      <c r="C23">
        <v>-1.9650000000000001</v>
      </c>
      <c r="D23">
        <v>-2.605</v>
      </c>
      <c r="E23">
        <v>-2.1749999999999998</v>
      </c>
      <c r="F23">
        <v>-1.819</v>
      </c>
      <c r="G23">
        <v>-2.2829999999999999</v>
      </c>
      <c r="H23">
        <v>-2.9969999999999999</v>
      </c>
      <c r="I23">
        <v>-2.6259999999999999</v>
      </c>
      <c r="J23">
        <v>-2.3730000000000002</v>
      </c>
      <c r="K23">
        <v>-2.5920000000000001</v>
      </c>
    </row>
    <row r="24" spans="1:11" hidden="1" x14ac:dyDescent="0.25">
      <c r="A24">
        <v>208</v>
      </c>
      <c r="B24">
        <v>-2.78</v>
      </c>
      <c r="C24">
        <v>-2.12</v>
      </c>
      <c r="D24">
        <v>-1.6879999999999999</v>
      </c>
      <c r="E24">
        <v>-2.0569999999999999</v>
      </c>
      <c r="F24">
        <v>-1.8089999999999999</v>
      </c>
      <c r="G24">
        <v>-2.4740000000000002</v>
      </c>
      <c r="H24">
        <v>-2.0619999999999998</v>
      </c>
      <c r="I24">
        <v>-2.3780000000000001</v>
      </c>
      <c r="J24">
        <v>-2.1030000000000002</v>
      </c>
      <c r="K24">
        <v>-2.0840000000000001</v>
      </c>
    </row>
    <row r="25" spans="1:11" hidden="1" x14ac:dyDescent="0.25">
      <c r="A25">
        <v>209</v>
      </c>
      <c r="B25">
        <v>-2.915</v>
      </c>
      <c r="C25">
        <v>-1.8089999999999999</v>
      </c>
      <c r="D25">
        <v>-1.855</v>
      </c>
      <c r="E25">
        <v>-1.5549999999999999</v>
      </c>
      <c r="F25">
        <v>-1.6519999999999999</v>
      </c>
      <c r="G25">
        <v>-1.8839999999999999</v>
      </c>
      <c r="H25">
        <v>-2.1389999999999998</v>
      </c>
      <c r="I25">
        <v>-2.2240000000000002</v>
      </c>
      <c r="J25">
        <v>-2.1989999999999998</v>
      </c>
      <c r="K25">
        <v>-2.5089999999999999</v>
      </c>
    </row>
    <row r="26" spans="1:11" hidden="1" x14ac:dyDescent="0.25">
      <c r="A26">
        <v>210</v>
      </c>
      <c r="B26">
        <v>-1.5489999999999999</v>
      </c>
      <c r="C26">
        <v>-1.708</v>
      </c>
      <c r="D26">
        <v>-1.657</v>
      </c>
      <c r="E26">
        <v>-1.4730000000000001</v>
      </c>
      <c r="F26">
        <v>-1.7909999999999999</v>
      </c>
      <c r="G26">
        <v>-1.577</v>
      </c>
      <c r="H26">
        <v>-2.7469999999999999</v>
      </c>
      <c r="I26">
        <v>-1.784</v>
      </c>
      <c r="J26">
        <v>-1.83</v>
      </c>
      <c r="K26">
        <v>-2.0470000000000002</v>
      </c>
    </row>
    <row r="27" spans="1:11" hidden="1" x14ac:dyDescent="0.25">
      <c r="A27">
        <v>211</v>
      </c>
      <c r="B27">
        <v>-1.1970000000000001</v>
      </c>
      <c r="C27">
        <v>-1.4650000000000001</v>
      </c>
      <c r="D27">
        <v>-1.448</v>
      </c>
      <c r="E27">
        <v>-1.4630000000000001</v>
      </c>
      <c r="F27">
        <v>-1.589</v>
      </c>
      <c r="G27">
        <v>-1.68</v>
      </c>
      <c r="H27">
        <v>-1.865</v>
      </c>
      <c r="I27">
        <v>-1.764</v>
      </c>
      <c r="J27">
        <v>-1.569</v>
      </c>
      <c r="K27">
        <v>-2.3090000000000002</v>
      </c>
    </row>
    <row r="28" spans="1:11" hidden="1" x14ac:dyDescent="0.25">
      <c r="A28">
        <v>212</v>
      </c>
      <c r="B28">
        <v>-1.218</v>
      </c>
      <c r="C28">
        <v>-1.0860000000000001</v>
      </c>
      <c r="D28">
        <v>-1.153</v>
      </c>
      <c r="E28">
        <v>-1.321</v>
      </c>
      <c r="F28">
        <v>-1.8069999999999999</v>
      </c>
      <c r="G28">
        <v>-1.4319999999999999</v>
      </c>
      <c r="H28">
        <v>-1.742</v>
      </c>
      <c r="I28">
        <v>-1.4379999999999999</v>
      </c>
      <c r="J28">
        <v>-1.702</v>
      </c>
      <c r="K28">
        <v>-1.9830000000000001</v>
      </c>
    </row>
    <row r="29" spans="1:11" hidden="1" x14ac:dyDescent="0.25">
      <c r="A29">
        <v>213</v>
      </c>
      <c r="B29">
        <v>-1.2370000000000001</v>
      </c>
      <c r="C29">
        <v>-1.0249999999999999</v>
      </c>
      <c r="D29">
        <v>-1.0760000000000001</v>
      </c>
      <c r="E29">
        <v>-1.26</v>
      </c>
      <c r="F29">
        <v>-1.282</v>
      </c>
      <c r="G29">
        <v>-1.411</v>
      </c>
      <c r="H29">
        <v>-1.5009999999999999</v>
      </c>
      <c r="I29">
        <v>-1.383</v>
      </c>
      <c r="J29">
        <v>-1.9379999999999999</v>
      </c>
      <c r="K29">
        <v>-1.639</v>
      </c>
    </row>
    <row r="30" spans="1:11" hidden="1" x14ac:dyDescent="0.25">
      <c r="A30">
        <v>214</v>
      </c>
      <c r="B30">
        <v>-1.2450000000000001</v>
      </c>
      <c r="C30">
        <v>-1.274</v>
      </c>
      <c r="D30">
        <v>-1.208</v>
      </c>
      <c r="E30">
        <v>-1.1839999999999999</v>
      </c>
      <c r="F30">
        <v>-1.3480000000000001</v>
      </c>
      <c r="G30">
        <v>-1.3080000000000001</v>
      </c>
      <c r="H30">
        <v>-1.488</v>
      </c>
      <c r="I30">
        <v>-1.536</v>
      </c>
      <c r="J30">
        <v>-1.48</v>
      </c>
      <c r="K30">
        <v>-1.635</v>
      </c>
    </row>
    <row r="31" spans="1:11" hidden="1" x14ac:dyDescent="0.25">
      <c r="A31">
        <v>215</v>
      </c>
      <c r="B31">
        <v>-1.3120000000000001</v>
      </c>
      <c r="C31">
        <v>-1.452</v>
      </c>
      <c r="D31">
        <v>-1.214</v>
      </c>
      <c r="E31">
        <v>-1.3720000000000001</v>
      </c>
      <c r="F31">
        <v>-1.36</v>
      </c>
      <c r="G31">
        <v>-1.452</v>
      </c>
      <c r="H31">
        <v>-1.6220000000000001</v>
      </c>
      <c r="I31">
        <v>-1.5409999999999999</v>
      </c>
      <c r="J31">
        <v>-1.601</v>
      </c>
      <c r="K31">
        <v>-1.603</v>
      </c>
    </row>
    <row r="32" spans="1:11" hidden="1" x14ac:dyDescent="0.25">
      <c r="A32">
        <v>216</v>
      </c>
      <c r="B32">
        <v>-1.36</v>
      </c>
      <c r="C32">
        <v>-1.415</v>
      </c>
      <c r="D32">
        <v>-1.4530000000000001</v>
      </c>
      <c r="E32">
        <v>-1.554</v>
      </c>
      <c r="F32">
        <v>-1.458</v>
      </c>
      <c r="G32">
        <v>-1.635</v>
      </c>
      <c r="H32">
        <v>-1.734</v>
      </c>
      <c r="I32">
        <v>-1.659</v>
      </c>
      <c r="J32">
        <v>-1.7090000000000001</v>
      </c>
      <c r="K32">
        <v>-1.88</v>
      </c>
    </row>
    <row r="33" spans="1:11" hidden="1" x14ac:dyDescent="0.25">
      <c r="A33">
        <v>217</v>
      </c>
      <c r="B33">
        <v>-1.4670000000000001</v>
      </c>
      <c r="C33">
        <v>-1.5149999999999999</v>
      </c>
      <c r="D33">
        <v>-1.506</v>
      </c>
      <c r="E33">
        <v>-1.6180000000000001</v>
      </c>
      <c r="F33">
        <v>-1.6459999999999999</v>
      </c>
      <c r="G33">
        <v>-1.643</v>
      </c>
      <c r="H33">
        <v>-1.82</v>
      </c>
      <c r="I33">
        <v>-1.8089999999999999</v>
      </c>
      <c r="J33">
        <v>-1.885</v>
      </c>
      <c r="K33">
        <v>-1.9</v>
      </c>
    </row>
    <row r="34" spans="1:11" hidden="1" x14ac:dyDescent="0.25">
      <c r="A34">
        <v>218</v>
      </c>
      <c r="B34">
        <v>-1.532</v>
      </c>
      <c r="C34">
        <v>-1.6279999999999999</v>
      </c>
      <c r="D34">
        <v>-1.746</v>
      </c>
      <c r="E34">
        <v>-1.7809999999999999</v>
      </c>
      <c r="F34">
        <v>-1.7749999999999999</v>
      </c>
      <c r="G34">
        <v>-1.823</v>
      </c>
      <c r="H34">
        <v>-1.8120000000000001</v>
      </c>
      <c r="I34">
        <v>-1.87</v>
      </c>
      <c r="J34">
        <v>-1.895</v>
      </c>
      <c r="K34">
        <v>-1.9019999999999999</v>
      </c>
    </row>
    <row r="35" spans="1:11" hidden="1" x14ac:dyDescent="0.25">
      <c r="A35">
        <v>219</v>
      </c>
      <c r="B35">
        <v>-1.571</v>
      </c>
      <c r="C35">
        <v>-1.6839999999999999</v>
      </c>
      <c r="D35">
        <v>-1.7310000000000001</v>
      </c>
      <c r="E35">
        <v>-1.8280000000000001</v>
      </c>
      <c r="F35">
        <v>-1.7370000000000001</v>
      </c>
      <c r="G35">
        <v>-1.7689999999999999</v>
      </c>
      <c r="H35">
        <v>-1.804</v>
      </c>
      <c r="I35">
        <v>-1.857</v>
      </c>
      <c r="J35">
        <v>-2.0329999999999999</v>
      </c>
      <c r="K35">
        <v>-1.96</v>
      </c>
    </row>
    <row r="36" spans="1:11" hidden="1" x14ac:dyDescent="0.25">
      <c r="A36">
        <v>220</v>
      </c>
      <c r="B36">
        <v>-1.575</v>
      </c>
      <c r="C36">
        <v>-1.6659999999999999</v>
      </c>
      <c r="D36">
        <v>-1.7110000000000001</v>
      </c>
      <c r="E36">
        <v>-1.7929999999999999</v>
      </c>
      <c r="F36">
        <v>-1.79</v>
      </c>
      <c r="G36">
        <v>-1.75</v>
      </c>
      <c r="H36">
        <v>-1.837</v>
      </c>
      <c r="I36">
        <v>-1.9239999999999999</v>
      </c>
      <c r="J36">
        <v>-1.97</v>
      </c>
      <c r="K36">
        <v>-1.992</v>
      </c>
    </row>
    <row r="37" spans="1:11" hidden="1" x14ac:dyDescent="0.25">
      <c r="A37">
        <v>221</v>
      </c>
      <c r="B37">
        <v>-1.532</v>
      </c>
      <c r="C37">
        <v>-1.639</v>
      </c>
      <c r="D37">
        <v>-1.5329999999999999</v>
      </c>
      <c r="E37">
        <v>-1.627</v>
      </c>
      <c r="F37">
        <v>-1.6759999999999999</v>
      </c>
      <c r="G37">
        <v>-1.734</v>
      </c>
      <c r="H37">
        <v>-1.728</v>
      </c>
      <c r="I37">
        <v>-1.794</v>
      </c>
      <c r="J37">
        <v>-1.8120000000000001</v>
      </c>
      <c r="K37">
        <v>-1.907</v>
      </c>
    </row>
    <row r="38" spans="1:11" hidden="1" x14ac:dyDescent="0.25">
      <c r="A38">
        <v>222</v>
      </c>
      <c r="B38">
        <v>-1.444</v>
      </c>
      <c r="C38">
        <v>-1.6140000000000001</v>
      </c>
      <c r="D38">
        <v>-1.5329999999999999</v>
      </c>
      <c r="E38">
        <v>-1.647</v>
      </c>
      <c r="F38">
        <v>-1.647</v>
      </c>
      <c r="G38">
        <v>-1.633</v>
      </c>
      <c r="H38">
        <v>-1.7609999999999999</v>
      </c>
      <c r="I38">
        <v>-1.746</v>
      </c>
      <c r="J38">
        <v>-1.825</v>
      </c>
      <c r="K38">
        <v>-1.8129999999999999</v>
      </c>
    </row>
    <row r="39" spans="1:11" hidden="1" x14ac:dyDescent="0.25">
      <c r="A39">
        <v>223</v>
      </c>
      <c r="B39">
        <v>-1.5620000000000001</v>
      </c>
      <c r="C39">
        <v>-1.73</v>
      </c>
      <c r="D39">
        <v>-1.657</v>
      </c>
      <c r="E39">
        <v>-1.74</v>
      </c>
      <c r="F39">
        <v>-1.7290000000000001</v>
      </c>
      <c r="G39">
        <v>-1.76</v>
      </c>
      <c r="H39">
        <v>-1.8029999999999999</v>
      </c>
      <c r="I39">
        <v>-1.8180000000000001</v>
      </c>
      <c r="J39">
        <v>-1.849</v>
      </c>
      <c r="K39">
        <v>-1.929</v>
      </c>
    </row>
    <row r="40" spans="1:11" hidden="1" x14ac:dyDescent="0.25">
      <c r="A40">
        <v>224</v>
      </c>
      <c r="B40">
        <v>-1.736</v>
      </c>
      <c r="C40">
        <v>-1.871</v>
      </c>
      <c r="D40">
        <v>-1.7649999999999999</v>
      </c>
      <c r="E40">
        <v>-1.823</v>
      </c>
      <c r="F40">
        <v>-1.819</v>
      </c>
      <c r="G40">
        <v>-1.8340000000000001</v>
      </c>
      <c r="H40">
        <v>-1.881</v>
      </c>
      <c r="I40">
        <v>-1.8560000000000001</v>
      </c>
      <c r="J40">
        <v>-1.8680000000000001</v>
      </c>
      <c r="K40">
        <v>-1.9350000000000001</v>
      </c>
    </row>
    <row r="41" spans="1:11" hidden="1" x14ac:dyDescent="0.25">
      <c r="A41">
        <v>225</v>
      </c>
      <c r="B41">
        <v>-1.8220000000000001</v>
      </c>
      <c r="C41">
        <v>-2.0249999999999999</v>
      </c>
      <c r="D41">
        <v>-1.9890000000000001</v>
      </c>
      <c r="E41">
        <v>-1.994</v>
      </c>
      <c r="F41">
        <v>-1.984</v>
      </c>
      <c r="G41">
        <v>-2.0209999999999999</v>
      </c>
      <c r="H41">
        <v>-2.052</v>
      </c>
      <c r="I41">
        <v>-2.0680000000000001</v>
      </c>
      <c r="J41">
        <v>-2.028</v>
      </c>
      <c r="K41">
        <v>-2.0790000000000002</v>
      </c>
    </row>
    <row r="42" spans="1:11" hidden="1" x14ac:dyDescent="0.25">
      <c r="A42">
        <v>226</v>
      </c>
      <c r="B42">
        <v>-1.9139999999999999</v>
      </c>
      <c r="C42">
        <v>-2.048</v>
      </c>
      <c r="D42">
        <v>-1.9490000000000001</v>
      </c>
      <c r="E42">
        <v>-2.0430000000000001</v>
      </c>
      <c r="F42">
        <v>-1.9810000000000001</v>
      </c>
      <c r="G42">
        <v>-2.0169999999999999</v>
      </c>
      <c r="H42">
        <v>-2.0209999999999999</v>
      </c>
      <c r="I42">
        <v>-2.028</v>
      </c>
      <c r="J42">
        <v>-2.0049999999999999</v>
      </c>
      <c r="K42">
        <v>-2.0840000000000001</v>
      </c>
    </row>
    <row r="43" spans="1:11" hidden="1" x14ac:dyDescent="0.25">
      <c r="A43">
        <v>227</v>
      </c>
      <c r="B43">
        <v>-1.8859999999999999</v>
      </c>
      <c r="C43">
        <v>-2.0209999999999999</v>
      </c>
      <c r="D43">
        <v>-1.9730000000000001</v>
      </c>
      <c r="E43">
        <v>-2.0259999999999998</v>
      </c>
      <c r="F43">
        <v>-1.9850000000000001</v>
      </c>
      <c r="G43">
        <v>-2.0169999999999999</v>
      </c>
      <c r="H43">
        <v>-2.052</v>
      </c>
      <c r="I43">
        <v>-2.0449999999999999</v>
      </c>
      <c r="J43">
        <v>-2.0329999999999999</v>
      </c>
      <c r="K43">
        <v>-2.0630000000000002</v>
      </c>
    </row>
    <row r="44" spans="1:11" hidden="1" x14ac:dyDescent="0.25">
      <c r="A44">
        <v>228</v>
      </c>
      <c r="B44">
        <v>-1.8109999999999999</v>
      </c>
      <c r="C44">
        <v>-1.95</v>
      </c>
      <c r="D44">
        <v>-1.915</v>
      </c>
      <c r="E44">
        <v>-1.956</v>
      </c>
      <c r="F44">
        <v>-1.95</v>
      </c>
      <c r="G44">
        <v>-1.9370000000000001</v>
      </c>
      <c r="H44">
        <v>-1.96</v>
      </c>
      <c r="I44">
        <v>-1.9530000000000001</v>
      </c>
      <c r="J44">
        <v>-1.944</v>
      </c>
      <c r="K44">
        <v>-1.9930000000000001</v>
      </c>
    </row>
    <row r="45" spans="1:11" hidden="1" x14ac:dyDescent="0.25">
      <c r="A45">
        <v>229</v>
      </c>
      <c r="B45">
        <v>-1.728</v>
      </c>
      <c r="C45">
        <v>-1.845</v>
      </c>
      <c r="D45">
        <v>-1.829</v>
      </c>
      <c r="E45">
        <v>-1.89</v>
      </c>
      <c r="F45">
        <v>-1.847</v>
      </c>
      <c r="G45">
        <v>-1.855</v>
      </c>
      <c r="H45">
        <v>-1.9059999999999999</v>
      </c>
      <c r="I45">
        <v>-1.91</v>
      </c>
      <c r="J45">
        <v>-1.875</v>
      </c>
      <c r="K45">
        <v>-1.9</v>
      </c>
    </row>
    <row r="46" spans="1:11" hidden="1" x14ac:dyDescent="0.25">
      <c r="A46">
        <v>230</v>
      </c>
      <c r="B46">
        <v>-1.617</v>
      </c>
      <c r="C46">
        <v>-1.718</v>
      </c>
      <c r="D46">
        <v>-1.726</v>
      </c>
      <c r="E46">
        <v>-1.7609999999999999</v>
      </c>
      <c r="F46">
        <v>-1.746</v>
      </c>
      <c r="G46">
        <v>-1.7490000000000001</v>
      </c>
      <c r="H46">
        <v>-1.7909999999999999</v>
      </c>
      <c r="I46">
        <v>-1.7989999999999999</v>
      </c>
      <c r="J46">
        <v>-1.788</v>
      </c>
      <c r="K46">
        <v>-1.8169999999999999</v>
      </c>
    </row>
    <row r="47" spans="1:11" hidden="1" x14ac:dyDescent="0.25">
      <c r="A47">
        <v>231</v>
      </c>
      <c r="B47">
        <v>-1.5049999999999999</v>
      </c>
      <c r="C47">
        <v>-1.6160000000000001</v>
      </c>
      <c r="D47">
        <v>-1.619</v>
      </c>
      <c r="E47">
        <v>-1.6659999999999999</v>
      </c>
      <c r="F47">
        <v>-1.6519999999999999</v>
      </c>
      <c r="G47">
        <v>-1.6679999999999999</v>
      </c>
      <c r="H47">
        <v>-1.6930000000000001</v>
      </c>
      <c r="I47">
        <v>-1.7270000000000001</v>
      </c>
      <c r="J47">
        <v>-1.7090000000000001</v>
      </c>
      <c r="K47">
        <v>-1.752</v>
      </c>
    </row>
    <row r="48" spans="1:11" hidden="1" x14ac:dyDescent="0.25">
      <c r="A48">
        <v>232</v>
      </c>
      <c r="B48">
        <v>-1.379</v>
      </c>
      <c r="C48">
        <v>-1.4970000000000001</v>
      </c>
      <c r="D48">
        <v>-1.508</v>
      </c>
      <c r="E48">
        <v>-1.552</v>
      </c>
      <c r="F48">
        <v>-1.5609999999999999</v>
      </c>
      <c r="G48">
        <v>-1.579</v>
      </c>
      <c r="H48">
        <v>-1.611</v>
      </c>
      <c r="I48">
        <v>-1.629</v>
      </c>
      <c r="J48">
        <v>-1.623</v>
      </c>
      <c r="K48">
        <v>-1.6479999999999999</v>
      </c>
    </row>
    <row r="49" spans="1:11" hidden="1" x14ac:dyDescent="0.25">
      <c r="A49">
        <v>233</v>
      </c>
      <c r="B49">
        <v>-1.2330000000000001</v>
      </c>
      <c r="C49">
        <v>-1.361</v>
      </c>
      <c r="D49">
        <v>-1.4</v>
      </c>
      <c r="E49">
        <v>-1.44</v>
      </c>
      <c r="F49">
        <v>-1.452</v>
      </c>
      <c r="G49">
        <v>-1.462</v>
      </c>
      <c r="H49">
        <v>-1.496</v>
      </c>
      <c r="I49">
        <v>-1.52</v>
      </c>
      <c r="J49">
        <v>-1.5349999999999999</v>
      </c>
      <c r="K49">
        <v>-1.5580000000000001</v>
      </c>
    </row>
    <row r="50" spans="1:11" hidden="1" x14ac:dyDescent="0.25">
      <c r="A50">
        <v>234</v>
      </c>
      <c r="B50">
        <v>-1.0840000000000001</v>
      </c>
      <c r="C50">
        <v>-1.2</v>
      </c>
      <c r="D50">
        <v>-1.228</v>
      </c>
      <c r="E50">
        <v>-1.2789999999999999</v>
      </c>
      <c r="F50">
        <v>-1.3029999999999999</v>
      </c>
      <c r="G50">
        <v>-1.3169999999999999</v>
      </c>
      <c r="H50">
        <v>-1.35</v>
      </c>
      <c r="I50">
        <v>-1.385</v>
      </c>
      <c r="J50">
        <v>-1.405</v>
      </c>
      <c r="K50">
        <v>-1.421</v>
      </c>
    </row>
    <row r="51" spans="1:11" hidden="1" x14ac:dyDescent="0.25">
      <c r="A51">
        <v>235</v>
      </c>
      <c r="B51">
        <v>-0.91400000000000003</v>
      </c>
      <c r="C51">
        <v>-1.0409999999999999</v>
      </c>
      <c r="D51">
        <v>-1.0760000000000001</v>
      </c>
      <c r="E51">
        <v>-1.129</v>
      </c>
      <c r="F51">
        <v>-1.151</v>
      </c>
      <c r="G51">
        <v>-1.18</v>
      </c>
      <c r="H51">
        <v>-1.2170000000000001</v>
      </c>
      <c r="I51">
        <v>-1.2589999999999999</v>
      </c>
      <c r="J51">
        <v>-1.2789999999999999</v>
      </c>
      <c r="K51">
        <v>-1.3009999999999999</v>
      </c>
    </row>
    <row r="52" spans="1:11" hidden="1" x14ac:dyDescent="0.25">
      <c r="A52">
        <v>236</v>
      </c>
      <c r="B52">
        <v>-0.73699999999999999</v>
      </c>
      <c r="C52">
        <v>-0.84799999999999998</v>
      </c>
      <c r="D52">
        <v>-0.91500000000000004</v>
      </c>
      <c r="E52">
        <v>-0.97499999999999998</v>
      </c>
      <c r="F52">
        <v>-1.004</v>
      </c>
      <c r="G52">
        <v>-1.042</v>
      </c>
      <c r="H52">
        <v>-1.075</v>
      </c>
      <c r="I52">
        <v>-1.1319999999999999</v>
      </c>
      <c r="J52">
        <v>-1.159</v>
      </c>
      <c r="K52">
        <v>-1.18</v>
      </c>
    </row>
    <row r="53" spans="1:11" hidden="1" x14ac:dyDescent="0.25">
      <c r="A53">
        <v>237</v>
      </c>
      <c r="B53">
        <v>-0.55800000000000005</v>
      </c>
      <c r="C53">
        <v>-0.66200000000000003</v>
      </c>
      <c r="D53">
        <v>-0.73899999999999999</v>
      </c>
      <c r="E53">
        <v>-0.80800000000000005</v>
      </c>
      <c r="F53">
        <v>-0.84799999999999998</v>
      </c>
      <c r="G53">
        <v>-0.88800000000000001</v>
      </c>
      <c r="H53">
        <v>-0.92600000000000005</v>
      </c>
      <c r="I53">
        <v>-0.99</v>
      </c>
      <c r="J53">
        <v>-1.02</v>
      </c>
      <c r="K53">
        <v>-1.048</v>
      </c>
    </row>
    <row r="54" spans="1:11" hidden="1" x14ac:dyDescent="0.25">
      <c r="A54">
        <v>238</v>
      </c>
      <c r="B54">
        <v>-0.372</v>
      </c>
      <c r="C54">
        <v>-0.47099999999999997</v>
      </c>
      <c r="D54">
        <v>-0.56399999999999995</v>
      </c>
      <c r="E54">
        <v>-0.64200000000000002</v>
      </c>
      <c r="F54">
        <v>-0.68600000000000005</v>
      </c>
      <c r="G54">
        <v>-0.72899999999999998</v>
      </c>
      <c r="H54">
        <v>-0.77600000000000002</v>
      </c>
      <c r="I54">
        <v>-0.84499999999999997</v>
      </c>
      <c r="J54">
        <v>-0.879</v>
      </c>
      <c r="K54">
        <v>-0.91400000000000003</v>
      </c>
    </row>
    <row r="55" spans="1:11" hidden="1" x14ac:dyDescent="0.25">
      <c r="A55">
        <v>239</v>
      </c>
      <c r="B55">
        <v>-0.19</v>
      </c>
      <c r="C55">
        <v>-0.28100000000000003</v>
      </c>
      <c r="D55">
        <v>-0.39</v>
      </c>
      <c r="E55">
        <v>-0.47599999999999998</v>
      </c>
      <c r="F55">
        <v>-0.53</v>
      </c>
      <c r="G55">
        <v>-0.57299999999999995</v>
      </c>
      <c r="H55">
        <v>-0.63100000000000001</v>
      </c>
      <c r="I55">
        <v>-0.70499999999999996</v>
      </c>
      <c r="J55">
        <v>-0.74299999999999999</v>
      </c>
      <c r="K55">
        <v>-0.78200000000000003</v>
      </c>
    </row>
    <row r="56" spans="1:11" hidden="1" x14ac:dyDescent="0.25">
      <c r="A56">
        <v>240</v>
      </c>
      <c r="B56">
        <v>-8.9999999999999993E-3</v>
      </c>
      <c r="C56">
        <v>-9.8000000000000004E-2</v>
      </c>
      <c r="D56">
        <v>-0.214</v>
      </c>
      <c r="E56">
        <v>-0.311</v>
      </c>
      <c r="F56">
        <v>-0.36899999999999999</v>
      </c>
      <c r="G56">
        <v>-0.41699999999999998</v>
      </c>
      <c r="H56">
        <v>-0.48199999999999998</v>
      </c>
      <c r="I56">
        <v>-0.56399999999999995</v>
      </c>
      <c r="J56">
        <v>-0.60499999999999998</v>
      </c>
      <c r="K56">
        <v>-0.65100000000000002</v>
      </c>
    </row>
    <row r="57" spans="1:11" hidden="1" x14ac:dyDescent="0.25">
      <c r="A57">
        <v>241</v>
      </c>
      <c r="B57">
        <v>0.17799999999999999</v>
      </c>
      <c r="C57">
        <v>9.4E-2</v>
      </c>
      <c r="D57">
        <v>-3.7999999999999999E-2</v>
      </c>
      <c r="E57">
        <v>-0.14000000000000001</v>
      </c>
      <c r="F57">
        <v>-0.20699999999999999</v>
      </c>
      <c r="G57">
        <v>-0.26100000000000001</v>
      </c>
      <c r="H57">
        <v>-0.33100000000000002</v>
      </c>
      <c r="I57">
        <v>-0.42199999999999999</v>
      </c>
      <c r="J57">
        <v>-0.46899999999999997</v>
      </c>
      <c r="K57">
        <v>-0.51800000000000002</v>
      </c>
    </row>
    <row r="58" spans="1:11" hidden="1" x14ac:dyDescent="0.25">
      <c r="A58">
        <v>242</v>
      </c>
      <c r="B58">
        <v>0.38200000000000001</v>
      </c>
      <c r="C58">
        <v>0.30199999999999999</v>
      </c>
      <c r="D58">
        <v>0.154</v>
      </c>
      <c r="E58">
        <v>4.1000000000000002E-2</v>
      </c>
      <c r="F58">
        <v>-3.1E-2</v>
      </c>
      <c r="G58">
        <v>-9.2999999999999999E-2</v>
      </c>
      <c r="H58">
        <v>-0.17100000000000001</v>
      </c>
      <c r="I58">
        <v>-0.26900000000000002</v>
      </c>
      <c r="J58">
        <v>-0.32600000000000001</v>
      </c>
      <c r="K58">
        <v>-0.377</v>
      </c>
    </row>
    <row r="59" spans="1:11" hidden="1" x14ac:dyDescent="0.25">
      <c r="A59">
        <v>243</v>
      </c>
      <c r="B59">
        <v>0.59799999999999998</v>
      </c>
      <c r="C59">
        <v>0.52300000000000002</v>
      </c>
      <c r="D59">
        <v>0.36</v>
      </c>
      <c r="E59">
        <v>0.23300000000000001</v>
      </c>
      <c r="F59">
        <v>0.152</v>
      </c>
      <c r="G59">
        <v>8.5000000000000006E-2</v>
      </c>
      <c r="H59">
        <v>-5.0000000000000001E-3</v>
      </c>
      <c r="I59">
        <v>-0.112</v>
      </c>
      <c r="J59">
        <v>-0.17599999999999999</v>
      </c>
      <c r="K59">
        <v>-0.23300000000000001</v>
      </c>
    </row>
    <row r="60" spans="1:11" hidden="1" x14ac:dyDescent="0.25">
      <c r="A60">
        <v>244</v>
      </c>
      <c r="B60">
        <v>0.82099999999999995</v>
      </c>
      <c r="C60">
        <v>0.745</v>
      </c>
      <c r="D60">
        <v>0.56799999999999995</v>
      </c>
      <c r="E60">
        <v>0.42699999999999999</v>
      </c>
      <c r="F60">
        <v>0.33900000000000002</v>
      </c>
      <c r="G60">
        <v>0.26500000000000001</v>
      </c>
      <c r="H60">
        <v>0.16400000000000001</v>
      </c>
      <c r="I60">
        <v>4.5999999999999999E-2</v>
      </c>
      <c r="J60">
        <v>-2.4E-2</v>
      </c>
      <c r="K60">
        <v>-8.8999999999999996E-2</v>
      </c>
    </row>
    <row r="61" spans="1:11" x14ac:dyDescent="0.25">
      <c r="A61">
        <v>245</v>
      </c>
      <c r="B61">
        <v>1.0189999999999999</v>
      </c>
      <c r="C61">
        <v>0.94299999999999995</v>
      </c>
      <c r="D61">
        <v>0.754</v>
      </c>
      <c r="E61">
        <v>0.60599999999999998</v>
      </c>
      <c r="F61">
        <v>0.505</v>
      </c>
      <c r="G61">
        <v>0.42599999999999999</v>
      </c>
      <c r="H61">
        <v>0.318</v>
      </c>
      <c r="I61">
        <v>0.188</v>
      </c>
      <c r="J61">
        <v>0.114</v>
      </c>
      <c r="K61">
        <v>4.3999999999999997E-2</v>
      </c>
    </row>
    <row r="62" spans="1:11" x14ac:dyDescent="0.25">
      <c r="A62">
        <v>246</v>
      </c>
      <c r="B62">
        <v>1.1759999999999999</v>
      </c>
      <c r="C62">
        <v>1.099</v>
      </c>
      <c r="D62">
        <v>0.90700000000000003</v>
      </c>
      <c r="E62">
        <v>0.747</v>
      </c>
      <c r="F62">
        <v>0.64</v>
      </c>
      <c r="G62">
        <v>0.55800000000000005</v>
      </c>
      <c r="H62">
        <v>0.443</v>
      </c>
      <c r="I62">
        <v>0.30499999999999999</v>
      </c>
      <c r="J62">
        <v>0.22500000000000001</v>
      </c>
      <c r="K62">
        <v>0.153</v>
      </c>
    </row>
    <row r="63" spans="1:11" x14ac:dyDescent="0.25">
      <c r="A63">
        <v>247</v>
      </c>
      <c r="B63">
        <v>1.27</v>
      </c>
      <c r="C63">
        <v>1.206</v>
      </c>
      <c r="D63">
        <v>1.002</v>
      </c>
      <c r="E63">
        <v>0.84</v>
      </c>
      <c r="F63">
        <v>0.73099999999999998</v>
      </c>
      <c r="G63">
        <v>0.64600000000000002</v>
      </c>
      <c r="H63">
        <v>0.52600000000000002</v>
      </c>
      <c r="I63">
        <v>0.38900000000000001</v>
      </c>
      <c r="J63">
        <v>0.30399999999999999</v>
      </c>
      <c r="K63">
        <v>0.23</v>
      </c>
    </row>
    <row r="64" spans="1:11" x14ac:dyDescent="0.25">
      <c r="A64">
        <v>248</v>
      </c>
      <c r="B64">
        <v>1.3380000000000001</v>
      </c>
      <c r="C64">
        <v>1.2789999999999999</v>
      </c>
      <c r="D64">
        <v>1.07</v>
      </c>
      <c r="E64">
        <v>0.90700000000000003</v>
      </c>
      <c r="F64">
        <v>0.79900000000000004</v>
      </c>
      <c r="G64">
        <v>0.71</v>
      </c>
      <c r="H64">
        <v>0.59</v>
      </c>
      <c r="I64">
        <v>0.45100000000000001</v>
      </c>
      <c r="J64">
        <v>0.36599999999999999</v>
      </c>
      <c r="K64">
        <v>0.28999999999999998</v>
      </c>
    </row>
    <row r="65" spans="1:11" x14ac:dyDescent="0.25">
      <c r="A65">
        <v>249</v>
      </c>
      <c r="B65">
        <v>1.431</v>
      </c>
      <c r="C65">
        <v>1.3620000000000001</v>
      </c>
      <c r="D65">
        <v>1.1519999999999999</v>
      </c>
      <c r="E65">
        <v>0.99</v>
      </c>
      <c r="F65">
        <v>0.879</v>
      </c>
      <c r="G65">
        <v>0.78900000000000003</v>
      </c>
      <c r="H65">
        <v>0.66900000000000004</v>
      </c>
      <c r="I65">
        <v>0.52300000000000002</v>
      </c>
      <c r="J65">
        <v>0.438</v>
      </c>
      <c r="K65">
        <v>0.35899999999999999</v>
      </c>
    </row>
    <row r="66" spans="1:11" x14ac:dyDescent="0.25">
      <c r="A66">
        <v>250</v>
      </c>
      <c r="B66">
        <v>1.5580000000000001</v>
      </c>
      <c r="C66">
        <v>1.4930000000000001</v>
      </c>
      <c r="D66">
        <v>1.274</v>
      </c>
      <c r="E66">
        <v>1.1080000000000001</v>
      </c>
      <c r="F66">
        <v>0.98899999999999999</v>
      </c>
      <c r="G66">
        <v>0.89800000000000002</v>
      </c>
      <c r="H66">
        <v>0.77300000000000002</v>
      </c>
      <c r="I66">
        <v>0.621</v>
      </c>
      <c r="J66">
        <v>0.53</v>
      </c>
      <c r="K66">
        <v>0.45100000000000001</v>
      </c>
    </row>
    <row r="67" spans="1:11" x14ac:dyDescent="0.25">
      <c r="A67">
        <v>251</v>
      </c>
      <c r="B67">
        <v>1.6990000000000001</v>
      </c>
      <c r="C67">
        <v>1.6339999999999999</v>
      </c>
      <c r="D67">
        <v>1.4059999999999999</v>
      </c>
      <c r="E67">
        <v>1.236</v>
      </c>
      <c r="F67">
        <v>1.109</v>
      </c>
      <c r="G67">
        <v>1.016</v>
      </c>
      <c r="H67">
        <v>0.88300000000000001</v>
      </c>
      <c r="I67">
        <v>0.72399999999999998</v>
      </c>
      <c r="J67">
        <v>0.629</v>
      </c>
      <c r="K67">
        <v>0.54700000000000004</v>
      </c>
    </row>
    <row r="68" spans="1:11" x14ac:dyDescent="0.25">
      <c r="A68">
        <v>252</v>
      </c>
      <c r="B68">
        <v>1.835</v>
      </c>
      <c r="C68">
        <v>1.768</v>
      </c>
      <c r="D68">
        <v>1.534</v>
      </c>
      <c r="E68">
        <v>1.361</v>
      </c>
      <c r="F68">
        <v>1.23</v>
      </c>
      <c r="G68">
        <v>1.1319999999999999</v>
      </c>
      <c r="H68">
        <v>0.99</v>
      </c>
      <c r="I68">
        <v>0.82699999999999996</v>
      </c>
      <c r="J68">
        <v>0.72699999999999998</v>
      </c>
      <c r="K68">
        <v>0.63900000000000001</v>
      </c>
    </row>
    <row r="69" spans="1:11" s="30" customFormat="1" x14ac:dyDescent="0.25">
      <c r="A69" s="30">
        <v>253</v>
      </c>
      <c r="B69" s="30">
        <v>1.9490000000000001</v>
      </c>
      <c r="C69" s="30">
        <v>1.8640000000000001</v>
      </c>
      <c r="D69" s="30">
        <v>1.637</v>
      </c>
      <c r="E69" s="30">
        <v>1.4510000000000001</v>
      </c>
      <c r="F69" s="30">
        <v>1.3160000000000001</v>
      </c>
      <c r="G69" s="30">
        <v>1.2170000000000001</v>
      </c>
      <c r="H69" s="30">
        <v>1.07</v>
      </c>
      <c r="I69" s="30">
        <v>0.90200000000000002</v>
      </c>
      <c r="J69" s="30">
        <v>0.8</v>
      </c>
      <c r="K69" s="30">
        <v>0.70599999999999996</v>
      </c>
    </row>
    <row r="70" spans="1:11" x14ac:dyDescent="0.25">
      <c r="A70">
        <v>254</v>
      </c>
      <c r="B70">
        <v>1.9490000000000001</v>
      </c>
      <c r="C70">
        <v>1.87</v>
      </c>
      <c r="D70">
        <v>1.639</v>
      </c>
      <c r="E70">
        <v>1.4550000000000001</v>
      </c>
      <c r="F70">
        <v>1.321</v>
      </c>
      <c r="G70">
        <v>1.2250000000000001</v>
      </c>
      <c r="H70">
        <v>1.077</v>
      </c>
      <c r="I70">
        <v>0.91100000000000003</v>
      </c>
      <c r="J70">
        <v>0.80900000000000005</v>
      </c>
      <c r="K70">
        <v>0.71599999999999997</v>
      </c>
    </row>
    <row r="71" spans="1:11" x14ac:dyDescent="0.25">
      <c r="A71">
        <v>255</v>
      </c>
      <c r="B71">
        <v>1.8120000000000001</v>
      </c>
      <c r="C71">
        <v>1.7549999999999999</v>
      </c>
      <c r="D71">
        <v>1.5349999999999999</v>
      </c>
      <c r="E71">
        <v>1.357</v>
      </c>
      <c r="F71">
        <v>1.2330000000000001</v>
      </c>
      <c r="G71">
        <v>1.1399999999999999</v>
      </c>
      <c r="H71">
        <v>1.006</v>
      </c>
      <c r="I71">
        <v>0.84499999999999997</v>
      </c>
      <c r="J71">
        <v>0.748</v>
      </c>
      <c r="K71">
        <v>0.66100000000000003</v>
      </c>
    </row>
    <row r="72" spans="1:11" x14ac:dyDescent="0.25">
      <c r="A72">
        <v>256</v>
      </c>
      <c r="B72">
        <v>1.577</v>
      </c>
      <c r="C72">
        <v>1.54</v>
      </c>
      <c r="D72">
        <v>1.3360000000000001</v>
      </c>
      <c r="E72">
        <v>1.18</v>
      </c>
      <c r="F72">
        <v>1.0680000000000001</v>
      </c>
      <c r="G72">
        <v>0.98299999999999998</v>
      </c>
      <c r="H72">
        <v>0.86399999999999999</v>
      </c>
      <c r="I72">
        <v>0.71899999999999997</v>
      </c>
      <c r="J72">
        <v>0.63500000000000001</v>
      </c>
      <c r="K72">
        <v>0.55800000000000005</v>
      </c>
    </row>
    <row r="73" spans="1:11" x14ac:dyDescent="0.25">
      <c r="A73">
        <v>257</v>
      </c>
      <c r="B73">
        <v>1.319</v>
      </c>
      <c r="C73">
        <v>1.294</v>
      </c>
      <c r="D73">
        <v>1.119</v>
      </c>
      <c r="E73">
        <v>0.98399999999999999</v>
      </c>
      <c r="F73">
        <v>0.88800000000000001</v>
      </c>
      <c r="G73">
        <v>0.81299999999999994</v>
      </c>
      <c r="H73">
        <v>0.71</v>
      </c>
      <c r="I73">
        <v>0.58299999999999996</v>
      </c>
      <c r="J73">
        <v>0.51200000000000001</v>
      </c>
      <c r="K73">
        <v>0.44700000000000001</v>
      </c>
    </row>
    <row r="74" spans="1:11" x14ac:dyDescent="0.25">
      <c r="A74">
        <v>258</v>
      </c>
      <c r="B74">
        <v>1.1220000000000001</v>
      </c>
      <c r="C74">
        <v>1.105</v>
      </c>
      <c r="D74">
        <v>0.95499999999999996</v>
      </c>
      <c r="E74">
        <v>0.83099999999999996</v>
      </c>
      <c r="F74">
        <v>0.749</v>
      </c>
      <c r="G74">
        <v>0.68300000000000005</v>
      </c>
      <c r="H74">
        <v>0.59099999999999997</v>
      </c>
      <c r="I74">
        <v>0.48199999999999998</v>
      </c>
      <c r="J74">
        <v>0.41899999999999998</v>
      </c>
      <c r="K74">
        <v>0.36099999999999999</v>
      </c>
    </row>
    <row r="75" spans="1:11" x14ac:dyDescent="0.25">
      <c r="A75">
        <v>259</v>
      </c>
      <c r="B75">
        <v>0.96699999999999997</v>
      </c>
      <c r="C75">
        <v>0.96</v>
      </c>
      <c r="D75">
        <v>0.82499999999999996</v>
      </c>
      <c r="E75">
        <v>0.71399999999999997</v>
      </c>
      <c r="F75">
        <v>0.64100000000000001</v>
      </c>
      <c r="G75">
        <v>0.58199999999999996</v>
      </c>
      <c r="H75">
        <v>0.501</v>
      </c>
      <c r="I75">
        <v>0.40400000000000003</v>
      </c>
      <c r="J75">
        <v>0.34799999999999998</v>
      </c>
      <c r="K75">
        <v>0.29599999999999999</v>
      </c>
    </row>
    <row r="76" spans="1:11" x14ac:dyDescent="0.25">
      <c r="A76">
        <v>260</v>
      </c>
      <c r="B76">
        <v>0.82299999999999995</v>
      </c>
      <c r="C76">
        <v>0.81799999999999995</v>
      </c>
      <c r="D76">
        <v>0.69899999999999995</v>
      </c>
      <c r="E76">
        <v>0.60199999999999998</v>
      </c>
      <c r="F76">
        <v>0.53800000000000003</v>
      </c>
      <c r="G76">
        <v>0.48399999999999999</v>
      </c>
      <c r="H76">
        <v>0.41499999999999998</v>
      </c>
      <c r="I76">
        <v>0.32800000000000001</v>
      </c>
      <c r="J76">
        <v>0.27900000000000003</v>
      </c>
      <c r="K76">
        <v>0.23300000000000001</v>
      </c>
    </row>
    <row r="77" spans="1:11" x14ac:dyDescent="0.25">
      <c r="A77">
        <v>261</v>
      </c>
      <c r="B77">
        <v>0.67300000000000004</v>
      </c>
      <c r="C77">
        <v>0.67</v>
      </c>
      <c r="D77">
        <v>0.56899999999999995</v>
      </c>
      <c r="E77">
        <v>0.48599999999999999</v>
      </c>
      <c r="F77">
        <v>0.43</v>
      </c>
      <c r="G77">
        <v>0.38200000000000001</v>
      </c>
      <c r="H77">
        <v>0.32500000000000001</v>
      </c>
      <c r="I77">
        <v>0.248</v>
      </c>
      <c r="J77">
        <v>0.20599999999999999</v>
      </c>
      <c r="K77">
        <v>0.16700000000000001</v>
      </c>
    </row>
    <row r="78" spans="1:11" x14ac:dyDescent="0.25">
      <c r="A78">
        <v>262</v>
      </c>
      <c r="B78">
        <v>0.53400000000000003</v>
      </c>
      <c r="C78">
        <v>0.53400000000000003</v>
      </c>
      <c r="D78">
        <v>0.45100000000000001</v>
      </c>
      <c r="E78">
        <v>0.378</v>
      </c>
      <c r="F78">
        <v>0.33100000000000002</v>
      </c>
      <c r="G78">
        <v>0.28999999999999998</v>
      </c>
      <c r="H78">
        <v>0.24199999999999999</v>
      </c>
      <c r="I78">
        <v>0.17399999999999999</v>
      </c>
      <c r="J78">
        <v>0.13900000000000001</v>
      </c>
      <c r="K78">
        <v>0.106</v>
      </c>
    </row>
    <row r="79" spans="1:11" x14ac:dyDescent="0.25">
      <c r="A79">
        <v>263</v>
      </c>
      <c r="B79">
        <v>0.42499999999999999</v>
      </c>
      <c r="C79">
        <v>0.42399999999999999</v>
      </c>
      <c r="D79">
        <v>0.35699999999999998</v>
      </c>
      <c r="E79">
        <v>0.29299999999999998</v>
      </c>
      <c r="F79">
        <v>0.254</v>
      </c>
      <c r="G79">
        <v>0.218</v>
      </c>
      <c r="H79">
        <v>0.17599999999999999</v>
      </c>
      <c r="I79">
        <v>0.11700000000000001</v>
      </c>
      <c r="J79">
        <v>8.6999999999999994E-2</v>
      </c>
      <c r="K79">
        <v>5.7000000000000002E-2</v>
      </c>
    </row>
    <row r="80" spans="1:11" x14ac:dyDescent="0.25">
      <c r="A80">
        <v>264</v>
      </c>
      <c r="B80">
        <v>0.35799999999999998</v>
      </c>
      <c r="C80">
        <v>0.35699999999999998</v>
      </c>
      <c r="D80">
        <v>0.30099999999999999</v>
      </c>
      <c r="E80">
        <v>0.24299999999999999</v>
      </c>
      <c r="F80">
        <v>0.20699999999999999</v>
      </c>
      <c r="G80">
        <v>0.17499999999999999</v>
      </c>
      <c r="H80">
        <v>0.13800000000000001</v>
      </c>
      <c r="I80">
        <v>8.4000000000000005E-2</v>
      </c>
      <c r="J80">
        <v>5.8000000000000003E-2</v>
      </c>
      <c r="K80">
        <v>0.03</v>
      </c>
    </row>
    <row r="81" spans="1:11" x14ac:dyDescent="0.25">
      <c r="A81">
        <v>265</v>
      </c>
      <c r="B81">
        <v>0.32700000000000001</v>
      </c>
      <c r="C81">
        <v>0.32800000000000001</v>
      </c>
      <c r="D81">
        <v>0.27600000000000002</v>
      </c>
      <c r="E81">
        <v>0.221</v>
      </c>
      <c r="F81">
        <v>0.189</v>
      </c>
      <c r="G81">
        <v>0.158</v>
      </c>
      <c r="H81">
        <v>0.123</v>
      </c>
      <c r="I81">
        <v>7.0999999999999994E-2</v>
      </c>
      <c r="J81">
        <v>4.5999999999999999E-2</v>
      </c>
      <c r="K81">
        <v>2.1000000000000001E-2</v>
      </c>
    </row>
    <row r="82" spans="1:11" x14ac:dyDescent="0.25">
      <c r="A82">
        <v>266</v>
      </c>
      <c r="B82">
        <v>0.30099999999999999</v>
      </c>
      <c r="C82">
        <v>0.30299999999999999</v>
      </c>
      <c r="D82">
        <v>0.255</v>
      </c>
      <c r="E82">
        <v>0.20399999999999999</v>
      </c>
      <c r="F82">
        <v>0.17299999999999999</v>
      </c>
      <c r="G82">
        <v>0.14299999999999999</v>
      </c>
      <c r="H82">
        <v>0.111</v>
      </c>
      <c r="I82">
        <v>6.0999999999999999E-2</v>
      </c>
      <c r="J82">
        <v>3.7999999999999999E-2</v>
      </c>
      <c r="K82">
        <v>1.2999999999999999E-2</v>
      </c>
    </row>
    <row r="83" spans="1:11" x14ac:dyDescent="0.25">
      <c r="A83">
        <v>267</v>
      </c>
      <c r="B83">
        <v>0.27200000000000002</v>
      </c>
      <c r="C83">
        <v>0.27400000000000002</v>
      </c>
      <c r="D83">
        <v>0.23</v>
      </c>
      <c r="E83">
        <v>0.182</v>
      </c>
      <c r="F83">
        <v>0.153</v>
      </c>
      <c r="G83">
        <v>0.125</v>
      </c>
      <c r="H83">
        <v>9.5000000000000001E-2</v>
      </c>
      <c r="I83">
        <v>4.8000000000000001E-2</v>
      </c>
      <c r="J83">
        <v>2.5999999999999999E-2</v>
      </c>
      <c r="K83">
        <v>4.0000000000000001E-3</v>
      </c>
    </row>
    <row r="84" spans="1:11" x14ac:dyDescent="0.25">
      <c r="A84">
        <v>268</v>
      </c>
      <c r="B84">
        <v>0.251</v>
      </c>
      <c r="C84">
        <v>0.253</v>
      </c>
      <c r="D84">
        <v>0.214</v>
      </c>
      <c r="E84">
        <v>0.16700000000000001</v>
      </c>
      <c r="F84">
        <v>0.14000000000000001</v>
      </c>
      <c r="G84">
        <v>0.113</v>
      </c>
      <c r="H84">
        <v>8.5000000000000006E-2</v>
      </c>
      <c r="I84">
        <v>0.04</v>
      </c>
      <c r="J84">
        <v>1.9E-2</v>
      </c>
      <c r="K84">
        <v>-3.0000000000000001E-3</v>
      </c>
    </row>
    <row r="85" spans="1:11" x14ac:dyDescent="0.25">
      <c r="A85">
        <v>269</v>
      </c>
      <c r="B85">
        <v>0.223</v>
      </c>
      <c r="C85">
        <v>0.22500000000000001</v>
      </c>
      <c r="D85">
        <v>0.19</v>
      </c>
      <c r="E85">
        <v>0.14699999999999999</v>
      </c>
      <c r="F85">
        <v>0.121</v>
      </c>
      <c r="G85">
        <v>9.6000000000000002E-2</v>
      </c>
      <c r="H85">
        <v>7.0000000000000007E-2</v>
      </c>
      <c r="I85">
        <v>2.7E-2</v>
      </c>
      <c r="J85">
        <v>8.0000000000000002E-3</v>
      </c>
      <c r="K85">
        <v>-1.2E-2</v>
      </c>
    </row>
    <row r="86" spans="1:11" x14ac:dyDescent="0.25">
      <c r="A86">
        <v>270</v>
      </c>
      <c r="B86">
        <v>0.18</v>
      </c>
      <c r="C86">
        <v>0.18</v>
      </c>
      <c r="D86">
        <v>0.152</v>
      </c>
      <c r="E86">
        <v>0.113</v>
      </c>
      <c r="F86">
        <v>0.09</v>
      </c>
      <c r="G86">
        <v>6.7000000000000004E-2</v>
      </c>
      <c r="H86">
        <v>4.3999999999999997E-2</v>
      </c>
      <c r="I86">
        <v>5.0000000000000001E-3</v>
      </c>
      <c r="J86">
        <v>-1.2E-2</v>
      </c>
      <c r="K86">
        <v>-0.03</v>
      </c>
    </row>
    <row r="87" spans="1:11" x14ac:dyDescent="0.25">
      <c r="A87">
        <v>271</v>
      </c>
      <c r="B87">
        <v>0.14799999999999999</v>
      </c>
      <c r="C87">
        <v>0.14699999999999999</v>
      </c>
      <c r="D87">
        <v>0.124</v>
      </c>
      <c r="E87">
        <v>8.7999999999999995E-2</v>
      </c>
      <c r="F87">
        <v>6.8000000000000005E-2</v>
      </c>
      <c r="G87">
        <v>4.7E-2</v>
      </c>
      <c r="H87">
        <v>2.5999999999999999E-2</v>
      </c>
      <c r="I87">
        <v>-1.0999999999999999E-2</v>
      </c>
      <c r="J87">
        <v>-2.5999999999999999E-2</v>
      </c>
      <c r="K87">
        <v>-4.2000000000000003E-2</v>
      </c>
    </row>
    <row r="88" spans="1:11" x14ac:dyDescent="0.25">
      <c r="A88">
        <v>272</v>
      </c>
      <c r="B88">
        <v>0.14599999999999999</v>
      </c>
      <c r="C88">
        <v>0.14599999999999999</v>
      </c>
      <c r="D88">
        <v>0.124</v>
      </c>
      <c r="E88">
        <v>8.7999999999999995E-2</v>
      </c>
      <c r="F88">
        <v>7.0000000000000007E-2</v>
      </c>
      <c r="G88">
        <v>4.8000000000000001E-2</v>
      </c>
      <c r="H88">
        <v>2.8000000000000001E-2</v>
      </c>
      <c r="I88">
        <v>-8.0000000000000002E-3</v>
      </c>
      <c r="J88">
        <v>-2.3E-2</v>
      </c>
      <c r="K88">
        <v>-3.9E-2</v>
      </c>
    </row>
    <row r="89" spans="1:11" x14ac:dyDescent="0.25">
      <c r="A89">
        <v>273</v>
      </c>
      <c r="B89">
        <v>0.16700000000000001</v>
      </c>
      <c r="C89">
        <v>0.16800000000000001</v>
      </c>
      <c r="D89">
        <v>0.14399999999999999</v>
      </c>
      <c r="E89">
        <v>0.107</v>
      </c>
      <c r="F89">
        <v>8.7999999999999995E-2</v>
      </c>
      <c r="G89">
        <v>6.6000000000000003E-2</v>
      </c>
      <c r="H89">
        <v>4.4999999999999998E-2</v>
      </c>
      <c r="I89">
        <v>8.0000000000000002E-3</v>
      </c>
      <c r="J89">
        <v>-8.0000000000000002E-3</v>
      </c>
      <c r="K89">
        <v>-2.4E-2</v>
      </c>
    </row>
    <row r="90" spans="1:11" x14ac:dyDescent="0.25">
      <c r="A90">
        <v>274</v>
      </c>
      <c r="B90">
        <v>0.193</v>
      </c>
      <c r="C90">
        <v>0.19500000000000001</v>
      </c>
      <c r="D90">
        <v>0.16900000000000001</v>
      </c>
      <c r="E90">
        <v>0.13100000000000001</v>
      </c>
      <c r="F90">
        <v>0.109</v>
      </c>
      <c r="G90">
        <v>8.6999999999999994E-2</v>
      </c>
      <c r="H90">
        <v>6.4000000000000001E-2</v>
      </c>
      <c r="I90">
        <v>2.5999999999999999E-2</v>
      </c>
      <c r="J90">
        <v>0.01</v>
      </c>
      <c r="K90">
        <v>-8.0000000000000002E-3</v>
      </c>
    </row>
    <row r="91" spans="1:11" x14ac:dyDescent="0.25">
      <c r="A91">
        <v>275</v>
      </c>
      <c r="B91">
        <v>0.216</v>
      </c>
      <c r="C91">
        <v>0.218</v>
      </c>
      <c r="D91">
        <v>0.191</v>
      </c>
      <c r="E91">
        <v>0.152</v>
      </c>
      <c r="F91">
        <v>0.129</v>
      </c>
      <c r="G91">
        <v>0.106</v>
      </c>
      <c r="H91">
        <v>8.2000000000000003E-2</v>
      </c>
      <c r="I91">
        <v>4.2999999999999997E-2</v>
      </c>
      <c r="J91">
        <v>2.5000000000000001E-2</v>
      </c>
      <c r="K91">
        <v>7.0000000000000001E-3</v>
      </c>
    </row>
    <row r="92" spans="1:11" x14ac:dyDescent="0.25">
      <c r="A92">
        <v>276</v>
      </c>
      <c r="B92">
        <v>0.23</v>
      </c>
      <c r="C92">
        <v>0.23300000000000001</v>
      </c>
      <c r="D92">
        <v>0.20499999999999999</v>
      </c>
      <c r="E92">
        <v>0.16500000000000001</v>
      </c>
      <c r="F92">
        <v>0.14199999999999999</v>
      </c>
      <c r="G92">
        <v>0.11799999999999999</v>
      </c>
      <c r="H92">
        <v>9.4E-2</v>
      </c>
      <c r="I92">
        <v>5.3999999999999999E-2</v>
      </c>
      <c r="J92">
        <v>3.5999999999999997E-2</v>
      </c>
      <c r="K92">
        <v>1.7000000000000001E-2</v>
      </c>
    </row>
    <row r="93" spans="1:11" x14ac:dyDescent="0.25">
      <c r="A93">
        <v>277</v>
      </c>
      <c r="B93">
        <v>0.217</v>
      </c>
      <c r="C93">
        <v>0.221</v>
      </c>
      <c r="D93">
        <v>0.19400000000000001</v>
      </c>
      <c r="E93">
        <v>0.155</v>
      </c>
      <c r="F93">
        <v>0.13300000000000001</v>
      </c>
      <c r="G93">
        <v>0.11</v>
      </c>
      <c r="H93">
        <v>8.7999999999999995E-2</v>
      </c>
      <c r="I93">
        <v>4.8000000000000001E-2</v>
      </c>
      <c r="J93">
        <v>3.1E-2</v>
      </c>
      <c r="K93">
        <v>1.4E-2</v>
      </c>
    </row>
    <row r="94" spans="1:11" x14ac:dyDescent="0.25">
      <c r="A94">
        <v>278</v>
      </c>
      <c r="B94">
        <v>0.17199999999999999</v>
      </c>
      <c r="C94">
        <v>0.17599999999999999</v>
      </c>
      <c r="D94">
        <v>0.155</v>
      </c>
      <c r="E94">
        <v>0.12</v>
      </c>
      <c r="F94">
        <v>0.10100000000000001</v>
      </c>
      <c r="G94">
        <v>0.08</v>
      </c>
      <c r="H94">
        <v>6.0999999999999999E-2</v>
      </c>
      <c r="I94">
        <v>2.4E-2</v>
      </c>
      <c r="J94">
        <v>8.9999999999999993E-3</v>
      </c>
      <c r="K94">
        <v>-7.0000000000000001E-3</v>
      </c>
    </row>
    <row r="95" spans="1:11" x14ac:dyDescent="0.25">
      <c r="A95">
        <v>279</v>
      </c>
      <c r="B95">
        <v>0.122</v>
      </c>
      <c r="C95">
        <v>0.124</v>
      </c>
      <c r="D95">
        <v>0.11</v>
      </c>
      <c r="E95">
        <v>7.9000000000000001E-2</v>
      </c>
      <c r="F95">
        <v>6.4000000000000001E-2</v>
      </c>
      <c r="G95">
        <v>4.4999999999999998E-2</v>
      </c>
      <c r="H95">
        <v>2.9000000000000001E-2</v>
      </c>
      <c r="I95">
        <v>-4.0000000000000001E-3</v>
      </c>
      <c r="J95">
        <v>-1.6E-2</v>
      </c>
      <c r="K95">
        <v>-0.03</v>
      </c>
    </row>
    <row r="96" spans="1:11" x14ac:dyDescent="0.25">
      <c r="A96">
        <v>280</v>
      </c>
      <c r="B96">
        <v>8.7999999999999995E-2</v>
      </c>
      <c r="C96">
        <v>0.09</v>
      </c>
      <c r="D96">
        <v>0.08</v>
      </c>
      <c r="E96">
        <v>5.2999999999999999E-2</v>
      </c>
      <c r="F96">
        <v>3.9E-2</v>
      </c>
      <c r="G96">
        <v>2.1999999999999999E-2</v>
      </c>
      <c r="H96">
        <v>8.0000000000000002E-3</v>
      </c>
      <c r="I96">
        <v>-2.1999999999999999E-2</v>
      </c>
      <c r="J96">
        <v>-3.2000000000000001E-2</v>
      </c>
      <c r="K96">
        <v>-4.4999999999999998E-2</v>
      </c>
    </row>
    <row r="97" spans="1:11" x14ac:dyDescent="0.25">
      <c r="A97">
        <v>281</v>
      </c>
      <c r="B97">
        <v>8.6999999999999994E-2</v>
      </c>
      <c r="C97">
        <v>8.6999999999999994E-2</v>
      </c>
      <c r="D97">
        <v>7.8E-2</v>
      </c>
      <c r="E97">
        <v>5.1999999999999998E-2</v>
      </c>
      <c r="F97">
        <v>3.7999999999999999E-2</v>
      </c>
      <c r="G97">
        <v>2.1000000000000001E-2</v>
      </c>
      <c r="H97">
        <v>8.0000000000000002E-3</v>
      </c>
      <c r="I97">
        <v>-2.1000000000000001E-2</v>
      </c>
      <c r="J97">
        <v>-3.2000000000000001E-2</v>
      </c>
      <c r="K97">
        <v>-4.3999999999999997E-2</v>
      </c>
    </row>
    <row r="98" spans="1:11" x14ac:dyDescent="0.25">
      <c r="A98">
        <v>282</v>
      </c>
      <c r="B98">
        <v>0.105</v>
      </c>
      <c r="C98">
        <v>0.106</v>
      </c>
      <c r="D98">
        <v>9.5000000000000001E-2</v>
      </c>
      <c r="E98">
        <v>6.8000000000000005E-2</v>
      </c>
      <c r="F98">
        <v>5.2999999999999999E-2</v>
      </c>
      <c r="G98">
        <v>3.5999999999999997E-2</v>
      </c>
      <c r="H98">
        <v>2.1999999999999999E-2</v>
      </c>
      <c r="I98">
        <v>-8.9999999999999993E-3</v>
      </c>
      <c r="J98">
        <v>-0.02</v>
      </c>
      <c r="K98">
        <v>-3.3000000000000002E-2</v>
      </c>
    </row>
    <row r="99" spans="1:11" x14ac:dyDescent="0.25">
      <c r="A99">
        <v>283</v>
      </c>
      <c r="B99">
        <v>0.11899999999999999</v>
      </c>
      <c r="C99">
        <v>0.122</v>
      </c>
      <c r="D99">
        <v>0.109</v>
      </c>
      <c r="E99">
        <v>0.08</v>
      </c>
      <c r="F99">
        <v>6.5000000000000002E-2</v>
      </c>
      <c r="G99">
        <v>4.8000000000000001E-2</v>
      </c>
      <c r="H99">
        <v>3.2000000000000001E-2</v>
      </c>
      <c r="I99">
        <v>1E-3</v>
      </c>
      <c r="J99">
        <v>-1.0999999999999999E-2</v>
      </c>
      <c r="K99">
        <v>-2.4E-2</v>
      </c>
    </row>
    <row r="100" spans="1:11" x14ac:dyDescent="0.25">
      <c r="A100">
        <v>284</v>
      </c>
      <c r="B100">
        <v>0.105</v>
      </c>
      <c r="C100">
        <v>0.109</v>
      </c>
      <c r="D100">
        <v>9.7000000000000003E-2</v>
      </c>
      <c r="E100">
        <v>7.0000000000000007E-2</v>
      </c>
      <c r="F100">
        <v>5.6000000000000001E-2</v>
      </c>
      <c r="G100">
        <v>3.7999999999999999E-2</v>
      </c>
      <c r="H100">
        <v>2.5000000000000001E-2</v>
      </c>
      <c r="I100">
        <v>-5.0000000000000001E-3</v>
      </c>
      <c r="J100">
        <v>-1.7000000000000001E-2</v>
      </c>
      <c r="K100">
        <v>-2.9000000000000001E-2</v>
      </c>
    </row>
    <row r="101" spans="1:11" x14ac:dyDescent="0.25">
      <c r="A101">
        <v>285</v>
      </c>
      <c r="B101">
        <v>6.3E-2</v>
      </c>
      <c r="C101">
        <v>6.7000000000000004E-2</v>
      </c>
      <c r="D101">
        <v>5.8999999999999997E-2</v>
      </c>
      <c r="E101">
        <v>3.5999999999999997E-2</v>
      </c>
      <c r="F101">
        <v>2.4E-2</v>
      </c>
      <c r="G101">
        <v>8.9999999999999993E-3</v>
      </c>
      <c r="H101">
        <v>-2E-3</v>
      </c>
      <c r="I101">
        <v>-2.9000000000000001E-2</v>
      </c>
      <c r="J101">
        <v>-3.9E-2</v>
      </c>
      <c r="K101">
        <v>-4.9000000000000002E-2</v>
      </c>
    </row>
    <row r="102" spans="1:11" x14ac:dyDescent="0.25">
      <c r="A102">
        <v>286</v>
      </c>
      <c r="B102">
        <v>1.7000000000000001E-2</v>
      </c>
      <c r="C102">
        <v>1.9E-2</v>
      </c>
      <c r="D102">
        <v>1.7999999999999999E-2</v>
      </c>
      <c r="E102">
        <v>-2E-3</v>
      </c>
      <c r="F102">
        <v>-1.0999999999999999E-2</v>
      </c>
      <c r="G102">
        <v>-2.4E-2</v>
      </c>
      <c r="H102">
        <v>-3.2000000000000001E-2</v>
      </c>
      <c r="I102">
        <v>-5.6000000000000001E-2</v>
      </c>
      <c r="J102">
        <v>-6.3E-2</v>
      </c>
      <c r="K102">
        <v>-7.1999999999999995E-2</v>
      </c>
    </row>
    <row r="103" spans="1:11" x14ac:dyDescent="0.25">
      <c r="A103">
        <v>287</v>
      </c>
      <c r="B103">
        <v>-0.02</v>
      </c>
      <c r="C103">
        <v>-1.7999999999999999E-2</v>
      </c>
      <c r="D103">
        <v>-1.4999999999999999E-2</v>
      </c>
      <c r="E103">
        <v>-3.2000000000000001E-2</v>
      </c>
      <c r="F103">
        <v>-3.9E-2</v>
      </c>
      <c r="G103">
        <v>-0.05</v>
      </c>
      <c r="H103">
        <v>-5.6000000000000001E-2</v>
      </c>
      <c r="I103">
        <v>-7.6999999999999999E-2</v>
      </c>
      <c r="J103">
        <v>-8.2000000000000003E-2</v>
      </c>
      <c r="K103">
        <v>-0.09</v>
      </c>
    </row>
    <row r="104" spans="1:11" x14ac:dyDescent="0.25">
      <c r="A104">
        <v>288</v>
      </c>
      <c r="B104">
        <v>-4.7E-2</v>
      </c>
      <c r="C104">
        <v>-4.4999999999999998E-2</v>
      </c>
      <c r="D104">
        <v>-3.9E-2</v>
      </c>
      <c r="E104">
        <v>-5.3999999999999999E-2</v>
      </c>
      <c r="F104">
        <v>-5.8999999999999997E-2</v>
      </c>
      <c r="G104">
        <v>-6.9000000000000006E-2</v>
      </c>
      <c r="H104">
        <v>-7.2999999999999995E-2</v>
      </c>
      <c r="I104">
        <v>-9.1999999999999998E-2</v>
      </c>
      <c r="J104">
        <v>-9.6000000000000002E-2</v>
      </c>
      <c r="K104">
        <v>-0.10299999999999999</v>
      </c>
    </row>
    <row r="105" spans="1:11" x14ac:dyDescent="0.25">
      <c r="A105">
        <v>289</v>
      </c>
      <c r="B105">
        <v>-6.0999999999999999E-2</v>
      </c>
      <c r="C105">
        <v>-5.8999999999999997E-2</v>
      </c>
      <c r="D105">
        <v>-5.1999999999999998E-2</v>
      </c>
      <c r="E105">
        <v>-6.6000000000000003E-2</v>
      </c>
      <c r="F105">
        <v>-7.0000000000000007E-2</v>
      </c>
      <c r="G105">
        <v>-7.9000000000000001E-2</v>
      </c>
      <c r="H105">
        <v>-8.3000000000000004E-2</v>
      </c>
      <c r="I105">
        <v>-0.1</v>
      </c>
      <c r="J105">
        <v>-0.104</v>
      </c>
      <c r="K105">
        <v>-0.109</v>
      </c>
    </row>
    <row r="106" spans="1:11" x14ac:dyDescent="0.25">
      <c r="A106">
        <v>290</v>
      </c>
      <c r="B106">
        <v>-5.0999999999999997E-2</v>
      </c>
      <c r="C106">
        <v>-0.05</v>
      </c>
      <c r="D106">
        <v>-4.3999999999999997E-2</v>
      </c>
      <c r="E106">
        <v>-5.8000000000000003E-2</v>
      </c>
      <c r="F106">
        <v>-6.3E-2</v>
      </c>
      <c r="G106">
        <v>-7.2999999999999995E-2</v>
      </c>
      <c r="H106">
        <v>-7.5999999999999998E-2</v>
      </c>
      <c r="I106">
        <v>-9.5000000000000001E-2</v>
      </c>
      <c r="J106">
        <v>-9.8000000000000004E-2</v>
      </c>
      <c r="K106">
        <v>-0.104</v>
      </c>
    </row>
    <row r="107" spans="1:11" x14ac:dyDescent="0.25">
      <c r="A107">
        <v>291</v>
      </c>
      <c r="B107">
        <v>-1.4999999999999999E-2</v>
      </c>
      <c r="C107">
        <v>-1.2999999999999999E-2</v>
      </c>
      <c r="D107">
        <v>-0.01</v>
      </c>
      <c r="E107">
        <v>-2.7E-2</v>
      </c>
      <c r="F107">
        <v>-3.5000000000000003E-2</v>
      </c>
      <c r="G107">
        <v>-4.4999999999999998E-2</v>
      </c>
      <c r="H107">
        <v>-5.1999999999999998E-2</v>
      </c>
      <c r="I107">
        <v>-7.1999999999999995E-2</v>
      </c>
      <c r="J107">
        <v>-7.6999999999999999E-2</v>
      </c>
      <c r="K107">
        <v>-8.4000000000000005E-2</v>
      </c>
    </row>
    <row r="108" spans="1:11" x14ac:dyDescent="0.25">
      <c r="A108">
        <v>292</v>
      </c>
      <c r="B108">
        <v>3.5999999999999997E-2</v>
      </c>
      <c r="C108">
        <v>3.7999999999999999E-2</v>
      </c>
      <c r="D108">
        <v>3.5000000000000003E-2</v>
      </c>
      <c r="E108">
        <v>1.2999999999999999E-2</v>
      </c>
      <c r="F108">
        <v>4.0000000000000001E-3</v>
      </c>
      <c r="G108">
        <v>-8.9999999999999993E-3</v>
      </c>
      <c r="H108">
        <v>-1.9E-2</v>
      </c>
      <c r="I108">
        <v>-4.2000000000000003E-2</v>
      </c>
      <c r="J108">
        <v>-4.8000000000000001E-2</v>
      </c>
      <c r="K108">
        <v>-5.7000000000000002E-2</v>
      </c>
    </row>
    <row r="109" spans="1:11" x14ac:dyDescent="0.25">
      <c r="A109">
        <v>293</v>
      </c>
      <c r="B109">
        <v>0.104</v>
      </c>
      <c r="C109">
        <v>0.105</v>
      </c>
      <c r="D109">
        <v>9.5000000000000001E-2</v>
      </c>
      <c r="E109">
        <v>6.7000000000000004E-2</v>
      </c>
      <c r="F109">
        <v>5.3999999999999999E-2</v>
      </c>
      <c r="G109">
        <v>3.9E-2</v>
      </c>
      <c r="H109">
        <v>2.5000000000000001E-2</v>
      </c>
      <c r="I109">
        <v>-2E-3</v>
      </c>
      <c r="J109">
        <v>-1.0999999999999999E-2</v>
      </c>
      <c r="K109">
        <v>-2.3E-2</v>
      </c>
    </row>
    <row r="110" spans="1:11" x14ac:dyDescent="0.25">
      <c r="A110">
        <v>294</v>
      </c>
      <c r="B110">
        <v>0.19900000000000001</v>
      </c>
      <c r="C110">
        <v>0.20300000000000001</v>
      </c>
      <c r="D110">
        <v>0.18</v>
      </c>
      <c r="E110">
        <v>0.14599999999999999</v>
      </c>
      <c r="F110">
        <v>0.127</v>
      </c>
      <c r="G110">
        <v>0.108</v>
      </c>
      <c r="H110">
        <v>8.7999999999999995E-2</v>
      </c>
      <c r="I110">
        <v>5.6000000000000001E-2</v>
      </c>
      <c r="J110">
        <v>4.1000000000000002E-2</v>
      </c>
      <c r="K110">
        <v>2.5000000000000001E-2</v>
      </c>
    </row>
    <row r="111" spans="1:11" x14ac:dyDescent="0.25">
      <c r="A111">
        <v>295</v>
      </c>
      <c r="B111">
        <v>0.26600000000000001</v>
      </c>
      <c r="C111">
        <v>0.27500000000000002</v>
      </c>
      <c r="D111">
        <v>0.24199999999999999</v>
      </c>
      <c r="E111">
        <v>0.20300000000000001</v>
      </c>
      <c r="F111">
        <v>0.18</v>
      </c>
      <c r="G111">
        <v>0.158</v>
      </c>
      <c r="H111">
        <v>0.13400000000000001</v>
      </c>
      <c r="I111">
        <v>9.6000000000000002E-2</v>
      </c>
      <c r="J111">
        <v>7.8E-2</v>
      </c>
      <c r="K111">
        <v>6.0999999999999999E-2</v>
      </c>
    </row>
    <row r="112" spans="1:11" x14ac:dyDescent="0.25">
      <c r="A112">
        <v>296</v>
      </c>
      <c r="B112">
        <v>0.22500000000000001</v>
      </c>
      <c r="C112">
        <v>0.23499999999999999</v>
      </c>
      <c r="D112">
        <v>0.20799999999999999</v>
      </c>
      <c r="E112">
        <v>0.17100000000000001</v>
      </c>
      <c r="F112">
        <v>0.15</v>
      </c>
      <c r="G112">
        <v>0.13100000000000001</v>
      </c>
      <c r="H112">
        <v>0.109</v>
      </c>
      <c r="I112">
        <v>7.2999999999999995E-2</v>
      </c>
      <c r="J112">
        <v>5.8999999999999997E-2</v>
      </c>
      <c r="K112">
        <v>4.2000000000000003E-2</v>
      </c>
    </row>
    <row r="113" spans="1:11" x14ac:dyDescent="0.25">
      <c r="A113">
        <v>297</v>
      </c>
      <c r="B113">
        <v>0.10199999999999999</v>
      </c>
      <c r="C113">
        <v>0.109</v>
      </c>
      <c r="D113">
        <v>9.9000000000000005E-2</v>
      </c>
      <c r="E113">
        <v>7.0999999999999994E-2</v>
      </c>
      <c r="F113">
        <v>5.8999999999999997E-2</v>
      </c>
      <c r="G113">
        <v>4.3999999999999997E-2</v>
      </c>
      <c r="H113">
        <v>2.9000000000000001E-2</v>
      </c>
      <c r="I113">
        <v>1E-3</v>
      </c>
      <c r="J113">
        <v>-7.0000000000000001E-3</v>
      </c>
      <c r="K113">
        <v>-1.9E-2</v>
      </c>
    </row>
    <row r="114" spans="1:11" x14ac:dyDescent="0.25">
      <c r="A114">
        <v>298</v>
      </c>
      <c r="B114">
        <v>-2.1000000000000001E-2</v>
      </c>
      <c r="C114">
        <v>-1.6E-2</v>
      </c>
      <c r="D114">
        <v>-1.4E-2</v>
      </c>
      <c r="E114">
        <v>-3.1E-2</v>
      </c>
      <c r="F114">
        <v>-3.5000000000000003E-2</v>
      </c>
      <c r="G114">
        <v>-4.7E-2</v>
      </c>
      <c r="H114">
        <v>-5.2999999999999999E-2</v>
      </c>
      <c r="I114">
        <v>-7.0999999999999994E-2</v>
      </c>
      <c r="J114">
        <v>-7.4999999999999997E-2</v>
      </c>
      <c r="K114">
        <v>-8.2000000000000003E-2</v>
      </c>
    </row>
    <row r="115" spans="1:11" x14ac:dyDescent="0.25">
      <c r="A115">
        <v>299</v>
      </c>
      <c r="B115">
        <v>-0.105</v>
      </c>
      <c r="C115">
        <v>-9.9000000000000005E-2</v>
      </c>
      <c r="D115">
        <v>-0.09</v>
      </c>
      <c r="E115">
        <v>-0.1</v>
      </c>
      <c r="F115">
        <v>-9.9000000000000005E-2</v>
      </c>
      <c r="G115">
        <v>-0.107</v>
      </c>
      <c r="H115">
        <v>-0.107</v>
      </c>
      <c r="I115">
        <v>-0.11899999999999999</v>
      </c>
      <c r="J115">
        <v>-0.12</v>
      </c>
      <c r="K115">
        <v>-0.124</v>
      </c>
    </row>
    <row r="116" spans="1:11" x14ac:dyDescent="0.25">
      <c r="A116">
        <v>300</v>
      </c>
      <c r="B116">
        <v>-0.16</v>
      </c>
      <c r="C116">
        <v>-0.155</v>
      </c>
      <c r="D116">
        <v>-0.14099999999999999</v>
      </c>
      <c r="E116">
        <v>-0.14499999999999999</v>
      </c>
      <c r="F116">
        <v>-0.14199999999999999</v>
      </c>
      <c r="G116">
        <v>-0.14699999999999999</v>
      </c>
      <c r="H116">
        <v>-0.14299999999999999</v>
      </c>
      <c r="I116">
        <v>-0.151</v>
      </c>
      <c r="J116">
        <v>-0.15</v>
      </c>
      <c r="K116">
        <v>-0.151</v>
      </c>
    </row>
    <row r="117" spans="1:11" x14ac:dyDescent="0.25">
      <c r="A117">
        <v>301</v>
      </c>
      <c r="B117">
        <v>-0.19400000000000001</v>
      </c>
      <c r="C117">
        <v>-0.189</v>
      </c>
      <c r="D117">
        <v>-0.17100000000000001</v>
      </c>
      <c r="E117">
        <v>-0.17199999999999999</v>
      </c>
      <c r="F117">
        <v>-0.16700000000000001</v>
      </c>
      <c r="G117">
        <v>-0.17</v>
      </c>
      <c r="H117">
        <v>-0.16400000000000001</v>
      </c>
      <c r="I117">
        <v>-0.17</v>
      </c>
      <c r="J117">
        <v>-0.16800000000000001</v>
      </c>
      <c r="K117">
        <v>-0.16700000000000001</v>
      </c>
    </row>
    <row r="118" spans="1:11" x14ac:dyDescent="0.25">
      <c r="A118">
        <v>302</v>
      </c>
      <c r="B118">
        <v>-0.214</v>
      </c>
      <c r="C118">
        <v>-0.20899999999999999</v>
      </c>
      <c r="D118">
        <v>-0.188</v>
      </c>
      <c r="E118">
        <v>-0.187</v>
      </c>
      <c r="F118">
        <v>-0.18099999999999999</v>
      </c>
      <c r="G118">
        <v>-0.183</v>
      </c>
      <c r="H118">
        <v>-0.17599999999999999</v>
      </c>
      <c r="I118">
        <v>-0.18099999999999999</v>
      </c>
      <c r="J118">
        <v>-0.17699999999999999</v>
      </c>
      <c r="K118">
        <v>-0.17499999999999999</v>
      </c>
    </row>
    <row r="119" spans="1:11" x14ac:dyDescent="0.25">
      <c r="A119">
        <v>303</v>
      </c>
      <c r="B119">
        <v>-0.224</v>
      </c>
      <c r="C119">
        <v>-0.219</v>
      </c>
      <c r="D119">
        <v>-0.19600000000000001</v>
      </c>
      <c r="E119">
        <v>-0.19500000000000001</v>
      </c>
      <c r="F119">
        <v>-0.188</v>
      </c>
      <c r="G119">
        <v>-0.19</v>
      </c>
      <c r="H119">
        <v>-0.18099999999999999</v>
      </c>
      <c r="I119">
        <v>-0.186</v>
      </c>
      <c r="J119">
        <v>-0.18099999999999999</v>
      </c>
      <c r="K119">
        <v>-0.17799999999999999</v>
      </c>
    </row>
    <row r="120" spans="1:11" x14ac:dyDescent="0.25">
      <c r="A120">
        <v>304</v>
      </c>
      <c r="B120">
        <v>-0.22800000000000001</v>
      </c>
      <c r="C120">
        <v>-0.223</v>
      </c>
      <c r="D120">
        <v>-0.2</v>
      </c>
      <c r="E120">
        <v>-0.19800000000000001</v>
      </c>
      <c r="F120">
        <v>-0.191</v>
      </c>
      <c r="G120">
        <v>-0.192</v>
      </c>
      <c r="H120">
        <v>-0.183</v>
      </c>
      <c r="I120">
        <v>-0.187</v>
      </c>
      <c r="J120">
        <v>-0.182</v>
      </c>
      <c r="K120">
        <v>-0.17899999999999999</v>
      </c>
    </row>
    <row r="121" spans="1:11" x14ac:dyDescent="0.25">
      <c r="A121">
        <v>305</v>
      </c>
      <c r="B121">
        <v>-0.22900000000000001</v>
      </c>
      <c r="C121">
        <v>-0.223</v>
      </c>
      <c r="D121">
        <v>-0.2</v>
      </c>
      <c r="E121">
        <v>-0.19800000000000001</v>
      </c>
      <c r="F121">
        <v>-0.191</v>
      </c>
      <c r="G121">
        <v>-0.191</v>
      </c>
      <c r="H121">
        <v>-0.183</v>
      </c>
      <c r="I121">
        <v>-0.186</v>
      </c>
      <c r="J121">
        <v>-0.18099999999999999</v>
      </c>
      <c r="K121">
        <v>-0.17799999999999999</v>
      </c>
    </row>
    <row r="122" spans="1:11" x14ac:dyDescent="0.25">
      <c r="A122">
        <v>306</v>
      </c>
      <c r="B122">
        <v>-0.23</v>
      </c>
      <c r="C122">
        <v>-0.223</v>
      </c>
      <c r="D122">
        <v>-0.2</v>
      </c>
      <c r="E122">
        <v>-0.19800000000000001</v>
      </c>
      <c r="F122">
        <v>-0.191</v>
      </c>
      <c r="G122">
        <v>-0.192</v>
      </c>
      <c r="H122">
        <v>-0.183</v>
      </c>
      <c r="I122">
        <v>-0.186</v>
      </c>
      <c r="J122">
        <v>-0.18099999999999999</v>
      </c>
      <c r="K122">
        <v>-0.17799999999999999</v>
      </c>
    </row>
    <row r="123" spans="1:11" x14ac:dyDescent="0.25">
      <c r="A123">
        <v>307</v>
      </c>
      <c r="B123">
        <v>-0.22800000000000001</v>
      </c>
      <c r="C123">
        <v>-0.221</v>
      </c>
      <c r="D123">
        <v>-0.19900000000000001</v>
      </c>
      <c r="E123">
        <v>-0.19700000000000001</v>
      </c>
      <c r="F123">
        <v>-0.189</v>
      </c>
      <c r="G123">
        <v>-0.19</v>
      </c>
      <c r="H123">
        <v>-0.18099999999999999</v>
      </c>
      <c r="I123">
        <v>-0.185</v>
      </c>
      <c r="J123">
        <v>-0.17899999999999999</v>
      </c>
      <c r="K123">
        <v>-0.17599999999999999</v>
      </c>
    </row>
    <row r="124" spans="1:11" x14ac:dyDescent="0.25">
      <c r="A124">
        <v>308</v>
      </c>
      <c r="B124">
        <v>-0.224</v>
      </c>
      <c r="C124">
        <v>-0.218</v>
      </c>
      <c r="D124">
        <v>-0.19500000000000001</v>
      </c>
      <c r="E124">
        <v>-0.193</v>
      </c>
      <c r="F124">
        <v>-0.186</v>
      </c>
      <c r="G124">
        <v>-0.187</v>
      </c>
      <c r="H124">
        <v>-0.17799999999999999</v>
      </c>
      <c r="I124">
        <v>-0.182</v>
      </c>
      <c r="J124">
        <v>-0.17599999999999999</v>
      </c>
      <c r="K124">
        <v>-0.17299999999999999</v>
      </c>
    </row>
    <row r="125" spans="1:11" x14ac:dyDescent="0.25">
      <c r="A125">
        <v>309</v>
      </c>
      <c r="B125">
        <v>-0.222</v>
      </c>
      <c r="C125">
        <v>-0.216</v>
      </c>
      <c r="D125">
        <v>-0.193</v>
      </c>
      <c r="E125">
        <v>-0.191</v>
      </c>
      <c r="F125">
        <v>-0.184</v>
      </c>
      <c r="G125">
        <v>-0.185</v>
      </c>
      <c r="H125">
        <v>-0.17599999999999999</v>
      </c>
      <c r="I125">
        <v>-0.18</v>
      </c>
      <c r="J125">
        <v>-0.17399999999999999</v>
      </c>
      <c r="K125">
        <v>-0.17199999999999999</v>
      </c>
    </row>
    <row r="126" spans="1:11" x14ac:dyDescent="0.25">
      <c r="A126">
        <v>310</v>
      </c>
      <c r="B126">
        <v>-0.22</v>
      </c>
      <c r="C126">
        <v>-0.21299999999999999</v>
      </c>
      <c r="D126">
        <v>-0.192</v>
      </c>
      <c r="E126">
        <v>-0.19</v>
      </c>
      <c r="F126">
        <v>-0.183</v>
      </c>
      <c r="G126">
        <v>-0.184</v>
      </c>
      <c r="H126">
        <v>-0.17499999999999999</v>
      </c>
      <c r="I126">
        <v>-0.17899999999999999</v>
      </c>
      <c r="J126">
        <v>-0.17299999999999999</v>
      </c>
      <c r="K126">
        <v>-0.17</v>
      </c>
    </row>
    <row r="127" spans="1:11" x14ac:dyDescent="0.25">
      <c r="A127">
        <v>311</v>
      </c>
      <c r="B127">
        <v>-0.217</v>
      </c>
      <c r="C127">
        <v>-0.21099999999999999</v>
      </c>
      <c r="D127">
        <v>-0.19</v>
      </c>
      <c r="E127">
        <v>-0.188</v>
      </c>
      <c r="F127">
        <v>-0.18</v>
      </c>
      <c r="G127">
        <v>-0.18099999999999999</v>
      </c>
      <c r="H127">
        <v>-0.17299999999999999</v>
      </c>
      <c r="I127">
        <v>-0.17699999999999999</v>
      </c>
      <c r="J127">
        <v>-0.17100000000000001</v>
      </c>
      <c r="K127">
        <v>-0.16800000000000001</v>
      </c>
    </row>
    <row r="128" spans="1:11" x14ac:dyDescent="0.25">
      <c r="A128">
        <v>312</v>
      </c>
      <c r="B128">
        <v>-0.215</v>
      </c>
      <c r="C128">
        <v>-0.20799999999999999</v>
      </c>
      <c r="D128">
        <v>-0.187</v>
      </c>
      <c r="E128">
        <v>-0.185</v>
      </c>
      <c r="F128">
        <v>-0.17799999999999999</v>
      </c>
      <c r="G128">
        <v>-0.17899999999999999</v>
      </c>
      <c r="H128">
        <v>-0.17</v>
      </c>
      <c r="I128">
        <v>-0.17399999999999999</v>
      </c>
      <c r="J128">
        <v>-0.16800000000000001</v>
      </c>
      <c r="K128">
        <v>-0.16600000000000001</v>
      </c>
    </row>
    <row r="129" spans="1:11" x14ac:dyDescent="0.25">
      <c r="A129">
        <v>313</v>
      </c>
      <c r="B129">
        <v>-0.21299999999999999</v>
      </c>
      <c r="C129">
        <v>-0.20499999999999999</v>
      </c>
      <c r="D129">
        <v>-0.185</v>
      </c>
      <c r="E129">
        <v>-0.184</v>
      </c>
      <c r="F129">
        <v>-0.17599999999999999</v>
      </c>
      <c r="G129">
        <v>-0.17699999999999999</v>
      </c>
      <c r="H129">
        <v>-0.16900000000000001</v>
      </c>
      <c r="I129">
        <v>-0.17299999999999999</v>
      </c>
      <c r="J129">
        <v>-0.16700000000000001</v>
      </c>
      <c r="K129">
        <v>-0.16400000000000001</v>
      </c>
    </row>
    <row r="130" spans="1:11" x14ac:dyDescent="0.25">
      <c r="A130">
        <v>314</v>
      </c>
      <c r="B130">
        <v>-0.21</v>
      </c>
      <c r="C130">
        <v>-0.20300000000000001</v>
      </c>
      <c r="D130">
        <v>-0.183</v>
      </c>
      <c r="E130">
        <v>-0.18099999999999999</v>
      </c>
      <c r="F130">
        <v>-0.17399999999999999</v>
      </c>
      <c r="G130">
        <v>-0.17499999999999999</v>
      </c>
      <c r="H130">
        <v>-0.16700000000000001</v>
      </c>
      <c r="I130">
        <v>-0.17100000000000001</v>
      </c>
      <c r="J130">
        <v>-0.16500000000000001</v>
      </c>
      <c r="K130">
        <v>-0.16200000000000001</v>
      </c>
    </row>
    <row r="131" spans="1:11" x14ac:dyDescent="0.25">
      <c r="A131">
        <v>315</v>
      </c>
      <c r="B131">
        <v>-0.20699999999999999</v>
      </c>
      <c r="C131">
        <v>-0.2</v>
      </c>
      <c r="D131">
        <v>-0.18099999999999999</v>
      </c>
      <c r="E131">
        <v>-0.17899999999999999</v>
      </c>
      <c r="F131">
        <v>-0.17199999999999999</v>
      </c>
      <c r="G131">
        <v>-0.17299999999999999</v>
      </c>
      <c r="H131">
        <v>-0.16500000000000001</v>
      </c>
      <c r="I131">
        <v>-0.16900000000000001</v>
      </c>
      <c r="J131">
        <v>-0.16300000000000001</v>
      </c>
      <c r="K131">
        <v>-0.161</v>
      </c>
    </row>
    <row r="132" spans="1:11" x14ac:dyDescent="0.25">
      <c r="A132">
        <v>316</v>
      </c>
      <c r="B132">
        <v>-0.20399999999999999</v>
      </c>
      <c r="C132">
        <v>-0.19700000000000001</v>
      </c>
      <c r="D132">
        <v>-0.17799999999999999</v>
      </c>
      <c r="E132">
        <v>-0.17599999999999999</v>
      </c>
      <c r="F132">
        <v>-0.17</v>
      </c>
      <c r="G132">
        <v>-0.17100000000000001</v>
      </c>
      <c r="H132">
        <v>-0.16300000000000001</v>
      </c>
      <c r="I132">
        <v>-0.16700000000000001</v>
      </c>
      <c r="J132">
        <v>-0.161</v>
      </c>
      <c r="K132">
        <v>-0.158</v>
      </c>
    </row>
    <row r="133" spans="1:11" x14ac:dyDescent="0.25">
      <c r="A133">
        <v>317</v>
      </c>
      <c r="B133">
        <v>-0.20200000000000001</v>
      </c>
      <c r="C133">
        <v>-0.19500000000000001</v>
      </c>
      <c r="D133">
        <v>-0.17599999999999999</v>
      </c>
      <c r="E133">
        <v>-0.17499999999999999</v>
      </c>
      <c r="F133">
        <v>-0.16800000000000001</v>
      </c>
      <c r="G133">
        <v>-0.16900000000000001</v>
      </c>
      <c r="H133">
        <v>-0.161</v>
      </c>
      <c r="I133">
        <v>-0.16500000000000001</v>
      </c>
      <c r="J133">
        <v>-0.16</v>
      </c>
      <c r="K133">
        <v>-0.157</v>
      </c>
    </row>
    <row r="134" spans="1:11" x14ac:dyDescent="0.25">
      <c r="A134">
        <v>318</v>
      </c>
      <c r="B134">
        <v>-0.20100000000000001</v>
      </c>
      <c r="C134">
        <v>-0.19400000000000001</v>
      </c>
      <c r="D134">
        <v>-0.17599999999999999</v>
      </c>
      <c r="E134">
        <v>-0.17499999999999999</v>
      </c>
      <c r="F134">
        <v>-0.16800000000000001</v>
      </c>
      <c r="G134">
        <v>-0.16900000000000001</v>
      </c>
      <c r="H134">
        <v>-0.161</v>
      </c>
      <c r="I134">
        <v>-0.16500000000000001</v>
      </c>
      <c r="J134">
        <v>-0.16</v>
      </c>
      <c r="K134">
        <v>-0.157</v>
      </c>
    </row>
    <row r="135" spans="1:11" x14ac:dyDescent="0.25">
      <c r="A135">
        <v>319</v>
      </c>
      <c r="B135">
        <v>-0.2</v>
      </c>
      <c r="C135">
        <v>-0.193</v>
      </c>
      <c r="D135">
        <v>-0.17399999999999999</v>
      </c>
      <c r="E135">
        <v>-0.17299999999999999</v>
      </c>
      <c r="F135">
        <v>-0.16600000000000001</v>
      </c>
      <c r="G135">
        <v>-0.16700000000000001</v>
      </c>
      <c r="H135">
        <v>-0.159</v>
      </c>
      <c r="I135">
        <v>-0.16300000000000001</v>
      </c>
      <c r="J135">
        <v>-0.158</v>
      </c>
      <c r="K135">
        <v>-0.155</v>
      </c>
    </row>
    <row r="136" spans="1:11" x14ac:dyDescent="0.25">
      <c r="A136">
        <v>320</v>
      </c>
      <c r="B136">
        <v>-0.19700000000000001</v>
      </c>
      <c r="C136">
        <v>-0.19</v>
      </c>
      <c r="D136">
        <v>-0.17199999999999999</v>
      </c>
      <c r="E136">
        <v>-0.17100000000000001</v>
      </c>
      <c r="F136">
        <v>-0.16400000000000001</v>
      </c>
      <c r="G136">
        <v>-0.16600000000000001</v>
      </c>
      <c r="H136">
        <v>-0.158</v>
      </c>
      <c r="I136">
        <v>-0.16200000000000001</v>
      </c>
      <c r="J136">
        <v>-0.156</v>
      </c>
      <c r="K136">
        <v>-0.154</v>
      </c>
    </row>
    <row r="137" spans="1:11" x14ac:dyDescent="0.25">
      <c r="A137">
        <v>321</v>
      </c>
      <c r="B137">
        <v>-0.19500000000000001</v>
      </c>
      <c r="C137">
        <v>-0.188</v>
      </c>
      <c r="D137">
        <v>-0.17100000000000001</v>
      </c>
      <c r="E137">
        <v>-0.17</v>
      </c>
      <c r="F137">
        <v>-0.16300000000000001</v>
      </c>
      <c r="G137">
        <v>-0.16500000000000001</v>
      </c>
      <c r="H137">
        <v>-0.157</v>
      </c>
      <c r="I137">
        <v>-0.161</v>
      </c>
      <c r="J137">
        <v>-0.155</v>
      </c>
      <c r="K137">
        <v>-0.153</v>
      </c>
    </row>
    <row r="138" spans="1:11" x14ac:dyDescent="0.25">
      <c r="A138">
        <v>322</v>
      </c>
      <c r="B138">
        <v>-0.192</v>
      </c>
      <c r="C138">
        <v>-0.185</v>
      </c>
      <c r="D138">
        <v>-0.16900000000000001</v>
      </c>
      <c r="E138">
        <v>-0.16800000000000001</v>
      </c>
      <c r="F138">
        <v>-0.161</v>
      </c>
      <c r="G138">
        <v>-0.16300000000000001</v>
      </c>
      <c r="H138">
        <v>-0.155</v>
      </c>
      <c r="I138">
        <v>-0.16</v>
      </c>
      <c r="J138">
        <v>-0.154</v>
      </c>
      <c r="K138">
        <v>-0.152</v>
      </c>
    </row>
    <row r="139" spans="1:11" x14ac:dyDescent="0.25">
      <c r="A139">
        <v>323</v>
      </c>
      <c r="B139">
        <v>-0.188</v>
      </c>
      <c r="C139">
        <v>-0.18099999999999999</v>
      </c>
      <c r="D139">
        <v>-0.16500000000000001</v>
      </c>
      <c r="E139">
        <v>-0.16400000000000001</v>
      </c>
      <c r="F139">
        <v>-0.158</v>
      </c>
      <c r="G139">
        <v>-0.16</v>
      </c>
      <c r="H139">
        <v>-0.152</v>
      </c>
      <c r="I139">
        <v>-0.157</v>
      </c>
      <c r="J139">
        <v>-0.152</v>
      </c>
      <c r="K139">
        <v>-0.14899999999999999</v>
      </c>
    </row>
    <row r="140" spans="1:11" x14ac:dyDescent="0.25">
      <c r="A140">
        <v>324</v>
      </c>
      <c r="B140">
        <v>-0.185</v>
      </c>
      <c r="C140">
        <v>-0.17799999999999999</v>
      </c>
      <c r="D140">
        <v>-0.16300000000000001</v>
      </c>
      <c r="E140">
        <v>-0.16200000000000001</v>
      </c>
      <c r="F140">
        <v>-0.156</v>
      </c>
      <c r="G140">
        <v>-0.158</v>
      </c>
      <c r="H140">
        <v>-0.15</v>
      </c>
      <c r="I140">
        <v>-0.155</v>
      </c>
      <c r="J140">
        <v>-0.15</v>
      </c>
      <c r="K140">
        <v>-0.14799999999999999</v>
      </c>
    </row>
    <row r="141" spans="1:11" x14ac:dyDescent="0.25">
      <c r="A141">
        <v>325</v>
      </c>
      <c r="B141">
        <v>-0.183</v>
      </c>
      <c r="C141">
        <v>-0.17599999999999999</v>
      </c>
      <c r="D141">
        <v>-0.16200000000000001</v>
      </c>
      <c r="E141">
        <v>-0.161</v>
      </c>
      <c r="F141">
        <v>-0.155</v>
      </c>
      <c r="G141">
        <v>-0.157</v>
      </c>
      <c r="H141">
        <v>-0.15</v>
      </c>
      <c r="I141">
        <v>-0.154</v>
      </c>
      <c r="J141">
        <v>-0.14899999999999999</v>
      </c>
      <c r="K141">
        <v>-0.14699999999999999</v>
      </c>
    </row>
    <row r="142" spans="1:11" x14ac:dyDescent="0.25">
      <c r="A142">
        <v>326</v>
      </c>
      <c r="B142">
        <v>-0.183</v>
      </c>
      <c r="C142">
        <v>-0.17599999999999999</v>
      </c>
      <c r="D142">
        <v>-0.16200000000000001</v>
      </c>
      <c r="E142">
        <v>-0.161</v>
      </c>
      <c r="F142">
        <v>-0.155</v>
      </c>
      <c r="G142">
        <v>-0.157</v>
      </c>
      <c r="H142">
        <v>-0.14899999999999999</v>
      </c>
      <c r="I142">
        <v>-0.154</v>
      </c>
      <c r="J142">
        <v>-0.14799999999999999</v>
      </c>
      <c r="K142">
        <v>-0.14699999999999999</v>
      </c>
    </row>
    <row r="143" spans="1:11" x14ac:dyDescent="0.25">
      <c r="A143">
        <v>327</v>
      </c>
      <c r="B143">
        <v>-0.182</v>
      </c>
      <c r="C143">
        <v>-0.17499999999999999</v>
      </c>
      <c r="D143">
        <v>-0.161</v>
      </c>
      <c r="E143">
        <v>-0.16</v>
      </c>
      <c r="F143">
        <v>-0.154</v>
      </c>
      <c r="G143">
        <v>-0.156</v>
      </c>
      <c r="H143">
        <v>-0.14899999999999999</v>
      </c>
      <c r="I143">
        <v>-0.153</v>
      </c>
      <c r="J143">
        <v>-0.14799999999999999</v>
      </c>
      <c r="K143">
        <v>-0.14699999999999999</v>
      </c>
    </row>
    <row r="144" spans="1:11" x14ac:dyDescent="0.25">
      <c r="A144">
        <v>328</v>
      </c>
      <c r="B144">
        <v>-0.18</v>
      </c>
      <c r="C144">
        <v>-0.17299999999999999</v>
      </c>
      <c r="D144">
        <v>-0.159</v>
      </c>
      <c r="E144">
        <v>-0.158</v>
      </c>
      <c r="F144">
        <v>-0.153</v>
      </c>
      <c r="G144">
        <v>-0.155</v>
      </c>
      <c r="H144">
        <v>-0.14699999999999999</v>
      </c>
      <c r="I144">
        <v>-0.152</v>
      </c>
      <c r="J144">
        <v>-0.14699999999999999</v>
      </c>
      <c r="K144">
        <v>-0.14499999999999999</v>
      </c>
    </row>
    <row r="145" spans="1:11" x14ac:dyDescent="0.25">
      <c r="A145">
        <v>329</v>
      </c>
      <c r="B145">
        <v>-0.17599999999999999</v>
      </c>
      <c r="C145">
        <v>-0.17</v>
      </c>
      <c r="D145">
        <v>-0.156</v>
      </c>
      <c r="E145">
        <v>-0.155</v>
      </c>
      <c r="F145">
        <v>-0.15</v>
      </c>
      <c r="G145">
        <v>-0.152</v>
      </c>
      <c r="H145">
        <v>-0.14499999999999999</v>
      </c>
      <c r="I145">
        <v>-0.14899999999999999</v>
      </c>
      <c r="J145">
        <v>-0.14499999999999999</v>
      </c>
      <c r="K145">
        <v>-0.14299999999999999</v>
      </c>
    </row>
    <row r="146" spans="1:11" x14ac:dyDescent="0.25">
      <c r="A146">
        <v>330</v>
      </c>
      <c r="B146">
        <v>-0.17299999999999999</v>
      </c>
      <c r="C146">
        <v>-0.16500000000000001</v>
      </c>
      <c r="D146">
        <v>-0.153</v>
      </c>
      <c r="E146">
        <v>-0.153</v>
      </c>
      <c r="F146">
        <v>-0.14699999999999999</v>
      </c>
      <c r="G146">
        <v>-0.14899999999999999</v>
      </c>
      <c r="H146">
        <v>-0.14199999999999999</v>
      </c>
      <c r="I146">
        <v>-0.14699999999999999</v>
      </c>
      <c r="J146">
        <v>-0.14299999999999999</v>
      </c>
      <c r="K146">
        <v>-0.14199999999999999</v>
      </c>
    </row>
    <row r="147" spans="1:11" x14ac:dyDescent="0.25">
      <c r="A147">
        <v>331</v>
      </c>
      <c r="B147">
        <v>-0.17</v>
      </c>
      <c r="C147">
        <v>-0.16300000000000001</v>
      </c>
      <c r="D147">
        <v>-0.151</v>
      </c>
      <c r="E147">
        <v>-0.151</v>
      </c>
      <c r="F147">
        <v>-0.14599999999999999</v>
      </c>
      <c r="G147">
        <v>-0.14799999999999999</v>
      </c>
      <c r="H147">
        <v>-0.14099999999999999</v>
      </c>
      <c r="I147">
        <v>-0.14599999999999999</v>
      </c>
      <c r="J147">
        <v>-0.14099999999999999</v>
      </c>
      <c r="K147">
        <v>-0.14000000000000001</v>
      </c>
    </row>
    <row r="148" spans="1:11" x14ac:dyDescent="0.25">
      <c r="A148">
        <v>332</v>
      </c>
      <c r="B148">
        <v>-0.17</v>
      </c>
      <c r="C148">
        <v>-0.16300000000000001</v>
      </c>
      <c r="D148">
        <v>-0.152</v>
      </c>
      <c r="E148">
        <v>-0.151</v>
      </c>
      <c r="F148">
        <v>-0.14599999999999999</v>
      </c>
      <c r="G148">
        <v>-0.14799999999999999</v>
      </c>
      <c r="H148">
        <v>-0.14099999999999999</v>
      </c>
      <c r="I148">
        <v>-0.14599999999999999</v>
      </c>
      <c r="J148">
        <v>-0.14099999999999999</v>
      </c>
      <c r="K148">
        <v>-0.14000000000000001</v>
      </c>
    </row>
    <row r="149" spans="1:11" x14ac:dyDescent="0.25">
      <c r="A149">
        <v>333</v>
      </c>
      <c r="B149">
        <v>-0.17</v>
      </c>
      <c r="C149">
        <v>-0.16400000000000001</v>
      </c>
      <c r="D149">
        <v>-0.152</v>
      </c>
      <c r="E149">
        <v>-0.152</v>
      </c>
      <c r="F149">
        <v>-0.14599999999999999</v>
      </c>
      <c r="G149">
        <v>-0.14899999999999999</v>
      </c>
      <c r="H149">
        <v>-0.14099999999999999</v>
      </c>
      <c r="I149">
        <v>-0.14599999999999999</v>
      </c>
      <c r="J149">
        <v>-0.14099999999999999</v>
      </c>
      <c r="K149">
        <v>-0.14000000000000001</v>
      </c>
    </row>
    <row r="150" spans="1:11" x14ac:dyDescent="0.25">
      <c r="A150">
        <v>334</v>
      </c>
      <c r="B150">
        <v>-0.17100000000000001</v>
      </c>
      <c r="C150">
        <v>-0.16400000000000001</v>
      </c>
      <c r="D150">
        <v>-0.153</v>
      </c>
      <c r="E150">
        <v>-0.152</v>
      </c>
      <c r="F150">
        <v>-0.14699999999999999</v>
      </c>
      <c r="G150">
        <v>-0.14899999999999999</v>
      </c>
      <c r="H150">
        <v>-0.14199999999999999</v>
      </c>
      <c r="I150">
        <v>-0.14599999999999999</v>
      </c>
      <c r="J150">
        <v>-0.14199999999999999</v>
      </c>
      <c r="K150">
        <v>-0.14099999999999999</v>
      </c>
    </row>
    <row r="151" spans="1:11" x14ac:dyDescent="0.25">
      <c r="A151">
        <v>335</v>
      </c>
      <c r="B151">
        <v>-0.17</v>
      </c>
      <c r="C151">
        <v>-0.16200000000000001</v>
      </c>
      <c r="D151">
        <v>-0.152</v>
      </c>
      <c r="E151">
        <v>-0.151</v>
      </c>
      <c r="F151">
        <v>-0.14599999999999999</v>
      </c>
      <c r="G151">
        <v>-0.14799999999999999</v>
      </c>
      <c r="H151">
        <v>-0.14099999999999999</v>
      </c>
      <c r="I151">
        <v>-0.14499999999999999</v>
      </c>
      <c r="J151">
        <v>-0.14099999999999999</v>
      </c>
      <c r="K151">
        <v>-0.14000000000000001</v>
      </c>
    </row>
    <row r="152" spans="1:11" x14ac:dyDescent="0.25">
      <c r="A152">
        <v>336</v>
      </c>
      <c r="B152">
        <v>-0.16700000000000001</v>
      </c>
      <c r="C152">
        <v>-0.16</v>
      </c>
      <c r="D152">
        <v>-0.15</v>
      </c>
      <c r="E152">
        <v>-0.15</v>
      </c>
      <c r="F152">
        <v>-0.14499999999999999</v>
      </c>
      <c r="G152">
        <v>-0.14699999999999999</v>
      </c>
      <c r="H152">
        <v>-0.14000000000000001</v>
      </c>
      <c r="I152">
        <v>-0.14399999999999999</v>
      </c>
      <c r="J152">
        <v>-0.14000000000000001</v>
      </c>
      <c r="K152">
        <v>-0.13900000000000001</v>
      </c>
    </row>
    <row r="153" spans="1:11" x14ac:dyDescent="0.25">
      <c r="A153">
        <v>337</v>
      </c>
      <c r="B153">
        <v>-0.16400000000000001</v>
      </c>
      <c r="C153">
        <v>-0.158</v>
      </c>
      <c r="D153">
        <v>-0.14799999999999999</v>
      </c>
      <c r="E153">
        <v>-0.14799999999999999</v>
      </c>
      <c r="F153">
        <v>-0.14299999999999999</v>
      </c>
      <c r="G153">
        <v>-0.14499999999999999</v>
      </c>
      <c r="H153">
        <v>-0.13800000000000001</v>
      </c>
      <c r="I153">
        <v>-0.14199999999999999</v>
      </c>
      <c r="J153">
        <v>-0.13800000000000001</v>
      </c>
      <c r="K153">
        <v>-0.13700000000000001</v>
      </c>
    </row>
    <row r="154" spans="1:11" x14ac:dyDescent="0.25">
      <c r="A154">
        <v>338</v>
      </c>
      <c r="B154">
        <v>-0.161</v>
      </c>
      <c r="C154">
        <v>-0.154</v>
      </c>
      <c r="D154">
        <v>-0.14499999999999999</v>
      </c>
      <c r="E154">
        <v>-0.14499999999999999</v>
      </c>
      <c r="F154">
        <v>-0.14000000000000001</v>
      </c>
      <c r="G154">
        <v>-0.14299999999999999</v>
      </c>
      <c r="H154">
        <v>-0.13600000000000001</v>
      </c>
      <c r="I154">
        <v>-0.14000000000000001</v>
      </c>
      <c r="J154">
        <v>-0.13600000000000001</v>
      </c>
      <c r="K154">
        <v>-0.13500000000000001</v>
      </c>
    </row>
    <row r="155" spans="1:11" x14ac:dyDescent="0.25">
      <c r="A155">
        <v>339</v>
      </c>
      <c r="B155">
        <v>-0.158</v>
      </c>
      <c r="C155">
        <v>-0.151</v>
      </c>
      <c r="D155">
        <v>-0.14299999999999999</v>
      </c>
      <c r="E155">
        <v>-0.14199999999999999</v>
      </c>
      <c r="F155">
        <v>-0.13800000000000001</v>
      </c>
      <c r="G155">
        <v>-0.14099999999999999</v>
      </c>
      <c r="H155">
        <v>-0.13400000000000001</v>
      </c>
      <c r="I155">
        <v>-0.13900000000000001</v>
      </c>
      <c r="J155">
        <v>-0.13500000000000001</v>
      </c>
      <c r="K155">
        <v>-0.13400000000000001</v>
      </c>
    </row>
    <row r="156" spans="1:11" x14ac:dyDescent="0.25">
      <c r="A156">
        <v>340</v>
      </c>
      <c r="B156">
        <v>-0.157</v>
      </c>
      <c r="C156">
        <v>-0.151</v>
      </c>
      <c r="D156">
        <v>-0.14299999999999999</v>
      </c>
      <c r="E156">
        <v>-0.14299999999999999</v>
      </c>
      <c r="F156">
        <v>-0.13900000000000001</v>
      </c>
      <c r="G156">
        <v>-0.14099999999999999</v>
      </c>
      <c r="H156">
        <v>-0.13500000000000001</v>
      </c>
      <c r="I156">
        <v>-0.13900000000000001</v>
      </c>
      <c r="J156">
        <v>-0.13500000000000001</v>
      </c>
      <c r="K156">
        <v>-0.13400000000000001</v>
      </c>
    </row>
    <row r="157" spans="1:11" x14ac:dyDescent="0.25">
      <c r="A157">
        <v>341</v>
      </c>
      <c r="B157">
        <v>-0.158</v>
      </c>
      <c r="C157">
        <v>-0.15</v>
      </c>
      <c r="D157">
        <v>-0.14299999999999999</v>
      </c>
      <c r="E157">
        <v>-0.14299999999999999</v>
      </c>
      <c r="F157">
        <v>-0.13900000000000001</v>
      </c>
      <c r="G157">
        <v>-0.14099999999999999</v>
      </c>
      <c r="H157">
        <v>-0.13500000000000001</v>
      </c>
      <c r="I157">
        <v>-0.13900000000000001</v>
      </c>
      <c r="J157">
        <v>-0.13500000000000001</v>
      </c>
      <c r="K157">
        <v>-0.13400000000000001</v>
      </c>
    </row>
    <row r="158" spans="1:11" x14ac:dyDescent="0.25">
      <c r="A158">
        <v>342</v>
      </c>
      <c r="B158">
        <v>-0.158</v>
      </c>
      <c r="C158">
        <v>-0.15</v>
      </c>
      <c r="D158">
        <v>-0.14299999999999999</v>
      </c>
      <c r="E158">
        <v>-0.14299999999999999</v>
      </c>
      <c r="F158">
        <v>-0.13900000000000001</v>
      </c>
      <c r="G158">
        <v>-0.14099999999999999</v>
      </c>
      <c r="H158">
        <v>-0.13500000000000001</v>
      </c>
      <c r="I158">
        <v>-0.13800000000000001</v>
      </c>
      <c r="J158">
        <v>-0.13400000000000001</v>
      </c>
      <c r="K158">
        <v>-0.13400000000000001</v>
      </c>
    </row>
    <row r="159" spans="1:11" x14ac:dyDescent="0.25">
      <c r="A159">
        <v>343</v>
      </c>
      <c r="B159">
        <v>-0.158</v>
      </c>
      <c r="C159">
        <v>-0.15</v>
      </c>
      <c r="D159">
        <v>-0.14399999999999999</v>
      </c>
      <c r="E159">
        <v>-0.14399999999999999</v>
      </c>
      <c r="F159">
        <v>-0.13900000000000001</v>
      </c>
      <c r="G159">
        <v>-0.14099999999999999</v>
      </c>
      <c r="H159">
        <v>-0.13500000000000001</v>
      </c>
      <c r="I159">
        <v>-0.13900000000000001</v>
      </c>
      <c r="J159">
        <v>-0.13400000000000001</v>
      </c>
      <c r="K159">
        <v>-0.13400000000000001</v>
      </c>
    </row>
    <row r="160" spans="1:11" x14ac:dyDescent="0.25">
      <c r="A160">
        <v>344</v>
      </c>
      <c r="B160">
        <v>-0.156</v>
      </c>
      <c r="C160">
        <v>-0.14799999999999999</v>
      </c>
      <c r="D160">
        <v>-0.14199999999999999</v>
      </c>
      <c r="E160">
        <v>-0.14199999999999999</v>
      </c>
      <c r="F160">
        <v>-0.13700000000000001</v>
      </c>
      <c r="G160">
        <v>-0.14000000000000001</v>
      </c>
      <c r="H160">
        <v>-0.13400000000000001</v>
      </c>
      <c r="I160">
        <v>-0.13700000000000001</v>
      </c>
      <c r="J160">
        <v>-0.13300000000000001</v>
      </c>
      <c r="K160">
        <v>-0.13200000000000001</v>
      </c>
    </row>
    <row r="161" spans="1:11" x14ac:dyDescent="0.25">
      <c r="A161">
        <v>345</v>
      </c>
      <c r="B161">
        <v>-0.153</v>
      </c>
      <c r="C161">
        <v>-0.14499999999999999</v>
      </c>
      <c r="D161">
        <v>-0.13900000000000001</v>
      </c>
      <c r="E161">
        <v>-0.13900000000000001</v>
      </c>
      <c r="F161">
        <v>-0.13500000000000001</v>
      </c>
      <c r="G161">
        <v>-0.13700000000000001</v>
      </c>
      <c r="H161">
        <v>-0.13200000000000001</v>
      </c>
      <c r="I161">
        <v>-0.13500000000000001</v>
      </c>
      <c r="J161">
        <v>-0.13100000000000001</v>
      </c>
      <c r="K161">
        <v>-0.13</v>
      </c>
    </row>
    <row r="162" spans="1:11" x14ac:dyDescent="0.25">
      <c r="A162">
        <v>346</v>
      </c>
      <c r="B162">
        <v>-0.14799999999999999</v>
      </c>
      <c r="C162">
        <v>-0.14099999999999999</v>
      </c>
      <c r="D162">
        <v>-0.13600000000000001</v>
      </c>
      <c r="E162">
        <v>-0.13600000000000001</v>
      </c>
      <c r="F162">
        <v>-0.13200000000000001</v>
      </c>
      <c r="G162">
        <v>-0.13400000000000001</v>
      </c>
      <c r="H162">
        <v>-0.129</v>
      </c>
      <c r="I162">
        <v>-0.13300000000000001</v>
      </c>
      <c r="J162">
        <v>-0.129</v>
      </c>
      <c r="K162">
        <v>-0.128</v>
      </c>
    </row>
    <row r="163" spans="1:11" x14ac:dyDescent="0.25">
      <c r="A163">
        <v>347</v>
      </c>
      <c r="B163">
        <v>-0.14499999999999999</v>
      </c>
      <c r="C163">
        <v>-0.13800000000000001</v>
      </c>
      <c r="D163">
        <v>-0.13300000000000001</v>
      </c>
      <c r="E163">
        <v>-0.13400000000000001</v>
      </c>
      <c r="F163">
        <v>-0.13</v>
      </c>
      <c r="G163">
        <v>-0.13200000000000001</v>
      </c>
      <c r="H163">
        <v>-0.127</v>
      </c>
      <c r="I163">
        <v>-0.13100000000000001</v>
      </c>
      <c r="J163">
        <v>-0.127</v>
      </c>
      <c r="K163">
        <v>-0.127</v>
      </c>
    </row>
    <row r="164" spans="1:11" x14ac:dyDescent="0.25">
      <c r="A164">
        <v>348</v>
      </c>
      <c r="B164">
        <v>-0.14699999999999999</v>
      </c>
      <c r="C164">
        <v>-0.13900000000000001</v>
      </c>
      <c r="D164">
        <v>-0.13400000000000001</v>
      </c>
      <c r="E164">
        <v>-0.13500000000000001</v>
      </c>
      <c r="F164">
        <v>-0.13100000000000001</v>
      </c>
      <c r="G164">
        <v>-0.13300000000000001</v>
      </c>
      <c r="H164">
        <v>-0.128</v>
      </c>
      <c r="I164">
        <v>-0.13100000000000001</v>
      </c>
      <c r="J164">
        <v>-0.127</v>
      </c>
      <c r="K164">
        <v>-0.127</v>
      </c>
    </row>
    <row r="165" spans="1:11" x14ac:dyDescent="0.25">
      <c r="A165">
        <v>349</v>
      </c>
      <c r="B165">
        <v>-0.14899999999999999</v>
      </c>
      <c r="C165">
        <v>-0.14199999999999999</v>
      </c>
      <c r="D165">
        <v>-0.13600000000000001</v>
      </c>
      <c r="E165">
        <v>-0.13700000000000001</v>
      </c>
      <c r="F165">
        <v>-0.13200000000000001</v>
      </c>
      <c r="G165">
        <v>-0.13400000000000001</v>
      </c>
      <c r="H165">
        <v>-0.129</v>
      </c>
      <c r="I165">
        <v>-0.13200000000000001</v>
      </c>
      <c r="J165">
        <v>-0.128</v>
      </c>
      <c r="K165">
        <v>-0.128</v>
      </c>
    </row>
    <row r="166" spans="1:11" x14ac:dyDescent="0.25">
      <c r="A166">
        <v>350</v>
      </c>
      <c r="B166">
        <v>-0.15</v>
      </c>
      <c r="C166">
        <v>-0.14299999999999999</v>
      </c>
      <c r="D166">
        <v>-0.13800000000000001</v>
      </c>
      <c r="E166">
        <v>-0.13800000000000001</v>
      </c>
      <c r="F166">
        <v>-0.13300000000000001</v>
      </c>
      <c r="G166">
        <v>-0.13500000000000001</v>
      </c>
      <c r="H166">
        <v>-0.13</v>
      </c>
      <c r="I166">
        <v>-0.13300000000000001</v>
      </c>
      <c r="J166">
        <v>-0.129</v>
      </c>
      <c r="K166">
        <v>-0.129</v>
      </c>
    </row>
    <row r="167" spans="1:11" x14ac:dyDescent="0.25">
      <c r="A167">
        <v>351</v>
      </c>
      <c r="B167">
        <v>-0.14899999999999999</v>
      </c>
      <c r="C167">
        <v>-0.14199999999999999</v>
      </c>
      <c r="D167">
        <v>-0.13700000000000001</v>
      </c>
      <c r="E167">
        <v>-0.13800000000000001</v>
      </c>
      <c r="F167">
        <v>-0.13300000000000001</v>
      </c>
      <c r="G167">
        <v>-0.13500000000000001</v>
      </c>
      <c r="H167">
        <v>-0.13</v>
      </c>
      <c r="I167">
        <v>-0.13300000000000001</v>
      </c>
      <c r="J167">
        <v>-0.129</v>
      </c>
      <c r="K167">
        <v>-0.128</v>
      </c>
    </row>
    <row r="168" spans="1:11" x14ac:dyDescent="0.25">
      <c r="A168">
        <v>352</v>
      </c>
      <c r="B168">
        <v>-0.14799999999999999</v>
      </c>
      <c r="C168">
        <v>-0.14099999999999999</v>
      </c>
      <c r="D168">
        <v>-0.13700000000000001</v>
      </c>
      <c r="E168">
        <v>-0.13700000000000001</v>
      </c>
      <c r="F168">
        <v>-0.13200000000000001</v>
      </c>
      <c r="G168">
        <v>-0.13400000000000001</v>
      </c>
      <c r="H168">
        <v>-0.129</v>
      </c>
      <c r="I168">
        <v>-0.13200000000000001</v>
      </c>
      <c r="J168">
        <v>-0.128</v>
      </c>
      <c r="K168">
        <v>-0.128</v>
      </c>
    </row>
    <row r="169" spans="1:11" x14ac:dyDescent="0.25">
      <c r="A169">
        <v>353</v>
      </c>
      <c r="B169">
        <v>-0.14699999999999999</v>
      </c>
      <c r="C169">
        <v>-0.14000000000000001</v>
      </c>
      <c r="D169">
        <v>-0.13600000000000001</v>
      </c>
      <c r="E169">
        <v>-0.13600000000000001</v>
      </c>
      <c r="F169">
        <v>-0.13100000000000001</v>
      </c>
      <c r="G169">
        <v>-0.13300000000000001</v>
      </c>
      <c r="H169">
        <v>-0.128</v>
      </c>
      <c r="I169">
        <v>-0.13100000000000001</v>
      </c>
      <c r="J169">
        <v>-0.127</v>
      </c>
      <c r="K169">
        <v>-0.127</v>
      </c>
    </row>
    <row r="170" spans="1:11" x14ac:dyDescent="0.25">
      <c r="A170">
        <v>354</v>
      </c>
      <c r="B170">
        <v>-0.14499999999999999</v>
      </c>
      <c r="C170">
        <v>-0.13900000000000001</v>
      </c>
      <c r="D170">
        <v>-0.13500000000000001</v>
      </c>
      <c r="E170">
        <v>-0.13500000000000001</v>
      </c>
      <c r="F170">
        <v>-0.13</v>
      </c>
      <c r="G170">
        <v>-0.13300000000000001</v>
      </c>
      <c r="H170">
        <v>-0.127</v>
      </c>
      <c r="I170">
        <v>-0.13</v>
      </c>
      <c r="J170">
        <v>-0.127</v>
      </c>
      <c r="K170">
        <v>-0.126</v>
      </c>
    </row>
    <row r="171" spans="1:11" x14ac:dyDescent="0.25">
      <c r="A171">
        <v>355</v>
      </c>
      <c r="B171">
        <v>-0.14299999999999999</v>
      </c>
      <c r="C171">
        <v>-0.13700000000000001</v>
      </c>
      <c r="D171">
        <v>-0.13300000000000001</v>
      </c>
      <c r="E171">
        <v>-0.13400000000000001</v>
      </c>
      <c r="F171">
        <v>-0.129</v>
      </c>
      <c r="G171">
        <v>-0.13100000000000001</v>
      </c>
      <c r="H171">
        <v>-0.126</v>
      </c>
      <c r="I171">
        <v>-0.129</v>
      </c>
      <c r="J171">
        <v>-0.125</v>
      </c>
      <c r="K171">
        <v>-0.125</v>
      </c>
    </row>
    <row r="172" spans="1:11" x14ac:dyDescent="0.25">
      <c r="A172">
        <v>356</v>
      </c>
      <c r="B172">
        <v>-0.14199999999999999</v>
      </c>
      <c r="C172">
        <v>-0.13600000000000001</v>
      </c>
      <c r="D172">
        <v>-0.13200000000000001</v>
      </c>
      <c r="E172">
        <v>-0.13300000000000001</v>
      </c>
      <c r="F172">
        <v>-0.128</v>
      </c>
      <c r="G172">
        <v>-0.13100000000000001</v>
      </c>
      <c r="H172">
        <v>-0.126</v>
      </c>
      <c r="I172">
        <v>-0.129</v>
      </c>
      <c r="J172">
        <v>-0.125</v>
      </c>
      <c r="K172">
        <v>-0.124</v>
      </c>
    </row>
    <row r="173" spans="1:11" x14ac:dyDescent="0.25">
      <c r="A173">
        <v>357</v>
      </c>
      <c r="B173">
        <v>-0.14000000000000001</v>
      </c>
      <c r="C173">
        <v>-0.13400000000000001</v>
      </c>
      <c r="D173">
        <v>-0.13100000000000001</v>
      </c>
      <c r="E173">
        <v>-0.13200000000000001</v>
      </c>
      <c r="F173">
        <v>-0.127</v>
      </c>
      <c r="G173">
        <v>-0.13</v>
      </c>
      <c r="H173">
        <v>-0.124</v>
      </c>
      <c r="I173">
        <v>-0.127</v>
      </c>
      <c r="J173">
        <v>-0.124</v>
      </c>
      <c r="K173">
        <v>-0.124</v>
      </c>
    </row>
    <row r="174" spans="1:11" x14ac:dyDescent="0.25">
      <c r="A174">
        <v>358</v>
      </c>
      <c r="B174">
        <v>-0.13900000000000001</v>
      </c>
      <c r="C174">
        <v>-0.13300000000000001</v>
      </c>
      <c r="D174">
        <v>-0.13</v>
      </c>
      <c r="E174">
        <v>-0.13100000000000001</v>
      </c>
      <c r="F174">
        <v>-0.126</v>
      </c>
      <c r="G174">
        <v>-0.129</v>
      </c>
      <c r="H174">
        <v>-0.124</v>
      </c>
      <c r="I174">
        <v>-0.127</v>
      </c>
      <c r="J174">
        <v>-0.124</v>
      </c>
      <c r="K174">
        <v>-0.123</v>
      </c>
    </row>
    <row r="175" spans="1:11" x14ac:dyDescent="0.25">
      <c r="A175">
        <v>359</v>
      </c>
      <c r="B175">
        <v>-0.13700000000000001</v>
      </c>
      <c r="C175">
        <v>-0.13100000000000001</v>
      </c>
      <c r="D175">
        <v>-0.129</v>
      </c>
      <c r="E175">
        <v>-0.13</v>
      </c>
      <c r="F175">
        <v>-0.125</v>
      </c>
      <c r="G175">
        <v>-0.128</v>
      </c>
      <c r="H175">
        <v>-0.123</v>
      </c>
      <c r="I175">
        <v>-0.126</v>
      </c>
      <c r="J175">
        <v>-0.122</v>
      </c>
      <c r="K175">
        <v>-0.122</v>
      </c>
    </row>
    <row r="176" spans="1:11" x14ac:dyDescent="0.25">
      <c r="A176">
        <v>360</v>
      </c>
      <c r="B176">
        <v>-0.13600000000000001</v>
      </c>
      <c r="C176">
        <v>-0.13</v>
      </c>
      <c r="D176">
        <v>-0.128</v>
      </c>
      <c r="E176">
        <v>-0.129</v>
      </c>
      <c r="F176">
        <v>-0.124</v>
      </c>
      <c r="G176">
        <v>-0.126</v>
      </c>
      <c r="H176">
        <v>-0.122</v>
      </c>
      <c r="I176">
        <v>-0.125</v>
      </c>
      <c r="J176">
        <v>-0.121</v>
      </c>
      <c r="K176">
        <v>-0.121</v>
      </c>
    </row>
    <row r="177" spans="1:11" x14ac:dyDescent="0.25">
      <c r="A177">
        <v>361</v>
      </c>
      <c r="B177">
        <v>-0.13600000000000001</v>
      </c>
      <c r="C177">
        <v>-0.13</v>
      </c>
      <c r="D177">
        <v>-0.127</v>
      </c>
      <c r="E177">
        <v>-0.128</v>
      </c>
      <c r="F177">
        <v>-0.123</v>
      </c>
      <c r="G177">
        <v>-0.126</v>
      </c>
      <c r="H177">
        <v>-0.121</v>
      </c>
      <c r="I177">
        <v>-0.124</v>
      </c>
      <c r="J177">
        <v>-0.121</v>
      </c>
      <c r="K177">
        <v>-0.12</v>
      </c>
    </row>
    <row r="178" spans="1:11" x14ac:dyDescent="0.25">
      <c r="A178">
        <v>362</v>
      </c>
      <c r="B178">
        <v>-0.13500000000000001</v>
      </c>
      <c r="C178">
        <v>-0.13</v>
      </c>
      <c r="D178">
        <v>-0.127</v>
      </c>
      <c r="E178">
        <v>-0.128</v>
      </c>
      <c r="F178">
        <v>-0.123</v>
      </c>
      <c r="G178">
        <v>-0.126</v>
      </c>
      <c r="H178">
        <v>-0.121</v>
      </c>
      <c r="I178">
        <v>-0.124</v>
      </c>
      <c r="J178">
        <v>-0.12</v>
      </c>
      <c r="K178">
        <v>-0.12</v>
      </c>
    </row>
    <row r="179" spans="1:11" x14ac:dyDescent="0.25">
      <c r="A179">
        <v>363</v>
      </c>
      <c r="B179">
        <v>-0.13500000000000001</v>
      </c>
      <c r="C179">
        <v>-0.129</v>
      </c>
      <c r="D179">
        <v>-0.127</v>
      </c>
      <c r="E179">
        <v>-0.127</v>
      </c>
      <c r="F179">
        <v>-0.123</v>
      </c>
      <c r="G179">
        <v>-0.125</v>
      </c>
      <c r="H179">
        <v>-0.12</v>
      </c>
      <c r="I179">
        <v>-0.123</v>
      </c>
      <c r="J179">
        <v>-0.12</v>
      </c>
      <c r="K179">
        <v>-0.11899999999999999</v>
      </c>
    </row>
    <row r="180" spans="1:11" x14ac:dyDescent="0.25">
      <c r="A180">
        <v>364</v>
      </c>
      <c r="B180">
        <v>-0.13500000000000001</v>
      </c>
      <c r="C180">
        <v>-0.128</v>
      </c>
      <c r="D180">
        <v>-0.126</v>
      </c>
      <c r="E180">
        <v>-0.127</v>
      </c>
      <c r="F180">
        <v>-0.122</v>
      </c>
      <c r="G180">
        <v>-0.125</v>
      </c>
      <c r="H180">
        <v>-0.12</v>
      </c>
      <c r="I180">
        <v>-0.123</v>
      </c>
      <c r="J180">
        <v>-0.11899999999999999</v>
      </c>
      <c r="K180">
        <v>-0.11899999999999999</v>
      </c>
    </row>
    <row r="181" spans="1:11" x14ac:dyDescent="0.25">
      <c r="A181">
        <v>365</v>
      </c>
      <c r="B181">
        <v>-0.13400000000000001</v>
      </c>
      <c r="C181">
        <v>-0.127</v>
      </c>
      <c r="D181">
        <v>-0.126</v>
      </c>
      <c r="E181">
        <v>-0.126</v>
      </c>
      <c r="F181">
        <v>-0.122</v>
      </c>
      <c r="G181">
        <v>-0.124</v>
      </c>
      <c r="H181">
        <v>-0.11899999999999999</v>
      </c>
      <c r="I181">
        <v>-0.122</v>
      </c>
      <c r="J181">
        <v>-0.11899999999999999</v>
      </c>
      <c r="K181">
        <v>-0.11799999999999999</v>
      </c>
    </row>
    <row r="182" spans="1:11" x14ac:dyDescent="0.25">
      <c r="A182">
        <v>366</v>
      </c>
      <c r="B182">
        <v>-0.13300000000000001</v>
      </c>
      <c r="C182">
        <v>-0.127</v>
      </c>
      <c r="D182">
        <v>-0.125</v>
      </c>
      <c r="E182">
        <v>-0.126</v>
      </c>
      <c r="F182">
        <v>-0.121</v>
      </c>
      <c r="G182">
        <v>-0.123</v>
      </c>
      <c r="H182">
        <v>-0.11899999999999999</v>
      </c>
      <c r="I182">
        <v>-0.121</v>
      </c>
      <c r="J182">
        <v>-0.11799999999999999</v>
      </c>
      <c r="K182">
        <v>-0.11799999999999999</v>
      </c>
    </row>
    <row r="183" spans="1:11" x14ac:dyDescent="0.25">
      <c r="A183">
        <v>367</v>
      </c>
      <c r="B183">
        <v>-0.13300000000000001</v>
      </c>
      <c r="C183">
        <v>-0.126</v>
      </c>
      <c r="D183">
        <v>-0.125</v>
      </c>
      <c r="E183">
        <v>-0.125</v>
      </c>
      <c r="F183">
        <v>-0.121</v>
      </c>
      <c r="G183">
        <v>-0.123</v>
      </c>
      <c r="H183">
        <v>-0.11799999999999999</v>
      </c>
      <c r="I183">
        <v>-0.121</v>
      </c>
      <c r="J183">
        <v>-0.11799999999999999</v>
      </c>
      <c r="K183">
        <v>-0.11700000000000001</v>
      </c>
    </row>
    <row r="184" spans="1:11" x14ac:dyDescent="0.25">
      <c r="A184">
        <v>368</v>
      </c>
      <c r="B184">
        <v>-0.13100000000000001</v>
      </c>
      <c r="C184">
        <v>-0.125</v>
      </c>
      <c r="D184">
        <v>-0.124</v>
      </c>
      <c r="E184">
        <v>-0.124</v>
      </c>
      <c r="F184">
        <v>-0.11899999999999999</v>
      </c>
      <c r="G184">
        <v>-0.122</v>
      </c>
      <c r="H184">
        <v>-0.11700000000000001</v>
      </c>
      <c r="I184">
        <v>-0.12</v>
      </c>
      <c r="J184">
        <v>-0.11700000000000001</v>
      </c>
      <c r="K184">
        <v>-0.11600000000000001</v>
      </c>
    </row>
    <row r="185" spans="1:11" x14ac:dyDescent="0.25">
      <c r="A185">
        <v>369</v>
      </c>
      <c r="B185">
        <v>-0.13</v>
      </c>
      <c r="C185">
        <v>-0.124</v>
      </c>
      <c r="D185">
        <v>-0.123</v>
      </c>
      <c r="E185">
        <v>-0.123</v>
      </c>
      <c r="F185">
        <v>-0.11899999999999999</v>
      </c>
      <c r="G185">
        <v>-0.122</v>
      </c>
      <c r="H185">
        <v>-0.11700000000000001</v>
      </c>
      <c r="I185">
        <v>-0.12</v>
      </c>
      <c r="J185">
        <v>-0.11700000000000001</v>
      </c>
      <c r="K185">
        <v>-0.11600000000000001</v>
      </c>
    </row>
    <row r="186" spans="1:11" x14ac:dyDescent="0.25">
      <c r="A186">
        <v>370</v>
      </c>
      <c r="B186">
        <v>-0.129</v>
      </c>
      <c r="C186">
        <v>-0.123</v>
      </c>
      <c r="D186">
        <v>-0.122</v>
      </c>
      <c r="E186">
        <v>-0.122</v>
      </c>
      <c r="F186">
        <v>-0.11799999999999999</v>
      </c>
      <c r="G186">
        <v>-0.121</v>
      </c>
      <c r="H186">
        <v>-0.11600000000000001</v>
      </c>
      <c r="I186">
        <v>-0.11799999999999999</v>
      </c>
      <c r="J186">
        <v>-0.115</v>
      </c>
      <c r="K186">
        <v>-0.115</v>
      </c>
    </row>
    <row r="187" spans="1:11" x14ac:dyDescent="0.25">
      <c r="A187">
        <v>371</v>
      </c>
      <c r="B187">
        <v>-0.128</v>
      </c>
      <c r="C187">
        <v>-0.122</v>
      </c>
      <c r="D187">
        <v>-0.121</v>
      </c>
      <c r="E187">
        <v>-0.122</v>
      </c>
      <c r="F187">
        <v>-0.11700000000000001</v>
      </c>
      <c r="G187">
        <v>-0.12</v>
      </c>
      <c r="H187">
        <v>-0.115</v>
      </c>
      <c r="I187">
        <v>-0.11799999999999999</v>
      </c>
      <c r="J187">
        <v>-0.115</v>
      </c>
      <c r="K187">
        <v>-0.114</v>
      </c>
    </row>
    <row r="188" spans="1:11" x14ac:dyDescent="0.25">
      <c r="A188">
        <v>372</v>
      </c>
      <c r="B188">
        <v>-0.126</v>
      </c>
      <c r="C188">
        <v>-0.12</v>
      </c>
      <c r="D188">
        <v>-0.12</v>
      </c>
      <c r="E188">
        <v>-0.121</v>
      </c>
      <c r="F188">
        <v>-0.11600000000000001</v>
      </c>
      <c r="G188">
        <v>-0.11899999999999999</v>
      </c>
      <c r="H188">
        <v>-0.114</v>
      </c>
      <c r="I188">
        <v>-0.11700000000000001</v>
      </c>
      <c r="J188">
        <v>-0.114</v>
      </c>
      <c r="K188">
        <v>-0.114</v>
      </c>
    </row>
    <row r="189" spans="1:11" x14ac:dyDescent="0.25">
      <c r="A189">
        <v>373</v>
      </c>
      <c r="B189">
        <v>-0.125</v>
      </c>
      <c r="C189">
        <v>-0.11899999999999999</v>
      </c>
      <c r="D189">
        <v>-0.12</v>
      </c>
      <c r="E189">
        <v>-0.12</v>
      </c>
      <c r="F189">
        <v>-0.11600000000000001</v>
      </c>
      <c r="G189">
        <v>-0.11799999999999999</v>
      </c>
      <c r="H189">
        <v>-0.114</v>
      </c>
      <c r="I189">
        <v>-0.11700000000000001</v>
      </c>
      <c r="J189">
        <v>-0.114</v>
      </c>
      <c r="K189">
        <v>-0.113</v>
      </c>
    </row>
    <row r="190" spans="1:11" x14ac:dyDescent="0.25">
      <c r="A190">
        <v>374</v>
      </c>
      <c r="B190">
        <v>-0.124</v>
      </c>
      <c r="C190">
        <v>-0.11799999999999999</v>
      </c>
      <c r="D190">
        <v>-0.11799999999999999</v>
      </c>
      <c r="E190">
        <v>-0.11899999999999999</v>
      </c>
      <c r="F190">
        <v>-0.115</v>
      </c>
      <c r="G190">
        <v>-0.11799999999999999</v>
      </c>
      <c r="H190">
        <v>-0.113</v>
      </c>
      <c r="I190">
        <v>-0.11600000000000001</v>
      </c>
      <c r="J190">
        <v>-0.113</v>
      </c>
      <c r="K190">
        <v>-0.112</v>
      </c>
    </row>
    <row r="191" spans="1:11" x14ac:dyDescent="0.25">
      <c r="A191">
        <v>375</v>
      </c>
      <c r="B191">
        <v>-0.123</v>
      </c>
      <c r="C191">
        <v>-0.11700000000000001</v>
      </c>
      <c r="D191">
        <v>-0.11700000000000001</v>
      </c>
      <c r="E191">
        <v>-0.11700000000000001</v>
      </c>
      <c r="F191">
        <v>-0.114</v>
      </c>
      <c r="G191">
        <v>-0.11600000000000001</v>
      </c>
      <c r="H191">
        <v>-0.112</v>
      </c>
      <c r="I191">
        <v>-0.115</v>
      </c>
      <c r="J191">
        <v>-0.112</v>
      </c>
      <c r="K191">
        <v>-0.111</v>
      </c>
    </row>
    <row r="192" spans="1:11" x14ac:dyDescent="0.25">
      <c r="A192">
        <v>376</v>
      </c>
      <c r="B192">
        <v>-0.121</v>
      </c>
      <c r="C192">
        <v>-0.11600000000000001</v>
      </c>
      <c r="D192">
        <v>-0.11600000000000001</v>
      </c>
      <c r="E192">
        <v>-0.11600000000000001</v>
      </c>
      <c r="F192">
        <v>-0.113</v>
      </c>
      <c r="G192">
        <v>-0.11600000000000001</v>
      </c>
      <c r="H192">
        <v>-0.111</v>
      </c>
      <c r="I192">
        <v>-0.114</v>
      </c>
      <c r="J192">
        <v>-0.111</v>
      </c>
      <c r="K192">
        <v>-0.111</v>
      </c>
    </row>
    <row r="193" spans="1:11" x14ac:dyDescent="0.25">
      <c r="A193">
        <v>377</v>
      </c>
      <c r="B193">
        <v>-0.11899999999999999</v>
      </c>
      <c r="C193">
        <v>-0.115</v>
      </c>
      <c r="D193">
        <v>-0.115</v>
      </c>
      <c r="E193">
        <v>-0.115</v>
      </c>
      <c r="F193">
        <v>-0.112</v>
      </c>
      <c r="G193">
        <v>-0.115</v>
      </c>
      <c r="H193">
        <v>-0.11</v>
      </c>
      <c r="I193">
        <v>-0.113</v>
      </c>
      <c r="J193">
        <v>-0.111</v>
      </c>
      <c r="K193">
        <v>-0.11</v>
      </c>
    </row>
    <row r="194" spans="1:11" x14ac:dyDescent="0.25">
      <c r="A194">
        <v>378</v>
      </c>
      <c r="B194">
        <v>-0.11799999999999999</v>
      </c>
      <c r="C194">
        <v>-0.113</v>
      </c>
      <c r="D194">
        <v>-0.114</v>
      </c>
      <c r="E194">
        <v>-0.114</v>
      </c>
      <c r="F194">
        <v>-0.111</v>
      </c>
      <c r="G194">
        <v>-0.114</v>
      </c>
      <c r="H194">
        <v>-0.11</v>
      </c>
      <c r="I194">
        <v>-0.112</v>
      </c>
      <c r="J194">
        <v>-0.11</v>
      </c>
      <c r="K194">
        <v>-0.109</v>
      </c>
    </row>
    <row r="195" spans="1:11" x14ac:dyDescent="0.25">
      <c r="A195">
        <v>379</v>
      </c>
      <c r="B195">
        <v>-0.11700000000000001</v>
      </c>
      <c r="C195">
        <v>-0.112</v>
      </c>
      <c r="D195">
        <v>-0.113</v>
      </c>
      <c r="E195">
        <v>-0.113</v>
      </c>
      <c r="F195">
        <v>-0.11</v>
      </c>
      <c r="G195">
        <v>-0.113</v>
      </c>
      <c r="H195">
        <v>-0.109</v>
      </c>
      <c r="I195">
        <v>-0.112</v>
      </c>
      <c r="J195">
        <v>-0.109</v>
      </c>
      <c r="K195">
        <v>-0.109</v>
      </c>
    </row>
    <row r="196" spans="1:11" x14ac:dyDescent="0.25">
      <c r="A196">
        <v>380</v>
      </c>
      <c r="B196">
        <v>-0.11600000000000001</v>
      </c>
      <c r="C196">
        <v>-0.112</v>
      </c>
      <c r="D196">
        <v>-0.113</v>
      </c>
      <c r="E196">
        <v>-0.113</v>
      </c>
      <c r="F196">
        <v>-0.11</v>
      </c>
      <c r="G196">
        <v>-0.113</v>
      </c>
      <c r="H196">
        <v>-0.108</v>
      </c>
      <c r="I196">
        <v>-0.111</v>
      </c>
      <c r="J196">
        <v>-0.109</v>
      </c>
      <c r="K196">
        <v>-0.108</v>
      </c>
    </row>
    <row r="197" spans="1:11" x14ac:dyDescent="0.25">
      <c r="A197">
        <v>381</v>
      </c>
      <c r="B197">
        <v>-0.11600000000000001</v>
      </c>
      <c r="C197">
        <v>-0.112</v>
      </c>
      <c r="D197">
        <v>-0.113</v>
      </c>
      <c r="E197">
        <v>-0.113</v>
      </c>
      <c r="F197">
        <v>-0.11</v>
      </c>
      <c r="G197">
        <v>-0.112</v>
      </c>
      <c r="H197">
        <v>-0.108</v>
      </c>
      <c r="I197">
        <v>-0.111</v>
      </c>
      <c r="J197">
        <v>-0.108</v>
      </c>
      <c r="K197">
        <v>-0.108</v>
      </c>
    </row>
    <row r="198" spans="1:11" x14ac:dyDescent="0.25">
      <c r="A198">
        <v>382</v>
      </c>
      <c r="B198">
        <v>-0.11600000000000001</v>
      </c>
      <c r="C198">
        <v>-0.112</v>
      </c>
      <c r="D198">
        <v>-0.113</v>
      </c>
      <c r="E198">
        <v>-0.113</v>
      </c>
      <c r="F198">
        <v>-0.109</v>
      </c>
      <c r="G198">
        <v>-0.112</v>
      </c>
      <c r="H198">
        <v>-0.108</v>
      </c>
      <c r="I198">
        <v>-0.11</v>
      </c>
      <c r="J198">
        <v>-0.108</v>
      </c>
      <c r="K198">
        <v>-0.107</v>
      </c>
    </row>
    <row r="199" spans="1:11" x14ac:dyDescent="0.25">
      <c r="A199">
        <v>383</v>
      </c>
      <c r="B199">
        <v>-0.11700000000000001</v>
      </c>
      <c r="C199">
        <v>-0.112</v>
      </c>
      <c r="D199">
        <v>-0.113</v>
      </c>
      <c r="E199">
        <v>-0.113</v>
      </c>
      <c r="F199">
        <v>-0.109</v>
      </c>
      <c r="G199">
        <v>-0.112</v>
      </c>
      <c r="H199">
        <v>-0.108</v>
      </c>
      <c r="I199">
        <v>-0.11</v>
      </c>
      <c r="J199">
        <v>-0.108</v>
      </c>
      <c r="K199">
        <v>-0.107</v>
      </c>
    </row>
    <row r="200" spans="1:11" x14ac:dyDescent="0.25">
      <c r="A200">
        <v>384</v>
      </c>
      <c r="B200">
        <v>-0.11600000000000001</v>
      </c>
      <c r="C200">
        <v>-0.111</v>
      </c>
      <c r="D200">
        <v>-0.112</v>
      </c>
      <c r="E200">
        <v>-0.113</v>
      </c>
      <c r="F200">
        <v>-0.109</v>
      </c>
      <c r="G200">
        <v>-0.112</v>
      </c>
      <c r="H200">
        <v>-0.107</v>
      </c>
      <c r="I200">
        <v>-0.11</v>
      </c>
      <c r="J200">
        <v>-0.107</v>
      </c>
      <c r="K200">
        <v>-0.107</v>
      </c>
    </row>
    <row r="201" spans="1:11" x14ac:dyDescent="0.25">
      <c r="A201">
        <v>385</v>
      </c>
      <c r="B201">
        <v>-0.11600000000000001</v>
      </c>
      <c r="C201">
        <v>-0.111</v>
      </c>
      <c r="D201">
        <v>-0.112</v>
      </c>
      <c r="E201">
        <v>-0.112</v>
      </c>
      <c r="F201">
        <v>-0.109</v>
      </c>
      <c r="G201">
        <v>-0.111</v>
      </c>
      <c r="H201">
        <v>-0.107</v>
      </c>
      <c r="I201">
        <v>-0.109</v>
      </c>
      <c r="J201">
        <v>-0.107</v>
      </c>
      <c r="K201">
        <v>-0.106</v>
      </c>
    </row>
    <row r="202" spans="1:11" x14ac:dyDescent="0.25">
      <c r="A202">
        <v>386</v>
      </c>
      <c r="B202">
        <v>-0.115</v>
      </c>
      <c r="C202">
        <v>-0.11</v>
      </c>
      <c r="D202">
        <v>-0.111</v>
      </c>
      <c r="E202">
        <v>-0.112</v>
      </c>
      <c r="F202">
        <v>-0.108</v>
      </c>
      <c r="G202">
        <v>-0.11</v>
      </c>
      <c r="H202">
        <v>-0.106</v>
      </c>
      <c r="I202">
        <v>-0.108</v>
      </c>
      <c r="J202">
        <v>-0.106</v>
      </c>
      <c r="K202">
        <v>-0.105</v>
      </c>
    </row>
    <row r="203" spans="1:11" x14ac:dyDescent="0.25">
      <c r="A203">
        <v>387</v>
      </c>
      <c r="B203">
        <v>-0.114</v>
      </c>
      <c r="C203">
        <v>-0.11</v>
      </c>
      <c r="D203">
        <v>-0.111</v>
      </c>
      <c r="E203">
        <v>-0.111</v>
      </c>
      <c r="F203">
        <v>-0.107</v>
      </c>
      <c r="G203">
        <v>-0.11</v>
      </c>
      <c r="H203">
        <v>-0.106</v>
      </c>
      <c r="I203">
        <v>-0.108</v>
      </c>
      <c r="J203">
        <v>-0.105</v>
      </c>
      <c r="K203">
        <v>-0.105</v>
      </c>
    </row>
    <row r="204" spans="1:11" x14ac:dyDescent="0.25">
      <c r="A204">
        <v>388</v>
      </c>
      <c r="B204">
        <v>-0.114</v>
      </c>
      <c r="C204">
        <v>-0.109</v>
      </c>
      <c r="D204">
        <v>-0.11</v>
      </c>
      <c r="E204">
        <v>-0.111</v>
      </c>
      <c r="F204">
        <v>-0.107</v>
      </c>
      <c r="G204">
        <v>-0.109</v>
      </c>
      <c r="H204">
        <v>-0.105</v>
      </c>
      <c r="I204">
        <v>-0.107</v>
      </c>
      <c r="J204">
        <v>-0.105</v>
      </c>
      <c r="K204">
        <v>-0.104</v>
      </c>
    </row>
    <row r="205" spans="1:11" x14ac:dyDescent="0.25">
      <c r="A205">
        <v>389</v>
      </c>
      <c r="B205">
        <v>-0.113</v>
      </c>
      <c r="C205">
        <v>-0.109</v>
      </c>
      <c r="D205">
        <v>-0.11</v>
      </c>
      <c r="E205">
        <v>-0.11</v>
      </c>
      <c r="F205">
        <v>-0.106</v>
      </c>
      <c r="G205">
        <v>-0.109</v>
      </c>
      <c r="H205">
        <v>-0.105</v>
      </c>
      <c r="I205">
        <v>-0.107</v>
      </c>
      <c r="J205">
        <v>-0.104</v>
      </c>
      <c r="K205">
        <v>-0.104</v>
      </c>
    </row>
    <row r="206" spans="1:11" x14ac:dyDescent="0.25">
      <c r="A206">
        <v>390</v>
      </c>
      <c r="B206">
        <v>-0.112</v>
      </c>
      <c r="C206">
        <v>-0.108</v>
      </c>
      <c r="D206">
        <v>-0.109</v>
      </c>
      <c r="E206">
        <v>-0.11</v>
      </c>
      <c r="F206">
        <v>-0.106</v>
      </c>
      <c r="G206">
        <v>-0.108</v>
      </c>
      <c r="H206">
        <v>-0.104</v>
      </c>
      <c r="I206">
        <v>-0.106</v>
      </c>
      <c r="J206">
        <v>-0.104</v>
      </c>
      <c r="K206">
        <v>-0.10299999999999999</v>
      </c>
    </row>
    <row r="207" spans="1:11" x14ac:dyDescent="0.25">
      <c r="A207">
        <v>391</v>
      </c>
      <c r="B207">
        <v>-0.112</v>
      </c>
      <c r="C207">
        <v>-0.107</v>
      </c>
      <c r="D207">
        <v>-0.109</v>
      </c>
      <c r="E207">
        <v>-0.109</v>
      </c>
      <c r="F207">
        <v>-0.105</v>
      </c>
      <c r="G207">
        <v>-0.108</v>
      </c>
      <c r="H207">
        <v>-0.104</v>
      </c>
      <c r="I207">
        <v>-0.106</v>
      </c>
      <c r="J207">
        <v>-0.10299999999999999</v>
      </c>
      <c r="K207">
        <v>-0.10299999999999999</v>
      </c>
    </row>
    <row r="208" spans="1:11" x14ac:dyDescent="0.25">
      <c r="A208">
        <v>392</v>
      </c>
      <c r="B208">
        <v>-0.111</v>
      </c>
      <c r="C208">
        <v>-0.107</v>
      </c>
      <c r="D208">
        <v>-0.108</v>
      </c>
      <c r="E208">
        <v>-0.109</v>
      </c>
      <c r="F208">
        <v>-0.105</v>
      </c>
      <c r="G208">
        <v>-0.107</v>
      </c>
      <c r="H208">
        <v>-0.10299999999999999</v>
      </c>
      <c r="I208">
        <v>-0.105</v>
      </c>
      <c r="J208">
        <v>-0.10199999999999999</v>
      </c>
      <c r="K208">
        <v>-0.10199999999999999</v>
      </c>
    </row>
    <row r="209" spans="1:11" x14ac:dyDescent="0.25">
      <c r="A209">
        <v>393</v>
      </c>
      <c r="B209">
        <v>-0.11</v>
      </c>
      <c r="C209">
        <v>-0.106</v>
      </c>
      <c r="D209">
        <v>-0.107</v>
      </c>
      <c r="E209">
        <v>-0.108</v>
      </c>
      <c r="F209">
        <v>-0.104</v>
      </c>
      <c r="G209">
        <v>-0.106</v>
      </c>
      <c r="H209">
        <v>-0.10199999999999999</v>
      </c>
      <c r="I209">
        <v>-0.104</v>
      </c>
      <c r="J209">
        <v>-0.10199999999999999</v>
      </c>
      <c r="K209">
        <v>-0.10100000000000001</v>
      </c>
    </row>
    <row r="210" spans="1:11" x14ac:dyDescent="0.25">
      <c r="A210">
        <v>394</v>
      </c>
      <c r="B210">
        <v>-0.11</v>
      </c>
      <c r="C210">
        <v>-0.105</v>
      </c>
      <c r="D210">
        <v>-0.106</v>
      </c>
      <c r="E210">
        <v>-0.107</v>
      </c>
      <c r="F210">
        <v>-0.10299999999999999</v>
      </c>
      <c r="G210">
        <v>-0.106</v>
      </c>
      <c r="H210">
        <v>-0.10199999999999999</v>
      </c>
      <c r="I210">
        <v>-0.104</v>
      </c>
      <c r="J210">
        <v>-0.10100000000000001</v>
      </c>
      <c r="K210">
        <v>-0.10100000000000001</v>
      </c>
    </row>
    <row r="211" spans="1:11" x14ac:dyDescent="0.25">
      <c r="A211">
        <v>395</v>
      </c>
      <c r="B211">
        <v>-0.109</v>
      </c>
      <c r="C211">
        <v>-0.104</v>
      </c>
      <c r="D211">
        <v>-0.106</v>
      </c>
      <c r="E211">
        <v>-0.107</v>
      </c>
      <c r="F211">
        <v>-0.10299999999999999</v>
      </c>
      <c r="G211">
        <v>-0.105</v>
      </c>
      <c r="H211">
        <v>-0.10100000000000001</v>
      </c>
      <c r="I211">
        <v>-0.10299999999999999</v>
      </c>
      <c r="J211">
        <v>-0.10100000000000001</v>
      </c>
      <c r="K211">
        <v>-0.1</v>
      </c>
    </row>
    <row r="212" spans="1:11" x14ac:dyDescent="0.25">
      <c r="A212">
        <v>396</v>
      </c>
      <c r="B212">
        <v>-0.108</v>
      </c>
      <c r="C212">
        <v>-0.104</v>
      </c>
      <c r="D212">
        <v>-0.105</v>
      </c>
      <c r="E212">
        <v>-0.106</v>
      </c>
      <c r="F212">
        <v>-0.10199999999999999</v>
      </c>
      <c r="G212">
        <v>-0.105</v>
      </c>
      <c r="H212">
        <v>-0.10100000000000001</v>
      </c>
      <c r="I212">
        <v>-0.10299999999999999</v>
      </c>
      <c r="J212">
        <v>-0.1</v>
      </c>
      <c r="K212">
        <v>-0.1</v>
      </c>
    </row>
    <row r="213" spans="1:11" x14ac:dyDescent="0.25">
      <c r="A213">
        <v>397</v>
      </c>
      <c r="B213">
        <v>-0.108</v>
      </c>
      <c r="C213">
        <v>-0.10299999999999999</v>
      </c>
      <c r="D213">
        <v>-0.105</v>
      </c>
      <c r="E213">
        <v>-0.106</v>
      </c>
      <c r="F213">
        <v>-0.10199999999999999</v>
      </c>
      <c r="G213">
        <v>-0.104</v>
      </c>
      <c r="H213">
        <v>-0.1</v>
      </c>
      <c r="I213">
        <v>-0.10199999999999999</v>
      </c>
      <c r="J213">
        <v>-0.1</v>
      </c>
      <c r="K213">
        <v>-9.9000000000000005E-2</v>
      </c>
    </row>
    <row r="214" spans="1:11" x14ac:dyDescent="0.25">
      <c r="A214">
        <v>398</v>
      </c>
      <c r="B214">
        <v>-0.107</v>
      </c>
      <c r="C214">
        <v>-0.10199999999999999</v>
      </c>
      <c r="D214">
        <v>-0.104</v>
      </c>
      <c r="E214">
        <v>-0.105</v>
      </c>
      <c r="F214">
        <v>-0.10100000000000001</v>
      </c>
      <c r="G214">
        <v>-0.10299999999999999</v>
      </c>
      <c r="H214">
        <v>-9.9000000000000005E-2</v>
      </c>
      <c r="I214">
        <v>-0.10100000000000001</v>
      </c>
      <c r="J214">
        <v>-9.9000000000000005E-2</v>
      </c>
      <c r="K214">
        <v>-9.9000000000000005E-2</v>
      </c>
    </row>
    <row r="215" spans="1:11" x14ac:dyDescent="0.25">
      <c r="A215">
        <v>399</v>
      </c>
      <c r="B215">
        <v>-0.106</v>
      </c>
      <c r="C215">
        <v>-0.10199999999999999</v>
      </c>
      <c r="D215">
        <v>-0.10299999999999999</v>
      </c>
      <c r="E215">
        <v>-0.104</v>
      </c>
      <c r="F215">
        <v>-0.1</v>
      </c>
      <c r="G215">
        <v>-0.10299999999999999</v>
      </c>
      <c r="H215">
        <v>-9.9000000000000005E-2</v>
      </c>
      <c r="I215">
        <v>-0.10100000000000001</v>
      </c>
      <c r="J215">
        <v>-9.8000000000000004E-2</v>
      </c>
      <c r="K215">
        <v>-9.8000000000000004E-2</v>
      </c>
    </row>
    <row r="216" spans="1:11" x14ac:dyDescent="0.25">
      <c r="A216">
        <v>400</v>
      </c>
      <c r="B216">
        <v>-0.106</v>
      </c>
      <c r="C216">
        <v>-0.10100000000000001</v>
      </c>
      <c r="D216">
        <v>-0.10299999999999999</v>
      </c>
      <c r="E216">
        <v>-0.104</v>
      </c>
      <c r="F216">
        <v>-0.1</v>
      </c>
      <c r="G216">
        <v>-0.10199999999999999</v>
      </c>
      <c r="H216">
        <v>-9.8000000000000004E-2</v>
      </c>
      <c r="I216">
        <v>-0.1</v>
      </c>
      <c r="J216">
        <v>-9.8000000000000004E-2</v>
      </c>
      <c r="K216">
        <v>-9.7000000000000003E-2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5284-EAB3-4E46-B9F1-380616F16362}">
  <dimension ref="A1:X216"/>
  <sheetViews>
    <sheetView workbookViewId="0">
      <selection activeCell="X78" sqref="X78"/>
    </sheetView>
  </sheetViews>
  <sheetFormatPr baseColWidth="10" defaultRowHeight="15" x14ac:dyDescent="0.25"/>
  <cols>
    <col min="12" max="12" width="4.28515625" style="83" customWidth="1"/>
  </cols>
  <sheetData>
    <row r="1" spans="1:24" x14ac:dyDescent="0.25">
      <c r="B1" s="38">
        <v>0.3888888888888889</v>
      </c>
      <c r="C1" s="38">
        <v>0.40972222222222227</v>
      </c>
      <c r="D1" s="38">
        <v>0.43055555555555602</v>
      </c>
      <c r="E1" s="38">
        <v>0.45138888888888901</v>
      </c>
      <c r="F1" s="38">
        <v>0.47222222222222199</v>
      </c>
      <c r="G1" s="38">
        <v>0.51388888888888895</v>
      </c>
      <c r="H1" s="38">
        <v>0.55555555555555503</v>
      </c>
      <c r="I1" s="38">
        <v>0.59722222222222199</v>
      </c>
      <c r="J1" s="38">
        <v>0.63888888888888895</v>
      </c>
      <c r="N1" t="s">
        <v>45</v>
      </c>
      <c r="P1" s="38">
        <v>0.375</v>
      </c>
      <c r="Q1" s="38">
        <v>0.39583333333333331</v>
      </c>
      <c r="R1" s="38">
        <v>0.41666666666666702</v>
      </c>
      <c r="S1" s="38">
        <v>0.4375</v>
      </c>
      <c r="T1" s="38">
        <v>0.45833333333333298</v>
      </c>
      <c r="U1" s="38">
        <v>0.5</v>
      </c>
      <c r="V1" s="38">
        <v>0.54166666666666596</v>
      </c>
      <c r="W1" s="38">
        <v>0.58333333333333304</v>
      </c>
      <c r="X1" s="38">
        <v>0.625</v>
      </c>
    </row>
    <row r="2" spans="1:24" x14ac:dyDescent="0.25">
      <c r="B2">
        <v>0</v>
      </c>
      <c r="C2">
        <v>0.5</v>
      </c>
      <c r="D2">
        <v>1</v>
      </c>
      <c r="E2">
        <v>1.5</v>
      </c>
      <c r="F2">
        <v>2</v>
      </c>
      <c r="G2">
        <v>3</v>
      </c>
      <c r="H2">
        <v>4</v>
      </c>
      <c r="I2">
        <v>5</v>
      </c>
      <c r="J2">
        <v>6</v>
      </c>
      <c r="P2">
        <v>0</v>
      </c>
      <c r="Q2">
        <v>0.5</v>
      </c>
      <c r="R2">
        <v>1</v>
      </c>
      <c r="S2">
        <v>1.5</v>
      </c>
      <c r="T2">
        <v>2</v>
      </c>
      <c r="U2">
        <v>3</v>
      </c>
      <c r="V2">
        <v>4</v>
      </c>
      <c r="W2">
        <v>5</v>
      </c>
      <c r="X2">
        <v>6</v>
      </c>
    </row>
    <row r="5" spans="1:24" x14ac:dyDescent="0.25">
      <c r="A5" t="s">
        <v>91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O5" t="s">
        <v>91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</row>
    <row r="6" spans="1:24" x14ac:dyDescent="0.25">
      <c r="A6">
        <v>190</v>
      </c>
      <c r="B6">
        <v>-4</v>
      </c>
      <c r="C6">
        <v>-4</v>
      </c>
      <c r="D6">
        <v>-4</v>
      </c>
      <c r="E6">
        <v>-4</v>
      </c>
      <c r="F6">
        <v>-0.76200000000000001</v>
      </c>
      <c r="G6">
        <v>4.3999999999999997E-2</v>
      </c>
      <c r="H6">
        <v>-1.1299999999999999</v>
      </c>
      <c r="I6">
        <v>0.251</v>
      </c>
      <c r="J6">
        <v>-2.0369999999999999</v>
      </c>
      <c r="O6">
        <v>190</v>
      </c>
      <c r="P6">
        <v>2.1379999999999999</v>
      </c>
      <c r="Q6">
        <v>-2.61</v>
      </c>
      <c r="R6">
        <v>1.169</v>
      </c>
      <c r="S6" s="39">
        <f>AVERAGE(R6,T6)</f>
        <v>2.2240000000000002</v>
      </c>
      <c r="T6">
        <v>3.2789999999999999</v>
      </c>
      <c r="U6">
        <v>-1.7490000000000001</v>
      </c>
      <c r="V6">
        <v>-2.5089999999999999</v>
      </c>
      <c r="W6">
        <v>-2.8570000000000002</v>
      </c>
      <c r="X6">
        <v>-3.6190000000000002</v>
      </c>
    </row>
    <row r="7" spans="1:24" x14ac:dyDescent="0.25">
      <c r="A7">
        <v>191</v>
      </c>
      <c r="B7">
        <v>-0.63700000000000001</v>
      </c>
      <c r="C7">
        <v>-1.7789999999999999</v>
      </c>
      <c r="D7">
        <v>-1.41</v>
      </c>
      <c r="E7">
        <v>-1.7949999999999999</v>
      </c>
      <c r="F7">
        <v>-0.59699999999999998</v>
      </c>
      <c r="G7">
        <v>-0.82199999999999995</v>
      </c>
      <c r="H7">
        <v>0.96499999999999997</v>
      </c>
      <c r="I7">
        <v>-0.15</v>
      </c>
      <c r="J7">
        <v>-0.14799999999999999</v>
      </c>
      <c r="O7">
        <v>191</v>
      </c>
      <c r="P7">
        <v>-0.47799999999999998</v>
      </c>
      <c r="Q7">
        <v>-0.63800000000000001</v>
      </c>
      <c r="R7">
        <v>-0.28599999999999998</v>
      </c>
      <c r="S7" s="39">
        <f t="shared" ref="S7:S70" si="0">AVERAGE(R7,T7)</f>
        <v>0.45950000000000002</v>
      </c>
      <c r="T7">
        <v>1.2050000000000001</v>
      </c>
      <c r="U7">
        <v>-1.0609999999999999</v>
      </c>
      <c r="V7">
        <v>-1.56</v>
      </c>
      <c r="W7">
        <v>-1.891</v>
      </c>
      <c r="X7">
        <v>-2.383</v>
      </c>
    </row>
    <row r="8" spans="1:24" x14ac:dyDescent="0.25">
      <c r="A8">
        <v>192</v>
      </c>
      <c r="B8">
        <v>-0.71499999999999997</v>
      </c>
      <c r="C8">
        <v>-0.47199999999999998</v>
      </c>
      <c r="D8">
        <v>-1.9550000000000001</v>
      </c>
      <c r="E8">
        <v>-1.4059999999999999</v>
      </c>
      <c r="F8">
        <v>-0.39800000000000002</v>
      </c>
      <c r="G8">
        <v>-1E-3</v>
      </c>
      <c r="H8">
        <v>-0.67500000000000004</v>
      </c>
      <c r="I8">
        <v>-0.20200000000000001</v>
      </c>
      <c r="J8">
        <v>-0.95399999999999996</v>
      </c>
      <c r="O8">
        <v>192</v>
      </c>
      <c r="P8">
        <v>0.90200000000000002</v>
      </c>
      <c r="Q8">
        <v>-0.45300000000000001</v>
      </c>
      <c r="R8">
        <v>-0.35799999999999998</v>
      </c>
      <c r="S8" s="39">
        <f t="shared" si="0"/>
        <v>-0.191</v>
      </c>
      <c r="T8">
        <v>-2.4E-2</v>
      </c>
      <c r="U8">
        <v>-0.51</v>
      </c>
      <c r="V8">
        <v>-1.238</v>
      </c>
      <c r="W8">
        <v>-1.3009999999999999</v>
      </c>
      <c r="X8">
        <v>-2.0950000000000002</v>
      </c>
    </row>
    <row r="9" spans="1:24" x14ac:dyDescent="0.25">
      <c r="A9">
        <v>193</v>
      </c>
      <c r="B9">
        <v>-6.7000000000000004E-2</v>
      </c>
      <c r="C9">
        <v>-1.159</v>
      </c>
      <c r="D9">
        <v>-0.52</v>
      </c>
      <c r="E9">
        <v>-1.339</v>
      </c>
      <c r="F9">
        <v>-1.3080000000000001</v>
      </c>
      <c r="G9">
        <v>-0.59699999999999998</v>
      </c>
      <c r="H9">
        <v>-0.73099999999999998</v>
      </c>
      <c r="I9">
        <v>-0.57199999999999995</v>
      </c>
      <c r="J9">
        <v>0.106</v>
      </c>
      <c r="O9">
        <v>193</v>
      </c>
      <c r="P9">
        <v>-0.63600000000000001</v>
      </c>
      <c r="Q9">
        <v>-1.615</v>
      </c>
      <c r="R9">
        <v>0.18</v>
      </c>
      <c r="S9" s="39">
        <f t="shared" si="0"/>
        <v>-0.10250000000000001</v>
      </c>
      <c r="T9">
        <v>-0.38500000000000001</v>
      </c>
      <c r="U9">
        <v>-3.5000000000000003E-2</v>
      </c>
      <c r="V9">
        <v>-1.5109999999999999</v>
      </c>
      <c r="W9">
        <v>-1.7090000000000001</v>
      </c>
      <c r="X9">
        <v>-2.4580000000000002</v>
      </c>
    </row>
    <row r="10" spans="1:24" x14ac:dyDescent="0.25">
      <c r="A10">
        <v>194</v>
      </c>
      <c r="B10">
        <v>-1.165</v>
      </c>
      <c r="C10">
        <v>-0.59699999999999998</v>
      </c>
      <c r="D10">
        <v>-0.89600000000000002</v>
      </c>
      <c r="E10">
        <v>-1.4259999999999999</v>
      </c>
      <c r="F10">
        <v>-1.75</v>
      </c>
      <c r="G10">
        <v>-6.5000000000000002E-2</v>
      </c>
      <c r="H10">
        <v>0.318</v>
      </c>
      <c r="I10">
        <v>-0.24</v>
      </c>
      <c r="J10">
        <v>0.52900000000000003</v>
      </c>
      <c r="O10">
        <v>194</v>
      </c>
      <c r="P10">
        <v>0.10100000000000001</v>
      </c>
      <c r="Q10">
        <v>-1.2969999999999999</v>
      </c>
      <c r="R10">
        <v>-0.22800000000000001</v>
      </c>
      <c r="S10" s="39">
        <f t="shared" si="0"/>
        <v>-0.23299999999999998</v>
      </c>
      <c r="T10">
        <v>-0.23799999999999999</v>
      </c>
      <c r="U10">
        <v>0.19</v>
      </c>
      <c r="V10">
        <v>-0.83299999999999996</v>
      </c>
      <c r="W10">
        <v>1.3560000000000001</v>
      </c>
      <c r="X10">
        <v>-2.7050000000000001</v>
      </c>
    </row>
    <row r="11" spans="1:24" hidden="1" x14ac:dyDescent="0.25">
      <c r="A11">
        <v>195</v>
      </c>
      <c r="B11">
        <v>-0.161</v>
      </c>
      <c r="C11">
        <v>5.5E-2</v>
      </c>
      <c r="D11">
        <v>-0.432</v>
      </c>
      <c r="E11">
        <v>0.50600000000000001</v>
      </c>
      <c r="F11">
        <v>6.2E-2</v>
      </c>
      <c r="G11">
        <v>-0.98299999999999998</v>
      </c>
      <c r="H11">
        <v>-0.498</v>
      </c>
      <c r="I11">
        <v>-0.84399999999999997</v>
      </c>
      <c r="J11">
        <v>0.113</v>
      </c>
      <c r="O11">
        <v>195</v>
      </c>
      <c r="P11">
        <v>0.61499999999999999</v>
      </c>
      <c r="Q11">
        <v>-1.788</v>
      </c>
      <c r="R11">
        <v>-0.215</v>
      </c>
      <c r="S11" s="39">
        <f t="shared" si="0"/>
        <v>-0.34599999999999997</v>
      </c>
      <c r="T11">
        <v>-0.47699999999999998</v>
      </c>
      <c r="U11">
        <v>-8.7999999999999995E-2</v>
      </c>
      <c r="V11">
        <v>-2.4E-2</v>
      </c>
      <c r="W11">
        <v>-1.6639999999999999</v>
      </c>
      <c r="X11">
        <v>-1.5249999999999999</v>
      </c>
    </row>
    <row r="12" spans="1:24" hidden="1" x14ac:dyDescent="0.25">
      <c r="A12">
        <v>196</v>
      </c>
      <c r="B12">
        <v>-0.20799999999999999</v>
      </c>
      <c r="C12">
        <v>-0.47499999999999998</v>
      </c>
      <c r="D12">
        <v>0.59099999999999997</v>
      </c>
      <c r="E12">
        <v>6.4000000000000001E-2</v>
      </c>
      <c r="F12">
        <v>-0.31</v>
      </c>
      <c r="G12">
        <v>0.314</v>
      </c>
      <c r="H12">
        <v>-0.68700000000000006</v>
      </c>
      <c r="I12">
        <v>-1.0309999999999999</v>
      </c>
      <c r="J12">
        <v>-0.185</v>
      </c>
      <c r="O12">
        <v>196</v>
      </c>
      <c r="P12">
        <v>0.86299999999999999</v>
      </c>
      <c r="Q12">
        <v>-1.4510000000000001</v>
      </c>
      <c r="R12">
        <v>-0.58299999999999996</v>
      </c>
      <c r="S12" s="39">
        <f t="shared" si="0"/>
        <v>-0.13199999999999998</v>
      </c>
      <c r="T12">
        <v>0.31900000000000001</v>
      </c>
      <c r="U12">
        <v>-0.16600000000000001</v>
      </c>
      <c r="V12">
        <v>-0.24099999999999999</v>
      </c>
      <c r="W12">
        <v>-0.88300000000000001</v>
      </c>
      <c r="X12">
        <v>-2.8570000000000002</v>
      </c>
    </row>
    <row r="13" spans="1:24" hidden="1" x14ac:dyDescent="0.25">
      <c r="A13">
        <v>197</v>
      </c>
      <c r="B13">
        <v>-0.82399999999999995</v>
      </c>
      <c r="C13">
        <v>-0.434</v>
      </c>
      <c r="D13">
        <v>0.51500000000000001</v>
      </c>
      <c r="E13">
        <v>-0.68500000000000005</v>
      </c>
      <c r="F13">
        <v>-0.76900000000000002</v>
      </c>
      <c r="G13">
        <v>0.28399999999999997</v>
      </c>
      <c r="H13">
        <v>-0.129</v>
      </c>
      <c r="I13">
        <v>-0.21199999999999999</v>
      </c>
      <c r="J13">
        <v>-0.41299999999999998</v>
      </c>
      <c r="O13">
        <v>197</v>
      </c>
      <c r="P13">
        <v>0.32</v>
      </c>
      <c r="Q13">
        <v>-1.0620000000000001</v>
      </c>
      <c r="R13">
        <v>-0.55200000000000005</v>
      </c>
      <c r="S13" s="39">
        <f t="shared" si="0"/>
        <v>-0.23550000000000001</v>
      </c>
      <c r="T13">
        <v>8.1000000000000003E-2</v>
      </c>
      <c r="U13">
        <v>0.439</v>
      </c>
      <c r="V13">
        <v>-1.113</v>
      </c>
      <c r="W13">
        <v>-0.91100000000000003</v>
      </c>
      <c r="X13">
        <v>-2.6680000000000001</v>
      </c>
    </row>
    <row r="14" spans="1:24" hidden="1" x14ac:dyDescent="0.25">
      <c r="A14">
        <v>198</v>
      </c>
      <c r="B14">
        <v>-9.9000000000000005E-2</v>
      </c>
      <c r="C14">
        <v>-0.255</v>
      </c>
      <c r="D14">
        <v>-0.77800000000000002</v>
      </c>
      <c r="E14">
        <v>-0.21299999999999999</v>
      </c>
      <c r="F14">
        <v>-1.2470000000000001</v>
      </c>
      <c r="G14">
        <v>-1.2769999999999999</v>
      </c>
      <c r="H14">
        <v>-0.57499999999999996</v>
      </c>
      <c r="I14">
        <v>-0.54300000000000004</v>
      </c>
      <c r="J14">
        <v>-0.628</v>
      </c>
      <c r="O14">
        <v>198</v>
      </c>
      <c r="P14">
        <v>6.2E-2</v>
      </c>
      <c r="Q14">
        <v>-1.9950000000000001</v>
      </c>
      <c r="R14">
        <v>-5.7000000000000002E-2</v>
      </c>
      <c r="S14" s="39">
        <f t="shared" si="0"/>
        <v>0.10050000000000001</v>
      </c>
      <c r="T14">
        <v>0.25800000000000001</v>
      </c>
      <c r="U14">
        <v>0.21099999999999999</v>
      </c>
      <c r="V14">
        <v>-0.39</v>
      </c>
      <c r="W14">
        <v>-1.1910000000000001</v>
      </c>
      <c r="X14">
        <v>-2.3050000000000002</v>
      </c>
    </row>
    <row r="15" spans="1:24" hidden="1" x14ac:dyDescent="0.25">
      <c r="A15">
        <v>199</v>
      </c>
      <c r="B15">
        <v>-0.33</v>
      </c>
      <c r="C15">
        <v>-0.16900000000000001</v>
      </c>
      <c r="D15">
        <v>-0.70799999999999996</v>
      </c>
      <c r="E15">
        <v>-0.51100000000000001</v>
      </c>
      <c r="F15">
        <v>-0.154</v>
      </c>
      <c r="G15">
        <v>-1.6950000000000001</v>
      </c>
      <c r="H15">
        <v>-0.63</v>
      </c>
      <c r="I15">
        <v>-0.42199999999999999</v>
      </c>
      <c r="J15">
        <v>-1.258</v>
      </c>
      <c r="O15">
        <v>199</v>
      </c>
      <c r="P15">
        <v>3.6999999999999998E-2</v>
      </c>
      <c r="Q15">
        <v>-0.79100000000000004</v>
      </c>
      <c r="R15">
        <v>0.123</v>
      </c>
      <c r="S15" s="39">
        <f t="shared" si="0"/>
        <v>0.36399999999999999</v>
      </c>
      <c r="T15">
        <v>0.60499999999999998</v>
      </c>
      <c r="U15">
        <v>0.04</v>
      </c>
      <c r="V15">
        <v>-1.2949999999999999</v>
      </c>
      <c r="W15">
        <v>-1.71</v>
      </c>
      <c r="X15">
        <v>-0.53300000000000003</v>
      </c>
    </row>
    <row r="16" spans="1:24" hidden="1" x14ac:dyDescent="0.25">
      <c r="A16">
        <v>200</v>
      </c>
      <c r="B16">
        <v>-0.92500000000000004</v>
      </c>
      <c r="C16">
        <v>-1.006</v>
      </c>
      <c r="D16">
        <v>-0.90100000000000002</v>
      </c>
      <c r="E16">
        <v>4.2000000000000003E-2</v>
      </c>
      <c r="F16">
        <v>-1.0880000000000001</v>
      </c>
      <c r="G16">
        <v>-1.171</v>
      </c>
      <c r="H16">
        <v>-0.86799999999999999</v>
      </c>
      <c r="I16">
        <v>-0.247</v>
      </c>
      <c r="J16">
        <v>0.45400000000000001</v>
      </c>
      <c r="O16">
        <v>200</v>
      </c>
      <c r="P16">
        <v>-0.84199999999999997</v>
      </c>
      <c r="Q16">
        <v>-1.2290000000000001</v>
      </c>
      <c r="R16">
        <v>-0.71399999999999997</v>
      </c>
      <c r="S16" s="39">
        <f t="shared" si="0"/>
        <v>-0.505</v>
      </c>
      <c r="T16">
        <v>-0.29599999999999999</v>
      </c>
      <c r="U16">
        <v>-0.435</v>
      </c>
      <c r="V16">
        <v>-1.395</v>
      </c>
      <c r="W16">
        <v>-1.387</v>
      </c>
      <c r="X16">
        <v>-2.1480000000000001</v>
      </c>
    </row>
    <row r="17" spans="1:24" hidden="1" x14ac:dyDescent="0.25">
      <c r="A17">
        <v>201</v>
      </c>
      <c r="B17">
        <v>-0.92700000000000005</v>
      </c>
      <c r="C17">
        <v>-1.175</v>
      </c>
      <c r="D17">
        <v>-1.077</v>
      </c>
      <c r="E17">
        <v>-1.367</v>
      </c>
      <c r="F17">
        <v>-1.7250000000000001</v>
      </c>
      <c r="G17">
        <v>-1.0269999999999999</v>
      </c>
      <c r="H17">
        <v>-1.4810000000000001</v>
      </c>
      <c r="I17">
        <v>-1.2809999999999999</v>
      </c>
      <c r="J17">
        <v>-0.94399999999999995</v>
      </c>
      <c r="O17">
        <v>201</v>
      </c>
      <c r="P17">
        <v>-1.98</v>
      </c>
      <c r="Q17">
        <v>-0.58599999999999997</v>
      </c>
      <c r="R17">
        <v>-1.329</v>
      </c>
      <c r="S17" s="39">
        <f t="shared" si="0"/>
        <v>-1.6400000000000001</v>
      </c>
      <c r="T17">
        <v>-1.9510000000000001</v>
      </c>
      <c r="U17">
        <v>-1.7190000000000001</v>
      </c>
      <c r="V17">
        <v>-2.1440000000000001</v>
      </c>
      <c r="W17">
        <v>-0.78600000000000003</v>
      </c>
      <c r="X17">
        <v>-2.44</v>
      </c>
    </row>
    <row r="18" spans="1:24" hidden="1" x14ac:dyDescent="0.25">
      <c r="A18">
        <v>202</v>
      </c>
      <c r="B18">
        <v>-1.3380000000000001</v>
      </c>
      <c r="C18">
        <v>-1.139</v>
      </c>
      <c r="D18">
        <v>-1.508</v>
      </c>
      <c r="E18">
        <v>-1.032</v>
      </c>
      <c r="F18">
        <v>-0.29799999999999999</v>
      </c>
      <c r="G18">
        <v>-1.3859999999999999</v>
      </c>
      <c r="H18">
        <v>-1.365</v>
      </c>
      <c r="I18">
        <v>-0.58399999999999996</v>
      </c>
      <c r="J18">
        <v>-0.41199999999999998</v>
      </c>
      <c r="O18">
        <v>202</v>
      </c>
      <c r="P18">
        <v>-1.202</v>
      </c>
      <c r="Q18">
        <v>-2.3170000000000002</v>
      </c>
      <c r="R18">
        <v>-0.60799999999999998</v>
      </c>
      <c r="S18" s="39">
        <f t="shared" si="0"/>
        <v>-0.89650000000000007</v>
      </c>
      <c r="T18">
        <v>-1.1850000000000001</v>
      </c>
      <c r="U18">
        <v>-1.036</v>
      </c>
      <c r="V18">
        <v>-1.234</v>
      </c>
      <c r="W18">
        <v>-1.4179999999999999</v>
      </c>
      <c r="X18">
        <v>-1.9710000000000001</v>
      </c>
    </row>
    <row r="19" spans="1:24" hidden="1" x14ac:dyDescent="0.25">
      <c r="A19">
        <v>203</v>
      </c>
      <c r="B19">
        <v>-1.8080000000000001</v>
      </c>
      <c r="C19">
        <v>-1.7</v>
      </c>
      <c r="D19">
        <v>-2.3149999999999999</v>
      </c>
      <c r="E19">
        <v>-1.986</v>
      </c>
      <c r="F19">
        <v>-1.2390000000000001</v>
      </c>
      <c r="G19">
        <v>-1.4159999999999999</v>
      </c>
      <c r="H19">
        <v>-1.5229999999999999</v>
      </c>
      <c r="I19">
        <v>-0.98299999999999998</v>
      </c>
      <c r="J19">
        <v>-1.242</v>
      </c>
      <c r="O19">
        <v>203</v>
      </c>
      <c r="P19">
        <v>-1.4590000000000001</v>
      </c>
      <c r="Q19">
        <v>-1.8839999999999999</v>
      </c>
      <c r="R19">
        <v>-0.51700000000000002</v>
      </c>
      <c r="S19" s="39">
        <f t="shared" si="0"/>
        <v>-0.5</v>
      </c>
      <c r="T19">
        <v>-0.48299999999999998</v>
      </c>
      <c r="U19">
        <v>-0.78400000000000003</v>
      </c>
      <c r="V19">
        <v>-1.252</v>
      </c>
      <c r="W19">
        <v>-2.4700000000000002</v>
      </c>
      <c r="X19">
        <v>-2.1640000000000001</v>
      </c>
    </row>
    <row r="20" spans="1:24" hidden="1" x14ac:dyDescent="0.25">
      <c r="A20">
        <v>204</v>
      </c>
      <c r="B20">
        <v>-1.171</v>
      </c>
      <c r="C20">
        <v>-1.4079999999999999</v>
      </c>
      <c r="D20">
        <v>-2.0830000000000002</v>
      </c>
      <c r="E20">
        <v>-1.925</v>
      </c>
      <c r="F20">
        <v>-1.5740000000000001</v>
      </c>
      <c r="G20">
        <v>-1.5620000000000001</v>
      </c>
      <c r="H20">
        <v>-1.139</v>
      </c>
      <c r="I20">
        <v>-1.4179999999999999</v>
      </c>
      <c r="J20">
        <v>-1.863</v>
      </c>
      <c r="O20">
        <v>204</v>
      </c>
      <c r="P20">
        <v>-1.74</v>
      </c>
      <c r="Q20">
        <v>-2.0840000000000001</v>
      </c>
      <c r="R20">
        <v>-1.0860000000000001</v>
      </c>
      <c r="S20" s="39">
        <f t="shared" si="0"/>
        <v>-1.3260000000000001</v>
      </c>
      <c r="T20">
        <v>-1.5660000000000001</v>
      </c>
      <c r="U20">
        <v>-1.22</v>
      </c>
      <c r="V20">
        <v>-2.617</v>
      </c>
      <c r="W20">
        <v>-1.8160000000000001</v>
      </c>
      <c r="X20">
        <v>-2.948</v>
      </c>
    </row>
    <row r="21" spans="1:24" hidden="1" x14ac:dyDescent="0.25">
      <c r="A21">
        <v>205</v>
      </c>
      <c r="B21">
        <v>-1.585</v>
      </c>
      <c r="C21">
        <v>-1.548</v>
      </c>
      <c r="D21">
        <v>-2.238</v>
      </c>
      <c r="E21">
        <v>-1.6779999999999999</v>
      </c>
      <c r="F21">
        <v>-1.8580000000000001</v>
      </c>
      <c r="G21">
        <v>-1.081</v>
      </c>
      <c r="H21">
        <v>-1.5</v>
      </c>
      <c r="I21">
        <v>-1.63</v>
      </c>
      <c r="J21">
        <v>-1.627</v>
      </c>
      <c r="O21">
        <v>205</v>
      </c>
      <c r="P21">
        <v>-1.853</v>
      </c>
      <c r="Q21">
        <v>-2.347</v>
      </c>
      <c r="R21">
        <v>-1.5189999999999999</v>
      </c>
      <c r="S21" s="39">
        <f t="shared" si="0"/>
        <v>-1.6225000000000001</v>
      </c>
      <c r="T21">
        <v>-1.726</v>
      </c>
      <c r="U21">
        <v>-1.7589999999999999</v>
      </c>
      <c r="V21">
        <v>-2.8730000000000002</v>
      </c>
      <c r="W21">
        <v>-2.8809999999999998</v>
      </c>
      <c r="X21">
        <v>-3.2149999999999999</v>
      </c>
    </row>
    <row r="22" spans="1:24" hidden="1" x14ac:dyDescent="0.25">
      <c r="A22">
        <v>206</v>
      </c>
      <c r="B22">
        <v>-1.6539999999999999</v>
      </c>
      <c r="C22">
        <v>-1.734</v>
      </c>
      <c r="D22">
        <v>-2.1970000000000001</v>
      </c>
      <c r="E22">
        <v>-2.427</v>
      </c>
      <c r="F22">
        <v>-2.0979999999999999</v>
      </c>
      <c r="G22">
        <v>-2.1230000000000002</v>
      </c>
      <c r="H22">
        <v>-1.9490000000000001</v>
      </c>
      <c r="I22">
        <v>-2.121</v>
      </c>
      <c r="J22">
        <v>-1.76</v>
      </c>
      <c r="O22">
        <v>206</v>
      </c>
      <c r="P22">
        <v>-1.7350000000000001</v>
      </c>
      <c r="Q22">
        <v>-2.2210000000000001</v>
      </c>
      <c r="R22">
        <v>-1.5329999999999999</v>
      </c>
      <c r="S22" s="39">
        <f t="shared" si="0"/>
        <v>-1.6684999999999999</v>
      </c>
      <c r="T22">
        <v>-1.804</v>
      </c>
      <c r="U22">
        <v>-1.8</v>
      </c>
      <c r="V22">
        <v>-2.4590000000000001</v>
      </c>
      <c r="W22">
        <v>-2.488</v>
      </c>
      <c r="X22">
        <v>-2.4980000000000002</v>
      </c>
    </row>
    <row r="23" spans="1:24" hidden="1" x14ac:dyDescent="0.25">
      <c r="A23">
        <v>207</v>
      </c>
      <c r="B23">
        <v>-1.6220000000000001</v>
      </c>
      <c r="C23">
        <v>-1.54</v>
      </c>
      <c r="D23">
        <v>-1.6639999999999999</v>
      </c>
      <c r="E23">
        <v>-1.637</v>
      </c>
      <c r="F23">
        <v>-1.958</v>
      </c>
      <c r="G23">
        <v>-1.823</v>
      </c>
      <c r="H23">
        <v>-2.2280000000000002</v>
      </c>
      <c r="I23">
        <v>-1.94</v>
      </c>
      <c r="J23">
        <v>-1.542</v>
      </c>
      <c r="O23">
        <v>207</v>
      </c>
      <c r="P23">
        <v>-1.5860000000000001</v>
      </c>
      <c r="Q23">
        <v>-2.04</v>
      </c>
      <c r="R23">
        <v>-1.3009999999999999</v>
      </c>
      <c r="S23" s="39">
        <f t="shared" si="0"/>
        <v>-1.3794999999999999</v>
      </c>
      <c r="T23">
        <v>-1.458</v>
      </c>
      <c r="U23">
        <v>-1.5629999999999999</v>
      </c>
      <c r="V23">
        <v>-1.974</v>
      </c>
      <c r="W23">
        <v>-1.9550000000000001</v>
      </c>
      <c r="X23">
        <v>-2.3580000000000001</v>
      </c>
    </row>
    <row r="24" spans="1:24" hidden="1" x14ac:dyDescent="0.25">
      <c r="A24">
        <v>208</v>
      </c>
      <c r="B24">
        <v>-1.306</v>
      </c>
      <c r="C24">
        <v>-1.1990000000000001</v>
      </c>
      <c r="D24">
        <v>-1.296</v>
      </c>
      <c r="E24">
        <v>-1.222</v>
      </c>
      <c r="F24">
        <v>-1.29</v>
      </c>
      <c r="G24">
        <v>-1.33</v>
      </c>
      <c r="H24">
        <v>-1.228</v>
      </c>
      <c r="I24">
        <v>-1.24</v>
      </c>
      <c r="J24">
        <v>-1.105</v>
      </c>
      <c r="O24">
        <v>208</v>
      </c>
      <c r="P24">
        <v>-1.2809999999999999</v>
      </c>
      <c r="Q24">
        <v>-0.57899999999999996</v>
      </c>
      <c r="R24">
        <v>-1.298</v>
      </c>
      <c r="S24" s="39">
        <f t="shared" si="0"/>
        <v>-1.3330000000000002</v>
      </c>
      <c r="T24">
        <v>-1.3680000000000001</v>
      </c>
      <c r="U24">
        <v>-1.3680000000000001</v>
      </c>
      <c r="V24">
        <v>-1.5469999999999999</v>
      </c>
      <c r="W24">
        <v>-1.486</v>
      </c>
      <c r="X24">
        <v>-1.583</v>
      </c>
    </row>
    <row r="25" spans="1:24" hidden="1" x14ac:dyDescent="0.25">
      <c r="A25">
        <v>209</v>
      </c>
      <c r="B25">
        <v>-0.95599999999999996</v>
      </c>
      <c r="C25">
        <v>-0.88700000000000001</v>
      </c>
      <c r="D25">
        <v>-0.88400000000000001</v>
      </c>
      <c r="E25">
        <v>-0.96199999999999997</v>
      </c>
      <c r="F25">
        <v>-0.97099999999999997</v>
      </c>
      <c r="G25">
        <v>-0.96399999999999997</v>
      </c>
      <c r="H25">
        <v>-0.97299999999999998</v>
      </c>
      <c r="I25">
        <v>-0.96</v>
      </c>
      <c r="J25">
        <v>-0.82899999999999996</v>
      </c>
      <c r="O25">
        <v>209</v>
      </c>
      <c r="P25">
        <v>-1.1319999999999999</v>
      </c>
      <c r="Q25">
        <v>-1.2909999999999999</v>
      </c>
      <c r="R25">
        <v>-1.105</v>
      </c>
      <c r="S25" s="39">
        <f t="shared" si="0"/>
        <v>-1.1404999999999998</v>
      </c>
      <c r="T25">
        <v>-1.1759999999999999</v>
      </c>
      <c r="U25">
        <v>-1.2</v>
      </c>
      <c r="V25">
        <v>-1.236</v>
      </c>
      <c r="W25">
        <v>-1.282</v>
      </c>
      <c r="X25">
        <v>-1.3620000000000001</v>
      </c>
    </row>
    <row r="26" spans="1:24" hidden="1" x14ac:dyDescent="0.25">
      <c r="A26">
        <v>210</v>
      </c>
      <c r="B26">
        <v>-0.76700000000000002</v>
      </c>
      <c r="C26">
        <v>-0.69199999999999995</v>
      </c>
      <c r="D26">
        <v>-0.73</v>
      </c>
      <c r="E26">
        <v>-0.76600000000000001</v>
      </c>
      <c r="F26">
        <v>-0.872</v>
      </c>
      <c r="G26">
        <v>-0.871</v>
      </c>
      <c r="H26">
        <v>-0.80900000000000005</v>
      </c>
      <c r="I26">
        <v>-0.83299999999999996</v>
      </c>
      <c r="J26">
        <v>-0.71699999999999997</v>
      </c>
      <c r="O26">
        <v>210</v>
      </c>
      <c r="P26">
        <v>-0.98</v>
      </c>
      <c r="Q26">
        <v>-1.0669999999999999</v>
      </c>
      <c r="R26">
        <v>-0.97</v>
      </c>
      <c r="S26" s="39">
        <f t="shared" si="0"/>
        <v>-1.0129999999999999</v>
      </c>
      <c r="T26">
        <v>-1.056</v>
      </c>
      <c r="U26">
        <v>-1.0669999999999999</v>
      </c>
      <c r="V26">
        <v>-1.0720000000000001</v>
      </c>
      <c r="W26">
        <v>-1.139</v>
      </c>
      <c r="X26">
        <v>-1.1719999999999999</v>
      </c>
    </row>
    <row r="27" spans="1:24" hidden="1" x14ac:dyDescent="0.25">
      <c r="A27">
        <v>211</v>
      </c>
      <c r="B27">
        <v>-0.64100000000000001</v>
      </c>
      <c r="C27">
        <v>-0.58899999999999997</v>
      </c>
      <c r="D27">
        <v>-0.64300000000000002</v>
      </c>
      <c r="E27">
        <v>-0.64900000000000002</v>
      </c>
      <c r="F27">
        <v>-0.68100000000000005</v>
      </c>
      <c r="G27">
        <v>-0.72499999999999998</v>
      </c>
      <c r="H27">
        <v>-0.68500000000000005</v>
      </c>
      <c r="I27">
        <v>-0.64400000000000002</v>
      </c>
      <c r="J27">
        <v>-0.56799999999999995</v>
      </c>
      <c r="O27">
        <v>211</v>
      </c>
      <c r="P27">
        <v>-0.82299999999999995</v>
      </c>
      <c r="Q27">
        <v>-0.91800000000000004</v>
      </c>
      <c r="R27">
        <v>-0.81699999999999995</v>
      </c>
      <c r="S27" s="39">
        <f t="shared" si="0"/>
        <v>-0.86050000000000004</v>
      </c>
      <c r="T27">
        <v>-0.90400000000000003</v>
      </c>
      <c r="U27">
        <v>-0.92700000000000005</v>
      </c>
      <c r="V27">
        <v>-0.94099999999999995</v>
      </c>
      <c r="W27">
        <v>-0.98499999999999999</v>
      </c>
      <c r="X27">
        <v>-1.0129999999999999</v>
      </c>
    </row>
    <row r="28" spans="1:24" hidden="1" x14ac:dyDescent="0.25">
      <c r="A28">
        <v>212</v>
      </c>
      <c r="B28">
        <v>-0.504</v>
      </c>
      <c r="C28">
        <v>-0.45600000000000002</v>
      </c>
      <c r="D28">
        <v>-0.50600000000000001</v>
      </c>
      <c r="E28">
        <v>-0.51600000000000001</v>
      </c>
      <c r="F28">
        <v>-0.53</v>
      </c>
      <c r="G28">
        <v>-0.57299999999999995</v>
      </c>
      <c r="H28">
        <v>-0.54900000000000004</v>
      </c>
      <c r="I28">
        <v>-0.52500000000000002</v>
      </c>
      <c r="J28">
        <v>-0.43099999999999999</v>
      </c>
      <c r="O28">
        <v>212</v>
      </c>
      <c r="P28">
        <v>-0.68</v>
      </c>
      <c r="Q28">
        <v>-0.73199999999999998</v>
      </c>
      <c r="R28">
        <v>-0.69699999999999995</v>
      </c>
      <c r="S28" s="39">
        <f t="shared" si="0"/>
        <v>-0.74099999999999999</v>
      </c>
      <c r="T28">
        <v>-0.78500000000000003</v>
      </c>
      <c r="U28">
        <v>-0.80400000000000005</v>
      </c>
      <c r="V28">
        <v>-0.82899999999999996</v>
      </c>
      <c r="W28">
        <v>-0.86099999999999999</v>
      </c>
      <c r="X28">
        <v>-0.89</v>
      </c>
    </row>
    <row r="29" spans="1:24" hidden="1" x14ac:dyDescent="0.25">
      <c r="A29">
        <v>213</v>
      </c>
      <c r="B29">
        <v>-0.41399999999999998</v>
      </c>
      <c r="C29">
        <v>-0.38300000000000001</v>
      </c>
      <c r="D29">
        <v>-0.432</v>
      </c>
      <c r="E29">
        <v>-0.46100000000000002</v>
      </c>
      <c r="F29">
        <v>-0.47299999999999998</v>
      </c>
      <c r="G29">
        <v>-0.52300000000000002</v>
      </c>
      <c r="H29">
        <v>-0.48399999999999999</v>
      </c>
      <c r="I29">
        <v>-0.47199999999999998</v>
      </c>
      <c r="J29">
        <v>-0.38</v>
      </c>
      <c r="O29">
        <v>213</v>
      </c>
      <c r="P29">
        <v>-0.59699999999999998</v>
      </c>
      <c r="Q29">
        <v>-0.498</v>
      </c>
      <c r="R29">
        <v>-0.61799999999999999</v>
      </c>
      <c r="S29" s="39">
        <f t="shared" si="0"/>
        <v>-0.66449999999999998</v>
      </c>
      <c r="T29">
        <v>-0.71099999999999997</v>
      </c>
      <c r="U29">
        <v>-0.73799999999999999</v>
      </c>
      <c r="V29">
        <v>-0.76500000000000001</v>
      </c>
      <c r="W29">
        <v>-0.78800000000000003</v>
      </c>
      <c r="X29">
        <v>-0.83099999999999996</v>
      </c>
    </row>
    <row r="30" spans="1:24" hidden="1" x14ac:dyDescent="0.25">
      <c r="A30">
        <v>214</v>
      </c>
      <c r="B30">
        <v>-0.42399999999999999</v>
      </c>
      <c r="C30">
        <v>-0.38300000000000001</v>
      </c>
      <c r="D30">
        <v>-0.43099999999999999</v>
      </c>
      <c r="E30">
        <v>-0.45100000000000001</v>
      </c>
      <c r="F30">
        <v>-0.44400000000000001</v>
      </c>
      <c r="G30">
        <v>-0.495</v>
      </c>
      <c r="H30">
        <v>-0.46600000000000003</v>
      </c>
      <c r="I30">
        <v>-0.436</v>
      </c>
      <c r="J30">
        <v>-0.35699999999999998</v>
      </c>
      <c r="O30">
        <v>214</v>
      </c>
      <c r="P30">
        <v>-0.59799999999999998</v>
      </c>
      <c r="Q30">
        <v>-0.45400000000000001</v>
      </c>
      <c r="R30">
        <v>-0.623</v>
      </c>
      <c r="S30" s="39">
        <f t="shared" si="0"/>
        <v>-0.66300000000000003</v>
      </c>
      <c r="T30">
        <v>-0.70299999999999996</v>
      </c>
      <c r="U30">
        <v>-0.745</v>
      </c>
      <c r="V30">
        <v>-0.755</v>
      </c>
      <c r="W30">
        <v>-0.78100000000000003</v>
      </c>
      <c r="X30">
        <v>-0.81100000000000005</v>
      </c>
    </row>
    <row r="31" spans="1:24" hidden="1" x14ac:dyDescent="0.25">
      <c r="A31">
        <v>215</v>
      </c>
      <c r="B31">
        <v>-0.48299999999999998</v>
      </c>
      <c r="C31">
        <v>-0.44500000000000001</v>
      </c>
      <c r="D31">
        <v>-0.48099999999999998</v>
      </c>
      <c r="E31">
        <v>-0.48699999999999999</v>
      </c>
      <c r="F31">
        <v>-0.48299999999999998</v>
      </c>
      <c r="G31">
        <v>-0.52500000000000002</v>
      </c>
      <c r="H31">
        <v>-0.48499999999999999</v>
      </c>
      <c r="I31">
        <v>-0.46400000000000002</v>
      </c>
      <c r="J31">
        <v>-0.38200000000000001</v>
      </c>
      <c r="O31">
        <v>215</v>
      </c>
      <c r="P31">
        <v>-0.66400000000000003</v>
      </c>
      <c r="Q31">
        <v>-0.52900000000000003</v>
      </c>
      <c r="R31">
        <v>-0.67100000000000004</v>
      </c>
      <c r="S31" s="39">
        <f t="shared" si="0"/>
        <v>-0.70550000000000002</v>
      </c>
      <c r="T31">
        <v>-0.74</v>
      </c>
      <c r="U31">
        <v>-0.77300000000000002</v>
      </c>
      <c r="V31">
        <v>-0.78900000000000003</v>
      </c>
      <c r="W31">
        <v>-0.81100000000000005</v>
      </c>
      <c r="X31">
        <v>-0.83499999999999996</v>
      </c>
    </row>
    <row r="32" spans="1:24" hidden="1" x14ac:dyDescent="0.25">
      <c r="A32">
        <v>216</v>
      </c>
      <c r="B32">
        <v>-0.52700000000000002</v>
      </c>
      <c r="C32">
        <v>-0.48299999999999998</v>
      </c>
      <c r="D32">
        <v>-0.51700000000000002</v>
      </c>
      <c r="E32">
        <v>-0.52100000000000002</v>
      </c>
      <c r="F32">
        <v>-0.52200000000000002</v>
      </c>
      <c r="G32">
        <v>-0.56499999999999995</v>
      </c>
      <c r="H32">
        <v>-0.52300000000000002</v>
      </c>
      <c r="I32">
        <v>-0.504</v>
      </c>
      <c r="J32">
        <v>-0.41899999999999998</v>
      </c>
      <c r="O32">
        <v>216</v>
      </c>
      <c r="P32">
        <v>-0.70599999999999996</v>
      </c>
      <c r="Q32">
        <v>-0.58099999999999996</v>
      </c>
      <c r="R32">
        <v>-0.71199999999999997</v>
      </c>
      <c r="S32" s="39">
        <f t="shared" si="0"/>
        <v>-0.74199999999999999</v>
      </c>
      <c r="T32">
        <v>-0.77200000000000002</v>
      </c>
      <c r="U32">
        <v>-0.80300000000000005</v>
      </c>
      <c r="V32">
        <v>-0.81499999999999995</v>
      </c>
      <c r="W32">
        <v>-0.83699999999999997</v>
      </c>
      <c r="X32">
        <v>-0.85599999999999998</v>
      </c>
    </row>
    <row r="33" spans="1:24" hidden="1" x14ac:dyDescent="0.25">
      <c r="A33">
        <v>217</v>
      </c>
      <c r="B33">
        <v>-0.54400000000000004</v>
      </c>
      <c r="C33">
        <v>-0.49299999999999999</v>
      </c>
      <c r="D33">
        <v>-0.52400000000000002</v>
      </c>
      <c r="E33">
        <v>-0.52800000000000002</v>
      </c>
      <c r="F33">
        <v>-0.53600000000000003</v>
      </c>
      <c r="G33">
        <v>-0.57799999999999996</v>
      </c>
      <c r="H33">
        <v>-0.53800000000000003</v>
      </c>
      <c r="I33">
        <v>-0.51</v>
      </c>
      <c r="J33">
        <v>-0.43</v>
      </c>
      <c r="O33">
        <v>217</v>
      </c>
      <c r="P33">
        <v>-0.72399999999999998</v>
      </c>
      <c r="Q33">
        <v>-0.63600000000000001</v>
      </c>
      <c r="R33">
        <v>-0.72499999999999998</v>
      </c>
      <c r="S33" s="39">
        <f t="shared" si="0"/>
        <v>-0.755</v>
      </c>
      <c r="T33">
        <v>-0.78500000000000003</v>
      </c>
      <c r="U33">
        <v>-0.81799999999999995</v>
      </c>
      <c r="V33">
        <v>-0.82799999999999996</v>
      </c>
      <c r="W33">
        <v>-0.84499999999999997</v>
      </c>
      <c r="X33">
        <v>-0.86499999999999999</v>
      </c>
    </row>
    <row r="34" spans="1:24" hidden="1" x14ac:dyDescent="0.25">
      <c r="A34">
        <v>218</v>
      </c>
      <c r="B34">
        <v>-0.58499999999999996</v>
      </c>
      <c r="C34">
        <v>-0.53500000000000003</v>
      </c>
      <c r="D34">
        <v>-0.56000000000000005</v>
      </c>
      <c r="E34">
        <v>-0.56599999999999995</v>
      </c>
      <c r="F34">
        <v>-0.55600000000000005</v>
      </c>
      <c r="G34">
        <v>-0.59599999999999997</v>
      </c>
      <c r="H34">
        <v>-0.55100000000000005</v>
      </c>
      <c r="I34">
        <v>-0.52100000000000002</v>
      </c>
      <c r="J34">
        <v>-0.442</v>
      </c>
      <c r="O34">
        <v>218</v>
      </c>
      <c r="P34">
        <v>-0.77300000000000002</v>
      </c>
      <c r="Q34">
        <v>-0.68700000000000006</v>
      </c>
      <c r="R34">
        <v>-0.76600000000000001</v>
      </c>
      <c r="S34" s="39">
        <f t="shared" si="0"/>
        <v>-0.79200000000000004</v>
      </c>
      <c r="T34">
        <v>-0.81799999999999995</v>
      </c>
      <c r="U34">
        <v>-0.85399999999999998</v>
      </c>
      <c r="V34">
        <v>-0.85699999999999998</v>
      </c>
      <c r="W34">
        <v>-0.872</v>
      </c>
      <c r="X34">
        <v>-0.89300000000000002</v>
      </c>
    </row>
    <row r="35" spans="1:24" hidden="1" x14ac:dyDescent="0.25">
      <c r="A35">
        <v>219</v>
      </c>
      <c r="B35">
        <v>-0.628</v>
      </c>
      <c r="C35">
        <v>-0.56799999999999995</v>
      </c>
      <c r="D35">
        <v>-0.59199999999999997</v>
      </c>
      <c r="E35">
        <v>-0.59199999999999997</v>
      </c>
      <c r="F35">
        <v>-0.59899999999999998</v>
      </c>
      <c r="G35">
        <v>-0.64200000000000002</v>
      </c>
      <c r="H35">
        <v>-0.58799999999999997</v>
      </c>
      <c r="I35">
        <v>-0.56200000000000006</v>
      </c>
      <c r="J35">
        <v>-0.48599999999999999</v>
      </c>
      <c r="O35">
        <v>219</v>
      </c>
      <c r="P35">
        <v>-0.82599999999999996</v>
      </c>
      <c r="Q35">
        <v>-0.71499999999999997</v>
      </c>
      <c r="R35">
        <v>-0.81</v>
      </c>
      <c r="S35" s="39">
        <f t="shared" si="0"/>
        <v>-0.83600000000000008</v>
      </c>
      <c r="T35">
        <v>-0.86199999999999999</v>
      </c>
      <c r="U35">
        <v>-0.89100000000000001</v>
      </c>
      <c r="V35">
        <v>-0.89</v>
      </c>
      <c r="W35">
        <v>-0.90600000000000003</v>
      </c>
      <c r="X35">
        <v>-0.92200000000000004</v>
      </c>
    </row>
    <row r="36" spans="1:24" hidden="1" x14ac:dyDescent="0.25">
      <c r="A36">
        <v>220</v>
      </c>
      <c r="B36">
        <v>-0.63100000000000001</v>
      </c>
      <c r="C36">
        <v>-0.57299999999999995</v>
      </c>
      <c r="D36">
        <v>-0.59199999999999997</v>
      </c>
      <c r="E36">
        <v>-0.59</v>
      </c>
      <c r="F36">
        <v>-0.59299999999999997</v>
      </c>
      <c r="G36">
        <v>-0.63600000000000001</v>
      </c>
      <c r="H36">
        <v>-0.59</v>
      </c>
      <c r="I36">
        <v>-0.56299999999999994</v>
      </c>
      <c r="J36">
        <v>-0.48299999999999998</v>
      </c>
      <c r="O36">
        <v>220</v>
      </c>
      <c r="P36">
        <v>-0.83</v>
      </c>
      <c r="Q36">
        <v>-0.76200000000000001</v>
      </c>
      <c r="R36">
        <v>-0.81499999999999995</v>
      </c>
      <c r="S36" s="39">
        <f t="shared" si="0"/>
        <v>-0.83799999999999997</v>
      </c>
      <c r="T36">
        <v>-0.86099999999999999</v>
      </c>
      <c r="U36">
        <v>-0.89500000000000002</v>
      </c>
      <c r="V36">
        <v>-0.89300000000000002</v>
      </c>
      <c r="W36">
        <v>-0.90400000000000003</v>
      </c>
      <c r="X36">
        <v>-0.91900000000000004</v>
      </c>
    </row>
    <row r="37" spans="1:24" hidden="1" x14ac:dyDescent="0.25">
      <c r="A37">
        <v>221</v>
      </c>
      <c r="B37">
        <v>-0.59599999999999997</v>
      </c>
      <c r="C37">
        <v>-0.54400000000000004</v>
      </c>
      <c r="D37">
        <v>-0.56100000000000005</v>
      </c>
      <c r="E37">
        <v>-0.56599999999999995</v>
      </c>
      <c r="F37">
        <v>-0.56299999999999994</v>
      </c>
      <c r="G37">
        <v>-0.60599999999999998</v>
      </c>
      <c r="H37">
        <v>-0.56299999999999994</v>
      </c>
      <c r="I37">
        <v>-0.53700000000000003</v>
      </c>
      <c r="J37">
        <v>-0.46500000000000002</v>
      </c>
      <c r="O37">
        <v>221</v>
      </c>
      <c r="P37">
        <v>-0.78200000000000003</v>
      </c>
      <c r="Q37">
        <v>-0.75800000000000001</v>
      </c>
      <c r="R37">
        <v>-0.77600000000000002</v>
      </c>
      <c r="S37" s="39">
        <f t="shared" si="0"/>
        <v>-0.8</v>
      </c>
      <c r="T37">
        <v>-0.82399999999999995</v>
      </c>
      <c r="U37">
        <v>-0.86</v>
      </c>
      <c r="V37">
        <v>-0.86399999999999999</v>
      </c>
      <c r="W37">
        <v>-0.876</v>
      </c>
      <c r="X37">
        <v>-0.89</v>
      </c>
    </row>
    <row r="38" spans="1:24" hidden="1" x14ac:dyDescent="0.25">
      <c r="A38">
        <v>222</v>
      </c>
      <c r="B38">
        <v>-0.58599999999999997</v>
      </c>
      <c r="C38">
        <v>-0.53100000000000003</v>
      </c>
      <c r="D38">
        <v>-0.55600000000000005</v>
      </c>
      <c r="E38">
        <v>-0.56000000000000005</v>
      </c>
      <c r="F38">
        <v>-0.54800000000000004</v>
      </c>
      <c r="G38">
        <v>-0.59299999999999997</v>
      </c>
      <c r="H38">
        <v>-0.54500000000000004</v>
      </c>
      <c r="I38">
        <v>-0.52600000000000002</v>
      </c>
      <c r="J38">
        <v>-0.45100000000000001</v>
      </c>
      <c r="O38">
        <v>222</v>
      </c>
      <c r="P38">
        <v>-0.77</v>
      </c>
      <c r="Q38">
        <v>-0.73799999999999999</v>
      </c>
      <c r="R38">
        <v>-0.76400000000000001</v>
      </c>
      <c r="S38" s="39">
        <f t="shared" si="0"/>
        <v>-0.78949999999999998</v>
      </c>
      <c r="T38">
        <v>-0.81499999999999995</v>
      </c>
      <c r="U38">
        <v>-0.85099999999999998</v>
      </c>
      <c r="V38">
        <v>-0.85199999999999998</v>
      </c>
      <c r="W38">
        <v>-0.86599999999999999</v>
      </c>
      <c r="X38">
        <v>-0.88500000000000001</v>
      </c>
    </row>
    <row r="39" spans="1:24" hidden="1" x14ac:dyDescent="0.25">
      <c r="A39">
        <v>223</v>
      </c>
      <c r="B39">
        <v>-0.66300000000000003</v>
      </c>
      <c r="C39">
        <v>-0.60099999999999998</v>
      </c>
      <c r="D39">
        <v>-0.62</v>
      </c>
      <c r="E39">
        <v>-0.61199999999999999</v>
      </c>
      <c r="F39">
        <v>-0.60499999999999998</v>
      </c>
      <c r="G39">
        <v>-0.65</v>
      </c>
      <c r="H39">
        <v>-0.59399999999999997</v>
      </c>
      <c r="I39">
        <v>-0.56999999999999995</v>
      </c>
      <c r="J39">
        <v>-0.496</v>
      </c>
      <c r="O39">
        <v>223</v>
      </c>
      <c r="P39">
        <v>-0.85399999999999998</v>
      </c>
      <c r="Q39">
        <v>-0.70799999999999996</v>
      </c>
      <c r="R39">
        <v>-0.83499999999999996</v>
      </c>
      <c r="S39" s="39">
        <f t="shared" si="0"/>
        <v>-0.85450000000000004</v>
      </c>
      <c r="T39">
        <v>-0.874</v>
      </c>
      <c r="U39">
        <v>-0.90700000000000003</v>
      </c>
      <c r="V39">
        <v>-0.90200000000000002</v>
      </c>
      <c r="W39">
        <v>-0.91200000000000003</v>
      </c>
      <c r="X39">
        <v>-0.92500000000000004</v>
      </c>
    </row>
    <row r="40" spans="1:24" hidden="1" x14ac:dyDescent="0.25">
      <c r="A40">
        <v>224</v>
      </c>
      <c r="B40">
        <v>-0.78400000000000003</v>
      </c>
      <c r="C40">
        <v>-0.71</v>
      </c>
      <c r="D40">
        <v>-0.71499999999999997</v>
      </c>
      <c r="E40">
        <v>-0.70399999999999996</v>
      </c>
      <c r="F40">
        <v>-0.68</v>
      </c>
      <c r="G40">
        <v>-0.71599999999999997</v>
      </c>
      <c r="H40">
        <v>-0.65300000000000002</v>
      </c>
      <c r="I40">
        <v>-0.625</v>
      </c>
      <c r="J40">
        <v>-0.54800000000000004</v>
      </c>
      <c r="O40">
        <v>224</v>
      </c>
      <c r="P40">
        <v>-0.97499999999999998</v>
      </c>
      <c r="Q40">
        <v>-0.80600000000000005</v>
      </c>
      <c r="R40">
        <v>-0.92800000000000005</v>
      </c>
      <c r="S40" s="39">
        <f t="shared" si="0"/>
        <v>-0.9415</v>
      </c>
      <c r="T40">
        <v>-0.95499999999999996</v>
      </c>
      <c r="U40">
        <v>-0.98199999999999998</v>
      </c>
      <c r="V40">
        <v>-0.97199999999999998</v>
      </c>
      <c r="W40">
        <v>-0.97599999999999998</v>
      </c>
      <c r="X40">
        <v>-0.98299999999999998</v>
      </c>
    </row>
    <row r="41" spans="1:24" hidden="1" x14ac:dyDescent="0.25">
      <c r="A41">
        <v>225</v>
      </c>
      <c r="B41">
        <v>-0.86399999999999999</v>
      </c>
      <c r="C41">
        <v>-0.78200000000000003</v>
      </c>
      <c r="D41">
        <v>-0.77600000000000002</v>
      </c>
      <c r="E41">
        <v>-0.76300000000000001</v>
      </c>
      <c r="F41">
        <v>-0.74399999999999999</v>
      </c>
      <c r="G41">
        <v>-0.77400000000000002</v>
      </c>
      <c r="H41">
        <v>-0.70699999999999996</v>
      </c>
      <c r="I41">
        <v>-0.67500000000000004</v>
      </c>
      <c r="J41">
        <v>-0.59299999999999997</v>
      </c>
      <c r="O41">
        <v>225</v>
      </c>
      <c r="P41">
        <v>-1.0629999999999999</v>
      </c>
      <c r="Q41">
        <v>-0.92900000000000005</v>
      </c>
      <c r="R41">
        <v>-0.999</v>
      </c>
      <c r="S41" s="39">
        <f t="shared" si="0"/>
        <v>-1.0065</v>
      </c>
      <c r="T41">
        <v>-1.014</v>
      </c>
      <c r="U41">
        <v>-1.0369999999999999</v>
      </c>
      <c r="V41">
        <v>-1.022</v>
      </c>
      <c r="W41">
        <v>-1.022</v>
      </c>
      <c r="X41">
        <v>-1.024</v>
      </c>
    </row>
    <row r="42" spans="1:24" hidden="1" x14ac:dyDescent="0.25">
      <c r="A42">
        <v>226</v>
      </c>
      <c r="B42">
        <v>-0.9</v>
      </c>
      <c r="C42">
        <v>-0.81200000000000006</v>
      </c>
      <c r="D42">
        <v>-0.80300000000000005</v>
      </c>
      <c r="E42">
        <v>-0.78800000000000003</v>
      </c>
      <c r="F42">
        <v>-0.76400000000000001</v>
      </c>
      <c r="G42">
        <v>-0.78700000000000003</v>
      </c>
      <c r="H42">
        <v>-0.72099999999999997</v>
      </c>
      <c r="I42">
        <v>-0.68100000000000005</v>
      </c>
      <c r="J42">
        <v>-0.60299999999999998</v>
      </c>
      <c r="O42">
        <v>226</v>
      </c>
      <c r="P42">
        <v>-1.101</v>
      </c>
      <c r="Q42">
        <v>-1.02</v>
      </c>
      <c r="R42">
        <v>-1.0249999999999999</v>
      </c>
      <c r="S42" s="39">
        <f t="shared" si="0"/>
        <v>-1.0305</v>
      </c>
      <c r="T42">
        <v>-1.036</v>
      </c>
      <c r="U42">
        <v>-1.0549999999999999</v>
      </c>
      <c r="V42">
        <v>-1.0369999999999999</v>
      </c>
      <c r="W42">
        <v>-1.0329999999999999</v>
      </c>
      <c r="X42">
        <v>-1.032</v>
      </c>
    </row>
    <row r="43" spans="1:24" hidden="1" x14ac:dyDescent="0.25">
      <c r="A43">
        <v>227</v>
      </c>
      <c r="B43">
        <v>-0.89400000000000002</v>
      </c>
      <c r="C43">
        <v>-0.81</v>
      </c>
      <c r="D43">
        <v>-0.79800000000000004</v>
      </c>
      <c r="E43">
        <v>-0.78200000000000003</v>
      </c>
      <c r="F43">
        <v>-0.75900000000000001</v>
      </c>
      <c r="G43">
        <v>-0.78200000000000003</v>
      </c>
      <c r="H43">
        <v>-0.71599999999999997</v>
      </c>
      <c r="I43">
        <v>-0.67700000000000005</v>
      </c>
      <c r="J43">
        <v>-0.59499999999999997</v>
      </c>
      <c r="O43">
        <v>227</v>
      </c>
      <c r="P43">
        <v>-1.095</v>
      </c>
      <c r="Q43">
        <v>-1.028</v>
      </c>
      <c r="R43">
        <v>-1.018</v>
      </c>
      <c r="S43" s="39">
        <f t="shared" si="0"/>
        <v>-1.022</v>
      </c>
      <c r="T43">
        <v>-1.026</v>
      </c>
      <c r="U43">
        <v>-1.042</v>
      </c>
      <c r="V43">
        <v>-1.024</v>
      </c>
      <c r="W43">
        <v>-1.018</v>
      </c>
      <c r="X43">
        <v>-1.02</v>
      </c>
    </row>
    <row r="44" spans="1:24" hidden="1" x14ac:dyDescent="0.25">
      <c r="A44">
        <v>228</v>
      </c>
      <c r="B44">
        <v>-0.86199999999999999</v>
      </c>
      <c r="C44">
        <v>-0.78</v>
      </c>
      <c r="D44">
        <v>-0.76800000000000002</v>
      </c>
      <c r="E44">
        <v>-0.754</v>
      </c>
      <c r="F44">
        <v>-0.73599999999999999</v>
      </c>
      <c r="G44">
        <v>-0.755</v>
      </c>
      <c r="H44">
        <v>-0.69399999999999995</v>
      </c>
      <c r="I44">
        <v>-0.65600000000000003</v>
      </c>
      <c r="J44">
        <v>-0.57199999999999995</v>
      </c>
      <c r="O44">
        <v>228</v>
      </c>
      <c r="P44">
        <v>-1.0549999999999999</v>
      </c>
      <c r="Q44">
        <v>-1.034</v>
      </c>
      <c r="R44">
        <v>-0.98299999999999998</v>
      </c>
      <c r="S44" s="39">
        <f t="shared" si="0"/>
        <v>-0.98750000000000004</v>
      </c>
      <c r="T44">
        <v>-0.99199999999999999</v>
      </c>
      <c r="U44">
        <v>-1.004</v>
      </c>
      <c r="V44">
        <v>-0.98699999999999999</v>
      </c>
      <c r="W44">
        <v>-0.98299999999999998</v>
      </c>
      <c r="X44">
        <v>-0.98499999999999999</v>
      </c>
    </row>
    <row r="45" spans="1:24" hidden="1" x14ac:dyDescent="0.25">
      <c r="A45">
        <v>229</v>
      </c>
      <c r="B45">
        <v>-0.80700000000000005</v>
      </c>
      <c r="C45">
        <v>-0.73399999999999999</v>
      </c>
      <c r="D45">
        <v>-0.72399999999999998</v>
      </c>
      <c r="E45">
        <v>-0.71</v>
      </c>
      <c r="F45">
        <v>-0.69599999999999995</v>
      </c>
      <c r="G45">
        <v>-0.71699999999999997</v>
      </c>
      <c r="H45">
        <v>-0.65800000000000003</v>
      </c>
      <c r="I45">
        <v>-0.61899999999999999</v>
      </c>
      <c r="J45">
        <v>-0.53900000000000003</v>
      </c>
      <c r="O45">
        <v>229</v>
      </c>
      <c r="P45">
        <v>-0.998</v>
      </c>
      <c r="Q45">
        <v>-0.98899999999999999</v>
      </c>
      <c r="R45">
        <v>-0.93200000000000005</v>
      </c>
      <c r="S45" s="39">
        <f t="shared" si="0"/>
        <v>-0.93900000000000006</v>
      </c>
      <c r="T45">
        <v>-0.94599999999999995</v>
      </c>
      <c r="U45">
        <v>-0.95699999999999996</v>
      </c>
      <c r="V45">
        <v>-0.94099999999999995</v>
      </c>
      <c r="W45">
        <v>-0.93799999999999994</v>
      </c>
      <c r="X45">
        <v>-0.94099999999999995</v>
      </c>
    </row>
    <row r="46" spans="1:24" hidden="1" x14ac:dyDescent="0.25">
      <c r="A46">
        <v>230</v>
      </c>
      <c r="B46">
        <v>-0.74099999999999999</v>
      </c>
      <c r="C46">
        <v>-0.67500000000000004</v>
      </c>
      <c r="D46">
        <v>-0.66800000000000004</v>
      </c>
      <c r="E46">
        <v>-0.65700000000000003</v>
      </c>
      <c r="F46">
        <v>-0.64800000000000002</v>
      </c>
      <c r="G46">
        <v>-0.66700000000000004</v>
      </c>
      <c r="H46">
        <v>-0.61499999999999999</v>
      </c>
      <c r="I46">
        <v>-0.57599999999999996</v>
      </c>
      <c r="J46">
        <v>-0.498</v>
      </c>
      <c r="O46">
        <v>230</v>
      </c>
      <c r="P46">
        <v>-0.92800000000000005</v>
      </c>
      <c r="Q46">
        <v>-0.92700000000000005</v>
      </c>
      <c r="R46">
        <v>-0.872</v>
      </c>
      <c r="S46" s="39">
        <f t="shared" si="0"/>
        <v>-0.88050000000000006</v>
      </c>
      <c r="T46">
        <v>-0.88900000000000001</v>
      </c>
      <c r="U46">
        <v>-0.90100000000000002</v>
      </c>
      <c r="V46">
        <v>-0.88800000000000001</v>
      </c>
      <c r="W46">
        <v>-0.88400000000000001</v>
      </c>
      <c r="X46">
        <v>-0.88900000000000001</v>
      </c>
    </row>
    <row r="47" spans="1:24" hidden="1" x14ac:dyDescent="0.25">
      <c r="A47">
        <v>231</v>
      </c>
      <c r="B47">
        <v>-0.67100000000000004</v>
      </c>
      <c r="C47">
        <v>-0.61299999999999999</v>
      </c>
      <c r="D47">
        <v>-0.61</v>
      </c>
      <c r="E47">
        <v>-0.60199999999999998</v>
      </c>
      <c r="F47">
        <v>-0.59299999999999997</v>
      </c>
      <c r="G47">
        <v>-0.61399999999999999</v>
      </c>
      <c r="H47">
        <v>-0.56699999999999995</v>
      </c>
      <c r="I47">
        <v>-0.53</v>
      </c>
      <c r="J47">
        <v>-0.45300000000000001</v>
      </c>
      <c r="O47">
        <v>231</v>
      </c>
      <c r="P47">
        <v>-0.84499999999999997</v>
      </c>
      <c r="Q47">
        <v>-0.84899999999999998</v>
      </c>
      <c r="R47">
        <v>-0.79800000000000004</v>
      </c>
      <c r="S47" s="39">
        <f t="shared" si="0"/>
        <v>-0.80899999999999994</v>
      </c>
      <c r="T47">
        <v>-0.82</v>
      </c>
      <c r="U47">
        <v>-0.83499999999999996</v>
      </c>
      <c r="V47">
        <v>-0.82299999999999995</v>
      </c>
      <c r="W47">
        <v>-0.81799999999999995</v>
      </c>
      <c r="X47">
        <v>-0.82699999999999996</v>
      </c>
    </row>
    <row r="48" spans="1:24" hidden="1" x14ac:dyDescent="0.25">
      <c r="A48">
        <v>232</v>
      </c>
      <c r="B48">
        <v>-0.59599999999999997</v>
      </c>
      <c r="C48">
        <v>-0.54600000000000004</v>
      </c>
      <c r="D48">
        <v>-0.54800000000000004</v>
      </c>
      <c r="E48">
        <v>-0.54100000000000004</v>
      </c>
      <c r="F48">
        <v>-0.53600000000000003</v>
      </c>
      <c r="G48">
        <v>-0.55600000000000005</v>
      </c>
      <c r="H48">
        <v>-0.51800000000000002</v>
      </c>
      <c r="I48">
        <v>-0.48099999999999998</v>
      </c>
      <c r="J48">
        <v>-0.40400000000000003</v>
      </c>
      <c r="O48">
        <v>232</v>
      </c>
      <c r="P48">
        <v>-0.76</v>
      </c>
      <c r="Q48">
        <v>-0.76900000000000002</v>
      </c>
      <c r="R48">
        <v>-0.72499999999999998</v>
      </c>
      <c r="S48" s="39">
        <f t="shared" si="0"/>
        <v>-0.73899999999999999</v>
      </c>
      <c r="T48">
        <v>-0.753</v>
      </c>
      <c r="U48">
        <v>-0.76600000000000001</v>
      </c>
      <c r="V48">
        <v>-0.75600000000000001</v>
      </c>
      <c r="W48">
        <v>-0.753</v>
      </c>
      <c r="X48">
        <v>-0.76400000000000001</v>
      </c>
    </row>
    <row r="49" spans="1:24" hidden="1" x14ac:dyDescent="0.25">
      <c r="A49">
        <v>233</v>
      </c>
      <c r="B49">
        <v>-0.51</v>
      </c>
      <c r="C49">
        <v>-0.46899999999999997</v>
      </c>
      <c r="D49">
        <v>-0.47699999999999998</v>
      </c>
      <c r="E49">
        <v>-0.47199999999999998</v>
      </c>
      <c r="F49">
        <v>-0.47299999999999998</v>
      </c>
      <c r="G49">
        <v>-0.49299999999999999</v>
      </c>
      <c r="H49">
        <v>-0.46100000000000002</v>
      </c>
      <c r="I49">
        <v>-0.42499999999999999</v>
      </c>
      <c r="J49">
        <v>-0.34799999999999998</v>
      </c>
      <c r="O49">
        <v>233</v>
      </c>
      <c r="P49">
        <v>-0.66300000000000003</v>
      </c>
      <c r="Q49">
        <v>-0.67900000000000005</v>
      </c>
      <c r="R49">
        <v>-0.64200000000000002</v>
      </c>
      <c r="S49" s="39">
        <f t="shared" si="0"/>
        <v>-0.66</v>
      </c>
      <c r="T49">
        <v>-0.67800000000000005</v>
      </c>
      <c r="U49">
        <v>-0.68799999999999994</v>
      </c>
      <c r="V49">
        <v>-0.68100000000000005</v>
      </c>
      <c r="W49">
        <v>-0.68100000000000005</v>
      </c>
      <c r="X49">
        <v>-0.69399999999999995</v>
      </c>
    </row>
    <row r="50" spans="1:24" hidden="1" x14ac:dyDescent="0.25">
      <c r="A50">
        <v>234</v>
      </c>
      <c r="B50">
        <v>-0.41499999999999998</v>
      </c>
      <c r="C50">
        <v>-0.38600000000000001</v>
      </c>
      <c r="D50">
        <v>-0.39800000000000002</v>
      </c>
      <c r="E50">
        <v>-0.39800000000000002</v>
      </c>
      <c r="F50">
        <v>-0.40200000000000002</v>
      </c>
      <c r="G50">
        <v>-0.42499999999999999</v>
      </c>
      <c r="H50">
        <v>-0.4</v>
      </c>
      <c r="I50">
        <v>-0.36499999999999999</v>
      </c>
      <c r="J50">
        <v>-0.28999999999999998</v>
      </c>
      <c r="O50">
        <v>234</v>
      </c>
      <c r="P50">
        <v>-0.55900000000000005</v>
      </c>
      <c r="Q50">
        <v>-0.57999999999999996</v>
      </c>
      <c r="R50">
        <v>-0.55400000000000005</v>
      </c>
      <c r="S50" s="39">
        <f t="shared" si="0"/>
        <v>-0.57499999999999996</v>
      </c>
      <c r="T50">
        <v>-0.59599999999999997</v>
      </c>
      <c r="U50">
        <v>-0.60399999999999998</v>
      </c>
      <c r="V50">
        <v>-0.60099999999999998</v>
      </c>
      <c r="W50">
        <v>-0.60199999999999998</v>
      </c>
      <c r="X50">
        <v>-0.61799999999999999</v>
      </c>
    </row>
    <row r="51" spans="1:24" hidden="1" x14ac:dyDescent="0.25">
      <c r="A51">
        <v>235</v>
      </c>
      <c r="B51">
        <v>-0.316</v>
      </c>
      <c r="C51">
        <v>-0.29899999999999999</v>
      </c>
      <c r="D51">
        <v>-0.314</v>
      </c>
      <c r="E51">
        <v>-0.318</v>
      </c>
      <c r="F51">
        <v>-0.32700000000000001</v>
      </c>
      <c r="G51">
        <v>-0.35</v>
      </c>
      <c r="H51">
        <v>-0.33300000000000002</v>
      </c>
      <c r="I51">
        <v>-0.29899999999999999</v>
      </c>
      <c r="J51">
        <v>-0.22700000000000001</v>
      </c>
      <c r="O51">
        <v>235</v>
      </c>
      <c r="P51">
        <v>-0.44500000000000001</v>
      </c>
      <c r="Q51">
        <v>-0.47799999999999998</v>
      </c>
      <c r="R51">
        <v>-0.45600000000000002</v>
      </c>
      <c r="S51" s="39">
        <f t="shared" si="0"/>
        <v>-0.48050000000000004</v>
      </c>
      <c r="T51">
        <v>-0.505</v>
      </c>
      <c r="U51">
        <v>-0.51500000000000001</v>
      </c>
      <c r="V51">
        <v>-0.51500000000000001</v>
      </c>
      <c r="W51">
        <v>-0.51700000000000002</v>
      </c>
      <c r="X51">
        <v>-0.53700000000000003</v>
      </c>
    </row>
    <row r="52" spans="1:24" hidden="1" x14ac:dyDescent="0.25">
      <c r="A52">
        <v>236</v>
      </c>
      <c r="B52">
        <v>-0.20599999999999999</v>
      </c>
      <c r="C52">
        <v>-0.20100000000000001</v>
      </c>
      <c r="D52">
        <v>-0.224</v>
      </c>
      <c r="E52">
        <v>-0.23100000000000001</v>
      </c>
      <c r="F52">
        <v>-0.245</v>
      </c>
      <c r="G52">
        <v>-0.27</v>
      </c>
      <c r="H52">
        <v>-0.26100000000000001</v>
      </c>
      <c r="I52">
        <v>-0.23</v>
      </c>
      <c r="J52">
        <v>-0.16</v>
      </c>
      <c r="O52">
        <v>236</v>
      </c>
      <c r="P52">
        <v>-0.32100000000000001</v>
      </c>
      <c r="Q52">
        <v>-0.36099999999999999</v>
      </c>
      <c r="R52">
        <v>-0.34699999999999998</v>
      </c>
      <c r="S52" s="39">
        <f t="shared" si="0"/>
        <v>-0.3765</v>
      </c>
      <c r="T52">
        <v>-0.40600000000000003</v>
      </c>
      <c r="U52">
        <v>-0.41699999999999998</v>
      </c>
      <c r="V52">
        <v>-0.42099999999999999</v>
      </c>
      <c r="W52">
        <v>-0.42499999999999999</v>
      </c>
      <c r="X52">
        <v>-0.44900000000000001</v>
      </c>
    </row>
    <row r="53" spans="1:24" hidden="1" x14ac:dyDescent="0.25">
      <c r="A53">
        <v>237</v>
      </c>
      <c r="B53">
        <v>-9.2999999999999999E-2</v>
      </c>
      <c r="C53">
        <v>-9.7000000000000003E-2</v>
      </c>
      <c r="D53">
        <v>-0.128</v>
      </c>
      <c r="E53">
        <v>-0.13900000000000001</v>
      </c>
      <c r="F53">
        <v>-0.155</v>
      </c>
      <c r="G53">
        <v>-0.185</v>
      </c>
      <c r="H53">
        <v>-0.183</v>
      </c>
      <c r="I53">
        <v>-0.155</v>
      </c>
      <c r="J53">
        <v>-8.8999999999999996E-2</v>
      </c>
      <c r="O53">
        <v>237</v>
      </c>
      <c r="P53">
        <v>-0.191</v>
      </c>
      <c r="Q53">
        <v>-0.23899999999999999</v>
      </c>
      <c r="R53">
        <v>-0.23599999999999999</v>
      </c>
      <c r="S53" s="39">
        <f t="shared" si="0"/>
        <v>-0.26949999999999996</v>
      </c>
      <c r="T53">
        <v>-0.30299999999999999</v>
      </c>
      <c r="U53">
        <v>-0.317</v>
      </c>
      <c r="V53">
        <v>-0.32300000000000001</v>
      </c>
      <c r="W53">
        <v>-0.33200000000000002</v>
      </c>
      <c r="X53">
        <v>-0.36</v>
      </c>
    </row>
    <row r="54" spans="1:24" hidden="1" x14ac:dyDescent="0.25">
      <c r="A54">
        <v>238</v>
      </c>
      <c r="B54">
        <v>2.4E-2</v>
      </c>
      <c r="C54">
        <v>8.0000000000000002E-3</v>
      </c>
      <c r="D54">
        <v>-2.9000000000000001E-2</v>
      </c>
      <c r="E54">
        <v>-4.5999999999999999E-2</v>
      </c>
      <c r="F54">
        <v>-6.4000000000000001E-2</v>
      </c>
      <c r="G54">
        <v>-9.8000000000000004E-2</v>
      </c>
      <c r="H54">
        <v>-0.10100000000000001</v>
      </c>
      <c r="I54">
        <v>-7.6999999999999999E-2</v>
      </c>
      <c r="J54">
        <v>-1.4999999999999999E-2</v>
      </c>
      <c r="O54">
        <v>238</v>
      </c>
      <c r="P54">
        <v>-5.8000000000000003E-2</v>
      </c>
      <c r="Q54">
        <v>-0.11</v>
      </c>
      <c r="R54">
        <v>-0.123</v>
      </c>
      <c r="S54" s="39">
        <f t="shared" si="0"/>
        <v>-0.1595</v>
      </c>
      <c r="T54">
        <v>-0.19600000000000001</v>
      </c>
      <c r="U54">
        <v>-0.214</v>
      </c>
      <c r="V54">
        <v>-0.22500000000000001</v>
      </c>
      <c r="W54">
        <v>-0.23699999999999999</v>
      </c>
      <c r="X54">
        <v>-0.26900000000000002</v>
      </c>
    </row>
    <row r="55" spans="1:24" hidden="1" x14ac:dyDescent="0.25">
      <c r="A55">
        <v>239</v>
      </c>
      <c r="B55">
        <v>0.13900000000000001</v>
      </c>
      <c r="C55">
        <v>0.11</v>
      </c>
      <c r="D55">
        <v>6.7000000000000004E-2</v>
      </c>
      <c r="E55">
        <v>4.3999999999999997E-2</v>
      </c>
      <c r="F55">
        <v>2.5999999999999999E-2</v>
      </c>
      <c r="G55">
        <v>-1.2E-2</v>
      </c>
      <c r="H55">
        <v>-2.1999999999999999E-2</v>
      </c>
      <c r="I55">
        <v>-2E-3</v>
      </c>
      <c r="J55">
        <v>5.8000000000000003E-2</v>
      </c>
      <c r="O55">
        <v>239</v>
      </c>
      <c r="P55">
        <v>7.2999999999999995E-2</v>
      </c>
      <c r="Q55">
        <v>0.02</v>
      </c>
      <c r="R55">
        <v>-8.9999999999999993E-3</v>
      </c>
      <c r="S55" s="39">
        <f t="shared" si="0"/>
        <v>-4.9499999999999995E-2</v>
      </c>
      <c r="T55">
        <v>-0.09</v>
      </c>
      <c r="U55">
        <v>-0.113</v>
      </c>
      <c r="V55">
        <v>-0.129</v>
      </c>
      <c r="W55">
        <v>-0.14199999999999999</v>
      </c>
      <c r="X55">
        <v>-0.17799999999999999</v>
      </c>
    </row>
    <row r="56" spans="1:24" hidden="1" x14ac:dyDescent="0.25">
      <c r="A56">
        <v>240</v>
      </c>
      <c r="B56">
        <v>0.255</v>
      </c>
      <c r="C56">
        <v>0.214</v>
      </c>
      <c r="D56">
        <v>0.16500000000000001</v>
      </c>
      <c r="E56">
        <v>0.13600000000000001</v>
      </c>
      <c r="F56">
        <v>0.115</v>
      </c>
      <c r="G56">
        <v>7.3999999999999996E-2</v>
      </c>
      <c r="H56">
        <v>5.7000000000000002E-2</v>
      </c>
      <c r="I56">
        <v>7.2999999999999995E-2</v>
      </c>
      <c r="J56">
        <v>0.129</v>
      </c>
      <c r="O56">
        <v>240</v>
      </c>
      <c r="P56">
        <v>0.20100000000000001</v>
      </c>
      <c r="Q56">
        <v>0.15</v>
      </c>
      <c r="R56">
        <v>0.10199999999999999</v>
      </c>
      <c r="S56" s="39">
        <f t="shared" si="0"/>
        <v>5.6999999999999995E-2</v>
      </c>
      <c r="T56">
        <v>1.2E-2</v>
      </c>
      <c r="U56">
        <v>-1.4999999999999999E-2</v>
      </c>
      <c r="V56">
        <v>-3.4000000000000002E-2</v>
      </c>
      <c r="W56">
        <v>-0.05</v>
      </c>
      <c r="X56">
        <v>-0.09</v>
      </c>
    </row>
    <row r="57" spans="1:24" hidden="1" x14ac:dyDescent="0.25">
      <c r="A57">
        <v>241</v>
      </c>
      <c r="B57">
        <v>0.376</v>
      </c>
      <c r="C57">
        <v>0.32400000000000001</v>
      </c>
      <c r="D57">
        <v>0.26700000000000002</v>
      </c>
      <c r="E57">
        <v>0.23100000000000001</v>
      </c>
      <c r="F57">
        <v>0.21</v>
      </c>
      <c r="G57">
        <v>0.16400000000000001</v>
      </c>
      <c r="H57">
        <v>0.13900000000000001</v>
      </c>
      <c r="I57">
        <v>0.151</v>
      </c>
      <c r="J57">
        <v>0.20399999999999999</v>
      </c>
      <c r="O57">
        <v>241</v>
      </c>
      <c r="P57">
        <v>0.34</v>
      </c>
      <c r="Q57">
        <v>0.27800000000000002</v>
      </c>
      <c r="R57">
        <v>0.219</v>
      </c>
      <c r="S57" s="39">
        <f t="shared" si="0"/>
        <v>0.16949999999999998</v>
      </c>
      <c r="T57">
        <v>0.12</v>
      </c>
      <c r="U57">
        <v>0.09</v>
      </c>
      <c r="V57">
        <v>6.7000000000000004E-2</v>
      </c>
      <c r="W57">
        <v>4.7E-2</v>
      </c>
      <c r="X57">
        <v>1E-3</v>
      </c>
    </row>
    <row r="58" spans="1:24" hidden="1" x14ac:dyDescent="0.25">
      <c r="A58">
        <v>242</v>
      </c>
      <c r="B58">
        <v>0.51100000000000001</v>
      </c>
      <c r="C58">
        <v>0.44500000000000001</v>
      </c>
      <c r="D58">
        <v>0.377</v>
      </c>
      <c r="E58">
        <v>0.33800000000000002</v>
      </c>
      <c r="F58">
        <v>0.314</v>
      </c>
      <c r="G58">
        <v>0.26100000000000001</v>
      </c>
      <c r="H58">
        <v>0.22900000000000001</v>
      </c>
      <c r="I58">
        <v>0.23699999999999999</v>
      </c>
      <c r="J58">
        <v>0.28499999999999998</v>
      </c>
      <c r="O58">
        <v>242</v>
      </c>
      <c r="P58">
        <v>0.49099999999999999</v>
      </c>
      <c r="Q58">
        <v>0.41699999999999998</v>
      </c>
      <c r="R58">
        <v>0.34599999999999997</v>
      </c>
      <c r="S58" s="39">
        <f t="shared" si="0"/>
        <v>0.29099999999999998</v>
      </c>
      <c r="T58">
        <v>0.23599999999999999</v>
      </c>
      <c r="U58">
        <v>0.20300000000000001</v>
      </c>
      <c r="V58">
        <v>0.17599999999999999</v>
      </c>
      <c r="W58">
        <v>0.151</v>
      </c>
      <c r="X58">
        <v>0.1</v>
      </c>
    </row>
    <row r="59" spans="1:24" hidden="1" x14ac:dyDescent="0.25">
      <c r="A59">
        <v>243</v>
      </c>
      <c r="B59">
        <v>0.65700000000000003</v>
      </c>
      <c r="C59">
        <v>0.57399999999999995</v>
      </c>
      <c r="D59">
        <v>0.498</v>
      </c>
      <c r="E59">
        <v>0.45200000000000001</v>
      </c>
      <c r="F59">
        <v>0.42399999999999999</v>
      </c>
      <c r="G59">
        <v>0.36599999999999999</v>
      </c>
      <c r="H59">
        <v>0.32500000000000001</v>
      </c>
      <c r="I59">
        <v>0.32700000000000001</v>
      </c>
      <c r="J59">
        <v>0.37</v>
      </c>
      <c r="O59">
        <v>243</v>
      </c>
      <c r="P59">
        <v>0.65300000000000002</v>
      </c>
      <c r="Q59">
        <v>0.56899999999999995</v>
      </c>
      <c r="R59">
        <v>0.48099999999999998</v>
      </c>
      <c r="S59" s="39">
        <f t="shared" si="0"/>
        <v>0.42099999999999999</v>
      </c>
      <c r="T59">
        <v>0.36099999999999999</v>
      </c>
      <c r="U59">
        <v>0.32300000000000001</v>
      </c>
      <c r="V59">
        <v>0.28799999999999998</v>
      </c>
      <c r="W59">
        <v>0.26</v>
      </c>
      <c r="X59">
        <v>0.20399999999999999</v>
      </c>
    </row>
    <row r="60" spans="1:24" hidden="1" x14ac:dyDescent="0.25">
      <c r="A60">
        <v>244</v>
      </c>
      <c r="B60">
        <v>0.80700000000000005</v>
      </c>
      <c r="C60">
        <v>0.70599999999999996</v>
      </c>
      <c r="D60">
        <v>0.622</v>
      </c>
      <c r="E60">
        <v>0.56899999999999995</v>
      </c>
      <c r="F60">
        <v>0.53500000000000003</v>
      </c>
      <c r="G60">
        <v>0.47399999999999998</v>
      </c>
      <c r="H60">
        <v>0.42299999999999999</v>
      </c>
      <c r="I60">
        <v>0.41799999999999998</v>
      </c>
      <c r="J60">
        <v>0.45700000000000002</v>
      </c>
      <c r="O60">
        <v>244</v>
      </c>
      <c r="P60">
        <v>0.81599999999999995</v>
      </c>
      <c r="Q60">
        <v>0.73299999999999998</v>
      </c>
      <c r="R60">
        <v>0.62</v>
      </c>
      <c r="S60" s="39">
        <f t="shared" si="0"/>
        <v>0.55499999999999994</v>
      </c>
      <c r="T60">
        <v>0.49</v>
      </c>
      <c r="U60">
        <v>0.443</v>
      </c>
      <c r="V60">
        <v>0.40400000000000003</v>
      </c>
      <c r="W60">
        <v>0.37</v>
      </c>
      <c r="X60">
        <v>0.308</v>
      </c>
    </row>
    <row r="61" spans="1:24" x14ac:dyDescent="0.25">
      <c r="A61">
        <v>245</v>
      </c>
      <c r="B61">
        <v>0.94299999999999995</v>
      </c>
      <c r="C61">
        <v>0.82799999999999996</v>
      </c>
      <c r="D61">
        <v>0.73399999999999999</v>
      </c>
      <c r="E61">
        <v>0.67800000000000005</v>
      </c>
      <c r="F61">
        <v>0.64</v>
      </c>
      <c r="G61">
        <v>0.57299999999999995</v>
      </c>
      <c r="H61">
        <v>0.51200000000000001</v>
      </c>
      <c r="I61">
        <v>0.504</v>
      </c>
      <c r="J61">
        <v>0.53800000000000003</v>
      </c>
      <c r="O61">
        <v>245</v>
      </c>
      <c r="P61">
        <v>0.96599999999999997</v>
      </c>
      <c r="Q61">
        <v>0.89500000000000002</v>
      </c>
      <c r="R61">
        <v>0.747</v>
      </c>
      <c r="S61" s="39">
        <f t="shared" si="0"/>
        <v>0.67700000000000005</v>
      </c>
      <c r="T61">
        <v>0.60699999999999998</v>
      </c>
      <c r="U61">
        <v>0.55400000000000005</v>
      </c>
      <c r="V61">
        <v>0.50900000000000001</v>
      </c>
      <c r="W61">
        <v>0.47</v>
      </c>
      <c r="X61">
        <v>0.40200000000000002</v>
      </c>
    </row>
    <row r="62" spans="1:24" x14ac:dyDescent="0.25">
      <c r="A62">
        <v>246</v>
      </c>
      <c r="B62">
        <v>1.048</v>
      </c>
      <c r="C62">
        <v>0.92600000000000005</v>
      </c>
      <c r="D62">
        <v>0.82199999999999995</v>
      </c>
      <c r="E62">
        <v>0.76300000000000001</v>
      </c>
      <c r="F62">
        <v>0.72299999999999998</v>
      </c>
      <c r="G62">
        <v>0.65200000000000002</v>
      </c>
      <c r="H62">
        <v>0.58399999999999996</v>
      </c>
      <c r="I62">
        <v>0.57299999999999995</v>
      </c>
      <c r="J62">
        <v>0.60399999999999998</v>
      </c>
      <c r="O62">
        <v>246</v>
      </c>
      <c r="P62">
        <v>1.0840000000000001</v>
      </c>
      <c r="Q62">
        <v>1.042</v>
      </c>
      <c r="R62">
        <v>0.84799999999999998</v>
      </c>
      <c r="S62" s="39">
        <f t="shared" si="0"/>
        <v>0.77349999999999997</v>
      </c>
      <c r="T62">
        <v>0.69899999999999995</v>
      </c>
      <c r="U62">
        <v>0.64300000000000002</v>
      </c>
      <c r="V62">
        <v>0.59199999999999997</v>
      </c>
      <c r="W62">
        <v>0.55000000000000004</v>
      </c>
      <c r="X62">
        <v>0.48</v>
      </c>
    </row>
    <row r="63" spans="1:24" x14ac:dyDescent="0.25">
      <c r="A63">
        <v>247</v>
      </c>
      <c r="B63">
        <v>1.1160000000000001</v>
      </c>
      <c r="C63">
        <v>0.98499999999999999</v>
      </c>
      <c r="D63">
        <v>0.878</v>
      </c>
      <c r="E63">
        <v>0.81599999999999995</v>
      </c>
      <c r="F63">
        <v>0.77700000000000002</v>
      </c>
      <c r="G63">
        <v>0.70199999999999996</v>
      </c>
      <c r="H63">
        <v>0.63200000000000001</v>
      </c>
      <c r="I63">
        <v>0.61799999999999999</v>
      </c>
      <c r="J63">
        <v>0.64800000000000002</v>
      </c>
      <c r="O63">
        <v>247</v>
      </c>
      <c r="P63">
        <v>1.1599999999999999</v>
      </c>
      <c r="Q63">
        <v>1.157</v>
      </c>
      <c r="R63">
        <v>0.91300000000000003</v>
      </c>
      <c r="S63" s="39">
        <f t="shared" si="0"/>
        <v>0.83650000000000002</v>
      </c>
      <c r="T63">
        <v>0.76</v>
      </c>
      <c r="U63">
        <v>0.70199999999999996</v>
      </c>
      <c r="V63">
        <v>0.64800000000000002</v>
      </c>
      <c r="W63">
        <v>0.60599999999999998</v>
      </c>
      <c r="X63">
        <v>0.53400000000000003</v>
      </c>
    </row>
    <row r="64" spans="1:24" x14ac:dyDescent="0.25">
      <c r="A64">
        <v>248</v>
      </c>
      <c r="B64">
        <v>1.1579999999999999</v>
      </c>
      <c r="C64">
        <v>1.024</v>
      </c>
      <c r="D64">
        <v>0.91700000000000004</v>
      </c>
      <c r="E64">
        <v>0.85299999999999998</v>
      </c>
      <c r="F64">
        <v>0.81399999999999995</v>
      </c>
      <c r="G64">
        <v>0.73799999999999999</v>
      </c>
      <c r="H64">
        <v>0.66700000000000004</v>
      </c>
      <c r="I64">
        <v>0.65100000000000002</v>
      </c>
      <c r="J64">
        <v>0.67900000000000005</v>
      </c>
      <c r="O64">
        <v>248</v>
      </c>
      <c r="P64">
        <v>1.21</v>
      </c>
      <c r="Q64">
        <v>1.2230000000000001</v>
      </c>
      <c r="R64">
        <v>0.95699999999999996</v>
      </c>
      <c r="S64" s="39">
        <f t="shared" si="0"/>
        <v>0.88</v>
      </c>
      <c r="T64">
        <v>0.80300000000000005</v>
      </c>
      <c r="U64">
        <v>0.74399999999999999</v>
      </c>
      <c r="V64">
        <v>0.69</v>
      </c>
      <c r="W64">
        <v>0.64800000000000002</v>
      </c>
      <c r="X64">
        <v>0.57499999999999996</v>
      </c>
    </row>
    <row r="65" spans="1:24" x14ac:dyDescent="0.25">
      <c r="A65">
        <v>249</v>
      </c>
      <c r="B65">
        <v>1.2170000000000001</v>
      </c>
      <c r="C65">
        <v>1.077</v>
      </c>
      <c r="D65">
        <v>0.96799999999999997</v>
      </c>
      <c r="E65">
        <v>0.90300000000000002</v>
      </c>
      <c r="F65">
        <v>0.86099999999999999</v>
      </c>
      <c r="G65">
        <v>0.78500000000000003</v>
      </c>
      <c r="H65">
        <v>0.71</v>
      </c>
      <c r="I65">
        <v>0.69299999999999995</v>
      </c>
      <c r="J65">
        <v>0.71899999999999997</v>
      </c>
      <c r="O65">
        <v>249</v>
      </c>
      <c r="P65">
        <v>1.2769999999999999</v>
      </c>
      <c r="Q65">
        <v>1.272</v>
      </c>
      <c r="R65">
        <v>1.016</v>
      </c>
      <c r="S65" s="39">
        <f t="shared" si="0"/>
        <v>0.93700000000000006</v>
      </c>
      <c r="T65">
        <v>0.85799999999999998</v>
      </c>
      <c r="U65">
        <v>0.79800000000000004</v>
      </c>
      <c r="V65">
        <v>0.74299999999999999</v>
      </c>
      <c r="W65">
        <v>0.7</v>
      </c>
      <c r="X65">
        <v>0.624</v>
      </c>
    </row>
    <row r="66" spans="1:24" x14ac:dyDescent="0.25">
      <c r="A66">
        <v>250</v>
      </c>
      <c r="B66">
        <v>1.3069999999999999</v>
      </c>
      <c r="C66">
        <v>1.1599999999999999</v>
      </c>
      <c r="D66">
        <v>1.044</v>
      </c>
      <c r="E66">
        <v>0.97799999999999998</v>
      </c>
      <c r="F66">
        <v>0.93400000000000005</v>
      </c>
      <c r="G66">
        <v>0.85299999999999998</v>
      </c>
      <c r="H66">
        <v>0.77300000000000002</v>
      </c>
      <c r="I66">
        <v>0.754</v>
      </c>
      <c r="J66">
        <v>0.77700000000000002</v>
      </c>
      <c r="O66">
        <v>250</v>
      </c>
      <c r="P66">
        <v>1.375</v>
      </c>
      <c r="Q66">
        <v>1.341</v>
      </c>
      <c r="R66">
        <v>1.101</v>
      </c>
      <c r="S66" s="39">
        <f t="shared" si="0"/>
        <v>1.0194999999999999</v>
      </c>
      <c r="T66">
        <v>0.93799999999999994</v>
      </c>
      <c r="U66">
        <v>0.875</v>
      </c>
      <c r="V66">
        <v>0.81799999999999995</v>
      </c>
      <c r="W66">
        <v>0.77200000000000002</v>
      </c>
      <c r="X66">
        <v>0.69199999999999995</v>
      </c>
    </row>
    <row r="67" spans="1:24" x14ac:dyDescent="0.25">
      <c r="A67">
        <v>251</v>
      </c>
      <c r="B67">
        <v>1.409</v>
      </c>
      <c r="C67">
        <v>1.2509999999999999</v>
      </c>
      <c r="D67">
        <v>1.1319999999999999</v>
      </c>
      <c r="E67">
        <v>1.06</v>
      </c>
      <c r="F67">
        <v>1.014</v>
      </c>
      <c r="G67">
        <v>0.92800000000000005</v>
      </c>
      <c r="H67">
        <v>0.84399999999999997</v>
      </c>
      <c r="I67">
        <v>0.82099999999999995</v>
      </c>
      <c r="J67">
        <v>0.83899999999999997</v>
      </c>
      <c r="O67">
        <v>251</v>
      </c>
      <c r="P67">
        <v>1.486</v>
      </c>
      <c r="Q67">
        <v>1.4419999999999999</v>
      </c>
      <c r="R67">
        <v>1.1950000000000001</v>
      </c>
      <c r="S67" s="39">
        <f t="shared" si="0"/>
        <v>1.1105</v>
      </c>
      <c r="T67">
        <v>1.026</v>
      </c>
      <c r="U67">
        <v>0.96</v>
      </c>
      <c r="V67">
        <v>0.89900000000000002</v>
      </c>
      <c r="W67">
        <v>0.84899999999999998</v>
      </c>
      <c r="X67">
        <v>0.76600000000000001</v>
      </c>
    </row>
    <row r="68" spans="1:24" x14ac:dyDescent="0.25">
      <c r="A68">
        <v>252</v>
      </c>
      <c r="B68">
        <v>1.5129999999999999</v>
      </c>
      <c r="C68">
        <v>1.345</v>
      </c>
      <c r="D68">
        <v>1.2190000000000001</v>
      </c>
      <c r="E68">
        <v>1.143</v>
      </c>
      <c r="F68">
        <v>1.0920000000000001</v>
      </c>
      <c r="G68">
        <v>1.0049999999999999</v>
      </c>
      <c r="H68">
        <v>0.91300000000000003</v>
      </c>
      <c r="I68">
        <v>0.88500000000000001</v>
      </c>
      <c r="J68">
        <v>0.89900000000000002</v>
      </c>
      <c r="O68">
        <v>252</v>
      </c>
      <c r="P68">
        <v>1.6</v>
      </c>
      <c r="Q68">
        <v>1.5529999999999999</v>
      </c>
      <c r="R68">
        <v>1.2889999999999999</v>
      </c>
      <c r="S68" s="39">
        <f t="shared" si="0"/>
        <v>1.2004999999999999</v>
      </c>
      <c r="T68">
        <v>1.1120000000000001</v>
      </c>
      <c r="U68">
        <v>1.0429999999999999</v>
      </c>
      <c r="V68">
        <v>0.97499999999999998</v>
      </c>
      <c r="W68">
        <v>0.92300000000000004</v>
      </c>
      <c r="X68">
        <v>0.83699999999999997</v>
      </c>
    </row>
    <row r="69" spans="1:24" s="30" customFormat="1" x14ac:dyDescent="0.25">
      <c r="A69" s="30">
        <v>253</v>
      </c>
      <c r="B69" s="30">
        <v>1.5920000000000001</v>
      </c>
      <c r="C69" s="30">
        <v>1.4139999999999999</v>
      </c>
      <c r="D69" s="30">
        <v>1.2829999999999999</v>
      </c>
      <c r="E69" s="30">
        <v>1.204</v>
      </c>
      <c r="F69" s="30">
        <v>1.1519999999999999</v>
      </c>
      <c r="G69" s="30">
        <v>1.0589999999999999</v>
      </c>
      <c r="H69" s="30">
        <v>0.96299999999999997</v>
      </c>
      <c r="I69" s="30">
        <v>0.93200000000000005</v>
      </c>
      <c r="J69" s="30">
        <v>0.65800000000000003</v>
      </c>
      <c r="O69" s="30">
        <v>253</v>
      </c>
      <c r="P69" s="82">
        <v>1.675</v>
      </c>
      <c r="Q69" s="30">
        <v>1.669</v>
      </c>
      <c r="R69" s="30">
        <v>1.3580000000000001</v>
      </c>
      <c r="S69" s="82">
        <f t="shared" si="0"/>
        <v>1.2665000000000002</v>
      </c>
      <c r="T69" s="30">
        <v>1.175</v>
      </c>
      <c r="U69" s="30">
        <v>1.1020000000000001</v>
      </c>
      <c r="V69" s="30">
        <v>1.0309999999999999</v>
      </c>
      <c r="W69" s="30">
        <v>0.97499999999999998</v>
      </c>
      <c r="X69" s="30">
        <v>0.88600000000000001</v>
      </c>
    </row>
    <row r="70" spans="1:24" x14ac:dyDescent="0.25">
      <c r="A70">
        <v>254</v>
      </c>
      <c r="B70">
        <v>1.591</v>
      </c>
      <c r="C70">
        <v>1.415</v>
      </c>
      <c r="D70">
        <v>1.282</v>
      </c>
      <c r="E70">
        <v>1.2050000000000001</v>
      </c>
      <c r="F70">
        <v>1.1519999999999999</v>
      </c>
      <c r="G70">
        <v>1.0589999999999999</v>
      </c>
      <c r="H70">
        <v>0.96399999999999997</v>
      </c>
      <c r="I70">
        <v>0.93300000000000005</v>
      </c>
      <c r="J70">
        <v>0.94499999999999995</v>
      </c>
      <c r="O70">
        <v>254</v>
      </c>
      <c r="P70">
        <v>1.6739999999999999</v>
      </c>
      <c r="Q70">
        <v>1.74</v>
      </c>
      <c r="R70">
        <v>1.357</v>
      </c>
      <c r="S70" s="39">
        <f t="shared" si="0"/>
        <v>1.2654999999999998</v>
      </c>
      <c r="T70">
        <v>1.1739999999999999</v>
      </c>
      <c r="U70">
        <v>1.1020000000000001</v>
      </c>
      <c r="V70">
        <v>1.0289999999999999</v>
      </c>
      <c r="W70">
        <v>0.97199999999999998</v>
      </c>
      <c r="X70">
        <v>0.88600000000000001</v>
      </c>
    </row>
    <row r="71" spans="1:24" x14ac:dyDescent="0.25">
      <c r="A71">
        <v>255</v>
      </c>
      <c r="B71">
        <v>1.496</v>
      </c>
      <c r="C71">
        <v>1.329</v>
      </c>
      <c r="D71">
        <v>1.2050000000000001</v>
      </c>
      <c r="E71">
        <v>1.1359999999999999</v>
      </c>
      <c r="F71">
        <v>1.083</v>
      </c>
      <c r="G71">
        <v>0.996</v>
      </c>
      <c r="H71">
        <v>0.90800000000000003</v>
      </c>
      <c r="I71">
        <v>0.88200000000000001</v>
      </c>
      <c r="J71">
        <v>0.89600000000000002</v>
      </c>
      <c r="O71">
        <v>255</v>
      </c>
      <c r="P71">
        <v>1.571</v>
      </c>
      <c r="Q71">
        <v>1.726</v>
      </c>
      <c r="R71">
        <v>1.2749999999999999</v>
      </c>
      <c r="S71" s="39">
        <f t="shared" ref="S71:S134" si="1">AVERAGE(R71,T71)</f>
        <v>1.1890000000000001</v>
      </c>
      <c r="T71">
        <v>1.103</v>
      </c>
      <c r="U71">
        <v>1.0329999999999999</v>
      </c>
      <c r="V71">
        <v>0.96399999999999997</v>
      </c>
      <c r="W71">
        <v>0.91200000000000003</v>
      </c>
      <c r="X71">
        <v>0.83199999999999996</v>
      </c>
    </row>
    <row r="72" spans="1:24" x14ac:dyDescent="0.25">
      <c r="A72">
        <v>256</v>
      </c>
      <c r="B72">
        <v>1.3140000000000001</v>
      </c>
      <c r="C72">
        <v>1.169</v>
      </c>
      <c r="D72">
        <v>1.0629999999999999</v>
      </c>
      <c r="E72">
        <v>1.0049999999999999</v>
      </c>
      <c r="F72">
        <v>0.95699999999999996</v>
      </c>
      <c r="G72">
        <v>0.88300000000000001</v>
      </c>
      <c r="H72">
        <v>0.80700000000000005</v>
      </c>
      <c r="I72">
        <v>0.78800000000000003</v>
      </c>
      <c r="J72">
        <v>0.81</v>
      </c>
      <c r="O72">
        <v>256</v>
      </c>
      <c r="P72">
        <v>1.3839999999999999</v>
      </c>
      <c r="Q72">
        <v>1.6060000000000001</v>
      </c>
      <c r="R72">
        <v>1.1279999999999999</v>
      </c>
      <c r="S72" s="39">
        <f t="shared" si="1"/>
        <v>1.0509999999999999</v>
      </c>
      <c r="T72">
        <v>0.97399999999999998</v>
      </c>
      <c r="U72">
        <v>0.91300000000000003</v>
      </c>
      <c r="V72">
        <v>0.85299999999999998</v>
      </c>
      <c r="W72">
        <v>0.80600000000000005</v>
      </c>
      <c r="X72">
        <v>0.73599999999999999</v>
      </c>
    </row>
    <row r="73" spans="1:24" x14ac:dyDescent="0.25">
      <c r="A73">
        <v>257</v>
      </c>
      <c r="B73">
        <v>1.115</v>
      </c>
      <c r="C73">
        <v>0.998</v>
      </c>
      <c r="D73">
        <v>0.90800000000000003</v>
      </c>
      <c r="E73">
        <v>0.85899999999999999</v>
      </c>
      <c r="F73">
        <v>0.82099999999999995</v>
      </c>
      <c r="G73">
        <v>0.75700000000000001</v>
      </c>
      <c r="H73">
        <v>0.69599999999999995</v>
      </c>
      <c r="I73">
        <v>0.68600000000000005</v>
      </c>
      <c r="J73">
        <v>0.71499999999999997</v>
      </c>
      <c r="O73">
        <v>257</v>
      </c>
      <c r="P73">
        <v>1.1819999999999999</v>
      </c>
      <c r="Q73">
        <v>1.4</v>
      </c>
      <c r="R73">
        <v>0.96599999999999997</v>
      </c>
      <c r="S73" s="39">
        <f t="shared" si="1"/>
        <v>0.89900000000000002</v>
      </c>
      <c r="T73">
        <v>0.83199999999999996</v>
      </c>
      <c r="U73">
        <v>0.78200000000000003</v>
      </c>
      <c r="V73">
        <v>0.73299999999999998</v>
      </c>
      <c r="W73">
        <v>0.69399999999999995</v>
      </c>
      <c r="X73">
        <v>0.63400000000000001</v>
      </c>
    </row>
    <row r="74" spans="1:24" x14ac:dyDescent="0.25">
      <c r="A74">
        <v>258</v>
      </c>
      <c r="B74">
        <v>0.96299999999999997</v>
      </c>
      <c r="C74">
        <v>0.86699999999999999</v>
      </c>
      <c r="D74">
        <v>0.78900000000000003</v>
      </c>
      <c r="E74">
        <v>0.747</v>
      </c>
      <c r="F74">
        <v>0.71599999999999997</v>
      </c>
      <c r="G74">
        <v>0.66100000000000003</v>
      </c>
      <c r="H74">
        <v>0.61099999999999999</v>
      </c>
      <c r="I74">
        <v>0.60699999999999998</v>
      </c>
      <c r="J74">
        <v>0.64100000000000001</v>
      </c>
      <c r="O74">
        <v>258</v>
      </c>
      <c r="P74">
        <v>1.0289999999999999</v>
      </c>
      <c r="Q74">
        <v>1.1930000000000001</v>
      </c>
      <c r="R74">
        <v>0.84099999999999997</v>
      </c>
      <c r="S74" s="39">
        <f t="shared" si="1"/>
        <v>0.78249999999999997</v>
      </c>
      <c r="T74">
        <v>0.72399999999999998</v>
      </c>
      <c r="U74">
        <v>0.68100000000000005</v>
      </c>
      <c r="V74">
        <v>0.64100000000000001</v>
      </c>
      <c r="W74">
        <v>0.60899999999999999</v>
      </c>
      <c r="X74">
        <v>0.55800000000000005</v>
      </c>
    </row>
    <row r="75" spans="1:24" x14ac:dyDescent="0.25">
      <c r="A75">
        <v>259</v>
      </c>
      <c r="B75">
        <v>0.84699999999999998</v>
      </c>
      <c r="C75">
        <v>0.76400000000000001</v>
      </c>
      <c r="D75">
        <v>0.69699999999999995</v>
      </c>
      <c r="E75">
        <v>0.66200000000000003</v>
      </c>
      <c r="F75">
        <v>0.63500000000000001</v>
      </c>
      <c r="G75">
        <v>0.58699999999999997</v>
      </c>
      <c r="H75">
        <v>0.54600000000000004</v>
      </c>
      <c r="I75">
        <v>0.54700000000000004</v>
      </c>
      <c r="J75">
        <v>0.58399999999999996</v>
      </c>
      <c r="O75">
        <v>259</v>
      </c>
      <c r="P75">
        <v>0.90600000000000003</v>
      </c>
      <c r="Q75">
        <v>1.0309999999999999</v>
      </c>
      <c r="R75">
        <v>0.74399999999999999</v>
      </c>
      <c r="S75" s="39">
        <f t="shared" si="1"/>
        <v>0.6925</v>
      </c>
      <c r="T75">
        <v>0.64100000000000001</v>
      </c>
      <c r="U75">
        <v>0.60299999999999998</v>
      </c>
      <c r="V75">
        <v>0.56999999999999995</v>
      </c>
      <c r="W75">
        <v>0.54400000000000004</v>
      </c>
      <c r="X75">
        <v>0.499</v>
      </c>
    </row>
    <row r="76" spans="1:24" x14ac:dyDescent="0.25">
      <c r="A76">
        <v>260</v>
      </c>
      <c r="B76">
        <v>0.73799999999999999</v>
      </c>
      <c r="C76">
        <v>0.66800000000000004</v>
      </c>
      <c r="D76">
        <v>0.61099999999999999</v>
      </c>
      <c r="E76">
        <v>0.58299999999999996</v>
      </c>
      <c r="F76">
        <v>0.55900000000000005</v>
      </c>
      <c r="G76">
        <v>0.51700000000000002</v>
      </c>
      <c r="H76">
        <v>0.48399999999999999</v>
      </c>
      <c r="I76">
        <v>0.49</v>
      </c>
      <c r="J76">
        <v>0.53100000000000003</v>
      </c>
      <c r="O76">
        <v>260</v>
      </c>
      <c r="P76">
        <v>0.79</v>
      </c>
      <c r="Q76">
        <v>0.90600000000000003</v>
      </c>
      <c r="R76">
        <v>0.65300000000000002</v>
      </c>
      <c r="S76" s="39">
        <f t="shared" si="1"/>
        <v>0.60699999999999998</v>
      </c>
      <c r="T76">
        <v>0.56100000000000005</v>
      </c>
      <c r="U76">
        <v>0.52900000000000003</v>
      </c>
      <c r="V76">
        <v>0.503</v>
      </c>
      <c r="W76">
        <v>0.48099999999999998</v>
      </c>
      <c r="X76">
        <v>0.442</v>
      </c>
    </row>
    <row r="77" spans="1:24" x14ac:dyDescent="0.25">
      <c r="A77">
        <v>261</v>
      </c>
      <c r="B77">
        <v>0.626</v>
      </c>
      <c r="C77">
        <v>0.56999999999999995</v>
      </c>
      <c r="D77">
        <v>0.52300000000000002</v>
      </c>
      <c r="E77">
        <v>0.502</v>
      </c>
      <c r="F77">
        <v>0.48099999999999998</v>
      </c>
      <c r="G77">
        <v>0.44500000000000001</v>
      </c>
      <c r="H77">
        <v>0.42099999999999999</v>
      </c>
      <c r="I77">
        <v>0.432</v>
      </c>
      <c r="J77">
        <v>0.47599999999999998</v>
      </c>
      <c r="O77">
        <v>261</v>
      </c>
      <c r="P77">
        <v>0.67</v>
      </c>
      <c r="Q77">
        <v>0.78400000000000003</v>
      </c>
      <c r="R77">
        <v>0.55900000000000005</v>
      </c>
      <c r="S77" s="39">
        <f t="shared" si="1"/>
        <v>0.51900000000000002</v>
      </c>
      <c r="T77">
        <v>0.47899999999999998</v>
      </c>
      <c r="U77">
        <v>0.45300000000000001</v>
      </c>
      <c r="V77">
        <v>0.434</v>
      </c>
      <c r="W77">
        <v>0.41599999999999998</v>
      </c>
      <c r="X77">
        <v>0.38200000000000001</v>
      </c>
    </row>
    <row r="78" spans="1:24" x14ac:dyDescent="0.25">
      <c r="A78">
        <v>262</v>
      </c>
      <c r="B78">
        <v>0.52300000000000002</v>
      </c>
      <c r="C78">
        <v>0.48</v>
      </c>
      <c r="D78">
        <v>0.44400000000000001</v>
      </c>
      <c r="E78">
        <v>0.42699999999999999</v>
      </c>
      <c r="F78">
        <v>0.41</v>
      </c>
      <c r="G78">
        <v>0.38</v>
      </c>
      <c r="H78">
        <v>0.36399999999999999</v>
      </c>
      <c r="I78">
        <v>0.378</v>
      </c>
      <c r="J78">
        <v>0.42499999999999999</v>
      </c>
      <c r="O78">
        <v>262</v>
      </c>
      <c r="P78">
        <v>0.56100000000000005</v>
      </c>
      <c r="Q78">
        <v>0.66300000000000003</v>
      </c>
      <c r="R78">
        <v>0.47299999999999998</v>
      </c>
      <c r="S78" s="39">
        <f t="shared" si="1"/>
        <v>0.4385</v>
      </c>
      <c r="T78">
        <v>0.40400000000000003</v>
      </c>
      <c r="U78">
        <v>0.38400000000000001</v>
      </c>
      <c r="V78">
        <v>0.37</v>
      </c>
      <c r="W78">
        <v>0.35599999999999998</v>
      </c>
      <c r="X78">
        <v>0.32700000000000001</v>
      </c>
    </row>
    <row r="79" spans="1:24" x14ac:dyDescent="0.25">
      <c r="A79">
        <v>263</v>
      </c>
      <c r="B79">
        <v>0.441</v>
      </c>
      <c r="C79">
        <v>0.40899999999999997</v>
      </c>
      <c r="D79">
        <v>0.38100000000000001</v>
      </c>
      <c r="E79">
        <v>0.36699999999999999</v>
      </c>
      <c r="F79">
        <v>0.35299999999999998</v>
      </c>
      <c r="G79">
        <v>0.32800000000000001</v>
      </c>
      <c r="H79">
        <v>0.317</v>
      </c>
      <c r="I79">
        <v>0.33500000000000002</v>
      </c>
      <c r="J79">
        <v>0.38400000000000001</v>
      </c>
      <c r="O79">
        <v>263</v>
      </c>
      <c r="P79">
        <v>0.47399999999999998</v>
      </c>
      <c r="Q79">
        <v>0.55400000000000005</v>
      </c>
      <c r="R79">
        <v>0.40400000000000003</v>
      </c>
      <c r="S79" s="39">
        <f t="shared" si="1"/>
        <v>0.3745</v>
      </c>
      <c r="T79">
        <v>0.34499999999999997</v>
      </c>
      <c r="U79">
        <v>0.32900000000000001</v>
      </c>
      <c r="V79">
        <v>0.318</v>
      </c>
      <c r="W79">
        <v>0.308</v>
      </c>
      <c r="X79">
        <v>0.28299999999999997</v>
      </c>
    </row>
    <row r="80" spans="1:24" x14ac:dyDescent="0.25">
      <c r="A80">
        <v>264</v>
      </c>
      <c r="B80">
        <v>0.39100000000000001</v>
      </c>
      <c r="C80">
        <v>0.36599999999999999</v>
      </c>
      <c r="D80">
        <v>0.34300000000000003</v>
      </c>
      <c r="E80">
        <v>0.33200000000000002</v>
      </c>
      <c r="F80">
        <v>0.31900000000000001</v>
      </c>
      <c r="G80">
        <v>0.29699999999999999</v>
      </c>
      <c r="H80">
        <v>0.28999999999999998</v>
      </c>
      <c r="I80">
        <v>0.309</v>
      </c>
      <c r="J80">
        <v>0.36099999999999999</v>
      </c>
      <c r="O80">
        <v>264</v>
      </c>
      <c r="P80">
        <v>0.42</v>
      </c>
      <c r="Q80">
        <v>0.46899999999999997</v>
      </c>
      <c r="R80">
        <v>0.36299999999999999</v>
      </c>
      <c r="S80" s="39">
        <f t="shared" si="1"/>
        <v>0.33599999999999997</v>
      </c>
      <c r="T80">
        <v>0.309</v>
      </c>
      <c r="U80">
        <v>0.29499999999999998</v>
      </c>
      <c r="V80">
        <v>0.28799999999999998</v>
      </c>
      <c r="W80">
        <v>0.27900000000000003</v>
      </c>
      <c r="X80">
        <v>0.25700000000000001</v>
      </c>
    </row>
    <row r="81" spans="1:24" x14ac:dyDescent="0.25">
      <c r="A81">
        <v>265</v>
      </c>
      <c r="B81">
        <v>0.36799999999999999</v>
      </c>
      <c r="C81">
        <v>0.34699999999999998</v>
      </c>
      <c r="D81">
        <v>0.32600000000000001</v>
      </c>
      <c r="E81">
        <v>0.316</v>
      </c>
      <c r="F81">
        <v>0.30399999999999999</v>
      </c>
      <c r="G81">
        <v>0.28299999999999997</v>
      </c>
      <c r="H81">
        <v>0.27800000000000002</v>
      </c>
      <c r="I81">
        <v>0.29899999999999999</v>
      </c>
      <c r="J81">
        <v>0.35099999999999998</v>
      </c>
      <c r="O81">
        <v>265</v>
      </c>
      <c r="P81">
        <v>0.39500000000000002</v>
      </c>
      <c r="Q81">
        <v>0.42</v>
      </c>
      <c r="R81">
        <v>0.34499999999999997</v>
      </c>
      <c r="S81" s="39">
        <f t="shared" si="1"/>
        <v>0.31950000000000001</v>
      </c>
      <c r="T81">
        <v>0.29399999999999998</v>
      </c>
      <c r="U81">
        <v>0.28100000000000003</v>
      </c>
      <c r="V81">
        <v>0.27500000000000002</v>
      </c>
      <c r="W81">
        <v>0.26700000000000002</v>
      </c>
      <c r="X81">
        <v>0.247</v>
      </c>
    </row>
    <row r="82" spans="1:24" x14ac:dyDescent="0.25">
      <c r="A82">
        <v>266</v>
      </c>
      <c r="B82">
        <v>0.34799999999999998</v>
      </c>
      <c r="C82">
        <v>0.33</v>
      </c>
      <c r="D82">
        <v>0.312</v>
      </c>
      <c r="E82">
        <v>0.30299999999999999</v>
      </c>
      <c r="F82">
        <v>0.29099999999999998</v>
      </c>
      <c r="G82">
        <v>0.27100000000000002</v>
      </c>
      <c r="H82">
        <v>0.26800000000000002</v>
      </c>
      <c r="I82">
        <v>0.28999999999999998</v>
      </c>
      <c r="J82">
        <v>0.34200000000000003</v>
      </c>
      <c r="O82">
        <v>266</v>
      </c>
      <c r="P82">
        <v>0.374</v>
      </c>
      <c r="Q82">
        <v>0.39800000000000002</v>
      </c>
      <c r="R82">
        <v>0.32900000000000001</v>
      </c>
      <c r="S82" s="39">
        <f t="shared" si="1"/>
        <v>0.30449999999999999</v>
      </c>
      <c r="T82">
        <v>0.28000000000000003</v>
      </c>
      <c r="U82">
        <v>0.26900000000000002</v>
      </c>
      <c r="V82">
        <v>0.26400000000000001</v>
      </c>
      <c r="W82">
        <v>0.25700000000000001</v>
      </c>
      <c r="X82">
        <v>0.23799999999999999</v>
      </c>
    </row>
    <row r="83" spans="1:24" x14ac:dyDescent="0.25">
      <c r="A83">
        <v>267</v>
      </c>
      <c r="B83">
        <v>0.32500000000000001</v>
      </c>
      <c r="C83">
        <v>0.311</v>
      </c>
      <c r="D83">
        <v>0.29499999999999998</v>
      </c>
      <c r="E83">
        <v>0.28799999999999998</v>
      </c>
      <c r="F83">
        <v>0.27700000000000002</v>
      </c>
      <c r="G83">
        <v>0.25800000000000001</v>
      </c>
      <c r="H83">
        <v>0.25700000000000001</v>
      </c>
      <c r="I83">
        <v>0.27900000000000003</v>
      </c>
      <c r="J83">
        <v>0.33300000000000002</v>
      </c>
      <c r="O83">
        <v>267</v>
      </c>
      <c r="P83">
        <v>0.35</v>
      </c>
      <c r="Q83">
        <v>0.375</v>
      </c>
      <c r="R83">
        <v>0.311</v>
      </c>
      <c r="S83" s="39">
        <f t="shared" si="1"/>
        <v>0.28800000000000003</v>
      </c>
      <c r="T83">
        <v>0.26500000000000001</v>
      </c>
      <c r="U83">
        <v>0.255</v>
      </c>
      <c r="V83">
        <v>0.251</v>
      </c>
      <c r="W83">
        <v>0.245</v>
      </c>
      <c r="X83">
        <v>0.22800000000000001</v>
      </c>
    </row>
    <row r="84" spans="1:24" x14ac:dyDescent="0.25">
      <c r="A84">
        <v>268</v>
      </c>
      <c r="B84">
        <v>0.309</v>
      </c>
      <c r="C84">
        <v>0.29699999999999999</v>
      </c>
      <c r="D84">
        <v>0.28299999999999997</v>
      </c>
      <c r="E84">
        <v>0.27700000000000002</v>
      </c>
      <c r="F84">
        <v>0.26600000000000001</v>
      </c>
      <c r="G84">
        <v>0.249</v>
      </c>
      <c r="H84">
        <v>0.249</v>
      </c>
      <c r="I84">
        <v>0.27200000000000002</v>
      </c>
      <c r="J84">
        <v>0.32700000000000001</v>
      </c>
      <c r="O84">
        <v>268</v>
      </c>
      <c r="P84">
        <v>0.33300000000000002</v>
      </c>
      <c r="Q84">
        <v>0.35199999999999998</v>
      </c>
      <c r="R84">
        <v>0.29799999999999999</v>
      </c>
      <c r="S84" s="39">
        <f t="shared" si="1"/>
        <v>0.27600000000000002</v>
      </c>
      <c r="T84">
        <v>0.254</v>
      </c>
      <c r="U84">
        <v>0.245</v>
      </c>
      <c r="V84">
        <v>0.24199999999999999</v>
      </c>
      <c r="W84">
        <v>0.23699999999999999</v>
      </c>
      <c r="X84">
        <v>0.221</v>
      </c>
    </row>
    <row r="85" spans="1:24" x14ac:dyDescent="0.25">
      <c r="A85">
        <v>269</v>
      </c>
      <c r="B85">
        <v>0.28699999999999998</v>
      </c>
      <c r="C85">
        <v>0.27900000000000003</v>
      </c>
      <c r="D85">
        <v>0.26700000000000002</v>
      </c>
      <c r="E85">
        <v>0.26300000000000001</v>
      </c>
      <c r="F85">
        <v>0.252</v>
      </c>
      <c r="G85">
        <v>0.23599999999999999</v>
      </c>
      <c r="H85">
        <v>0.23799999999999999</v>
      </c>
      <c r="I85">
        <v>0.26300000000000001</v>
      </c>
      <c r="J85">
        <v>0.318</v>
      </c>
      <c r="O85">
        <v>269</v>
      </c>
      <c r="P85">
        <v>0.309</v>
      </c>
      <c r="Q85">
        <v>0.33400000000000002</v>
      </c>
      <c r="R85">
        <v>0.28000000000000003</v>
      </c>
      <c r="S85" s="39">
        <f t="shared" si="1"/>
        <v>0.25950000000000001</v>
      </c>
      <c r="T85">
        <v>0.23899999999999999</v>
      </c>
      <c r="U85">
        <v>0.23100000000000001</v>
      </c>
      <c r="V85">
        <v>0.23</v>
      </c>
      <c r="W85">
        <v>0.22600000000000001</v>
      </c>
      <c r="X85">
        <v>0.21099999999999999</v>
      </c>
    </row>
    <row r="86" spans="1:24" x14ac:dyDescent="0.25">
      <c r="A86">
        <v>270</v>
      </c>
      <c r="B86">
        <v>0.253</v>
      </c>
      <c r="C86">
        <v>0.25</v>
      </c>
      <c r="D86">
        <v>0.24199999999999999</v>
      </c>
      <c r="E86">
        <v>0.23899999999999999</v>
      </c>
      <c r="F86">
        <v>0.23</v>
      </c>
      <c r="G86">
        <v>0.216</v>
      </c>
      <c r="H86">
        <v>0.221</v>
      </c>
      <c r="I86">
        <v>0.247</v>
      </c>
      <c r="J86">
        <v>0.30299999999999999</v>
      </c>
      <c r="O86">
        <v>270</v>
      </c>
      <c r="P86">
        <v>0.27400000000000002</v>
      </c>
      <c r="Q86">
        <v>0.307</v>
      </c>
      <c r="R86">
        <v>0.253</v>
      </c>
      <c r="S86" s="39">
        <f t="shared" si="1"/>
        <v>0.23399999999999999</v>
      </c>
      <c r="T86">
        <v>0.215</v>
      </c>
      <c r="U86">
        <v>0.21</v>
      </c>
      <c r="V86">
        <v>0.21</v>
      </c>
      <c r="W86">
        <v>0.20799999999999999</v>
      </c>
      <c r="X86">
        <v>0.19400000000000001</v>
      </c>
    </row>
    <row r="87" spans="1:24" x14ac:dyDescent="0.25">
      <c r="A87">
        <v>271</v>
      </c>
      <c r="B87">
        <v>0.22800000000000001</v>
      </c>
      <c r="C87">
        <v>0.22900000000000001</v>
      </c>
      <c r="D87">
        <v>0.224</v>
      </c>
      <c r="E87">
        <v>0.222</v>
      </c>
      <c r="F87">
        <v>0.21299999999999999</v>
      </c>
      <c r="G87">
        <v>0.20100000000000001</v>
      </c>
      <c r="H87">
        <v>0.20699999999999999</v>
      </c>
      <c r="I87">
        <v>0.23499999999999999</v>
      </c>
      <c r="J87">
        <v>0.29199999999999998</v>
      </c>
      <c r="O87">
        <v>271</v>
      </c>
      <c r="P87">
        <v>0.247</v>
      </c>
      <c r="Q87">
        <v>0.27</v>
      </c>
      <c r="R87">
        <v>0.23300000000000001</v>
      </c>
      <c r="S87" s="39">
        <f t="shared" si="1"/>
        <v>0.21550000000000002</v>
      </c>
      <c r="T87">
        <v>0.19800000000000001</v>
      </c>
      <c r="U87">
        <v>0.19400000000000001</v>
      </c>
      <c r="V87">
        <v>0.19600000000000001</v>
      </c>
      <c r="W87">
        <v>0.19500000000000001</v>
      </c>
      <c r="X87">
        <v>0.182</v>
      </c>
    </row>
    <row r="88" spans="1:24" x14ac:dyDescent="0.25">
      <c r="A88">
        <v>272</v>
      </c>
      <c r="B88">
        <v>0.22600000000000001</v>
      </c>
      <c r="C88">
        <v>0.22800000000000001</v>
      </c>
      <c r="D88">
        <v>0.223</v>
      </c>
      <c r="E88">
        <v>0.221</v>
      </c>
      <c r="F88">
        <v>0.21299999999999999</v>
      </c>
      <c r="G88">
        <v>0.20100000000000001</v>
      </c>
      <c r="H88">
        <v>0.20699999999999999</v>
      </c>
      <c r="I88">
        <v>0.23499999999999999</v>
      </c>
      <c r="J88">
        <v>0.29199999999999998</v>
      </c>
      <c r="O88">
        <v>272</v>
      </c>
      <c r="P88">
        <v>0.24399999999999999</v>
      </c>
      <c r="Q88">
        <v>0.246</v>
      </c>
      <c r="R88">
        <v>0.23100000000000001</v>
      </c>
      <c r="S88" s="39">
        <f t="shared" si="1"/>
        <v>0.21450000000000002</v>
      </c>
      <c r="T88">
        <v>0.19800000000000001</v>
      </c>
      <c r="U88">
        <v>0.19400000000000001</v>
      </c>
      <c r="V88">
        <v>0.19700000000000001</v>
      </c>
      <c r="W88">
        <v>0.19600000000000001</v>
      </c>
      <c r="X88">
        <v>0.183</v>
      </c>
    </row>
    <row r="89" spans="1:24" x14ac:dyDescent="0.25">
      <c r="A89">
        <v>273</v>
      </c>
      <c r="B89">
        <v>0.24099999999999999</v>
      </c>
      <c r="C89">
        <v>0.24099999999999999</v>
      </c>
      <c r="D89">
        <v>0.23599999999999999</v>
      </c>
      <c r="E89">
        <v>0.23400000000000001</v>
      </c>
      <c r="F89">
        <v>0.22500000000000001</v>
      </c>
      <c r="G89">
        <v>0.21199999999999999</v>
      </c>
      <c r="H89">
        <v>0.218</v>
      </c>
      <c r="I89">
        <v>0.245</v>
      </c>
      <c r="J89">
        <v>0.30199999999999999</v>
      </c>
      <c r="O89">
        <v>273</v>
      </c>
      <c r="P89">
        <v>0.26</v>
      </c>
      <c r="Q89">
        <v>0.248</v>
      </c>
      <c r="R89">
        <v>0.245</v>
      </c>
      <c r="S89" s="39">
        <f t="shared" si="1"/>
        <v>0.22799999999999998</v>
      </c>
      <c r="T89">
        <v>0.21099999999999999</v>
      </c>
      <c r="U89">
        <v>0.20599999999999999</v>
      </c>
      <c r="V89">
        <v>0.20799999999999999</v>
      </c>
      <c r="W89">
        <v>0.20699999999999999</v>
      </c>
      <c r="X89">
        <v>0.19400000000000001</v>
      </c>
    </row>
    <row r="90" spans="1:24" x14ac:dyDescent="0.25">
      <c r="A90">
        <v>274</v>
      </c>
      <c r="B90">
        <v>0.26</v>
      </c>
      <c r="C90">
        <v>0.25800000000000001</v>
      </c>
      <c r="D90">
        <v>0.252</v>
      </c>
      <c r="E90">
        <v>0.249</v>
      </c>
      <c r="F90">
        <v>0.23899999999999999</v>
      </c>
      <c r="G90">
        <v>0.22600000000000001</v>
      </c>
      <c r="H90">
        <v>0.23100000000000001</v>
      </c>
      <c r="I90">
        <v>0.25700000000000001</v>
      </c>
      <c r="J90">
        <v>0.314</v>
      </c>
      <c r="O90">
        <v>274</v>
      </c>
      <c r="P90">
        <v>0.28000000000000003</v>
      </c>
      <c r="Q90">
        <v>0.26600000000000001</v>
      </c>
      <c r="R90">
        <v>0.26200000000000001</v>
      </c>
      <c r="S90" s="39">
        <f t="shared" si="1"/>
        <v>0.2445</v>
      </c>
      <c r="T90">
        <v>0.22700000000000001</v>
      </c>
      <c r="U90">
        <v>0.221</v>
      </c>
      <c r="V90">
        <v>0.222</v>
      </c>
      <c r="W90">
        <v>0.22</v>
      </c>
      <c r="X90">
        <v>0.20599999999999999</v>
      </c>
    </row>
    <row r="91" spans="1:24" x14ac:dyDescent="0.25">
      <c r="A91">
        <v>275</v>
      </c>
      <c r="B91">
        <v>0.27600000000000002</v>
      </c>
      <c r="C91">
        <v>0.27300000000000002</v>
      </c>
      <c r="D91">
        <v>0.26500000000000001</v>
      </c>
      <c r="E91">
        <v>0.26200000000000001</v>
      </c>
      <c r="F91">
        <v>0.251</v>
      </c>
      <c r="G91">
        <v>0.23699999999999999</v>
      </c>
      <c r="H91">
        <v>0.24099999999999999</v>
      </c>
      <c r="I91">
        <v>0.26700000000000002</v>
      </c>
      <c r="J91">
        <v>0.32400000000000001</v>
      </c>
      <c r="O91">
        <v>275</v>
      </c>
      <c r="P91">
        <v>0.29699999999999999</v>
      </c>
      <c r="Q91">
        <v>0.28499999999999998</v>
      </c>
      <c r="R91">
        <v>0.27700000000000002</v>
      </c>
      <c r="S91" s="39">
        <f t="shared" si="1"/>
        <v>0.25850000000000001</v>
      </c>
      <c r="T91">
        <v>0.24</v>
      </c>
      <c r="U91">
        <v>0.23400000000000001</v>
      </c>
      <c r="V91">
        <v>0.23400000000000001</v>
      </c>
      <c r="W91">
        <v>0.23200000000000001</v>
      </c>
      <c r="X91">
        <v>0.217</v>
      </c>
    </row>
    <row r="92" spans="1:24" x14ac:dyDescent="0.25">
      <c r="A92">
        <v>276</v>
      </c>
      <c r="B92">
        <v>0.28599999999999998</v>
      </c>
      <c r="C92">
        <v>0.28199999999999997</v>
      </c>
      <c r="D92">
        <v>0.27400000000000002</v>
      </c>
      <c r="E92">
        <v>0.27</v>
      </c>
      <c r="F92">
        <v>0.25900000000000001</v>
      </c>
      <c r="G92">
        <v>0.245</v>
      </c>
      <c r="H92">
        <v>0.248</v>
      </c>
      <c r="I92">
        <v>0.27400000000000002</v>
      </c>
      <c r="J92">
        <v>0.33100000000000002</v>
      </c>
      <c r="O92">
        <v>276</v>
      </c>
      <c r="P92">
        <v>0.308</v>
      </c>
      <c r="Q92">
        <v>0.30199999999999999</v>
      </c>
      <c r="R92">
        <v>0.28599999999999998</v>
      </c>
      <c r="S92" s="39">
        <f t="shared" si="1"/>
        <v>0.26700000000000002</v>
      </c>
      <c r="T92">
        <v>0.248</v>
      </c>
      <c r="U92">
        <v>0.24199999999999999</v>
      </c>
      <c r="V92">
        <v>0.24199999999999999</v>
      </c>
      <c r="W92">
        <v>0.23899999999999999</v>
      </c>
      <c r="X92">
        <v>0.224</v>
      </c>
    </row>
    <row r="93" spans="1:24" x14ac:dyDescent="0.25">
      <c r="A93">
        <v>277</v>
      </c>
      <c r="B93">
        <v>0.27600000000000002</v>
      </c>
      <c r="C93">
        <v>0.27300000000000002</v>
      </c>
      <c r="D93">
        <v>0.26500000000000001</v>
      </c>
      <c r="E93">
        <v>0.26300000000000001</v>
      </c>
      <c r="F93">
        <v>0.252</v>
      </c>
      <c r="G93">
        <v>0.23799999999999999</v>
      </c>
      <c r="H93">
        <v>0.24299999999999999</v>
      </c>
      <c r="I93">
        <v>0.26900000000000002</v>
      </c>
      <c r="J93">
        <v>0.32600000000000001</v>
      </c>
      <c r="O93">
        <v>277</v>
      </c>
      <c r="P93">
        <v>0.29599999999999999</v>
      </c>
      <c r="Q93">
        <v>0.31</v>
      </c>
      <c r="R93">
        <v>0.27700000000000002</v>
      </c>
      <c r="S93" s="39">
        <f t="shared" si="1"/>
        <v>0.25900000000000001</v>
      </c>
      <c r="T93">
        <v>0.24099999999999999</v>
      </c>
      <c r="U93">
        <v>0.23499999999999999</v>
      </c>
      <c r="V93">
        <v>0.23599999999999999</v>
      </c>
      <c r="W93">
        <v>0.23300000000000001</v>
      </c>
      <c r="X93">
        <v>0.219</v>
      </c>
    </row>
    <row r="94" spans="1:24" x14ac:dyDescent="0.25">
      <c r="A94">
        <v>278</v>
      </c>
      <c r="B94">
        <v>0.24199999999999999</v>
      </c>
      <c r="C94">
        <v>0.24299999999999999</v>
      </c>
      <c r="D94">
        <v>0.23899999999999999</v>
      </c>
      <c r="E94">
        <v>0.23899999999999999</v>
      </c>
      <c r="F94">
        <v>0.22900000000000001</v>
      </c>
      <c r="G94">
        <v>0.217</v>
      </c>
      <c r="H94">
        <v>0.22500000000000001</v>
      </c>
      <c r="I94">
        <v>0.252</v>
      </c>
      <c r="J94">
        <v>0.309</v>
      </c>
      <c r="O94">
        <v>278</v>
      </c>
      <c r="P94">
        <v>0.26</v>
      </c>
      <c r="Q94">
        <v>0.29399999999999998</v>
      </c>
      <c r="R94">
        <v>0.249</v>
      </c>
      <c r="S94" s="39">
        <f t="shared" si="1"/>
        <v>0.23249999999999998</v>
      </c>
      <c r="T94">
        <v>0.216</v>
      </c>
      <c r="U94">
        <v>0.21199999999999999</v>
      </c>
      <c r="V94">
        <v>0.214</v>
      </c>
      <c r="W94">
        <v>0.21299999999999999</v>
      </c>
      <c r="X94">
        <v>0.20100000000000001</v>
      </c>
    </row>
    <row r="95" spans="1:24" x14ac:dyDescent="0.25">
      <c r="A95">
        <v>279</v>
      </c>
      <c r="B95">
        <v>0.20399999999999999</v>
      </c>
      <c r="C95">
        <v>0.21</v>
      </c>
      <c r="D95">
        <v>0.20899999999999999</v>
      </c>
      <c r="E95">
        <v>0.21099999999999999</v>
      </c>
      <c r="F95">
        <v>0.20300000000000001</v>
      </c>
      <c r="G95">
        <v>0.193</v>
      </c>
      <c r="H95">
        <v>0.20300000000000001</v>
      </c>
      <c r="I95">
        <v>0.23200000000000001</v>
      </c>
      <c r="J95">
        <v>0.29099999999999998</v>
      </c>
      <c r="O95">
        <v>279</v>
      </c>
      <c r="P95">
        <v>0.219</v>
      </c>
      <c r="Q95">
        <v>0.25700000000000001</v>
      </c>
      <c r="R95">
        <v>0.216</v>
      </c>
      <c r="S95" s="39">
        <f t="shared" si="1"/>
        <v>0.20200000000000001</v>
      </c>
      <c r="T95">
        <v>0.188</v>
      </c>
      <c r="U95">
        <v>0.186</v>
      </c>
      <c r="V95">
        <v>0.19</v>
      </c>
      <c r="W95">
        <v>0.19</v>
      </c>
      <c r="X95">
        <v>0.18</v>
      </c>
    </row>
    <row r="96" spans="1:24" x14ac:dyDescent="0.25">
      <c r="A96">
        <v>280</v>
      </c>
      <c r="B96">
        <v>0.17799999999999999</v>
      </c>
      <c r="C96">
        <v>0.188</v>
      </c>
      <c r="D96">
        <v>0.19</v>
      </c>
      <c r="E96">
        <v>0.193</v>
      </c>
      <c r="F96">
        <v>0.185</v>
      </c>
      <c r="G96">
        <v>0.17699999999999999</v>
      </c>
      <c r="H96">
        <v>0.188</v>
      </c>
      <c r="I96">
        <v>0.219</v>
      </c>
      <c r="J96">
        <v>0.27900000000000003</v>
      </c>
      <c r="O96">
        <v>280</v>
      </c>
      <c r="P96">
        <v>0.192</v>
      </c>
      <c r="Q96">
        <v>0.215</v>
      </c>
      <c r="R96">
        <v>0.19500000000000001</v>
      </c>
      <c r="S96" s="39">
        <f t="shared" si="1"/>
        <v>0.182</v>
      </c>
      <c r="T96">
        <v>0.16900000000000001</v>
      </c>
      <c r="U96">
        <v>0.16800000000000001</v>
      </c>
      <c r="V96">
        <v>0.17399999999999999</v>
      </c>
      <c r="W96">
        <v>0.17499999999999999</v>
      </c>
      <c r="X96">
        <v>0.16700000000000001</v>
      </c>
    </row>
    <row r="97" spans="1:24" x14ac:dyDescent="0.25">
      <c r="A97">
        <v>281</v>
      </c>
      <c r="B97">
        <v>0.17599999999999999</v>
      </c>
      <c r="C97">
        <v>0.186</v>
      </c>
      <c r="D97">
        <v>0.189</v>
      </c>
      <c r="E97">
        <v>0.192</v>
      </c>
      <c r="F97">
        <v>0.184</v>
      </c>
      <c r="G97">
        <v>0.17599999999999999</v>
      </c>
      <c r="H97">
        <v>0.187</v>
      </c>
      <c r="I97">
        <v>0.218</v>
      </c>
      <c r="J97">
        <v>0.27800000000000002</v>
      </c>
      <c r="O97">
        <v>281</v>
      </c>
      <c r="P97">
        <v>0.19</v>
      </c>
      <c r="Q97">
        <v>0.192</v>
      </c>
      <c r="R97">
        <v>0.19400000000000001</v>
      </c>
      <c r="S97" s="39">
        <f t="shared" si="1"/>
        <v>0.18149999999999999</v>
      </c>
      <c r="T97">
        <v>0.16900000000000001</v>
      </c>
      <c r="U97">
        <v>0.16800000000000001</v>
      </c>
      <c r="V97">
        <v>0.17399999999999999</v>
      </c>
      <c r="W97">
        <v>0.17599999999999999</v>
      </c>
      <c r="X97">
        <v>0.16700000000000001</v>
      </c>
    </row>
    <row r="98" spans="1:24" x14ac:dyDescent="0.25">
      <c r="A98">
        <v>282</v>
      </c>
      <c r="B98">
        <v>0.19</v>
      </c>
      <c r="C98">
        <v>0.19800000000000001</v>
      </c>
      <c r="D98">
        <v>0.19900000000000001</v>
      </c>
      <c r="E98">
        <v>0.20200000000000001</v>
      </c>
      <c r="F98">
        <v>0.19400000000000001</v>
      </c>
      <c r="G98">
        <v>0.185</v>
      </c>
      <c r="H98">
        <v>0.19500000000000001</v>
      </c>
      <c r="I98">
        <v>0.22600000000000001</v>
      </c>
      <c r="J98">
        <v>0.28599999999999998</v>
      </c>
      <c r="O98">
        <v>282</v>
      </c>
      <c r="P98">
        <v>0.20399999999999999</v>
      </c>
      <c r="Q98">
        <v>0.192</v>
      </c>
      <c r="R98">
        <v>0.20499999999999999</v>
      </c>
      <c r="S98" s="39">
        <f t="shared" si="1"/>
        <v>0.192</v>
      </c>
      <c r="T98">
        <v>0.17899999999999999</v>
      </c>
      <c r="U98">
        <v>0.17799999999999999</v>
      </c>
      <c r="V98">
        <v>0.183</v>
      </c>
      <c r="W98">
        <v>0.184</v>
      </c>
      <c r="X98">
        <v>0.17499999999999999</v>
      </c>
    </row>
    <row r="99" spans="1:24" x14ac:dyDescent="0.25">
      <c r="A99">
        <v>283</v>
      </c>
      <c r="B99">
        <v>0.20100000000000001</v>
      </c>
      <c r="C99">
        <v>0.20799999999999999</v>
      </c>
      <c r="D99">
        <v>0.20799999999999999</v>
      </c>
      <c r="E99">
        <v>0.21099999999999999</v>
      </c>
      <c r="F99">
        <v>0.20200000000000001</v>
      </c>
      <c r="G99">
        <v>0.193</v>
      </c>
      <c r="H99">
        <v>0.20200000000000001</v>
      </c>
      <c r="I99">
        <v>0.23300000000000001</v>
      </c>
      <c r="J99">
        <v>0.29199999999999998</v>
      </c>
      <c r="O99">
        <v>283</v>
      </c>
      <c r="P99">
        <v>0.215</v>
      </c>
      <c r="Q99">
        <v>0.20699999999999999</v>
      </c>
      <c r="R99">
        <v>0.214</v>
      </c>
      <c r="S99" s="39">
        <f t="shared" si="1"/>
        <v>0.20100000000000001</v>
      </c>
      <c r="T99">
        <v>0.188</v>
      </c>
      <c r="U99">
        <v>0.186</v>
      </c>
      <c r="V99">
        <v>0.19</v>
      </c>
      <c r="W99">
        <v>0.191</v>
      </c>
      <c r="X99">
        <v>0.18099999999999999</v>
      </c>
    </row>
    <row r="100" spans="1:24" x14ac:dyDescent="0.25">
      <c r="A100">
        <v>284</v>
      </c>
      <c r="B100">
        <v>0.191</v>
      </c>
      <c r="C100">
        <v>0.19900000000000001</v>
      </c>
      <c r="D100">
        <v>0.2</v>
      </c>
      <c r="E100">
        <v>0.20399999999999999</v>
      </c>
      <c r="F100">
        <v>0.19500000000000001</v>
      </c>
      <c r="G100">
        <v>0.186</v>
      </c>
      <c r="H100">
        <v>0.19600000000000001</v>
      </c>
      <c r="I100">
        <v>0.22700000000000001</v>
      </c>
      <c r="J100">
        <v>0.28699999999999998</v>
      </c>
      <c r="O100">
        <v>284</v>
      </c>
      <c r="P100">
        <v>0.20499999999999999</v>
      </c>
      <c r="Q100">
        <v>0.217</v>
      </c>
      <c r="R100">
        <v>0.20499999999999999</v>
      </c>
      <c r="S100" s="39">
        <f t="shared" si="1"/>
        <v>0.1925</v>
      </c>
      <c r="T100">
        <v>0.18</v>
      </c>
      <c r="U100">
        <v>0.17899999999999999</v>
      </c>
      <c r="V100">
        <v>0.183</v>
      </c>
      <c r="W100">
        <v>0.184</v>
      </c>
      <c r="X100">
        <v>0.17599999999999999</v>
      </c>
    </row>
    <row r="101" spans="1:24" x14ac:dyDescent="0.25">
      <c r="A101">
        <v>285</v>
      </c>
      <c r="B101">
        <v>0.16</v>
      </c>
      <c r="C101">
        <v>0.17100000000000001</v>
      </c>
      <c r="D101">
        <v>0.17499999999999999</v>
      </c>
      <c r="E101">
        <v>0.18099999999999999</v>
      </c>
      <c r="F101">
        <v>0.17299999999999999</v>
      </c>
      <c r="G101">
        <v>0.16500000000000001</v>
      </c>
      <c r="H101">
        <v>0.17799999999999999</v>
      </c>
      <c r="I101">
        <v>0.21</v>
      </c>
      <c r="J101">
        <v>0.27100000000000002</v>
      </c>
      <c r="O101">
        <v>285</v>
      </c>
      <c r="P101">
        <v>0.17199999999999999</v>
      </c>
      <c r="Q101">
        <v>0.20200000000000001</v>
      </c>
      <c r="R101">
        <v>0.17899999999999999</v>
      </c>
      <c r="S101" s="39">
        <f t="shared" si="1"/>
        <v>0.16749999999999998</v>
      </c>
      <c r="T101">
        <v>0.156</v>
      </c>
      <c r="U101">
        <v>0.157</v>
      </c>
      <c r="V101">
        <v>0.16300000000000001</v>
      </c>
      <c r="W101">
        <v>0.16500000000000001</v>
      </c>
      <c r="X101">
        <v>0.158</v>
      </c>
    </row>
    <row r="102" spans="1:24" x14ac:dyDescent="0.25">
      <c r="A102">
        <v>286</v>
      </c>
      <c r="B102">
        <v>0.126</v>
      </c>
      <c r="C102">
        <v>0.14099999999999999</v>
      </c>
      <c r="D102">
        <v>0.14799999999999999</v>
      </c>
      <c r="E102">
        <v>0.155</v>
      </c>
      <c r="F102">
        <v>0.14899999999999999</v>
      </c>
      <c r="G102">
        <v>0.14299999999999999</v>
      </c>
      <c r="H102">
        <v>0.158</v>
      </c>
      <c r="I102">
        <v>0.192</v>
      </c>
      <c r="J102">
        <v>0.254</v>
      </c>
      <c r="O102">
        <v>286</v>
      </c>
      <c r="P102">
        <v>0.13500000000000001</v>
      </c>
      <c r="Q102">
        <v>0.16700000000000001</v>
      </c>
      <c r="R102">
        <v>0.14899999999999999</v>
      </c>
      <c r="S102" s="39">
        <f t="shared" si="1"/>
        <v>0.13950000000000001</v>
      </c>
      <c r="T102">
        <v>0.13</v>
      </c>
      <c r="U102">
        <v>0.13200000000000001</v>
      </c>
      <c r="V102">
        <v>0.14000000000000001</v>
      </c>
      <c r="W102">
        <v>0.14399999999999999</v>
      </c>
      <c r="X102">
        <v>0.13800000000000001</v>
      </c>
    </row>
    <row r="103" spans="1:24" x14ac:dyDescent="0.25">
      <c r="A103">
        <v>287</v>
      </c>
      <c r="B103">
        <v>9.9000000000000005E-2</v>
      </c>
      <c r="C103">
        <v>0.11700000000000001</v>
      </c>
      <c r="D103">
        <v>0.127</v>
      </c>
      <c r="E103">
        <v>0.13500000000000001</v>
      </c>
      <c r="F103">
        <v>0.129</v>
      </c>
      <c r="G103">
        <v>0.125</v>
      </c>
      <c r="H103">
        <v>0.14099999999999999</v>
      </c>
      <c r="I103">
        <v>0.17599999999999999</v>
      </c>
      <c r="J103">
        <v>0.23899999999999999</v>
      </c>
      <c r="O103">
        <v>287</v>
      </c>
      <c r="P103">
        <v>0.106</v>
      </c>
      <c r="Q103">
        <v>0.13</v>
      </c>
      <c r="R103">
        <v>0.125</v>
      </c>
      <c r="S103" s="39">
        <f t="shared" si="1"/>
        <v>0.11699999999999999</v>
      </c>
      <c r="T103">
        <v>0.109</v>
      </c>
      <c r="U103">
        <v>0.112</v>
      </c>
      <c r="V103">
        <v>0.122</v>
      </c>
      <c r="W103">
        <v>0.127</v>
      </c>
      <c r="X103">
        <v>0.122</v>
      </c>
    </row>
    <row r="104" spans="1:24" x14ac:dyDescent="0.25">
      <c r="A104">
        <v>288</v>
      </c>
      <c r="B104">
        <v>7.9000000000000001E-2</v>
      </c>
      <c r="C104">
        <v>0.1</v>
      </c>
      <c r="D104">
        <v>0.111</v>
      </c>
      <c r="E104">
        <v>0.12</v>
      </c>
      <c r="F104">
        <v>0.115</v>
      </c>
      <c r="G104">
        <v>0.112</v>
      </c>
      <c r="H104">
        <v>0.129</v>
      </c>
      <c r="I104">
        <v>0.16500000000000001</v>
      </c>
      <c r="J104">
        <v>0.22800000000000001</v>
      </c>
      <c r="O104">
        <v>288</v>
      </c>
      <c r="P104">
        <v>8.4000000000000005E-2</v>
      </c>
      <c r="Q104">
        <v>0.10199999999999999</v>
      </c>
      <c r="R104">
        <v>0.108</v>
      </c>
      <c r="S104" s="39">
        <f t="shared" si="1"/>
        <v>0.10100000000000001</v>
      </c>
      <c r="T104">
        <v>9.4E-2</v>
      </c>
      <c r="U104">
        <v>9.8000000000000004E-2</v>
      </c>
      <c r="V104">
        <v>0.109</v>
      </c>
      <c r="W104">
        <v>0.114</v>
      </c>
      <c r="X104">
        <v>0.111</v>
      </c>
    </row>
    <row r="105" spans="1:24" x14ac:dyDescent="0.25">
      <c r="A105">
        <v>289</v>
      </c>
      <c r="B105">
        <v>6.9000000000000006E-2</v>
      </c>
      <c r="C105">
        <v>0.09</v>
      </c>
      <c r="D105">
        <v>0.10199999999999999</v>
      </c>
      <c r="E105">
        <v>0.112</v>
      </c>
      <c r="F105">
        <v>0.108</v>
      </c>
      <c r="G105">
        <v>0.105</v>
      </c>
      <c r="H105">
        <v>0.123</v>
      </c>
      <c r="I105">
        <v>0.159</v>
      </c>
      <c r="J105">
        <v>0.222</v>
      </c>
      <c r="O105">
        <v>289</v>
      </c>
      <c r="P105">
        <v>7.2999999999999995E-2</v>
      </c>
      <c r="Q105">
        <v>8.2000000000000003E-2</v>
      </c>
      <c r="R105">
        <v>9.9000000000000005E-2</v>
      </c>
      <c r="S105" s="39">
        <f t="shared" si="1"/>
        <v>9.2499999999999999E-2</v>
      </c>
      <c r="T105">
        <v>8.5999999999999993E-2</v>
      </c>
      <c r="U105">
        <v>0.09</v>
      </c>
      <c r="V105">
        <v>0.10199999999999999</v>
      </c>
      <c r="W105">
        <v>0.108</v>
      </c>
      <c r="X105">
        <v>0.105</v>
      </c>
    </row>
    <row r="106" spans="1:24" x14ac:dyDescent="0.25">
      <c r="A106">
        <v>290</v>
      </c>
      <c r="B106">
        <v>7.5999999999999998E-2</v>
      </c>
      <c r="C106">
        <v>9.6000000000000002E-2</v>
      </c>
      <c r="D106">
        <v>0.107</v>
      </c>
      <c r="E106">
        <v>0.11700000000000001</v>
      </c>
      <c r="F106">
        <v>0.113</v>
      </c>
      <c r="G106">
        <v>0.109</v>
      </c>
      <c r="H106">
        <v>0.127</v>
      </c>
      <c r="I106">
        <v>0.16200000000000001</v>
      </c>
      <c r="J106">
        <v>0.22500000000000001</v>
      </c>
      <c r="O106">
        <v>290</v>
      </c>
      <c r="P106">
        <v>8.1000000000000003E-2</v>
      </c>
      <c r="Q106">
        <v>7.1999999999999995E-2</v>
      </c>
      <c r="R106">
        <v>0.104</v>
      </c>
      <c r="S106" s="39">
        <f t="shared" si="1"/>
        <v>9.7500000000000003E-2</v>
      </c>
      <c r="T106">
        <v>9.0999999999999998E-2</v>
      </c>
      <c r="U106">
        <v>9.5000000000000001E-2</v>
      </c>
      <c r="V106">
        <v>0.107</v>
      </c>
      <c r="W106">
        <v>0.113</v>
      </c>
      <c r="X106">
        <v>0.109</v>
      </c>
    </row>
    <row r="107" spans="1:24" x14ac:dyDescent="0.25">
      <c r="A107">
        <v>291</v>
      </c>
      <c r="B107">
        <v>0.104</v>
      </c>
      <c r="C107">
        <v>0.12</v>
      </c>
      <c r="D107">
        <v>0.129</v>
      </c>
      <c r="E107">
        <v>0.13800000000000001</v>
      </c>
      <c r="F107">
        <v>0.13200000000000001</v>
      </c>
      <c r="G107">
        <v>0.127</v>
      </c>
      <c r="H107">
        <v>0.14199999999999999</v>
      </c>
      <c r="I107">
        <v>0.17699999999999999</v>
      </c>
      <c r="J107">
        <v>0.23899999999999999</v>
      </c>
      <c r="O107">
        <v>291</v>
      </c>
      <c r="P107">
        <v>0.11</v>
      </c>
      <c r="Q107">
        <v>8.2000000000000003E-2</v>
      </c>
      <c r="R107">
        <v>0.128</v>
      </c>
      <c r="S107" s="39">
        <f t="shared" si="1"/>
        <v>0.12</v>
      </c>
      <c r="T107">
        <v>0.112</v>
      </c>
      <c r="U107">
        <v>0.11600000000000001</v>
      </c>
      <c r="V107">
        <v>0.126</v>
      </c>
      <c r="W107">
        <v>0.13</v>
      </c>
      <c r="X107">
        <v>0.125</v>
      </c>
    </row>
    <row r="108" spans="1:24" x14ac:dyDescent="0.25">
      <c r="A108">
        <v>292</v>
      </c>
      <c r="B108">
        <v>0.14199999999999999</v>
      </c>
      <c r="C108">
        <v>0.154</v>
      </c>
      <c r="D108">
        <v>0.159</v>
      </c>
      <c r="E108">
        <v>0.16500000000000001</v>
      </c>
      <c r="F108">
        <v>0.158</v>
      </c>
      <c r="G108">
        <v>0.152</v>
      </c>
      <c r="H108">
        <v>0.16400000000000001</v>
      </c>
      <c r="I108">
        <v>0.19700000000000001</v>
      </c>
      <c r="J108">
        <v>0.25800000000000001</v>
      </c>
      <c r="O108">
        <v>292</v>
      </c>
      <c r="P108">
        <v>0.151</v>
      </c>
      <c r="Q108">
        <v>0.115</v>
      </c>
      <c r="R108">
        <v>0.16</v>
      </c>
      <c r="S108" s="39">
        <f t="shared" si="1"/>
        <v>0.15049999999999999</v>
      </c>
      <c r="T108">
        <v>0.14099999999999999</v>
      </c>
      <c r="U108">
        <v>0.14299999999999999</v>
      </c>
      <c r="V108">
        <v>0.151</v>
      </c>
      <c r="W108">
        <v>0.154</v>
      </c>
      <c r="X108">
        <v>0.14699999999999999</v>
      </c>
    </row>
    <row r="109" spans="1:24" x14ac:dyDescent="0.25">
      <c r="A109">
        <v>293</v>
      </c>
      <c r="B109">
        <v>0.191</v>
      </c>
      <c r="C109">
        <v>0.19700000000000001</v>
      </c>
      <c r="D109">
        <v>0.19900000000000001</v>
      </c>
      <c r="E109">
        <v>0.20200000000000001</v>
      </c>
      <c r="F109">
        <v>0.19400000000000001</v>
      </c>
      <c r="G109">
        <v>0.185</v>
      </c>
      <c r="H109">
        <v>0.19400000000000001</v>
      </c>
      <c r="I109">
        <v>0.224</v>
      </c>
      <c r="J109">
        <v>0.28399999999999997</v>
      </c>
      <c r="O109">
        <v>293</v>
      </c>
      <c r="P109">
        <v>0.20399999999999999</v>
      </c>
      <c r="Q109">
        <v>0.156</v>
      </c>
      <c r="R109">
        <v>0.20300000000000001</v>
      </c>
      <c r="S109" s="39">
        <f t="shared" si="1"/>
        <v>0.1915</v>
      </c>
      <c r="T109">
        <v>0.18</v>
      </c>
      <c r="U109">
        <v>0.17899999999999999</v>
      </c>
      <c r="V109">
        <v>0.184</v>
      </c>
      <c r="W109">
        <v>0.186</v>
      </c>
      <c r="X109">
        <v>0.17699999999999999</v>
      </c>
    </row>
    <row r="110" spans="1:24" x14ac:dyDescent="0.25">
      <c r="A110">
        <v>294</v>
      </c>
      <c r="B110">
        <v>0.26100000000000001</v>
      </c>
      <c r="C110">
        <v>0.25900000000000001</v>
      </c>
      <c r="D110">
        <v>0.254</v>
      </c>
      <c r="E110">
        <v>0.254</v>
      </c>
      <c r="F110">
        <v>0.24399999999999999</v>
      </c>
      <c r="G110">
        <v>0.23</v>
      </c>
      <c r="H110">
        <v>0.23400000000000001</v>
      </c>
      <c r="I110">
        <v>0.26200000000000001</v>
      </c>
      <c r="J110">
        <v>0.32</v>
      </c>
      <c r="O110">
        <v>294</v>
      </c>
      <c r="P110">
        <v>0.28000000000000003</v>
      </c>
      <c r="Q110">
        <v>0.214</v>
      </c>
      <c r="R110">
        <v>0.26400000000000001</v>
      </c>
      <c r="S110" s="39">
        <f t="shared" si="1"/>
        <v>0.2485</v>
      </c>
      <c r="T110">
        <v>0.23300000000000001</v>
      </c>
      <c r="U110">
        <v>0.22800000000000001</v>
      </c>
      <c r="V110">
        <v>0.23</v>
      </c>
      <c r="W110">
        <v>0.22900000000000001</v>
      </c>
      <c r="X110">
        <v>0.217</v>
      </c>
    </row>
    <row r="111" spans="1:24" x14ac:dyDescent="0.25">
      <c r="A111">
        <v>295</v>
      </c>
      <c r="B111">
        <v>0.313</v>
      </c>
      <c r="C111">
        <v>0.30299999999999999</v>
      </c>
      <c r="D111">
        <v>0.29199999999999998</v>
      </c>
      <c r="E111">
        <v>0.29199999999999998</v>
      </c>
      <c r="F111">
        <v>0.27800000000000002</v>
      </c>
      <c r="G111">
        <v>0.26200000000000001</v>
      </c>
      <c r="H111">
        <v>0.26300000000000001</v>
      </c>
      <c r="I111">
        <v>0.28899999999999998</v>
      </c>
      <c r="J111">
        <v>0.34399999999999997</v>
      </c>
      <c r="O111">
        <v>295</v>
      </c>
      <c r="P111">
        <v>0.33400000000000002</v>
      </c>
      <c r="Q111">
        <v>0.29299999999999998</v>
      </c>
      <c r="R111">
        <v>0.30599999999999999</v>
      </c>
      <c r="S111" s="39">
        <f t="shared" si="1"/>
        <v>0.28800000000000003</v>
      </c>
      <c r="T111">
        <v>0.27</v>
      </c>
      <c r="U111">
        <v>0.26400000000000001</v>
      </c>
      <c r="V111">
        <v>0.26100000000000001</v>
      </c>
      <c r="W111">
        <v>0.25700000000000001</v>
      </c>
      <c r="X111">
        <v>0.24399999999999999</v>
      </c>
    </row>
    <row r="112" spans="1:24" x14ac:dyDescent="0.25">
      <c r="A112">
        <v>296</v>
      </c>
      <c r="B112">
        <v>0.28499999999999998</v>
      </c>
      <c r="C112">
        <v>0.27700000000000002</v>
      </c>
      <c r="D112">
        <v>0.27</v>
      </c>
      <c r="E112">
        <v>0.27200000000000002</v>
      </c>
      <c r="F112">
        <v>0.25800000000000001</v>
      </c>
      <c r="G112">
        <v>0.245</v>
      </c>
      <c r="H112">
        <v>0.247</v>
      </c>
      <c r="I112">
        <v>0.27400000000000002</v>
      </c>
      <c r="J112">
        <v>0.32900000000000001</v>
      </c>
      <c r="O112">
        <v>296</v>
      </c>
      <c r="P112">
        <v>0.30099999999999999</v>
      </c>
      <c r="Q112">
        <v>0.33800000000000002</v>
      </c>
      <c r="R112">
        <v>0.28000000000000003</v>
      </c>
      <c r="S112" s="39">
        <f t="shared" si="1"/>
        <v>0.26400000000000001</v>
      </c>
      <c r="T112">
        <v>0.248</v>
      </c>
      <c r="U112">
        <v>0.24299999999999999</v>
      </c>
      <c r="V112">
        <v>0.24099999999999999</v>
      </c>
      <c r="W112">
        <v>0.23699999999999999</v>
      </c>
      <c r="X112">
        <v>0.22600000000000001</v>
      </c>
    </row>
    <row r="113" spans="1:24" x14ac:dyDescent="0.25">
      <c r="A113">
        <v>297</v>
      </c>
      <c r="B113">
        <v>0.19400000000000001</v>
      </c>
      <c r="C113">
        <v>0.19800000000000001</v>
      </c>
      <c r="D113">
        <v>0.19800000000000001</v>
      </c>
      <c r="E113">
        <v>0.20399999999999999</v>
      </c>
      <c r="F113">
        <v>0.19400000000000001</v>
      </c>
      <c r="G113">
        <v>0.186</v>
      </c>
      <c r="H113">
        <v>0.19400000000000001</v>
      </c>
      <c r="I113">
        <v>0.224</v>
      </c>
      <c r="J113">
        <v>0.28299999999999997</v>
      </c>
      <c r="O113">
        <v>297</v>
      </c>
      <c r="P113">
        <v>0.20399999999999999</v>
      </c>
      <c r="Q113">
        <v>0.29599999999999999</v>
      </c>
      <c r="R113">
        <v>0.20300000000000001</v>
      </c>
      <c r="S113" s="39">
        <f t="shared" si="1"/>
        <v>0.1915</v>
      </c>
      <c r="T113">
        <v>0.18</v>
      </c>
      <c r="U113">
        <v>0.17799999999999999</v>
      </c>
      <c r="V113">
        <v>0.18099999999999999</v>
      </c>
      <c r="W113">
        <v>0.182</v>
      </c>
      <c r="X113">
        <v>0.17399999999999999</v>
      </c>
    </row>
    <row r="114" spans="1:24" x14ac:dyDescent="0.25">
      <c r="A114">
        <v>298</v>
      </c>
      <c r="B114">
        <v>0.10100000000000001</v>
      </c>
      <c r="C114">
        <v>0.11700000000000001</v>
      </c>
      <c r="D114">
        <v>0.125</v>
      </c>
      <c r="E114">
        <v>0.13500000000000001</v>
      </c>
      <c r="F114">
        <v>0.129</v>
      </c>
      <c r="G114">
        <v>0.124</v>
      </c>
      <c r="H114">
        <v>0.13900000000000001</v>
      </c>
      <c r="I114">
        <v>0.17199999999999999</v>
      </c>
      <c r="J114">
        <v>0.23499999999999999</v>
      </c>
      <c r="O114">
        <v>298</v>
      </c>
      <c r="P114">
        <v>0.107</v>
      </c>
      <c r="Q114">
        <v>0.191</v>
      </c>
      <c r="R114">
        <v>0.124</v>
      </c>
      <c r="S114" s="39">
        <f t="shared" si="1"/>
        <v>0.11649999999999999</v>
      </c>
      <c r="T114">
        <v>0.109</v>
      </c>
      <c r="U114">
        <v>0.112</v>
      </c>
      <c r="V114">
        <v>0.12</v>
      </c>
      <c r="W114">
        <v>0.125</v>
      </c>
      <c r="X114">
        <v>0.122</v>
      </c>
    </row>
    <row r="115" spans="1:24" x14ac:dyDescent="0.25">
      <c r="A115">
        <v>299</v>
      </c>
      <c r="B115">
        <v>0.04</v>
      </c>
      <c r="C115">
        <v>6.2E-2</v>
      </c>
      <c r="D115">
        <v>7.4999999999999997E-2</v>
      </c>
      <c r="E115">
        <v>8.7999999999999995E-2</v>
      </c>
      <c r="F115">
        <v>8.4000000000000005E-2</v>
      </c>
      <c r="G115">
        <v>8.2000000000000003E-2</v>
      </c>
      <c r="H115">
        <v>0.10100000000000001</v>
      </c>
      <c r="I115">
        <v>0.13700000000000001</v>
      </c>
      <c r="J115">
        <v>0.20200000000000001</v>
      </c>
      <c r="O115">
        <v>299</v>
      </c>
      <c r="P115">
        <v>4.2000000000000003E-2</v>
      </c>
      <c r="Q115">
        <v>9.7000000000000003E-2</v>
      </c>
      <c r="R115">
        <v>7.0000000000000007E-2</v>
      </c>
      <c r="S115" s="39">
        <f t="shared" si="1"/>
        <v>6.5500000000000003E-2</v>
      </c>
      <c r="T115">
        <v>6.0999999999999999E-2</v>
      </c>
      <c r="U115">
        <v>6.7000000000000004E-2</v>
      </c>
      <c r="V115">
        <v>0.08</v>
      </c>
      <c r="W115">
        <v>8.6999999999999994E-2</v>
      </c>
      <c r="X115">
        <v>8.6999999999999994E-2</v>
      </c>
    </row>
    <row r="116" spans="1:24" x14ac:dyDescent="0.25">
      <c r="A116">
        <v>300</v>
      </c>
      <c r="B116">
        <v>-1E-3</v>
      </c>
      <c r="C116">
        <v>2.5000000000000001E-2</v>
      </c>
      <c r="D116">
        <v>4.2000000000000003E-2</v>
      </c>
      <c r="E116">
        <v>5.8000000000000003E-2</v>
      </c>
      <c r="F116">
        <v>5.2999999999999999E-2</v>
      </c>
      <c r="G116">
        <v>5.3999999999999999E-2</v>
      </c>
      <c r="H116">
        <v>7.5999999999999998E-2</v>
      </c>
      <c r="I116">
        <v>0.114</v>
      </c>
      <c r="J116">
        <v>0.18</v>
      </c>
      <c r="O116">
        <v>300</v>
      </c>
      <c r="P116">
        <v>-2E-3</v>
      </c>
      <c r="Q116">
        <v>3.2000000000000001E-2</v>
      </c>
      <c r="R116">
        <v>3.4000000000000002E-2</v>
      </c>
      <c r="S116" s="39">
        <f t="shared" si="1"/>
        <v>3.15E-2</v>
      </c>
      <c r="T116">
        <v>2.9000000000000001E-2</v>
      </c>
      <c r="U116">
        <v>3.6999999999999998E-2</v>
      </c>
      <c r="V116">
        <v>5.1999999999999998E-2</v>
      </c>
      <c r="W116">
        <v>6.2E-2</v>
      </c>
      <c r="X116">
        <v>6.2E-2</v>
      </c>
    </row>
    <row r="117" spans="1:24" x14ac:dyDescent="0.25">
      <c r="A117">
        <v>301</v>
      </c>
      <c r="B117">
        <v>-2.5999999999999999E-2</v>
      </c>
      <c r="C117">
        <v>4.0000000000000001E-3</v>
      </c>
      <c r="D117">
        <v>2.3E-2</v>
      </c>
      <c r="E117">
        <v>0.04</v>
      </c>
      <c r="F117">
        <v>3.5000000000000003E-2</v>
      </c>
      <c r="G117">
        <v>3.7999999999999999E-2</v>
      </c>
      <c r="H117">
        <v>6.2E-2</v>
      </c>
      <c r="I117">
        <v>0.10100000000000001</v>
      </c>
      <c r="J117">
        <v>0.16700000000000001</v>
      </c>
      <c r="O117">
        <v>301</v>
      </c>
      <c r="P117">
        <v>-2.9000000000000001E-2</v>
      </c>
      <c r="Q117">
        <v>-8.9999999999999993E-3</v>
      </c>
      <c r="R117">
        <v>1.2E-2</v>
      </c>
      <c r="S117" s="39">
        <f t="shared" si="1"/>
        <v>1.0999999999999999E-2</v>
      </c>
      <c r="T117">
        <v>0.01</v>
      </c>
      <c r="U117">
        <v>0.02</v>
      </c>
      <c r="V117">
        <v>3.5999999999999997E-2</v>
      </c>
      <c r="W117">
        <v>4.5999999999999999E-2</v>
      </c>
      <c r="X117">
        <v>4.8000000000000001E-2</v>
      </c>
    </row>
    <row r="118" spans="1:24" x14ac:dyDescent="0.25">
      <c r="A118">
        <v>302</v>
      </c>
      <c r="B118">
        <v>-0.04</v>
      </c>
      <c r="C118">
        <v>-8.9999999999999993E-3</v>
      </c>
      <c r="D118">
        <v>1.0999999999999999E-2</v>
      </c>
      <c r="E118">
        <v>2.9000000000000001E-2</v>
      </c>
      <c r="F118">
        <v>2.5000000000000001E-2</v>
      </c>
      <c r="G118">
        <v>2.8000000000000001E-2</v>
      </c>
      <c r="H118">
        <v>5.2999999999999999E-2</v>
      </c>
      <c r="I118">
        <v>9.2999999999999999E-2</v>
      </c>
      <c r="J118">
        <v>0.159</v>
      </c>
      <c r="O118">
        <v>302</v>
      </c>
      <c r="P118">
        <v>-4.4999999999999998E-2</v>
      </c>
      <c r="Q118">
        <v>-3.5000000000000003E-2</v>
      </c>
      <c r="R118">
        <v>-1E-3</v>
      </c>
      <c r="S118" s="39">
        <f t="shared" si="1"/>
        <v>-5.0000000000000001E-4</v>
      </c>
      <c r="T118">
        <v>0</v>
      </c>
      <c r="U118">
        <v>0.01</v>
      </c>
      <c r="V118">
        <v>2.7E-2</v>
      </c>
      <c r="W118">
        <v>3.7999999999999999E-2</v>
      </c>
      <c r="X118">
        <v>0.04</v>
      </c>
    </row>
    <row r="119" spans="1:24" x14ac:dyDescent="0.25">
      <c r="A119">
        <v>303</v>
      </c>
      <c r="B119">
        <v>-4.7E-2</v>
      </c>
      <c r="C119">
        <v>-1.4999999999999999E-2</v>
      </c>
      <c r="D119">
        <v>6.0000000000000001E-3</v>
      </c>
      <c r="E119">
        <v>2.4E-2</v>
      </c>
      <c r="F119">
        <v>0.02</v>
      </c>
      <c r="G119">
        <v>2.4E-2</v>
      </c>
      <c r="H119">
        <v>4.9000000000000002E-2</v>
      </c>
      <c r="I119">
        <v>8.8999999999999996E-2</v>
      </c>
      <c r="J119">
        <v>0.156</v>
      </c>
      <c r="O119">
        <v>303</v>
      </c>
      <c r="P119">
        <v>-5.1999999999999998E-2</v>
      </c>
      <c r="Q119">
        <v>-4.9000000000000002E-2</v>
      </c>
      <c r="R119">
        <v>-7.0000000000000001E-3</v>
      </c>
      <c r="S119" s="39">
        <f t="shared" si="1"/>
        <v>-6.0000000000000001E-3</v>
      </c>
      <c r="T119">
        <v>-5.0000000000000001E-3</v>
      </c>
      <c r="U119">
        <v>5.0000000000000001E-3</v>
      </c>
      <c r="V119">
        <v>2.1999999999999999E-2</v>
      </c>
      <c r="W119">
        <v>3.4000000000000002E-2</v>
      </c>
      <c r="X119">
        <v>3.6999999999999998E-2</v>
      </c>
    </row>
    <row r="120" spans="1:24" x14ac:dyDescent="0.25">
      <c r="A120">
        <v>304</v>
      </c>
      <c r="B120">
        <v>-0.05</v>
      </c>
      <c r="C120">
        <v>-1.7999999999999999E-2</v>
      </c>
      <c r="D120">
        <v>4.0000000000000001E-3</v>
      </c>
      <c r="E120">
        <v>2.1999999999999999E-2</v>
      </c>
      <c r="F120">
        <v>1.7999999999999999E-2</v>
      </c>
      <c r="G120">
        <v>2.1999999999999999E-2</v>
      </c>
      <c r="H120">
        <v>4.8000000000000001E-2</v>
      </c>
      <c r="I120">
        <v>8.7999999999999995E-2</v>
      </c>
      <c r="J120">
        <v>0.154</v>
      </c>
      <c r="O120">
        <v>304</v>
      </c>
      <c r="P120">
        <v>-5.6000000000000001E-2</v>
      </c>
      <c r="Q120">
        <v>-5.6000000000000001E-2</v>
      </c>
      <c r="R120">
        <v>-8.9999999999999993E-3</v>
      </c>
      <c r="S120" s="39">
        <f t="shared" si="1"/>
        <v>-8.5000000000000006E-3</v>
      </c>
      <c r="T120">
        <v>-8.0000000000000002E-3</v>
      </c>
      <c r="U120">
        <v>3.0000000000000001E-3</v>
      </c>
      <c r="V120">
        <v>0.02</v>
      </c>
      <c r="W120">
        <v>3.2000000000000001E-2</v>
      </c>
      <c r="X120">
        <v>3.5000000000000003E-2</v>
      </c>
    </row>
    <row r="121" spans="1:24" x14ac:dyDescent="0.25">
      <c r="A121">
        <v>305</v>
      </c>
      <c r="B121">
        <v>-0.05</v>
      </c>
      <c r="C121">
        <v>-1.7999999999999999E-2</v>
      </c>
      <c r="D121">
        <v>4.0000000000000001E-3</v>
      </c>
      <c r="E121">
        <v>2.1999999999999999E-2</v>
      </c>
      <c r="F121">
        <v>1.7999999999999999E-2</v>
      </c>
      <c r="G121">
        <v>2.1999999999999999E-2</v>
      </c>
      <c r="H121">
        <v>4.8000000000000001E-2</v>
      </c>
      <c r="I121">
        <v>8.6999999999999994E-2</v>
      </c>
      <c r="J121">
        <v>0.154</v>
      </c>
      <c r="O121">
        <v>305</v>
      </c>
      <c r="P121">
        <v>-5.6000000000000001E-2</v>
      </c>
      <c r="Q121">
        <v>-5.8999999999999997E-2</v>
      </c>
      <c r="R121">
        <v>-0.01</v>
      </c>
      <c r="S121" s="39">
        <f t="shared" si="1"/>
        <v>-9.0000000000000011E-3</v>
      </c>
      <c r="T121">
        <v>-8.0000000000000002E-3</v>
      </c>
      <c r="U121">
        <v>3.0000000000000001E-3</v>
      </c>
      <c r="V121">
        <v>0.02</v>
      </c>
      <c r="W121">
        <v>3.2000000000000001E-2</v>
      </c>
      <c r="X121">
        <v>3.5000000000000003E-2</v>
      </c>
    </row>
    <row r="122" spans="1:24" x14ac:dyDescent="0.25">
      <c r="A122">
        <v>306</v>
      </c>
      <c r="B122">
        <v>-0.05</v>
      </c>
      <c r="C122">
        <v>-1.7999999999999999E-2</v>
      </c>
      <c r="D122">
        <v>3.0000000000000001E-3</v>
      </c>
      <c r="E122">
        <v>2.1000000000000001E-2</v>
      </c>
      <c r="F122">
        <v>1.7000000000000001E-2</v>
      </c>
      <c r="G122">
        <v>2.1000000000000001E-2</v>
      </c>
      <c r="H122">
        <v>4.7E-2</v>
      </c>
      <c r="I122">
        <v>8.5999999999999993E-2</v>
      </c>
      <c r="J122">
        <v>0.153</v>
      </c>
      <c r="O122">
        <v>306</v>
      </c>
      <c r="P122">
        <v>-5.6000000000000001E-2</v>
      </c>
      <c r="Q122">
        <v>-6.0999999999999999E-2</v>
      </c>
      <c r="R122">
        <v>-1.0999999999999999E-2</v>
      </c>
      <c r="S122" s="39">
        <f t="shared" si="1"/>
        <v>-9.4999999999999998E-3</v>
      </c>
      <c r="T122">
        <v>-8.0000000000000002E-3</v>
      </c>
      <c r="U122">
        <v>3.0000000000000001E-3</v>
      </c>
      <c r="V122">
        <v>0.02</v>
      </c>
      <c r="W122">
        <v>3.2000000000000001E-2</v>
      </c>
      <c r="X122">
        <v>3.5000000000000003E-2</v>
      </c>
    </row>
    <row r="123" spans="1:24" x14ac:dyDescent="0.25">
      <c r="A123">
        <v>307</v>
      </c>
      <c r="B123">
        <v>-4.8000000000000001E-2</v>
      </c>
      <c r="C123">
        <v>-1.7000000000000001E-2</v>
      </c>
      <c r="D123">
        <v>5.0000000000000001E-3</v>
      </c>
      <c r="E123">
        <v>2.3E-2</v>
      </c>
      <c r="F123">
        <v>1.7999999999999999E-2</v>
      </c>
      <c r="G123">
        <v>2.1999999999999999E-2</v>
      </c>
      <c r="H123">
        <v>4.8000000000000001E-2</v>
      </c>
      <c r="I123">
        <v>8.6999999999999994E-2</v>
      </c>
      <c r="J123">
        <v>0.153</v>
      </c>
      <c r="O123">
        <v>307</v>
      </c>
      <c r="P123">
        <v>-5.5E-2</v>
      </c>
      <c r="Q123">
        <v>-5.8999999999999997E-2</v>
      </c>
      <c r="R123">
        <v>-0.01</v>
      </c>
      <c r="S123" s="39">
        <f t="shared" si="1"/>
        <v>-8.5000000000000006E-3</v>
      </c>
      <c r="T123">
        <v>-7.0000000000000001E-3</v>
      </c>
      <c r="U123">
        <v>4.0000000000000001E-3</v>
      </c>
      <c r="V123">
        <v>2.1000000000000001E-2</v>
      </c>
      <c r="W123">
        <v>3.3000000000000002E-2</v>
      </c>
      <c r="X123">
        <v>3.5999999999999997E-2</v>
      </c>
    </row>
    <row r="124" spans="1:24" x14ac:dyDescent="0.25">
      <c r="A124">
        <v>308</v>
      </c>
      <c r="B124">
        <v>-4.5999999999999999E-2</v>
      </c>
      <c r="C124">
        <v>-1.4999999999999999E-2</v>
      </c>
      <c r="D124">
        <v>7.0000000000000001E-3</v>
      </c>
      <c r="E124">
        <v>2.5000000000000001E-2</v>
      </c>
      <c r="F124">
        <v>0.02</v>
      </c>
      <c r="G124">
        <v>2.4E-2</v>
      </c>
      <c r="H124">
        <v>0.05</v>
      </c>
      <c r="I124">
        <v>8.8999999999999996E-2</v>
      </c>
      <c r="J124">
        <v>0.155</v>
      </c>
      <c r="O124">
        <v>308</v>
      </c>
      <c r="P124">
        <v>-5.1999999999999998E-2</v>
      </c>
      <c r="Q124">
        <v>-5.8000000000000003E-2</v>
      </c>
      <c r="R124">
        <v>-8.0000000000000002E-3</v>
      </c>
      <c r="S124" s="39">
        <f t="shared" si="1"/>
        <v>-6.5000000000000006E-3</v>
      </c>
      <c r="T124">
        <v>-5.0000000000000001E-3</v>
      </c>
      <c r="U124">
        <v>6.0000000000000001E-3</v>
      </c>
      <c r="V124">
        <v>2.3E-2</v>
      </c>
      <c r="W124">
        <v>3.5000000000000003E-2</v>
      </c>
      <c r="X124">
        <v>3.7999999999999999E-2</v>
      </c>
    </row>
    <row r="125" spans="1:24" x14ac:dyDescent="0.25">
      <c r="A125">
        <v>309</v>
      </c>
      <c r="B125">
        <v>-4.4999999999999998E-2</v>
      </c>
      <c r="C125">
        <v>-1.4E-2</v>
      </c>
      <c r="D125">
        <v>7.0000000000000001E-3</v>
      </c>
      <c r="E125">
        <v>2.5000000000000001E-2</v>
      </c>
      <c r="F125">
        <v>0.02</v>
      </c>
      <c r="G125">
        <v>2.5000000000000001E-2</v>
      </c>
      <c r="H125">
        <v>0.05</v>
      </c>
      <c r="I125">
        <v>8.8999999999999996E-2</v>
      </c>
      <c r="J125">
        <v>0.155</v>
      </c>
      <c r="O125">
        <v>309</v>
      </c>
      <c r="P125">
        <v>-5.0999999999999997E-2</v>
      </c>
      <c r="Q125">
        <v>-5.6000000000000001E-2</v>
      </c>
      <c r="R125">
        <v>-7.0000000000000001E-3</v>
      </c>
      <c r="S125" s="39">
        <f t="shared" si="1"/>
        <v>-6.0000000000000001E-3</v>
      </c>
      <c r="T125">
        <v>-5.0000000000000001E-3</v>
      </c>
      <c r="U125">
        <v>6.0000000000000001E-3</v>
      </c>
      <c r="V125">
        <v>2.3E-2</v>
      </c>
      <c r="W125">
        <v>3.5999999999999997E-2</v>
      </c>
      <c r="X125">
        <v>3.7999999999999999E-2</v>
      </c>
    </row>
    <row r="126" spans="1:24" x14ac:dyDescent="0.25">
      <c r="A126">
        <v>310</v>
      </c>
      <c r="B126">
        <v>-4.2999999999999997E-2</v>
      </c>
      <c r="C126">
        <v>-1.2999999999999999E-2</v>
      </c>
      <c r="D126">
        <v>8.9999999999999993E-3</v>
      </c>
      <c r="E126">
        <v>2.5999999999999999E-2</v>
      </c>
      <c r="F126">
        <v>2.1000000000000001E-2</v>
      </c>
      <c r="G126">
        <v>2.5000000000000001E-2</v>
      </c>
      <c r="H126">
        <v>5.0999999999999997E-2</v>
      </c>
      <c r="I126">
        <v>0.09</v>
      </c>
      <c r="J126">
        <v>0.156</v>
      </c>
      <c r="O126">
        <v>310</v>
      </c>
      <c r="P126">
        <v>-4.9000000000000002E-2</v>
      </c>
      <c r="Q126">
        <v>-5.3999999999999999E-2</v>
      </c>
      <c r="R126">
        <v>-6.0000000000000001E-3</v>
      </c>
      <c r="S126" s="39">
        <f t="shared" si="1"/>
        <v>-4.5000000000000005E-3</v>
      </c>
      <c r="T126">
        <v>-3.0000000000000001E-3</v>
      </c>
      <c r="U126">
        <v>7.0000000000000001E-3</v>
      </c>
      <c r="V126">
        <v>2.5000000000000001E-2</v>
      </c>
      <c r="W126">
        <v>3.6999999999999998E-2</v>
      </c>
      <c r="X126">
        <v>3.9E-2</v>
      </c>
    </row>
    <row r="127" spans="1:24" x14ac:dyDescent="0.25">
      <c r="A127">
        <v>311</v>
      </c>
      <c r="B127">
        <v>-4.1000000000000002E-2</v>
      </c>
      <c r="C127">
        <v>-1.0999999999999999E-2</v>
      </c>
      <c r="D127">
        <v>0.01</v>
      </c>
      <c r="E127">
        <v>2.8000000000000001E-2</v>
      </c>
      <c r="F127">
        <v>2.1999999999999999E-2</v>
      </c>
      <c r="G127">
        <v>2.7E-2</v>
      </c>
      <c r="H127">
        <v>5.1999999999999998E-2</v>
      </c>
      <c r="I127">
        <v>9.0999999999999998E-2</v>
      </c>
      <c r="J127">
        <v>0.157</v>
      </c>
      <c r="O127">
        <v>311</v>
      </c>
      <c r="P127">
        <v>-4.7E-2</v>
      </c>
      <c r="Q127">
        <v>-5.1999999999999998E-2</v>
      </c>
      <c r="R127">
        <v>-4.0000000000000001E-3</v>
      </c>
      <c r="S127" s="39">
        <f t="shared" si="1"/>
        <v>-3.0000000000000001E-3</v>
      </c>
      <c r="T127">
        <v>-2E-3</v>
      </c>
      <c r="U127">
        <v>8.9999999999999993E-3</v>
      </c>
      <c r="V127">
        <v>2.5999999999999999E-2</v>
      </c>
      <c r="W127">
        <v>3.7999999999999999E-2</v>
      </c>
      <c r="X127">
        <v>4.1000000000000002E-2</v>
      </c>
    </row>
    <row r="128" spans="1:24" x14ac:dyDescent="0.25">
      <c r="A128">
        <v>312</v>
      </c>
      <c r="B128">
        <v>-3.9E-2</v>
      </c>
      <c r="C128">
        <v>-0.01</v>
      </c>
      <c r="D128">
        <v>1.0999999999999999E-2</v>
      </c>
      <c r="E128">
        <v>2.9000000000000001E-2</v>
      </c>
      <c r="F128">
        <v>2.4E-2</v>
      </c>
      <c r="G128">
        <v>2.8000000000000001E-2</v>
      </c>
      <c r="H128">
        <v>5.2999999999999999E-2</v>
      </c>
      <c r="I128">
        <v>9.1999999999999998E-2</v>
      </c>
      <c r="J128">
        <v>0.158</v>
      </c>
      <c r="O128">
        <v>312</v>
      </c>
      <c r="P128">
        <v>-4.4999999999999998E-2</v>
      </c>
      <c r="Q128">
        <v>-0.05</v>
      </c>
      <c r="R128">
        <v>-3.0000000000000001E-3</v>
      </c>
      <c r="S128" s="39">
        <f t="shared" si="1"/>
        <v>-2E-3</v>
      </c>
      <c r="T128">
        <v>-1E-3</v>
      </c>
      <c r="U128">
        <v>0.01</v>
      </c>
      <c r="V128">
        <v>2.7E-2</v>
      </c>
      <c r="W128">
        <v>3.9E-2</v>
      </c>
      <c r="X128">
        <v>4.2000000000000003E-2</v>
      </c>
    </row>
    <row r="129" spans="1:24" x14ac:dyDescent="0.25">
      <c r="A129">
        <v>313</v>
      </c>
      <c r="B129">
        <v>-3.6999999999999998E-2</v>
      </c>
      <c r="C129">
        <v>-8.9999999999999993E-3</v>
      </c>
      <c r="D129">
        <v>1.2E-2</v>
      </c>
      <c r="E129">
        <v>2.9000000000000001E-2</v>
      </c>
      <c r="F129">
        <v>2.4E-2</v>
      </c>
      <c r="G129">
        <v>2.8000000000000001E-2</v>
      </c>
      <c r="H129">
        <v>5.2999999999999999E-2</v>
      </c>
      <c r="I129">
        <v>9.1999999999999998E-2</v>
      </c>
      <c r="J129">
        <v>0.158</v>
      </c>
      <c r="O129">
        <v>313</v>
      </c>
      <c r="P129">
        <v>-4.3999999999999997E-2</v>
      </c>
      <c r="Q129">
        <v>-4.9000000000000002E-2</v>
      </c>
      <c r="R129">
        <v>-2E-3</v>
      </c>
      <c r="S129" s="39">
        <f t="shared" si="1"/>
        <v>-1E-3</v>
      </c>
      <c r="T129">
        <v>0</v>
      </c>
      <c r="U129">
        <v>1.0999999999999999E-2</v>
      </c>
      <c r="V129">
        <v>2.8000000000000001E-2</v>
      </c>
      <c r="W129">
        <v>3.9E-2</v>
      </c>
      <c r="X129">
        <v>4.2999999999999997E-2</v>
      </c>
    </row>
    <row r="130" spans="1:24" x14ac:dyDescent="0.25">
      <c r="A130">
        <v>314</v>
      </c>
      <c r="B130">
        <v>-3.5999999999999997E-2</v>
      </c>
      <c r="C130">
        <v>-8.0000000000000002E-3</v>
      </c>
      <c r="D130">
        <v>1.2999999999999999E-2</v>
      </c>
      <c r="E130">
        <v>3.1E-2</v>
      </c>
      <c r="F130">
        <v>2.5000000000000001E-2</v>
      </c>
      <c r="G130">
        <v>2.9000000000000001E-2</v>
      </c>
      <c r="H130">
        <v>5.3999999999999999E-2</v>
      </c>
      <c r="I130">
        <v>9.1999999999999998E-2</v>
      </c>
      <c r="J130">
        <v>0.159</v>
      </c>
      <c r="O130">
        <v>314</v>
      </c>
      <c r="P130">
        <v>-4.2000000000000003E-2</v>
      </c>
      <c r="Q130">
        <v>-4.7E-2</v>
      </c>
      <c r="R130">
        <v>-1E-3</v>
      </c>
      <c r="S130" s="39">
        <f t="shared" si="1"/>
        <v>0</v>
      </c>
      <c r="T130">
        <v>1E-3</v>
      </c>
      <c r="U130">
        <v>1.2E-2</v>
      </c>
      <c r="V130">
        <v>2.9000000000000001E-2</v>
      </c>
      <c r="W130">
        <v>0.04</v>
      </c>
      <c r="X130">
        <v>4.2999999999999997E-2</v>
      </c>
    </row>
    <row r="131" spans="1:24" x14ac:dyDescent="0.25">
      <c r="A131">
        <v>315</v>
      </c>
      <c r="B131">
        <v>-3.4000000000000002E-2</v>
      </c>
      <c r="C131">
        <v>-7.0000000000000001E-3</v>
      </c>
      <c r="D131">
        <v>1.4E-2</v>
      </c>
      <c r="E131">
        <v>3.1E-2</v>
      </c>
      <c r="F131">
        <v>2.5999999999999999E-2</v>
      </c>
      <c r="G131">
        <v>0.03</v>
      </c>
      <c r="H131">
        <v>5.3999999999999999E-2</v>
      </c>
      <c r="I131">
        <v>9.2999999999999999E-2</v>
      </c>
      <c r="J131">
        <v>0.159</v>
      </c>
      <c r="O131">
        <v>315</v>
      </c>
      <c r="P131">
        <v>-0.04</v>
      </c>
      <c r="Q131">
        <v>-4.4999999999999998E-2</v>
      </c>
      <c r="R131">
        <v>-1E-3</v>
      </c>
      <c r="S131" s="39">
        <f t="shared" si="1"/>
        <v>5.0000000000000001E-4</v>
      </c>
      <c r="T131">
        <v>2E-3</v>
      </c>
      <c r="U131">
        <v>1.2E-2</v>
      </c>
      <c r="V131">
        <v>2.9000000000000001E-2</v>
      </c>
      <c r="W131">
        <v>0.04</v>
      </c>
      <c r="X131">
        <v>4.2999999999999997E-2</v>
      </c>
    </row>
    <row r="132" spans="1:24" x14ac:dyDescent="0.25">
      <c r="A132">
        <v>316</v>
      </c>
      <c r="B132">
        <v>-3.2000000000000001E-2</v>
      </c>
      <c r="C132">
        <v>-5.0000000000000001E-3</v>
      </c>
      <c r="D132">
        <v>1.6E-2</v>
      </c>
      <c r="E132">
        <v>3.2000000000000001E-2</v>
      </c>
      <c r="F132">
        <v>2.7E-2</v>
      </c>
      <c r="G132">
        <v>3.1E-2</v>
      </c>
      <c r="H132">
        <v>5.5E-2</v>
      </c>
      <c r="I132">
        <v>9.2999999999999999E-2</v>
      </c>
      <c r="J132">
        <v>0.16</v>
      </c>
      <c r="O132">
        <v>316</v>
      </c>
      <c r="P132">
        <v>-3.7999999999999999E-2</v>
      </c>
      <c r="Q132">
        <v>-4.2999999999999997E-2</v>
      </c>
      <c r="R132">
        <v>1E-3</v>
      </c>
      <c r="S132" s="39">
        <f t="shared" si="1"/>
        <v>2E-3</v>
      </c>
      <c r="T132">
        <v>3.0000000000000001E-3</v>
      </c>
      <c r="U132">
        <v>1.4E-2</v>
      </c>
      <c r="V132">
        <v>3.1E-2</v>
      </c>
      <c r="W132">
        <v>4.2000000000000003E-2</v>
      </c>
      <c r="X132">
        <v>4.4999999999999998E-2</v>
      </c>
    </row>
    <row r="133" spans="1:24" x14ac:dyDescent="0.25">
      <c r="A133">
        <v>317</v>
      </c>
      <c r="B133">
        <v>-3.1E-2</v>
      </c>
      <c r="C133">
        <v>-5.0000000000000001E-3</v>
      </c>
      <c r="D133">
        <v>1.6E-2</v>
      </c>
      <c r="E133">
        <v>3.3000000000000002E-2</v>
      </c>
      <c r="F133">
        <v>2.7E-2</v>
      </c>
      <c r="G133">
        <v>3.1E-2</v>
      </c>
      <c r="H133">
        <v>5.5E-2</v>
      </c>
      <c r="I133">
        <v>9.4E-2</v>
      </c>
      <c r="J133">
        <v>0.16</v>
      </c>
      <c r="O133">
        <v>317</v>
      </c>
      <c r="P133">
        <v>-3.6999999999999998E-2</v>
      </c>
      <c r="Q133">
        <v>-4.1000000000000002E-2</v>
      </c>
      <c r="R133">
        <v>2E-3</v>
      </c>
      <c r="S133" s="39">
        <f t="shared" si="1"/>
        <v>3.0000000000000001E-3</v>
      </c>
      <c r="T133">
        <v>4.0000000000000001E-3</v>
      </c>
      <c r="U133">
        <v>1.4E-2</v>
      </c>
      <c r="V133">
        <v>3.1E-2</v>
      </c>
      <c r="W133">
        <v>4.2000000000000003E-2</v>
      </c>
      <c r="X133">
        <v>4.4999999999999998E-2</v>
      </c>
    </row>
    <row r="134" spans="1:24" x14ac:dyDescent="0.25">
      <c r="A134">
        <v>318</v>
      </c>
      <c r="B134">
        <v>-3.1E-2</v>
      </c>
      <c r="C134">
        <v>-5.0000000000000001E-3</v>
      </c>
      <c r="D134">
        <v>1.6E-2</v>
      </c>
      <c r="E134">
        <v>3.2000000000000001E-2</v>
      </c>
      <c r="F134">
        <v>2.7E-2</v>
      </c>
      <c r="G134">
        <v>3.1E-2</v>
      </c>
      <c r="H134">
        <v>5.5E-2</v>
      </c>
      <c r="I134">
        <v>9.2999999999999999E-2</v>
      </c>
      <c r="J134">
        <v>0.159</v>
      </c>
      <c r="O134">
        <v>318</v>
      </c>
      <c r="P134">
        <v>-3.6999999999999998E-2</v>
      </c>
      <c r="Q134">
        <v>-0.04</v>
      </c>
      <c r="R134">
        <v>1E-3</v>
      </c>
      <c r="S134" s="39">
        <f t="shared" si="1"/>
        <v>2E-3</v>
      </c>
      <c r="T134">
        <v>3.0000000000000001E-3</v>
      </c>
      <c r="U134">
        <v>1.4E-2</v>
      </c>
      <c r="V134">
        <v>3.1E-2</v>
      </c>
      <c r="W134">
        <v>4.2000000000000003E-2</v>
      </c>
      <c r="X134">
        <v>4.3999999999999997E-2</v>
      </c>
    </row>
    <row r="135" spans="1:24" x14ac:dyDescent="0.25">
      <c r="A135">
        <v>319</v>
      </c>
      <c r="B135">
        <v>-0.03</v>
      </c>
      <c r="C135">
        <v>-4.0000000000000001E-3</v>
      </c>
      <c r="D135">
        <v>1.7000000000000001E-2</v>
      </c>
      <c r="E135">
        <v>3.3000000000000002E-2</v>
      </c>
      <c r="F135">
        <v>2.7E-2</v>
      </c>
      <c r="G135">
        <v>3.1E-2</v>
      </c>
      <c r="H135">
        <v>5.5E-2</v>
      </c>
      <c r="I135">
        <v>9.2999999999999999E-2</v>
      </c>
      <c r="J135">
        <v>0.159</v>
      </c>
      <c r="O135">
        <v>319</v>
      </c>
      <c r="P135">
        <v>-3.5999999999999997E-2</v>
      </c>
      <c r="Q135">
        <v>-0.04</v>
      </c>
      <c r="R135">
        <v>2E-3</v>
      </c>
      <c r="S135" s="39">
        <f t="shared" ref="S135:S198" si="2">AVERAGE(R135,T135)</f>
        <v>3.0000000000000001E-3</v>
      </c>
      <c r="T135">
        <v>4.0000000000000001E-3</v>
      </c>
      <c r="U135">
        <v>1.4E-2</v>
      </c>
      <c r="V135">
        <v>3.1E-2</v>
      </c>
      <c r="W135">
        <v>4.2000000000000003E-2</v>
      </c>
      <c r="X135">
        <v>4.4999999999999998E-2</v>
      </c>
    </row>
    <row r="136" spans="1:24" x14ac:dyDescent="0.25">
      <c r="A136">
        <v>320</v>
      </c>
      <c r="B136">
        <v>-2.8000000000000001E-2</v>
      </c>
      <c r="C136">
        <v>-3.0000000000000001E-3</v>
      </c>
      <c r="D136">
        <v>1.7999999999999999E-2</v>
      </c>
      <c r="E136">
        <v>3.3000000000000002E-2</v>
      </c>
      <c r="F136">
        <v>2.8000000000000001E-2</v>
      </c>
      <c r="G136">
        <v>3.1E-2</v>
      </c>
      <c r="H136">
        <v>5.5E-2</v>
      </c>
      <c r="I136">
        <v>9.2999999999999999E-2</v>
      </c>
      <c r="J136">
        <v>0.159</v>
      </c>
      <c r="O136">
        <v>320</v>
      </c>
      <c r="P136">
        <v>-3.4000000000000002E-2</v>
      </c>
      <c r="Q136">
        <v>-0.04</v>
      </c>
      <c r="R136">
        <v>3.0000000000000001E-3</v>
      </c>
      <c r="S136" s="39">
        <f t="shared" si="2"/>
        <v>4.0000000000000001E-3</v>
      </c>
      <c r="T136">
        <v>5.0000000000000001E-3</v>
      </c>
      <c r="U136">
        <v>1.4999999999999999E-2</v>
      </c>
      <c r="V136">
        <v>3.2000000000000001E-2</v>
      </c>
      <c r="W136">
        <v>4.2999999999999997E-2</v>
      </c>
      <c r="X136">
        <v>4.5999999999999999E-2</v>
      </c>
    </row>
    <row r="137" spans="1:24" x14ac:dyDescent="0.25">
      <c r="A137">
        <v>321</v>
      </c>
      <c r="B137">
        <v>-2.7E-2</v>
      </c>
      <c r="C137">
        <v>-3.0000000000000001E-3</v>
      </c>
      <c r="D137">
        <v>1.7999999999999999E-2</v>
      </c>
      <c r="E137">
        <v>3.3000000000000002E-2</v>
      </c>
      <c r="F137">
        <v>2.8000000000000001E-2</v>
      </c>
      <c r="G137">
        <v>3.2000000000000001E-2</v>
      </c>
      <c r="H137">
        <v>5.5E-2</v>
      </c>
      <c r="I137">
        <v>9.2999999999999999E-2</v>
      </c>
      <c r="J137">
        <v>0.159</v>
      </c>
      <c r="O137">
        <v>321</v>
      </c>
      <c r="P137">
        <v>-3.3000000000000002E-2</v>
      </c>
      <c r="Q137">
        <v>-3.9E-2</v>
      </c>
      <c r="R137">
        <v>3.0000000000000001E-3</v>
      </c>
      <c r="S137" s="39">
        <f t="shared" si="2"/>
        <v>4.0000000000000001E-3</v>
      </c>
      <c r="T137">
        <v>5.0000000000000001E-3</v>
      </c>
      <c r="U137">
        <v>1.6E-2</v>
      </c>
      <c r="V137">
        <v>3.2000000000000001E-2</v>
      </c>
      <c r="W137">
        <v>4.2999999999999997E-2</v>
      </c>
      <c r="X137">
        <v>4.5999999999999999E-2</v>
      </c>
    </row>
    <row r="138" spans="1:24" x14ac:dyDescent="0.25">
      <c r="A138">
        <v>322</v>
      </c>
      <c r="B138">
        <v>-2.5999999999999999E-2</v>
      </c>
      <c r="C138">
        <v>-2E-3</v>
      </c>
      <c r="D138">
        <v>1.9E-2</v>
      </c>
      <c r="E138">
        <v>3.4000000000000002E-2</v>
      </c>
      <c r="F138">
        <v>2.9000000000000001E-2</v>
      </c>
      <c r="G138">
        <v>3.2000000000000001E-2</v>
      </c>
      <c r="H138">
        <v>5.6000000000000001E-2</v>
      </c>
      <c r="I138">
        <v>9.2999999999999999E-2</v>
      </c>
      <c r="J138">
        <v>0.159</v>
      </c>
      <c r="O138">
        <v>322</v>
      </c>
      <c r="P138">
        <v>-3.1E-2</v>
      </c>
      <c r="Q138">
        <v>-3.6999999999999998E-2</v>
      </c>
      <c r="R138">
        <v>4.0000000000000001E-3</v>
      </c>
      <c r="S138" s="39">
        <f t="shared" si="2"/>
        <v>5.0000000000000001E-3</v>
      </c>
      <c r="T138">
        <v>6.0000000000000001E-3</v>
      </c>
      <c r="U138">
        <v>1.6E-2</v>
      </c>
      <c r="V138">
        <v>3.3000000000000002E-2</v>
      </c>
      <c r="W138">
        <v>4.2999999999999997E-2</v>
      </c>
      <c r="X138">
        <v>4.5999999999999999E-2</v>
      </c>
    </row>
    <row r="139" spans="1:24" x14ac:dyDescent="0.25">
      <c r="A139">
        <v>323</v>
      </c>
      <c r="B139">
        <v>-2.3E-2</v>
      </c>
      <c r="C139">
        <v>1E-3</v>
      </c>
      <c r="D139">
        <v>2.1000000000000001E-2</v>
      </c>
      <c r="E139">
        <v>3.5999999999999997E-2</v>
      </c>
      <c r="F139">
        <v>0.03</v>
      </c>
      <c r="G139">
        <v>3.4000000000000002E-2</v>
      </c>
      <c r="H139">
        <v>5.7000000000000002E-2</v>
      </c>
      <c r="I139">
        <v>9.4E-2</v>
      </c>
      <c r="J139">
        <v>0.159</v>
      </c>
      <c r="O139">
        <v>323</v>
      </c>
      <c r="P139">
        <v>-2.9000000000000001E-2</v>
      </c>
      <c r="Q139">
        <v>-3.4000000000000002E-2</v>
      </c>
      <c r="R139">
        <v>6.0000000000000001E-3</v>
      </c>
      <c r="S139" s="39">
        <f t="shared" si="2"/>
        <v>6.5000000000000006E-3</v>
      </c>
      <c r="T139">
        <v>7.0000000000000001E-3</v>
      </c>
      <c r="U139">
        <v>1.7999999999999999E-2</v>
      </c>
      <c r="V139">
        <v>3.4000000000000002E-2</v>
      </c>
      <c r="W139">
        <v>4.3999999999999997E-2</v>
      </c>
      <c r="X139">
        <v>4.7E-2</v>
      </c>
    </row>
    <row r="140" spans="1:24" x14ac:dyDescent="0.25">
      <c r="A140">
        <v>324</v>
      </c>
      <c r="B140">
        <v>-2.1000000000000001E-2</v>
      </c>
      <c r="C140">
        <v>2E-3</v>
      </c>
      <c r="D140">
        <v>2.1999999999999999E-2</v>
      </c>
      <c r="E140">
        <v>3.5999999999999997E-2</v>
      </c>
      <c r="F140">
        <v>3.1E-2</v>
      </c>
      <c r="G140">
        <v>3.4000000000000002E-2</v>
      </c>
      <c r="H140">
        <v>5.7000000000000002E-2</v>
      </c>
      <c r="I140">
        <v>9.4E-2</v>
      </c>
      <c r="J140">
        <v>0.16</v>
      </c>
      <c r="O140">
        <v>324</v>
      </c>
      <c r="P140">
        <v>-2.7E-2</v>
      </c>
      <c r="Q140">
        <v>-3.2000000000000001E-2</v>
      </c>
      <c r="R140">
        <v>7.0000000000000001E-3</v>
      </c>
      <c r="S140" s="39">
        <f t="shared" si="2"/>
        <v>7.4999999999999997E-3</v>
      </c>
      <c r="T140">
        <v>8.0000000000000002E-3</v>
      </c>
      <c r="U140">
        <v>1.7999999999999999E-2</v>
      </c>
      <c r="V140">
        <v>3.4000000000000002E-2</v>
      </c>
      <c r="W140">
        <v>4.4999999999999998E-2</v>
      </c>
      <c r="X140">
        <v>4.7E-2</v>
      </c>
    </row>
    <row r="141" spans="1:24" x14ac:dyDescent="0.25">
      <c r="A141">
        <v>325</v>
      </c>
      <c r="B141">
        <v>-2.1000000000000001E-2</v>
      </c>
      <c r="C141">
        <v>2E-3</v>
      </c>
      <c r="D141">
        <v>2.1999999999999999E-2</v>
      </c>
      <c r="E141">
        <v>3.5999999999999997E-2</v>
      </c>
      <c r="F141">
        <v>3.1E-2</v>
      </c>
      <c r="G141">
        <v>3.4000000000000002E-2</v>
      </c>
      <c r="H141">
        <v>5.7000000000000002E-2</v>
      </c>
      <c r="I141">
        <v>9.2999999999999999E-2</v>
      </c>
      <c r="J141">
        <v>0.159</v>
      </c>
      <c r="O141">
        <v>325</v>
      </c>
      <c r="P141">
        <v>-2.7E-2</v>
      </c>
      <c r="Q141">
        <v>-2.9000000000000001E-2</v>
      </c>
      <c r="R141">
        <v>7.0000000000000001E-3</v>
      </c>
      <c r="S141" s="39">
        <f t="shared" si="2"/>
        <v>7.4999999999999997E-3</v>
      </c>
      <c r="T141">
        <v>8.0000000000000002E-3</v>
      </c>
      <c r="U141">
        <v>1.7999999999999999E-2</v>
      </c>
      <c r="V141">
        <v>3.4000000000000002E-2</v>
      </c>
      <c r="W141">
        <v>4.3999999999999997E-2</v>
      </c>
      <c r="X141">
        <v>4.7E-2</v>
      </c>
    </row>
    <row r="142" spans="1:24" x14ac:dyDescent="0.25">
      <c r="A142">
        <v>326</v>
      </c>
      <c r="B142">
        <v>-2.1000000000000001E-2</v>
      </c>
      <c r="C142">
        <v>1E-3</v>
      </c>
      <c r="D142">
        <v>2.1000000000000001E-2</v>
      </c>
      <c r="E142">
        <v>3.5000000000000003E-2</v>
      </c>
      <c r="F142">
        <v>0.03</v>
      </c>
      <c r="G142">
        <v>3.3000000000000002E-2</v>
      </c>
      <c r="H142">
        <v>5.6000000000000001E-2</v>
      </c>
      <c r="I142">
        <v>9.1999999999999998E-2</v>
      </c>
      <c r="J142">
        <v>0.158</v>
      </c>
      <c r="O142">
        <v>326</v>
      </c>
      <c r="P142">
        <v>-2.7E-2</v>
      </c>
      <c r="Q142">
        <v>-2.9000000000000001E-2</v>
      </c>
      <c r="R142">
        <v>6.0000000000000001E-3</v>
      </c>
      <c r="S142" s="39">
        <f t="shared" si="2"/>
        <v>7.0000000000000001E-3</v>
      </c>
      <c r="T142">
        <v>8.0000000000000002E-3</v>
      </c>
      <c r="U142">
        <v>1.7999999999999999E-2</v>
      </c>
      <c r="V142">
        <v>3.4000000000000002E-2</v>
      </c>
      <c r="W142">
        <v>4.3999999999999997E-2</v>
      </c>
      <c r="X142">
        <v>4.5999999999999999E-2</v>
      </c>
    </row>
    <row r="143" spans="1:24" x14ac:dyDescent="0.25">
      <c r="A143">
        <v>327</v>
      </c>
      <c r="B143">
        <v>-2.1000000000000001E-2</v>
      </c>
      <c r="C143">
        <v>1E-3</v>
      </c>
      <c r="D143">
        <v>2.1000000000000001E-2</v>
      </c>
      <c r="E143">
        <v>3.5000000000000003E-2</v>
      </c>
      <c r="F143">
        <v>0.03</v>
      </c>
      <c r="G143">
        <v>3.3000000000000002E-2</v>
      </c>
      <c r="H143">
        <v>5.6000000000000001E-2</v>
      </c>
      <c r="I143">
        <v>9.1999999999999998E-2</v>
      </c>
      <c r="J143">
        <v>0.158</v>
      </c>
      <c r="O143">
        <v>327</v>
      </c>
      <c r="P143">
        <v>-2.5999999999999999E-2</v>
      </c>
      <c r="Q143">
        <v>-2.9000000000000001E-2</v>
      </c>
      <c r="R143">
        <v>6.0000000000000001E-3</v>
      </c>
      <c r="S143" s="39">
        <f t="shared" si="2"/>
        <v>6.5000000000000006E-3</v>
      </c>
      <c r="T143">
        <v>7.0000000000000001E-3</v>
      </c>
      <c r="U143">
        <v>1.7999999999999999E-2</v>
      </c>
      <c r="V143">
        <v>3.4000000000000002E-2</v>
      </c>
      <c r="W143">
        <v>4.3999999999999997E-2</v>
      </c>
      <c r="X143">
        <v>4.5999999999999999E-2</v>
      </c>
    </row>
    <row r="144" spans="1:24" x14ac:dyDescent="0.25">
      <c r="A144">
        <v>328</v>
      </c>
      <c r="B144">
        <v>-1.9E-2</v>
      </c>
      <c r="C144">
        <v>2E-3</v>
      </c>
      <c r="D144">
        <v>2.1000000000000001E-2</v>
      </c>
      <c r="E144">
        <v>3.5000000000000003E-2</v>
      </c>
      <c r="F144">
        <v>0.03</v>
      </c>
      <c r="G144">
        <v>3.3000000000000002E-2</v>
      </c>
      <c r="H144">
        <v>5.6000000000000001E-2</v>
      </c>
      <c r="I144">
        <v>9.0999999999999998E-2</v>
      </c>
      <c r="J144">
        <v>0.157</v>
      </c>
      <c r="O144">
        <v>328</v>
      </c>
      <c r="P144">
        <v>-2.5000000000000001E-2</v>
      </c>
      <c r="Q144">
        <v>-2.9000000000000001E-2</v>
      </c>
      <c r="R144">
        <v>7.0000000000000001E-3</v>
      </c>
      <c r="S144" s="39">
        <f t="shared" si="2"/>
        <v>7.4999999999999997E-3</v>
      </c>
      <c r="T144">
        <v>8.0000000000000002E-3</v>
      </c>
      <c r="U144">
        <v>1.7999999999999999E-2</v>
      </c>
      <c r="V144">
        <v>3.4000000000000002E-2</v>
      </c>
      <c r="W144">
        <v>4.3999999999999997E-2</v>
      </c>
      <c r="X144">
        <v>4.5999999999999999E-2</v>
      </c>
    </row>
    <row r="145" spans="1:24" x14ac:dyDescent="0.25">
      <c r="A145">
        <v>329</v>
      </c>
      <c r="B145">
        <v>-1.7000000000000001E-2</v>
      </c>
      <c r="C145">
        <v>3.0000000000000001E-3</v>
      </c>
      <c r="D145">
        <v>2.1999999999999999E-2</v>
      </c>
      <c r="E145">
        <v>3.5999999999999997E-2</v>
      </c>
      <c r="F145">
        <v>0.03</v>
      </c>
      <c r="G145">
        <v>3.3000000000000002E-2</v>
      </c>
      <c r="H145">
        <v>5.6000000000000001E-2</v>
      </c>
      <c r="I145">
        <v>9.0999999999999998E-2</v>
      </c>
      <c r="J145">
        <v>0.157</v>
      </c>
      <c r="O145">
        <v>329</v>
      </c>
      <c r="P145">
        <v>-2.3E-2</v>
      </c>
      <c r="Q145">
        <v>-2.9000000000000001E-2</v>
      </c>
      <c r="R145">
        <v>8.0000000000000002E-3</v>
      </c>
      <c r="S145" s="39">
        <f t="shared" si="2"/>
        <v>8.5000000000000006E-3</v>
      </c>
      <c r="T145">
        <v>8.9999999999999993E-3</v>
      </c>
      <c r="U145">
        <v>1.9E-2</v>
      </c>
      <c r="V145">
        <v>3.4000000000000002E-2</v>
      </c>
      <c r="W145">
        <v>4.3999999999999997E-2</v>
      </c>
      <c r="X145">
        <v>4.7E-2</v>
      </c>
    </row>
    <row r="146" spans="1:24" x14ac:dyDescent="0.25">
      <c r="A146">
        <v>330</v>
      </c>
      <c r="B146">
        <v>-1.4999999999999999E-2</v>
      </c>
      <c r="C146">
        <v>4.0000000000000001E-3</v>
      </c>
      <c r="D146">
        <v>2.3E-2</v>
      </c>
      <c r="E146">
        <v>3.6999999999999998E-2</v>
      </c>
      <c r="F146">
        <v>3.1E-2</v>
      </c>
      <c r="G146">
        <v>3.4000000000000002E-2</v>
      </c>
      <c r="H146">
        <v>5.6000000000000001E-2</v>
      </c>
      <c r="I146">
        <v>9.1999999999999998E-2</v>
      </c>
      <c r="J146">
        <v>0.157</v>
      </c>
      <c r="O146">
        <v>330</v>
      </c>
      <c r="P146">
        <v>-2.1000000000000001E-2</v>
      </c>
      <c r="Q146">
        <v>-2.5999999999999999E-2</v>
      </c>
      <c r="R146">
        <v>8.9999999999999993E-3</v>
      </c>
      <c r="S146" s="39">
        <f t="shared" si="2"/>
        <v>9.4999999999999998E-3</v>
      </c>
      <c r="T146">
        <v>0.01</v>
      </c>
      <c r="U146">
        <v>0.02</v>
      </c>
      <c r="V146">
        <v>3.5000000000000003E-2</v>
      </c>
      <c r="W146">
        <v>4.4999999999999998E-2</v>
      </c>
      <c r="X146">
        <v>4.7E-2</v>
      </c>
    </row>
    <row r="147" spans="1:24" x14ac:dyDescent="0.25">
      <c r="A147">
        <v>331</v>
      </c>
      <c r="B147">
        <v>-1.2999999999999999E-2</v>
      </c>
      <c r="C147">
        <v>5.0000000000000001E-3</v>
      </c>
      <c r="D147">
        <v>2.4E-2</v>
      </c>
      <c r="E147">
        <v>3.6999999999999998E-2</v>
      </c>
      <c r="F147">
        <v>3.1E-2</v>
      </c>
      <c r="G147">
        <v>3.4000000000000002E-2</v>
      </c>
      <c r="H147">
        <v>5.6000000000000001E-2</v>
      </c>
      <c r="I147">
        <v>9.0999999999999998E-2</v>
      </c>
      <c r="J147">
        <v>0.156</v>
      </c>
      <c r="O147">
        <v>331</v>
      </c>
      <c r="P147">
        <v>-1.9E-2</v>
      </c>
      <c r="Q147">
        <v>-2.3E-2</v>
      </c>
      <c r="R147">
        <v>0.01</v>
      </c>
      <c r="S147" s="39">
        <f t="shared" si="2"/>
        <v>0.01</v>
      </c>
      <c r="T147">
        <v>0.01</v>
      </c>
      <c r="U147">
        <v>0.02</v>
      </c>
      <c r="V147">
        <v>3.5999999999999997E-2</v>
      </c>
      <c r="W147">
        <v>4.4999999999999998E-2</v>
      </c>
      <c r="X147">
        <v>4.7E-2</v>
      </c>
    </row>
    <row r="148" spans="1:24" x14ac:dyDescent="0.25">
      <c r="A148">
        <v>332</v>
      </c>
      <c r="B148">
        <v>-1.4E-2</v>
      </c>
      <c r="C148">
        <v>4.0000000000000001E-3</v>
      </c>
      <c r="D148">
        <v>2.3E-2</v>
      </c>
      <c r="E148">
        <v>3.5999999999999997E-2</v>
      </c>
      <c r="F148">
        <v>3.1E-2</v>
      </c>
      <c r="G148">
        <v>3.3000000000000002E-2</v>
      </c>
      <c r="H148">
        <v>5.5E-2</v>
      </c>
      <c r="I148">
        <v>0.09</v>
      </c>
      <c r="J148">
        <v>0.155</v>
      </c>
      <c r="O148">
        <v>332</v>
      </c>
      <c r="P148">
        <v>-0.02</v>
      </c>
      <c r="Q148">
        <v>-2.1999999999999999E-2</v>
      </c>
      <c r="R148">
        <v>8.9999999999999993E-3</v>
      </c>
      <c r="S148" s="39">
        <f t="shared" si="2"/>
        <v>8.9999999999999993E-3</v>
      </c>
      <c r="T148">
        <v>8.9999999999999993E-3</v>
      </c>
      <c r="U148">
        <v>1.9E-2</v>
      </c>
      <c r="V148">
        <v>3.4000000000000002E-2</v>
      </c>
      <c r="W148">
        <v>4.3999999999999997E-2</v>
      </c>
      <c r="X148">
        <v>4.5999999999999999E-2</v>
      </c>
    </row>
    <row r="149" spans="1:24" x14ac:dyDescent="0.25">
      <c r="A149">
        <v>333</v>
      </c>
      <c r="B149">
        <v>-1.4999999999999999E-2</v>
      </c>
      <c r="C149">
        <v>3.0000000000000001E-3</v>
      </c>
      <c r="D149">
        <v>2.1000000000000001E-2</v>
      </c>
      <c r="E149">
        <v>3.5000000000000003E-2</v>
      </c>
      <c r="F149">
        <v>2.9000000000000001E-2</v>
      </c>
      <c r="G149">
        <v>3.2000000000000001E-2</v>
      </c>
      <c r="H149">
        <v>5.3999999999999999E-2</v>
      </c>
      <c r="I149">
        <v>8.8999999999999996E-2</v>
      </c>
      <c r="J149">
        <v>0.153</v>
      </c>
      <c r="O149">
        <v>333</v>
      </c>
      <c r="P149">
        <v>-2.1000000000000001E-2</v>
      </c>
      <c r="Q149">
        <v>-2.3E-2</v>
      </c>
      <c r="R149">
        <v>7.0000000000000001E-3</v>
      </c>
      <c r="S149" s="39">
        <f t="shared" si="2"/>
        <v>7.4999999999999997E-3</v>
      </c>
      <c r="T149">
        <v>8.0000000000000002E-3</v>
      </c>
      <c r="U149">
        <v>1.7999999999999999E-2</v>
      </c>
      <c r="V149">
        <v>3.3000000000000002E-2</v>
      </c>
      <c r="W149">
        <v>4.2999999999999997E-2</v>
      </c>
      <c r="X149">
        <v>4.4999999999999998E-2</v>
      </c>
    </row>
    <row r="150" spans="1:24" x14ac:dyDescent="0.25">
      <c r="A150">
        <v>334</v>
      </c>
      <c r="B150">
        <v>-1.6E-2</v>
      </c>
      <c r="C150">
        <v>2E-3</v>
      </c>
      <c r="D150">
        <v>0.02</v>
      </c>
      <c r="E150">
        <v>3.3000000000000002E-2</v>
      </c>
      <c r="F150">
        <v>2.8000000000000001E-2</v>
      </c>
      <c r="G150">
        <v>3.1E-2</v>
      </c>
      <c r="H150">
        <v>5.2999999999999999E-2</v>
      </c>
      <c r="I150">
        <v>8.6999999999999994E-2</v>
      </c>
      <c r="J150">
        <v>0.152</v>
      </c>
      <c r="O150">
        <v>334</v>
      </c>
      <c r="P150">
        <v>-2.1999999999999999E-2</v>
      </c>
      <c r="Q150">
        <v>-2.4E-2</v>
      </c>
      <c r="R150">
        <v>7.0000000000000001E-3</v>
      </c>
      <c r="S150" s="39">
        <f t="shared" si="2"/>
        <v>7.0000000000000001E-3</v>
      </c>
      <c r="T150">
        <v>7.0000000000000001E-3</v>
      </c>
      <c r="U150">
        <v>1.7000000000000001E-2</v>
      </c>
      <c r="V150">
        <v>3.2000000000000001E-2</v>
      </c>
      <c r="W150">
        <v>4.2000000000000003E-2</v>
      </c>
      <c r="X150">
        <v>4.3999999999999997E-2</v>
      </c>
    </row>
    <row r="151" spans="1:24" x14ac:dyDescent="0.25">
      <c r="A151">
        <v>335</v>
      </c>
      <c r="B151">
        <v>-1.4999999999999999E-2</v>
      </c>
      <c r="C151">
        <v>2E-3</v>
      </c>
      <c r="D151">
        <v>2.1000000000000001E-2</v>
      </c>
      <c r="E151">
        <v>3.3000000000000002E-2</v>
      </c>
      <c r="F151">
        <v>2.8000000000000001E-2</v>
      </c>
      <c r="G151">
        <v>3.1E-2</v>
      </c>
      <c r="H151">
        <v>5.2999999999999999E-2</v>
      </c>
      <c r="I151">
        <v>8.6999999999999994E-2</v>
      </c>
      <c r="J151">
        <v>0.151</v>
      </c>
      <c r="O151">
        <v>335</v>
      </c>
      <c r="P151">
        <v>-2.1000000000000001E-2</v>
      </c>
      <c r="Q151">
        <v>-2.5000000000000001E-2</v>
      </c>
      <c r="R151">
        <v>7.0000000000000001E-3</v>
      </c>
      <c r="S151" s="39">
        <f t="shared" si="2"/>
        <v>7.0000000000000001E-3</v>
      </c>
      <c r="T151">
        <v>7.0000000000000001E-3</v>
      </c>
      <c r="U151">
        <v>1.7000000000000001E-2</v>
      </c>
      <c r="V151">
        <v>3.2000000000000001E-2</v>
      </c>
      <c r="W151">
        <v>4.2000000000000003E-2</v>
      </c>
      <c r="X151">
        <v>4.3999999999999997E-2</v>
      </c>
    </row>
    <row r="152" spans="1:24" x14ac:dyDescent="0.25">
      <c r="A152">
        <v>336</v>
      </c>
      <c r="B152">
        <v>-1.4E-2</v>
      </c>
      <c r="C152">
        <v>3.0000000000000001E-3</v>
      </c>
      <c r="D152">
        <v>2.1000000000000001E-2</v>
      </c>
      <c r="E152">
        <v>3.4000000000000002E-2</v>
      </c>
      <c r="F152">
        <v>2.8000000000000001E-2</v>
      </c>
      <c r="G152">
        <v>3.1E-2</v>
      </c>
      <c r="H152">
        <v>5.1999999999999998E-2</v>
      </c>
      <c r="I152">
        <v>8.5999999999999993E-2</v>
      </c>
      <c r="J152">
        <v>0.15</v>
      </c>
      <c r="O152">
        <v>336</v>
      </c>
      <c r="P152">
        <v>-2.1000000000000001E-2</v>
      </c>
      <c r="Q152">
        <v>-2.4E-2</v>
      </c>
      <c r="R152">
        <v>7.0000000000000001E-3</v>
      </c>
      <c r="S152" s="39">
        <f t="shared" si="2"/>
        <v>7.4999999999999997E-3</v>
      </c>
      <c r="T152">
        <v>8.0000000000000002E-3</v>
      </c>
      <c r="U152">
        <v>1.7000000000000001E-2</v>
      </c>
      <c r="V152">
        <v>3.2000000000000001E-2</v>
      </c>
      <c r="W152">
        <v>4.2000000000000003E-2</v>
      </c>
      <c r="X152">
        <v>4.3999999999999997E-2</v>
      </c>
    </row>
    <row r="153" spans="1:24" x14ac:dyDescent="0.25">
      <c r="A153">
        <v>337</v>
      </c>
      <c r="B153">
        <v>-1.2E-2</v>
      </c>
      <c r="C153">
        <v>4.0000000000000001E-3</v>
      </c>
      <c r="D153">
        <v>2.1999999999999999E-2</v>
      </c>
      <c r="E153">
        <v>3.4000000000000002E-2</v>
      </c>
      <c r="F153">
        <v>2.9000000000000001E-2</v>
      </c>
      <c r="G153">
        <v>3.1E-2</v>
      </c>
      <c r="H153">
        <v>5.1999999999999998E-2</v>
      </c>
      <c r="I153">
        <v>8.5999999999999993E-2</v>
      </c>
      <c r="J153">
        <v>0.14899999999999999</v>
      </c>
      <c r="O153">
        <v>337</v>
      </c>
      <c r="P153">
        <v>-1.9E-2</v>
      </c>
      <c r="Q153">
        <v>-2.3E-2</v>
      </c>
      <c r="R153">
        <v>8.0000000000000002E-3</v>
      </c>
      <c r="S153" s="39">
        <f t="shared" si="2"/>
        <v>8.0000000000000002E-3</v>
      </c>
      <c r="T153">
        <v>8.0000000000000002E-3</v>
      </c>
      <c r="U153">
        <v>1.7999999999999999E-2</v>
      </c>
      <c r="V153">
        <v>3.3000000000000002E-2</v>
      </c>
      <c r="W153">
        <v>4.2999999999999997E-2</v>
      </c>
      <c r="X153">
        <v>4.3999999999999997E-2</v>
      </c>
    </row>
    <row r="154" spans="1:24" x14ac:dyDescent="0.25">
      <c r="A154">
        <v>338</v>
      </c>
      <c r="B154">
        <v>-1.0999999999999999E-2</v>
      </c>
      <c r="C154">
        <v>5.0000000000000001E-3</v>
      </c>
      <c r="D154">
        <v>2.3E-2</v>
      </c>
      <c r="E154">
        <v>3.5000000000000003E-2</v>
      </c>
      <c r="F154">
        <v>2.9000000000000001E-2</v>
      </c>
      <c r="G154">
        <v>3.2000000000000001E-2</v>
      </c>
      <c r="H154">
        <v>5.2999999999999999E-2</v>
      </c>
      <c r="I154">
        <v>8.5999999999999993E-2</v>
      </c>
      <c r="J154">
        <v>0.14899999999999999</v>
      </c>
      <c r="O154">
        <v>338</v>
      </c>
      <c r="P154">
        <v>-1.7000000000000001E-2</v>
      </c>
      <c r="Q154">
        <v>-2.1999999999999999E-2</v>
      </c>
      <c r="R154">
        <v>0.01</v>
      </c>
      <c r="S154" s="39">
        <f t="shared" si="2"/>
        <v>9.4999999999999998E-3</v>
      </c>
      <c r="T154">
        <v>8.9999999999999993E-3</v>
      </c>
      <c r="U154">
        <v>1.9E-2</v>
      </c>
      <c r="V154">
        <v>3.3000000000000002E-2</v>
      </c>
      <c r="W154">
        <v>4.2999999999999997E-2</v>
      </c>
      <c r="X154">
        <v>4.4999999999999998E-2</v>
      </c>
    </row>
    <row r="155" spans="1:24" x14ac:dyDescent="0.25">
      <c r="A155">
        <v>339</v>
      </c>
      <c r="B155">
        <v>-8.9999999999999993E-3</v>
      </c>
      <c r="C155">
        <v>7.0000000000000001E-3</v>
      </c>
      <c r="D155">
        <v>2.4E-2</v>
      </c>
      <c r="E155">
        <v>3.5999999999999997E-2</v>
      </c>
      <c r="F155">
        <v>0.03</v>
      </c>
      <c r="G155">
        <v>3.2000000000000001E-2</v>
      </c>
      <c r="H155">
        <v>5.2999999999999999E-2</v>
      </c>
      <c r="I155">
        <v>8.5999999999999993E-2</v>
      </c>
      <c r="J155">
        <v>0.14899999999999999</v>
      </c>
      <c r="O155">
        <v>339</v>
      </c>
      <c r="P155">
        <v>-1.4999999999999999E-2</v>
      </c>
      <c r="Q155">
        <v>-1.9E-2</v>
      </c>
      <c r="R155">
        <v>0.01</v>
      </c>
      <c r="S155" s="39">
        <f t="shared" si="2"/>
        <v>0.01</v>
      </c>
      <c r="T155">
        <v>0.01</v>
      </c>
      <c r="U155">
        <v>1.9E-2</v>
      </c>
      <c r="V155">
        <v>3.4000000000000002E-2</v>
      </c>
      <c r="W155">
        <v>4.3999999999999997E-2</v>
      </c>
      <c r="X155">
        <v>4.4999999999999998E-2</v>
      </c>
    </row>
    <row r="156" spans="1:24" x14ac:dyDescent="0.25">
      <c r="A156">
        <v>340</v>
      </c>
      <c r="B156">
        <v>-0.01</v>
      </c>
      <c r="C156">
        <v>5.0000000000000001E-3</v>
      </c>
      <c r="D156">
        <v>2.3E-2</v>
      </c>
      <c r="E156">
        <v>3.5000000000000003E-2</v>
      </c>
      <c r="F156">
        <v>2.9000000000000001E-2</v>
      </c>
      <c r="G156">
        <v>3.1E-2</v>
      </c>
      <c r="H156">
        <v>5.0999999999999997E-2</v>
      </c>
      <c r="I156">
        <v>8.4000000000000005E-2</v>
      </c>
      <c r="J156">
        <v>0.14599999999999999</v>
      </c>
      <c r="O156">
        <v>340</v>
      </c>
      <c r="P156">
        <v>-1.6E-2</v>
      </c>
      <c r="Q156">
        <v>-1.9E-2</v>
      </c>
      <c r="R156">
        <v>8.9999999999999993E-3</v>
      </c>
      <c r="S156" s="39">
        <f t="shared" si="2"/>
        <v>8.9999999999999993E-3</v>
      </c>
      <c r="T156">
        <v>8.9999999999999993E-3</v>
      </c>
      <c r="U156">
        <v>1.7999999999999999E-2</v>
      </c>
      <c r="V156">
        <v>3.2000000000000001E-2</v>
      </c>
      <c r="W156">
        <v>4.2000000000000003E-2</v>
      </c>
      <c r="X156">
        <v>4.3999999999999997E-2</v>
      </c>
    </row>
    <row r="157" spans="1:24" x14ac:dyDescent="0.25">
      <c r="A157">
        <v>341</v>
      </c>
      <c r="B157">
        <v>-1.0999999999999999E-2</v>
      </c>
      <c r="C157">
        <v>4.0000000000000001E-3</v>
      </c>
      <c r="D157">
        <v>2.1999999999999999E-2</v>
      </c>
      <c r="E157">
        <v>3.4000000000000002E-2</v>
      </c>
      <c r="F157">
        <v>2.8000000000000001E-2</v>
      </c>
      <c r="G157">
        <v>0.03</v>
      </c>
      <c r="H157">
        <v>0.05</v>
      </c>
      <c r="I157">
        <v>8.3000000000000004E-2</v>
      </c>
      <c r="J157">
        <v>0.14499999999999999</v>
      </c>
      <c r="O157">
        <v>341</v>
      </c>
      <c r="P157">
        <v>-1.7000000000000001E-2</v>
      </c>
      <c r="Q157">
        <v>-1.7999999999999999E-2</v>
      </c>
      <c r="R157">
        <v>8.0000000000000002E-3</v>
      </c>
      <c r="S157" s="39">
        <f t="shared" si="2"/>
        <v>8.0000000000000002E-3</v>
      </c>
      <c r="T157">
        <v>8.0000000000000002E-3</v>
      </c>
      <c r="U157">
        <v>1.7000000000000001E-2</v>
      </c>
      <c r="V157">
        <v>3.1E-2</v>
      </c>
      <c r="W157">
        <v>4.1000000000000002E-2</v>
      </c>
      <c r="X157">
        <v>4.2999999999999997E-2</v>
      </c>
    </row>
    <row r="158" spans="1:24" x14ac:dyDescent="0.25">
      <c r="A158">
        <v>342</v>
      </c>
      <c r="B158">
        <v>-1.2E-2</v>
      </c>
      <c r="C158">
        <v>4.0000000000000001E-3</v>
      </c>
      <c r="D158">
        <v>2.1000000000000001E-2</v>
      </c>
      <c r="E158">
        <v>3.3000000000000002E-2</v>
      </c>
      <c r="F158">
        <v>2.7E-2</v>
      </c>
      <c r="G158">
        <v>2.9000000000000001E-2</v>
      </c>
      <c r="H158">
        <v>4.9000000000000002E-2</v>
      </c>
      <c r="I158">
        <v>8.2000000000000003E-2</v>
      </c>
      <c r="J158">
        <v>0.14299999999999999</v>
      </c>
      <c r="O158">
        <v>342</v>
      </c>
      <c r="P158">
        <v>-1.7000000000000001E-2</v>
      </c>
      <c r="Q158">
        <v>-1.9E-2</v>
      </c>
      <c r="R158">
        <v>7.0000000000000001E-3</v>
      </c>
      <c r="S158" s="39">
        <f t="shared" si="2"/>
        <v>7.0000000000000001E-3</v>
      </c>
      <c r="T158">
        <v>7.0000000000000001E-3</v>
      </c>
      <c r="U158">
        <v>1.6E-2</v>
      </c>
      <c r="V158">
        <v>3.1E-2</v>
      </c>
      <c r="W158">
        <v>0.04</v>
      </c>
      <c r="X158">
        <v>4.2000000000000003E-2</v>
      </c>
    </row>
    <row r="159" spans="1:24" x14ac:dyDescent="0.25">
      <c r="A159">
        <v>343</v>
      </c>
      <c r="B159">
        <v>-1.2999999999999999E-2</v>
      </c>
      <c r="C159">
        <v>3.0000000000000001E-3</v>
      </c>
      <c r="D159">
        <v>0.02</v>
      </c>
      <c r="E159">
        <v>3.2000000000000001E-2</v>
      </c>
      <c r="F159">
        <v>2.5999999999999999E-2</v>
      </c>
      <c r="G159">
        <v>2.8000000000000001E-2</v>
      </c>
      <c r="H159">
        <v>4.8000000000000001E-2</v>
      </c>
      <c r="I159">
        <v>0.08</v>
      </c>
      <c r="J159">
        <v>0.14099999999999999</v>
      </c>
      <c r="O159">
        <v>343</v>
      </c>
      <c r="P159">
        <v>-1.7999999999999999E-2</v>
      </c>
      <c r="Q159">
        <v>-0.02</v>
      </c>
      <c r="R159">
        <v>6.0000000000000001E-3</v>
      </c>
      <c r="S159" s="39">
        <f t="shared" si="2"/>
        <v>6.0000000000000001E-3</v>
      </c>
      <c r="T159">
        <v>6.0000000000000001E-3</v>
      </c>
      <c r="U159">
        <v>1.4999999999999999E-2</v>
      </c>
      <c r="V159">
        <v>0.03</v>
      </c>
      <c r="W159">
        <v>3.9E-2</v>
      </c>
      <c r="X159">
        <v>4.1000000000000002E-2</v>
      </c>
    </row>
    <row r="160" spans="1:24" x14ac:dyDescent="0.25">
      <c r="A160">
        <v>344</v>
      </c>
      <c r="B160">
        <v>-1.2E-2</v>
      </c>
      <c r="C160">
        <v>3.0000000000000001E-3</v>
      </c>
      <c r="D160">
        <v>2.1000000000000001E-2</v>
      </c>
      <c r="E160">
        <v>3.2000000000000001E-2</v>
      </c>
      <c r="F160">
        <v>2.5999999999999999E-2</v>
      </c>
      <c r="G160">
        <v>2.8000000000000001E-2</v>
      </c>
      <c r="H160">
        <v>4.8000000000000001E-2</v>
      </c>
      <c r="I160">
        <v>0.08</v>
      </c>
      <c r="J160">
        <v>0.14000000000000001</v>
      </c>
      <c r="O160">
        <v>344</v>
      </c>
      <c r="P160">
        <v>-1.7000000000000001E-2</v>
      </c>
      <c r="Q160">
        <v>-0.02</v>
      </c>
      <c r="R160">
        <v>7.0000000000000001E-3</v>
      </c>
      <c r="S160" s="39">
        <f t="shared" si="2"/>
        <v>6.5000000000000006E-3</v>
      </c>
      <c r="T160">
        <v>6.0000000000000001E-3</v>
      </c>
      <c r="U160">
        <v>1.6E-2</v>
      </c>
      <c r="V160">
        <v>0.03</v>
      </c>
      <c r="W160">
        <v>3.9E-2</v>
      </c>
      <c r="X160">
        <v>4.1000000000000002E-2</v>
      </c>
    </row>
    <row r="161" spans="1:24" x14ac:dyDescent="0.25">
      <c r="A161">
        <v>345</v>
      </c>
      <c r="B161">
        <v>-0.01</v>
      </c>
      <c r="C161">
        <v>4.0000000000000001E-3</v>
      </c>
      <c r="D161">
        <v>2.1000000000000001E-2</v>
      </c>
      <c r="E161">
        <v>3.3000000000000002E-2</v>
      </c>
      <c r="F161">
        <v>2.5999999999999999E-2</v>
      </c>
      <c r="G161">
        <v>2.8000000000000001E-2</v>
      </c>
      <c r="H161">
        <v>4.8000000000000001E-2</v>
      </c>
      <c r="I161">
        <v>0.08</v>
      </c>
      <c r="J161">
        <v>0.14000000000000001</v>
      </c>
      <c r="O161">
        <v>345</v>
      </c>
      <c r="P161">
        <v>-1.4999999999999999E-2</v>
      </c>
      <c r="Q161">
        <v>-0.02</v>
      </c>
      <c r="R161">
        <v>8.0000000000000002E-3</v>
      </c>
      <c r="S161" s="39">
        <f t="shared" si="2"/>
        <v>7.4999999999999997E-3</v>
      </c>
      <c r="T161">
        <v>7.0000000000000001E-3</v>
      </c>
      <c r="U161">
        <v>1.6E-2</v>
      </c>
      <c r="V161">
        <v>0.03</v>
      </c>
      <c r="W161">
        <v>0.04</v>
      </c>
      <c r="X161">
        <v>4.1000000000000002E-2</v>
      </c>
    </row>
    <row r="162" spans="1:24" x14ac:dyDescent="0.25">
      <c r="A162">
        <v>346</v>
      </c>
      <c r="B162">
        <v>-7.0000000000000001E-3</v>
      </c>
      <c r="C162">
        <v>7.0000000000000001E-3</v>
      </c>
      <c r="D162">
        <v>2.3E-2</v>
      </c>
      <c r="E162">
        <v>3.5000000000000003E-2</v>
      </c>
      <c r="F162">
        <v>2.8000000000000001E-2</v>
      </c>
      <c r="G162">
        <v>0.03</v>
      </c>
      <c r="H162">
        <v>4.9000000000000002E-2</v>
      </c>
      <c r="I162">
        <v>8.1000000000000003E-2</v>
      </c>
      <c r="J162">
        <v>0.14000000000000001</v>
      </c>
      <c r="O162">
        <v>346</v>
      </c>
      <c r="P162">
        <v>-1.2E-2</v>
      </c>
      <c r="Q162">
        <v>-1.7999999999999999E-2</v>
      </c>
      <c r="R162">
        <v>0.01</v>
      </c>
      <c r="S162" s="39">
        <f t="shared" si="2"/>
        <v>9.4999999999999998E-3</v>
      </c>
      <c r="T162">
        <v>8.9999999999999993E-3</v>
      </c>
      <c r="U162">
        <v>1.7999999999999999E-2</v>
      </c>
      <c r="V162">
        <v>3.2000000000000001E-2</v>
      </c>
      <c r="W162">
        <v>4.1000000000000002E-2</v>
      </c>
      <c r="X162">
        <v>4.2999999999999997E-2</v>
      </c>
    </row>
    <row r="163" spans="1:24" x14ac:dyDescent="0.25">
      <c r="A163">
        <v>347</v>
      </c>
      <c r="B163">
        <v>-6.0000000000000001E-3</v>
      </c>
      <c r="C163">
        <v>8.0000000000000002E-3</v>
      </c>
      <c r="D163">
        <v>2.5000000000000001E-2</v>
      </c>
      <c r="E163">
        <v>3.5000000000000003E-2</v>
      </c>
      <c r="F163">
        <v>2.9000000000000001E-2</v>
      </c>
      <c r="G163">
        <v>0.03</v>
      </c>
      <c r="H163">
        <v>4.9000000000000002E-2</v>
      </c>
      <c r="I163">
        <v>0.08</v>
      </c>
      <c r="J163">
        <v>0.13900000000000001</v>
      </c>
      <c r="O163">
        <v>347</v>
      </c>
      <c r="P163">
        <v>-0.01</v>
      </c>
      <c r="Q163">
        <v>-1.4999999999999999E-2</v>
      </c>
      <c r="R163">
        <v>1.0999999999999999E-2</v>
      </c>
      <c r="S163" s="39">
        <f t="shared" si="2"/>
        <v>1.0499999999999999E-2</v>
      </c>
      <c r="T163">
        <v>0.01</v>
      </c>
      <c r="U163">
        <v>1.9E-2</v>
      </c>
      <c r="V163">
        <v>3.2000000000000001E-2</v>
      </c>
      <c r="W163">
        <v>4.2000000000000003E-2</v>
      </c>
      <c r="X163">
        <v>4.2999999999999997E-2</v>
      </c>
    </row>
    <row r="164" spans="1:24" x14ac:dyDescent="0.25">
      <c r="A164">
        <v>348</v>
      </c>
      <c r="B164">
        <v>-7.0000000000000001E-3</v>
      </c>
      <c r="C164">
        <v>6.0000000000000001E-3</v>
      </c>
      <c r="D164">
        <v>2.3E-2</v>
      </c>
      <c r="E164">
        <v>3.4000000000000002E-2</v>
      </c>
      <c r="F164">
        <v>2.7E-2</v>
      </c>
      <c r="G164">
        <v>2.9000000000000001E-2</v>
      </c>
      <c r="H164">
        <v>4.7E-2</v>
      </c>
      <c r="I164">
        <v>7.9000000000000001E-2</v>
      </c>
      <c r="J164">
        <v>0.13700000000000001</v>
      </c>
      <c r="O164">
        <v>348</v>
      </c>
      <c r="P164">
        <v>-1.2E-2</v>
      </c>
      <c r="Q164">
        <v>-1.4E-2</v>
      </c>
      <c r="R164">
        <v>0.01</v>
      </c>
      <c r="S164" s="39">
        <f t="shared" si="2"/>
        <v>9.0000000000000011E-3</v>
      </c>
      <c r="T164">
        <v>8.0000000000000002E-3</v>
      </c>
      <c r="U164">
        <v>1.7999999999999999E-2</v>
      </c>
      <c r="V164">
        <v>3.1E-2</v>
      </c>
      <c r="W164">
        <v>0.04</v>
      </c>
      <c r="X164">
        <v>4.2000000000000003E-2</v>
      </c>
    </row>
    <row r="165" spans="1:24" x14ac:dyDescent="0.25">
      <c r="A165">
        <v>349</v>
      </c>
      <c r="B165">
        <v>-0.01</v>
      </c>
      <c r="C165">
        <v>4.0000000000000001E-3</v>
      </c>
      <c r="D165">
        <v>0.02</v>
      </c>
      <c r="E165">
        <v>3.1E-2</v>
      </c>
      <c r="F165">
        <v>2.5000000000000001E-2</v>
      </c>
      <c r="G165">
        <v>2.7E-2</v>
      </c>
      <c r="H165">
        <v>4.4999999999999998E-2</v>
      </c>
      <c r="I165">
        <v>7.5999999999999998E-2</v>
      </c>
      <c r="J165">
        <v>0.13400000000000001</v>
      </c>
      <c r="O165">
        <v>349</v>
      </c>
      <c r="P165">
        <v>-1.4E-2</v>
      </c>
      <c r="Q165">
        <v>-1.4999999999999999E-2</v>
      </c>
      <c r="R165">
        <v>7.0000000000000001E-3</v>
      </c>
      <c r="S165" s="39">
        <f t="shared" si="2"/>
        <v>6.5000000000000006E-3</v>
      </c>
      <c r="T165">
        <v>6.0000000000000001E-3</v>
      </c>
      <c r="U165">
        <v>1.6E-2</v>
      </c>
      <c r="V165">
        <v>2.9000000000000001E-2</v>
      </c>
      <c r="W165">
        <v>3.7999999999999999E-2</v>
      </c>
      <c r="X165">
        <v>0.04</v>
      </c>
    </row>
    <row r="166" spans="1:24" x14ac:dyDescent="0.25">
      <c r="A166">
        <v>350</v>
      </c>
      <c r="B166">
        <v>-1.0999999999999999E-2</v>
      </c>
      <c r="C166">
        <v>2E-3</v>
      </c>
      <c r="D166">
        <v>1.9E-2</v>
      </c>
      <c r="E166">
        <v>0.03</v>
      </c>
      <c r="F166">
        <v>2.3E-2</v>
      </c>
      <c r="G166">
        <v>2.5000000000000001E-2</v>
      </c>
      <c r="H166">
        <v>4.3999999999999997E-2</v>
      </c>
      <c r="I166">
        <v>7.4999999999999997E-2</v>
      </c>
      <c r="J166">
        <v>0.13200000000000001</v>
      </c>
      <c r="O166">
        <v>350</v>
      </c>
      <c r="P166">
        <v>-1.6E-2</v>
      </c>
      <c r="Q166">
        <v>-1.7999999999999999E-2</v>
      </c>
      <c r="R166">
        <v>6.0000000000000001E-3</v>
      </c>
      <c r="S166" s="39">
        <f t="shared" si="2"/>
        <v>5.4999999999999997E-3</v>
      </c>
      <c r="T166">
        <v>5.0000000000000001E-3</v>
      </c>
      <c r="U166">
        <v>1.4E-2</v>
      </c>
      <c r="V166">
        <v>2.8000000000000001E-2</v>
      </c>
      <c r="W166">
        <v>3.6999999999999998E-2</v>
      </c>
      <c r="X166">
        <v>3.9E-2</v>
      </c>
    </row>
    <row r="167" spans="1:24" x14ac:dyDescent="0.25">
      <c r="A167">
        <v>351</v>
      </c>
      <c r="B167">
        <v>-1.0999999999999999E-2</v>
      </c>
      <c r="C167">
        <v>2E-3</v>
      </c>
      <c r="D167">
        <v>1.9E-2</v>
      </c>
      <c r="E167">
        <v>0.03</v>
      </c>
      <c r="F167">
        <v>2.3E-2</v>
      </c>
      <c r="G167">
        <v>2.4E-2</v>
      </c>
      <c r="H167">
        <v>4.2999999999999997E-2</v>
      </c>
      <c r="I167">
        <v>7.2999999999999995E-2</v>
      </c>
      <c r="J167">
        <v>0.13100000000000001</v>
      </c>
      <c r="O167">
        <v>351</v>
      </c>
      <c r="P167">
        <v>-1.6E-2</v>
      </c>
      <c r="Q167">
        <v>-1.9E-2</v>
      </c>
      <c r="R167">
        <v>5.0000000000000001E-3</v>
      </c>
      <c r="S167" s="39">
        <f t="shared" si="2"/>
        <v>4.5000000000000005E-3</v>
      </c>
      <c r="T167">
        <v>4.0000000000000001E-3</v>
      </c>
      <c r="U167">
        <v>1.4E-2</v>
      </c>
      <c r="V167">
        <v>2.7E-2</v>
      </c>
      <c r="W167">
        <v>3.5999999999999997E-2</v>
      </c>
      <c r="X167">
        <v>3.7999999999999999E-2</v>
      </c>
    </row>
    <row r="168" spans="1:24" x14ac:dyDescent="0.25">
      <c r="A168">
        <v>352</v>
      </c>
      <c r="B168">
        <v>-1.0999999999999999E-2</v>
      </c>
      <c r="C168">
        <v>2E-3</v>
      </c>
      <c r="D168">
        <v>1.9E-2</v>
      </c>
      <c r="E168">
        <v>2.9000000000000001E-2</v>
      </c>
      <c r="F168">
        <v>2.3E-2</v>
      </c>
      <c r="G168">
        <v>2.4E-2</v>
      </c>
      <c r="H168">
        <v>4.2000000000000003E-2</v>
      </c>
      <c r="I168">
        <v>7.2999999999999995E-2</v>
      </c>
      <c r="J168">
        <v>0.13</v>
      </c>
      <c r="O168">
        <v>352</v>
      </c>
      <c r="P168">
        <v>-1.6E-2</v>
      </c>
      <c r="Q168">
        <v>-1.9E-2</v>
      </c>
      <c r="R168">
        <v>5.0000000000000001E-3</v>
      </c>
      <c r="S168" s="39">
        <f t="shared" si="2"/>
        <v>4.5000000000000005E-3</v>
      </c>
      <c r="T168">
        <v>4.0000000000000001E-3</v>
      </c>
      <c r="U168">
        <v>1.4E-2</v>
      </c>
      <c r="V168">
        <v>2.7E-2</v>
      </c>
      <c r="W168">
        <v>3.6999999999999998E-2</v>
      </c>
      <c r="X168">
        <v>3.7999999999999999E-2</v>
      </c>
    </row>
    <row r="169" spans="1:24" x14ac:dyDescent="0.25">
      <c r="A169">
        <v>353</v>
      </c>
      <c r="B169">
        <v>-1.0999999999999999E-2</v>
      </c>
      <c r="C169">
        <v>2E-3</v>
      </c>
      <c r="D169">
        <v>1.9E-2</v>
      </c>
      <c r="E169">
        <v>2.9000000000000001E-2</v>
      </c>
      <c r="F169">
        <v>2.3E-2</v>
      </c>
      <c r="G169">
        <v>2.4E-2</v>
      </c>
      <c r="H169">
        <v>4.2000000000000003E-2</v>
      </c>
      <c r="I169">
        <v>7.1999999999999995E-2</v>
      </c>
      <c r="J169">
        <v>0.128</v>
      </c>
      <c r="O169">
        <v>353</v>
      </c>
      <c r="P169">
        <v>-1.6E-2</v>
      </c>
      <c r="Q169">
        <v>-1.9E-2</v>
      </c>
      <c r="R169">
        <v>5.0000000000000001E-3</v>
      </c>
      <c r="S169" s="39">
        <f t="shared" si="2"/>
        <v>4.5000000000000005E-3</v>
      </c>
      <c r="T169">
        <v>4.0000000000000001E-3</v>
      </c>
      <c r="U169">
        <v>1.2999999999999999E-2</v>
      </c>
      <c r="V169">
        <v>2.7E-2</v>
      </c>
      <c r="W169">
        <v>3.5999999999999997E-2</v>
      </c>
      <c r="X169">
        <v>3.6999999999999998E-2</v>
      </c>
    </row>
    <row r="170" spans="1:24" x14ac:dyDescent="0.25">
      <c r="A170">
        <v>354</v>
      </c>
      <c r="B170">
        <v>-0.01</v>
      </c>
      <c r="C170">
        <v>2E-3</v>
      </c>
      <c r="D170">
        <v>1.9E-2</v>
      </c>
      <c r="E170">
        <v>2.9000000000000001E-2</v>
      </c>
      <c r="F170">
        <v>2.1999999999999999E-2</v>
      </c>
      <c r="G170">
        <v>2.4E-2</v>
      </c>
      <c r="H170">
        <v>4.2000000000000003E-2</v>
      </c>
      <c r="I170">
        <v>7.0999999999999994E-2</v>
      </c>
      <c r="J170">
        <v>0.127</v>
      </c>
      <c r="O170">
        <v>354</v>
      </c>
      <c r="P170">
        <v>-1.4999999999999999E-2</v>
      </c>
      <c r="Q170">
        <v>-1.7999999999999999E-2</v>
      </c>
      <c r="R170">
        <v>5.0000000000000001E-3</v>
      </c>
      <c r="S170" s="39">
        <f t="shared" si="2"/>
        <v>4.5000000000000005E-3</v>
      </c>
      <c r="T170">
        <v>4.0000000000000001E-3</v>
      </c>
      <c r="U170">
        <v>1.2999999999999999E-2</v>
      </c>
      <c r="V170">
        <v>2.5999999999999999E-2</v>
      </c>
      <c r="W170">
        <v>3.5999999999999997E-2</v>
      </c>
      <c r="X170">
        <v>3.6999999999999998E-2</v>
      </c>
    </row>
    <row r="171" spans="1:24" x14ac:dyDescent="0.25">
      <c r="A171">
        <v>355</v>
      </c>
      <c r="B171">
        <v>-0.01</v>
      </c>
      <c r="C171">
        <v>2E-3</v>
      </c>
      <c r="D171">
        <v>1.9E-2</v>
      </c>
      <c r="E171">
        <v>2.9000000000000001E-2</v>
      </c>
      <c r="F171">
        <v>2.1999999999999999E-2</v>
      </c>
      <c r="G171">
        <v>2.4E-2</v>
      </c>
      <c r="H171">
        <v>4.1000000000000002E-2</v>
      </c>
      <c r="I171">
        <v>7.0999999999999994E-2</v>
      </c>
      <c r="J171">
        <v>0.126</v>
      </c>
      <c r="O171">
        <v>355</v>
      </c>
      <c r="P171">
        <v>-1.4E-2</v>
      </c>
      <c r="Q171">
        <v>-1.7999999999999999E-2</v>
      </c>
      <c r="R171">
        <v>5.0000000000000001E-3</v>
      </c>
      <c r="S171" s="39">
        <f t="shared" si="2"/>
        <v>4.5000000000000005E-3</v>
      </c>
      <c r="T171">
        <v>4.0000000000000001E-3</v>
      </c>
      <c r="U171">
        <v>1.2999999999999999E-2</v>
      </c>
      <c r="V171">
        <v>2.5999999999999999E-2</v>
      </c>
      <c r="W171">
        <v>3.5999999999999997E-2</v>
      </c>
      <c r="X171">
        <v>3.6999999999999998E-2</v>
      </c>
    </row>
    <row r="172" spans="1:24" x14ac:dyDescent="0.25">
      <c r="A172">
        <v>356</v>
      </c>
      <c r="B172">
        <v>-8.9999999999999993E-3</v>
      </c>
      <c r="C172">
        <v>3.0000000000000001E-3</v>
      </c>
      <c r="D172">
        <v>1.9E-2</v>
      </c>
      <c r="E172">
        <v>0.03</v>
      </c>
      <c r="F172">
        <v>2.1999999999999999E-2</v>
      </c>
      <c r="G172">
        <v>2.3E-2</v>
      </c>
      <c r="H172">
        <v>4.1000000000000002E-2</v>
      </c>
      <c r="I172">
        <v>7.0000000000000007E-2</v>
      </c>
      <c r="J172">
        <v>0.125</v>
      </c>
      <c r="O172">
        <v>356</v>
      </c>
      <c r="P172">
        <v>-1.4E-2</v>
      </c>
      <c r="Q172">
        <v>-1.7000000000000001E-2</v>
      </c>
      <c r="R172">
        <v>6.0000000000000001E-3</v>
      </c>
      <c r="S172" s="39">
        <f t="shared" si="2"/>
        <v>5.0000000000000001E-3</v>
      </c>
      <c r="T172">
        <v>4.0000000000000001E-3</v>
      </c>
      <c r="U172">
        <v>1.2999999999999999E-2</v>
      </c>
      <c r="V172">
        <v>2.5999999999999999E-2</v>
      </c>
      <c r="W172">
        <v>3.5999999999999997E-2</v>
      </c>
      <c r="X172">
        <v>3.6999999999999998E-2</v>
      </c>
    </row>
    <row r="173" spans="1:24" x14ac:dyDescent="0.25">
      <c r="A173">
        <v>357</v>
      </c>
      <c r="B173">
        <v>-8.0000000000000002E-3</v>
      </c>
      <c r="C173">
        <v>3.0000000000000001E-3</v>
      </c>
      <c r="D173">
        <v>0.02</v>
      </c>
      <c r="E173">
        <v>0.03</v>
      </c>
      <c r="F173">
        <v>2.1999999999999999E-2</v>
      </c>
      <c r="G173">
        <v>2.3E-2</v>
      </c>
      <c r="H173">
        <v>4.1000000000000002E-2</v>
      </c>
      <c r="I173">
        <v>6.9000000000000006E-2</v>
      </c>
      <c r="J173">
        <v>0.124</v>
      </c>
      <c r="O173">
        <v>357</v>
      </c>
      <c r="P173">
        <v>-1.2999999999999999E-2</v>
      </c>
      <c r="Q173">
        <v>-1.6E-2</v>
      </c>
      <c r="R173">
        <v>6.0000000000000001E-3</v>
      </c>
      <c r="S173" s="39">
        <f t="shared" si="2"/>
        <v>5.4999999999999997E-3</v>
      </c>
      <c r="T173">
        <v>5.0000000000000001E-3</v>
      </c>
      <c r="U173">
        <v>1.4E-2</v>
      </c>
      <c r="V173">
        <v>2.7E-2</v>
      </c>
      <c r="W173">
        <v>3.5999999999999997E-2</v>
      </c>
      <c r="X173">
        <v>3.6999999999999998E-2</v>
      </c>
    </row>
    <row r="174" spans="1:24" x14ac:dyDescent="0.25">
      <c r="A174">
        <v>358</v>
      </c>
      <c r="B174">
        <v>-7.0000000000000001E-3</v>
      </c>
      <c r="C174">
        <v>4.0000000000000001E-3</v>
      </c>
      <c r="D174">
        <v>0.02</v>
      </c>
      <c r="E174">
        <v>0.03</v>
      </c>
      <c r="F174">
        <v>2.1999999999999999E-2</v>
      </c>
      <c r="G174">
        <v>2.3E-2</v>
      </c>
      <c r="H174">
        <v>0.04</v>
      </c>
      <c r="I174">
        <v>6.8000000000000005E-2</v>
      </c>
      <c r="J174">
        <v>0.122</v>
      </c>
      <c r="O174">
        <v>358</v>
      </c>
      <c r="P174">
        <v>-1.2999999999999999E-2</v>
      </c>
      <c r="Q174">
        <v>-1.4999999999999999E-2</v>
      </c>
      <c r="R174">
        <v>6.0000000000000001E-3</v>
      </c>
      <c r="S174" s="39">
        <f t="shared" si="2"/>
        <v>5.0000000000000001E-3</v>
      </c>
      <c r="T174">
        <v>4.0000000000000001E-3</v>
      </c>
      <c r="U174">
        <v>1.2999999999999999E-2</v>
      </c>
      <c r="V174">
        <v>2.5999999999999999E-2</v>
      </c>
      <c r="W174">
        <v>3.5999999999999997E-2</v>
      </c>
      <c r="X174">
        <v>3.5999999999999997E-2</v>
      </c>
    </row>
    <row r="175" spans="1:24" x14ac:dyDescent="0.25">
      <c r="A175">
        <v>359</v>
      </c>
      <c r="B175">
        <v>-7.0000000000000001E-3</v>
      </c>
      <c r="C175">
        <v>4.0000000000000001E-3</v>
      </c>
      <c r="D175">
        <v>0.02</v>
      </c>
      <c r="E175">
        <v>0.03</v>
      </c>
      <c r="F175">
        <v>2.1999999999999999E-2</v>
      </c>
      <c r="G175">
        <v>2.3E-2</v>
      </c>
      <c r="H175">
        <v>0.04</v>
      </c>
      <c r="I175">
        <v>6.8000000000000005E-2</v>
      </c>
      <c r="J175">
        <v>0.122</v>
      </c>
      <c r="O175">
        <v>359</v>
      </c>
      <c r="P175">
        <v>-1.2E-2</v>
      </c>
      <c r="Q175">
        <v>-1.4E-2</v>
      </c>
      <c r="R175">
        <v>6.0000000000000001E-3</v>
      </c>
      <c r="S175" s="39">
        <f t="shared" si="2"/>
        <v>5.0000000000000001E-3</v>
      </c>
      <c r="T175">
        <v>4.0000000000000001E-3</v>
      </c>
      <c r="U175">
        <v>1.2999999999999999E-2</v>
      </c>
      <c r="V175">
        <v>2.5999999999999999E-2</v>
      </c>
      <c r="W175">
        <v>3.5999999999999997E-2</v>
      </c>
      <c r="X175">
        <v>3.5999999999999997E-2</v>
      </c>
    </row>
    <row r="176" spans="1:24" x14ac:dyDescent="0.25">
      <c r="A176">
        <v>360</v>
      </c>
      <c r="B176">
        <v>-6.0000000000000001E-3</v>
      </c>
      <c r="C176">
        <v>4.0000000000000001E-3</v>
      </c>
      <c r="D176">
        <v>0.02</v>
      </c>
      <c r="E176">
        <v>0.03</v>
      </c>
      <c r="F176">
        <v>2.1999999999999999E-2</v>
      </c>
      <c r="G176">
        <v>2.3E-2</v>
      </c>
      <c r="H176">
        <v>0.04</v>
      </c>
      <c r="I176">
        <v>6.8000000000000005E-2</v>
      </c>
      <c r="J176">
        <v>0.121</v>
      </c>
      <c r="O176">
        <v>360</v>
      </c>
      <c r="P176">
        <v>-1.2E-2</v>
      </c>
      <c r="Q176">
        <v>-1.2999999999999999E-2</v>
      </c>
      <c r="R176">
        <v>6.0000000000000001E-3</v>
      </c>
      <c r="S176" s="39">
        <f t="shared" si="2"/>
        <v>5.0000000000000001E-3</v>
      </c>
      <c r="T176">
        <v>4.0000000000000001E-3</v>
      </c>
      <c r="U176">
        <v>1.2999999999999999E-2</v>
      </c>
      <c r="V176">
        <v>2.5999999999999999E-2</v>
      </c>
      <c r="W176">
        <v>3.5000000000000003E-2</v>
      </c>
      <c r="X176">
        <v>3.5999999999999997E-2</v>
      </c>
    </row>
    <row r="177" spans="1:24" x14ac:dyDescent="0.25">
      <c r="A177">
        <v>361</v>
      </c>
      <c r="B177">
        <v>-7.0000000000000001E-3</v>
      </c>
      <c r="C177">
        <v>4.0000000000000001E-3</v>
      </c>
      <c r="D177">
        <v>1.9E-2</v>
      </c>
      <c r="E177">
        <v>2.9000000000000001E-2</v>
      </c>
      <c r="F177">
        <v>2.1999999999999999E-2</v>
      </c>
      <c r="G177">
        <v>2.1999999999999999E-2</v>
      </c>
      <c r="H177">
        <v>3.9E-2</v>
      </c>
      <c r="I177">
        <v>6.7000000000000004E-2</v>
      </c>
      <c r="J177">
        <v>0.12</v>
      </c>
      <c r="O177">
        <v>361</v>
      </c>
      <c r="P177">
        <v>-1.2E-2</v>
      </c>
      <c r="Q177">
        <v>-1.2999999999999999E-2</v>
      </c>
      <c r="R177">
        <v>6.0000000000000001E-3</v>
      </c>
      <c r="S177" s="39">
        <f t="shared" si="2"/>
        <v>5.0000000000000001E-3</v>
      </c>
      <c r="T177">
        <v>4.0000000000000001E-3</v>
      </c>
      <c r="U177">
        <v>1.2999999999999999E-2</v>
      </c>
      <c r="V177">
        <v>2.5999999999999999E-2</v>
      </c>
      <c r="W177">
        <v>3.5000000000000003E-2</v>
      </c>
      <c r="X177">
        <v>3.5999999999999997E-2</v>
      </c>
    </row>
    <row r="178" spans="1:24" x14ac:dyDescent="0.25">
      <c r="A178">
        <v>362</v>
      </c>
      <c r="B178">
        <v>-7.0000000000000001E-3</v>
      </c>
      <c r="C178">
        <v>3.0000000000000001E-3</v>
      </c>
      <c r="D178">
        <v>1.9E-2</v>
      </c>
      <c r="E178">
        <v>2.9000000000000001E-2</v>
      </c>
      <c r="F178">
        <v>2.1000000000000001E-2</v>
      </c>
      <c r="G178">
        <v>2.1000000000000001E-2</v>
      </c>
      <c r="H178">
        <v>3.9E-2</v>
      </c>
      <c r="I178">
        <v>6.6000000000000003E-2</v>
      </c>
      <c r="J178">
        <v>0.11799999999999999</v>
      </c>
      <c r="O178">
        <v>362</v>
      </c>
      <c r="P178">
        <v>-1.2E-2</v>
      </c>
      <c r="Q178">
        <v>-1.4E-2</v>
      </c>
      <c r="R178">
        <v>5.0000000000000001E-3</v>
      </c>
      <c r="S178" s="39">
        <f t="shared" si="2"/>
        <v>4.5000000000000005E-3</v>
      </c>
      <c r="T178">
        <v>4.0000000000000001E-3</v>
      </c>
      <c r="U178">
        <v>1.2999999999999999E-2</v>
      </c>
      <c r="V178">
        <v>2.5000000000000001E-2</v>
      </c>
      <c r="W178">
        <v>3.5000000000000003E-2</v>
      </c>
      <c r="X178">
        <v>3.5000000000000003E-2</v>
      </c>
    </row>
    <row r="179" spans="1:24" x14ac:dyDescent="0.25">
      <c r="A179">
        <v>363</v>
      </c>
      <c r="B179">
        <v>-7.0000000000000001E-3</v>
      </c>
      <c r="C179">
        <v>3.0000000000000001E-3</v>
      </c>
      <c r="D179">
        <v>1.7999999999999999E-2</v>
      </c>
      <c r="E179">
        <v>2.8000000000000001E-2</v>
      </c>
      <c r="F179">
        <v>0.02</v>
      </c>
      <c r="G179">
        <v>2.1000000000000001E-2</v>
      </c>
      <c r="H179">
        <v>3.7999999999999999E-2</v>
      </c>
      <c r="I179">
        <v>6.5000000000000002E-2</v>
      </c>
      <c r="J179">
        <v>0.11700000000000001</v>
      </c>
      <c r="O179">
        <v>363</v>
      </c>
      <c r="P179">
        <v>-1.2E-2</v>
      </c>
      <c r="Q179">
        <v>-1.4E-2</v>
      </c>
      <c r="R179">
        <v>5.0000000000000001E-3</v>
      </c>
      <c r="S179" s="39">
        <f t="shared" si="2"/>
        <v>4.0000000000000001E-3</v>
      </c>
      <c r="T179">
        <v>3.0000000000000001E-3</v>
      </c>
      <c r="U179">
        <v>1.2E-2</v>
      </c>
      <c r="V179">
        <v>2.5000000000000001E-2</v>
      </c>
      <c r="W179">
        <v>3.4000000000000002E-2</v>
      </c>
      <c r="X179">
        <v>3.5000000000000003E-2</v>
      </c>
    </row>
    <row r="180" spans="1:24" x14ac:dyDescent="0.25">
      <c r="A180">
        <v>364</v>
      </c>
      <c r="B180">
        <v>-8.0000000000000002E-3</v>
      </c>
      <c r="C180">
        <v>2E-3</v>
      </c>
      <c r="D180">
        <v>1.7999999999999999E-2</v>
      </c>
      <c r="E180">
        <v>2.8000000000000001E-2</v>
      </c>
      <c r="F180">
        <v>0.02</v>
      </c>
      <c r="G180">
        <v>0.02</v>
      </c>
      <c r="H180">
        <v>3.6999999999999998E-2</v>
      </c>
      <c r="I180">
        <v>6.4000000000000001E-2</v>
      </c>
      <c r="J180">
        <v>0.11600000000000001</v>
      </c>
      <c r="O180">
        <v>364</v>
      </c>
      <c r="P180">
        <v>-1.2999999999999999E-2</v>
      </c>
      <c r="Q180">
        <v>-1.4999999999999999E-2</v>
      </c>
      <c r="R180">
        <v>5.0000000000000001E-3</v>
      </c>
      <c r="S180" s="39">
        <f t="shared" si="2"/>
        <v>4.0000000000000001E-3</v>
      </c>
      <c r="T180">
        <v>3.0000000000000001E-3</v>
      </c>
      <c r="U180">
        <v>1.2E-2</v>
      </c>
      <c r="V180">
        <v>2.5000000000000001E-2</v>
      </c>
      <c r="W180">
        <v>3.4000000000000002E-2</v>
      </c>
      <c r="X180">
        <v>3.5000000000000003E-2</v>
      </c>
    </row>
    <row r="181" spans="1:24" x14ac:dyDescent="0.25">
      <c r="A181">
        <v>365</v>
      </c>
      <c r="B181">
        <v>-8.0000000000000002E-3</v>
      </c>
      <c r="C181">
        <v>2E-3</v>
      </c>
      <c r="D181">
        <v>1.7000000000000001E-2</v>
      </c>
      <c r="E181">
        <v>2.8000000000000001E-2</v>
      </c>
      <c r="F181">
        <v>1.9E-2</v>
      </c>
      <c r="G181">
        <v>0.02</v>
      </c>
      <c r="H181">
        <v>3.6999999999999998E-2</v>
      </c>
      <c r="I181">
        <v>6.4000000000000001E-2</v>
      </c>
      <c r="J181">
        <v>0.115</v>
      </c>
      <c r="O181">
        <v>365</v>
      </c>
      <c r="P181">
        <v>-1.2E-2</v>
      </c>
      <c r="Q181">
        <v>-1.4999999999999999E-2</v>
      </c>
      <c r="R181">
        <v>5.0000000000000001E-3</v>
      </c>
      <c r="S181" s="39">
        <f t="shared" si="2"/>
        <v>4.0000000000000001E-3</v>
      </c>
      <c r="T181">
        <v>3.0000000000000001E-3</v>
      </c>
      <c r="U181">
        <v>1.2E-2</v>
      </c>
      <c r="V181">
        <v>2.5000000000000001E-2</v>
      </c>
      <c r="W181">
        <v>3.4000000000000002E-2</v>
      </c>
      <c r="X181">
        <v>3.5000000000000003E-2</v>
      </c>
    </row>
    <row r="182" spans="1:24" x14ac:dyDescent="0.25">
      <c r="A182">
        <v>366</v>
      </c>
      <c r="B182">
        <v>-8.0000000000000002E-3</v>
      </c>
      <c r="C182">
        <v>2E-3</v>
      </c>
      <c r="D182">
        <v>1.7000000000000001E-2</v>
      </c>
      <c r="E182">
        <v>2.7E-2</v>
      </c>
      <c r="F182">
        <v>1.9E-2</v>
      </c>
      <c r="G182">
        <v>0.02</v>
      </c>
      <c r="H182">
        <v>3.6999999999999998E-2</v>
      </c>
      <c r="I182">
        <v>6.3E-2</v>
      </c>
      <c r="J182">
        <v>0.114</v>
      </c>
      <c r="O182">
        <v>366</v>
      </c>
      <c r="P182">
        <v>-1.2E-2</v>
      </c>
      <c r="Q182">
        <v>-1.4999999999999999E-2</v>
      </c>
      <c r="R182">
        <v>5.0000000000000001E-3</v>
      </c>
      <c r="S182" s="39">
        <f t="shared" si="2"/>
        <v>4.0000000000000001E-3</v>
      </c>
      <c r="T182">
        <v>3.0000000000000001E-3</v>
      </c>
      <c r="U182">
        <v>1.2E-2</v>
      </c>
      <c r="V182">
        <v>2.5000000000000001E-2</v>
      </c>
      <c r="W182">
        <v>3.4000000000000002E-2</v>
      </c>
      <c r="X182">
        <v>3.4000000000000002E-2</v>
      </c>
    </row>
    <row r="183" spans="1:24" x14ac:dyDescent="0.25">
      <c r="A183">
        <v>367</v>
      </c>
      <c r="B183">
        <v>-8.0000000000000002E-3</v>
      </c>
      <c r="C183">
        <v>2E-3</v>
      </c>
      <c r="D183">
        <v>1.7000000000000001E-2</v>
      </c>
      <c r="E183">
        <v>2.7E-2</v>
      </c>
      <c r="F183">
        <v>1.7999999999999999E-2</v>
      </c>
      <c r="G183">
        <v>1.9E-2</v>
      </c>
      <c r="H183">
        <v>3.5999999999999997E-2</v>
      </c>
      <c r="I183">
        <v>6.2E-2</v>
      </c>
      <c r="J183">
        <v>0.113</v>
      </c>
      <c r="O183">
        <v>367</v>
      </c>
      <c r="P183">
        <v>-1.2999999999999999E-2</v>
      </c>
      <c r="Q183">
        <v>-1.4999999999999999E-2</v>
      </c>
      <c r="R183">
        <v>4.0000000000000001E-3</v>
      </c>
      <c r="S183" s="39">
        <f t="shared" si="2"/>
        <v>3.5000000000000001E-3</v>
      </c>
      <c r="T183">
        <v>3.0000000000000001E-3</v>
      </c>
      <c r="U183">
        <v>1.0999999999999999E-2</v>
      </c>
      <c r="V183">
        <v>2.4E-2</v>
      </c>
      <c r="W183">
        <v>3.3000000000000002E-2</v>
      </c>
      <c r="X183">
        <v>3.4000000000000002E-2</v>
      </c>
    </row>
    <row r="184" spans="1:24" x14ac:dyDescent="0.25">
      <c r="A184">
        <v>368</v>
      </c>
      <c r="B184">
        <v>-8.0000000000000002E-3</v>
      </c>
      <c r="C184">
        <v>2E-3</v>
      </c>
      <c r="D184">
        <v>1.7000000000000001E-2</v>
      </c>
      <c r="E184">
        <v>2.7E-2</v>
      </c>
      <c r="F184">
        <v>1.9E-2</v>
      </c>
      <c r="G184">
        <v>1.9E-2</v>
      </c>
      <c r="H184">
        <v>3.5999999999999997E-2</v>
      </c>
      <c r="I184">
        <v>6.2E-2</v>
      </c>
      <c r="J184">
        <v>0.113</v>
      </c>
      <c r="O184">
        <v>368</v>
      </c>
      <c r="P184">
        <v>-1.2E-2</v>
      </c>
      <c r="Q184">
        <v>-1.4999999999999999E-2</v>
      </c>
      <c r="R184">
        <v>4.0000000000000001E-3</v>
      </c>
      <c r="S184" s="39">
        <f t="shared" si="2"/>
        <v>3.5000000000000001E-3</v>
      </c>
      <c r="T184">
        <v>3.0000000000000001E-3</v>
      </c>
      <c r="U184">
        <v>1.0999999999999999E-2</v>
      </c>
      <c r="V184">
        <v>2.4E-2</v>
      </c>
      <c r="W184">
        <v>3.3000000000000002E-2</v>
      </c>
      <c r="X184">
        <v>3.4000000000000002E-2</v>
      </c>
    </row>
    <row r="185" spans="1:24" x14ac:dyDescent="0.25">
      <c r="A185">
        <v>369</v>
      </c>
      <c r="B185">
        <v>-8.0000000000000002E-3</v>
      </c>
      <c r="C185">
        <v>2E-3</v>
      </c>
      <c r="D185">
        <v>1.6E-2</v>
      </c>
      <c r="E185">
        <v>2.5999999999999999E-2</v>
      </c>
      <c r="F185">
        <v>1.7999999999999999E-2</v>
      </c>
      <c r="G185">
        <v>1.9E-2</v>
      </c>
      <c r="H185">
        <v>3.5999999999999997E-2</v>
      </c>
      <c r="I185">
        <v>6.0999999999999999E-2</v>
      </c>
      <c r="J185">
        <v>0.111</v>
      </c>
      <c r="O185">
        <v>369</v>
      </c>
      <c r="P185">
        <v>-1.2E-2</v>
      </c>
      <c r="Q185">
        <v>-1.4999999999999999E-2</v>
      </c>
      <c r="R185">
        <v>4.0000000000000001E-3</v>
      </c>
      <c r="S185" s="39">
        <f t="shared" si="2"/>
        <v>3.0000000000000001E-3</v>
      </c>
      <c r="T185">
        <v>2E-3</v>
      </c>
      <c r="U185">
        <v>1.0999999999999999E-2</v>
      </c>
      <c r="V185">
        <v>2.4E-2</v>
      </c>
      <c r="W185">
        <v>3.3000000000000002E-2</v>
      </c>
      <c r="X185">
        <v>3.4000000000000002E-2</v>
      </c>
    </row>
    <row r="186" spans="1:24" x14ac:dyDescent="0.25">
      <c r="A186">
        <v>370</v>
      </c>
      <c r="B186">
        <v>-7.0000000000000001E-3</v>
      </c>
      <c r="C186">
        <v>2E-3</v>
      </c>
      <c r="D186">
        <v>1.6E-2</v>
      </c>
      <c r="E186">
        <v>2.5999999999999999E-2</v>
      </c>
      <c r="F186">
        <v>1.7999999999999999E-2</v>
      </c>
      <c r="G186">
        <v>1.9E-2</v>
      </c>
      <c r="H186">
        <v>3.5999999999999997E-2</v>
      </c>
      <c r="I186">
        <v>6.0999999999999999E-2</v>
      </c>
      <c r="J186">
        <v>0.111</v>
      </c>
      <c r="O186">
        <v>370</v>
      </c>
      <c r="P186">
        <v>-1.2E-2</v>
      </c>
      <c r="Q186">
        <v>-1.4E-2</v>
      </c>
      <c r="R186">
        <v>4.0000000000000001E-3</v>
      </c>
      <c r="S186" s="39">
        <f t="shared" si="2"/>
        <v>3.0000000000000001E-3</v>
      </c>
      <c r="T186">
        <v>2E-3</v>
      </c>
      <c r="U186">
        <v>1.0999999999999999E-2</v>
      </c>
      <c r="V186">
        <v>2.4E-2</v>
      </c>
      <c r="W186">
        <v>3.3000000000000002E-2</v>
      </c>
      <c r="X186">
        <v>3.3000000000000002E-2</v>
      </c>
    </row>
    <row r="187" spans="1:24" x14ac:dyDescent="0.25">
      <c r="A187">
        <v>371</v>
      </c>
      <c r="B187">
        <v>-7.0000000000000001E-3</v>
      </c>
      <c r="C187">
        <v>2E-3</v>
      </c>
      <c r="D187">
        <v>1.6E-2</v>
      </c>
      <c r="E187">
        <v>2.5999999999999999E-2</v>
      </c>
      <c r="F187">
        <v>1.7999999999999999E-2</v>
      </c>
      <c r="G187">
        <v>1.7999999999999999E-2</v>
      </c>
      <c r="H187">
        <v>3.5999999999999997E-2</v>
      </c>
      <c r="I187">
        <v>0.06</v>
      </c>
      <c r="J187">
        <v>0.11</v>
      </c>
      <c r="O187">
        <v>371</v>
      </c>
      <c r="P187">
        <v>-1.0999999999999999E-2</v>
      </c>
      <c r="Q187">
        <v>-1.4E-2</v>
      </c>
      <c r="R187">
        <v>4.0000000000000001E-3</v>
      </c>
      <c r="S187" s="39">
        <f t="shared" si="2"/>
        <v>3.0000000000000001E-3</v>
      </c>
      <c r="T187">
        <v>2E-3</v>
      </c>
      <c r="U187">
        <v>1.0999999999999999E-2</v>
      </c>
      <c r="V187">
        <v>2.4E-2</v>
      </c>
      <c r="W187">
        <v>3.2000000000000001E-2</v>
      </c>
      <c r="X187">
        <v>3.3000000000000002E-2</v>
      </c>
    </row>
    <row r="188" spans="1:24" x14ac:dyDescent="0.25">
      <c r="A188">
        <v>372</v>
      </c>
      <c r="B188">
        <v>-6.0000000000000001E-3</v>
      </c>
      <c r="C188">
        <v>2E-3</v>
      </c>
      <c r="D188">
        <v>1.7000000000000001E-2</v>
      </c>
      <c r="E188">
        <v>2.7E-2</v>
      </c>
      <c r="F188">
        <v>1.7999999999999999E-2</v>
      </c>
      <c r="G188">
        <v>1.7999999999999999E-2</v>
      </c>
      <c r="H188">
        <v>3.5999999999999997E-2</v>
      </c>
      <c r="I188">
        <v>0.06</v>
      </c>
      <c r="J188">
        <v>0.109</v>
      </c>
      <c r="O188">
        <v>372</v>
      </c>
      <c r="P188">
        <v>-1.0999999999999999E-2</v>
      </c>
      <c r="Q188">
        <v>-1.4E-2</v>
      </c>
      <c r="R188">
        <v>5.0000000000000001E-3</v>
      </c>
      <c r="S188" s="39">
        <f t="shared" si="2"/>
        <v>4.0000000000000001E-3</v>
      </c>
      <c r="T188">
        <v>3.0000000000000001E-3</v>
      </c>
      <c r="U188">
        <v>1.0999999999999999E-2</v>
      </c>
      <c r="V188">
        <v>2.4E-2</v>
      </c>
      <c r="W188">
        <v>3.2000000000000001E-2</v>
      </c>
      <c r="X188">
        <v>3.3000000000000002E-2</v>
      </c>
    </row>
    <row r="189" spans="1:24" x14ac:dyDescent="0.25">
      <c r="A189">
        <v>373</v>
      </c>
      <c r="B189">
        <v>-6.0000000000000001E-3</v>
      </c>
      <c r="C189">
        <v>3.0000000000000001E-3</v>
      </c>
      <c r="D189">
        <v>1.7000000000000001E-2</v>
      </c>
      <c r="E189">
        <v>2.7E-2</v>
      </c>
      <c r="F189">
        <v>1.7999999999999999E-2</v>
      </c>
      <c r="G189">
        <v>1.7999999999999999E-2</v>
      </c>
      <c r="H189">
        <v>3.5000000000000003E-2</v>
      </c>
      <c r="I189">
        <v>5.8999999999999997E-2</v>
      </c>
      <c r="J189">
        <v>0.108</v>
      </c>
      <c r="O189">
        <v>373</v>
      </c>
      <c r="P189">
        <v>-0.01</v>
      </c>
      <c r="Q189">
        <v>-1.2999999999999999E-2</v>
      </c>
      <c r="R189">
        <v>5.0000000000000001E-3</v>
      </c>
      <c r="S189" s="39">
        <f t="shared" si="2"/>
        <v>4.0000000000000001E-3</v>
      </c>
      <c r="T189">
        <v>3.0000000000000001E-3</v>
      </c>
      <c r="U189">
        <v>1.0999999999999999E-2</v>
      </c>
      <c r="V189">
        <v>2.4E-2</v>
      </c>
      <c r="W189">
        <v>3.2000000000000001E-2</v>
      </c>
      <c r="X189">
        <v>3.3000000000000002E-2</v>
      </c>
    </row>
    <row r="190" spans="1:24" x14ac:dyDescent="0.25">
      <c r="A190">
        <v>374</v>
      </c>
      <c r="B190">
        <v>-5.0000000000000001E-3</v>
      </c>
      <c r="C190">
        <v>3.0000000000000001E-3</v>
      </c>
      <c r="D190">
        <v>1.7000000000000001E-2</v>
      </c>
      <c r="E190">
        <v>2.7E-2</v>
      </c>
      <c r="F190">
        <v>1.7999999999999999E-2</v>
      </c>
      <c r="G190">
        <v>1.7999999999999999E-2</v>
      </c>
      <c r="H190">
        <v>3.5000000000000003E-2</v>
      </c>
      <c r="I190">
        <v>5.8999999999999997E-2</v>
      </c>
      <c r="J190">
        <v>0.108</v>
      </c>
      <c r="O190">
        <v>374</v>
      </c>
      <c r="P190">
        <v>-0.01</v>
      </c>
      <c r="Q190">
        <v>-1.2E-2</v>
      </c>
      <c r="R190">
        <v>5.0000000000000001E-3</v>
      </c>
      <c r="S190" s="39">
        <f t="shared" si="2"/>
        <v>4.0000000000000001E-3</v>
      </c>
      <c r="T190">
        <v>3.0000000000000001E-3</v>
      </c>
      <c r="U190">
        <v>1.0999999999999999E-2</v>
      </c>
      <c r="V190">
        <v>2.4E-2</v>
      </c>
      <c r="W190">
        <v>3.2000000000000001E-2</v>
      </c>
      <c r="X190">
        <v>3.3000000000000002E-2</v>
      </c>
    </row>
    <row r="191" spans="1:24" x14ac:dyDescent="0.25">
      <c r="A191">
        <v>375</v>
      </c>
      <c r="B191">
        <v>-5.0000000000000001E-3</v>
      </c>
      <c r="C191">
        <v>3.0000000000000001E-3</v>
      </c>
      <c r="D191">
        <v>1.7000000000000001E-2</v>
      </c>
      <c r="E191">
        <v>2.7E-2</v>
      </c>
      <c r="F191">
        <v>1.7999999999999999E-2</v>
      </c>
      <c r="G191">
        <v>1.7999999999999999E-2</v>
      </c>
      <c r="H191">
        <v>3.5000000000000003E-2</v>
      </c>
      <c r="I191">
        <v>5.8999999999999997E-2</v>
      </c>
      <c r="J191">
        <v>0.107</v>
      </c>
      <c r="O191">
        <v>375</v>
      </c>
      <c r="P191">
        <v>-8.9999999999999993E-3</v>
      </c>
      <c r="Q191">
        <v>-1.2E-2</v>
      </c>
      <c r="R191">
        <v>5.0000000000000001E-3</v>
      </c>
      <c r="S191" s="39">
        <f t="shared" si="2"/>
        <v>4.0000000000000001E-3</v>
      </c>
      <c r="T191">
        <v>3.0000000000000001E-3</v>
      </c>
      <c r="U191">
        <v>1.0999999999999999E-2</v>
      </c>
      <c r="V191">
        <v>2.4E-2</v>
      </c>
      <c r="W191">
        <v>3.2000000000000001E-2</v>
      </c>
      <c r="X191">
        <v>3.3000000000000002E-2</v>
      </c>
    </row>
    <row r="192" spans="1:24" x14ac:dyDescent="0.25">
      <c r="A192">
        <v>376</v>
      </c>
      <c r="B192">
        <v>-4.0000000000000001E-3</v>
      </c>
      <c r="C192">
        <v>4.0000000000000001E-3</v>
      </c>
      <c r="D192">
        <v>1.7000000000000001E-2</v>
      </c>
      <c r="E192">
        <v>2.7E-2</v>
      </c>
      <c r="F192">
        <v>1.7999999999999999E-2</v>
      </c>
      <c r="G192">
        <v>1.7999999999999999E-2</v>
      </c>
      <c r="H192">
        <v>3.5000000000000003E-2</v>
      </c>
      <c r="I192">
        <v>5.8000000000000003E-2</v>
      </c>
      <c r="J192">
        <v>0.106</v>
      </c>
      <c r="O192">
        <v>376</v>
      </c>
      <c r="P192">
        <v>-8.9999999999999993E-3</v>
      </c>
      <c r="Q192">
        <v>-1.0999999999999999E-2</v>
      </c>
      <c r="R192">
        <v>5.0000000000000001E-3</v>
      </c>
      <c r="S192" s="39">
        <f t="shared" si="2"/>
        <v>4.0000000000000001E-3</v>
      </c>
      <c r="T192">
        <v>3.0000000000000001E-3</v>
      </c>
      <c r="U192">
        <v>1.0999999999999999E-2</v>
      </c>
      <c r="V192">
        <v>2.4E-2</v>
      </c>
      <c r="W192">
        <v>3.2000000000000001E-2</v>
      </c>
      <c r="X192">
        <v>3.3000000000000002E-2</v>
      </c>
    </row>
    <row r="193" spans="1:24" x14ac:dyDescent="0.25">
      <c r="A193">
        <v>377</v>
      </c>
      <c r="B193">
        <v>-3.0000000000000001E-3</v>
      </c>
      <c r="C193">
        <v>4.0000000000000001E-3</v>
      </c>
      <c r="D193">
        <v>1.7999999999999999E-2</v>
      </c>
      <c r="E193">
        <v>2.7E-2</v>
      </c>
      <c r="F193">
        <v>1.7999999999999999E-2</v>
      </c>
      <c r="G193">
        <v>1.7999999999999999E-2</v>
      </c>
      <c r="H193">
        <v>3.5000000000000003E-2</v>
      </c>
      <c r="I193">
        <v>5.8000000000000003E-2</v>
      </c>
      <c r="J193">
        <v>0.106</v>
      </c>
      <c r="O193">
        <v>377</v>
      </c>
      <c r="P193">
        <v>-8.0000000000000002E-3</v>
      </c>
      <c r="Q193">
        <v>-1.0999999999999999E-2</v>
      </c>
      <c r="R193">
        <v>5.0000000000000001E-3</v>
      </c>
      <c r="S193" s="39">
        <f t="shared" si="2"/>
        <v>4.0000000000000001E-3</v>
      </c>
      <c r="T193">
        <v>3.0000000000000001E-3</v>
      </c>
      <c r="U193">
        <v>1.0999999999999999E-2</v>
      </c>
      <c r="V193">
        <v>2.4E-2</v>
      </c>
      <c r="W193">
        <v>3.2000000000000001E-2</v>
      </c>
      <c r="X193">
        <v>3.3000000000000002E-2</v>
      </c>
    </row>
    <row r="194" spans="1:24" x14ac:dyDescent="0.25">
      <c r="A194">
        <v>378</v>
      </c>
      <c r="B194">
        <v>-3.0000000000000001E-3</v>
      </c>
      <c r="C194">
        <v>4.0000000000000001E-3</v>
      </c>
      <c r="D194">
        <v>1.7999999999999999E-2</v>
      </c>
      <c r="E194">
        <v>2.8000000000000001E-2</v>
      </c>
      <c r="F194">
        <v>1.7999999999999999E-2</v>
      </c>
      <c r="G194">
        <v>1.7999999999999999E-2</v>
      </c>
      <c r="H194">
        <v>3.4000000000000002E-2</v>
      </c>
      <c r="I194">
        <v>5.8000000000000003E-2</v>
      </c>
      <c r="J194">
        <v>0.105</v>
      </c>
      <c r="O194">
        <v>378</v>
      </c>
      <c r="P194">
        <v>-8.0000000000000002E-3</v>
      </c>
      <c r="Q194">
        <v>-0.01</v>
      </c>
      <c r="R194">
        <v>6.0000000000000001E-3</v>
      </c>
      <c r="S194" s="39">
        <f t="shared" si="2"/>
        <v>4.5000000000000005E-3</v>
      </c>
      <c r="T194">
        <v>3.0000000000000001E-3</v>
      </c>
      <c r="U194">
        <v>1.0999999999999999E-2</v>
      </c>
      <c r="V194">
        <v>2.5000000000000001E-2</v>
      </c>
      <c r="W194">
        <v>3.2000000000000001E-2</v>
      </c>
      <c r="X194">
        <v>3.3000000000000002E-2</v>
      </c>
    </row>
    <row r="195" spans="1:24" x14ac:dyDescent="0.25">
      <c r="A195">
        <v>379</v>
      </c>
      <c r="B195">
        <v>-2E-3</v>
      </c>
      <c r="C195">
        <v>5.0000000000000001E-3</v>
      </c>
      <c r="D195">
        <v>1.7999999999999999E-2</v>
      </c>
      <c r="E195">
        <v>2.8000000000000001E-2</v>
      </c>
      <c r="F195">
        <v>1.7999999999999999E-2</v>
      </c>
      <c r="G195">
        <v>1.7999999999999999E-2</v>
      </c>
      <c r="H195">
        <v>3.4000000000000002E-2</v>
      </c>
      <c r="I195">
        <v>5.7000000000000002E-2</v>
      </c>
      <c r="J195">
        <v>0.105</v>
      </c>
      <c r="O195">
        <v>379</v>
      </c>
      <c r="P195">
        <v>-7.0000000000000001E-3</v>
      </c>
      <c r="Q195">
        <v>-8.9999999999999993E-3</v>
      </c>
      <c r="R195">
        <v>6.0000000000000001E-3</v>
      </c>
      <c r="S195" s="39">
        <f t="shared" si="2"/>
        <v>4.5000000000000005E-3</v>
      </c>
      <c r="T195">
        <v>3.0000000000000001E-3</v>
      </c>
      <c r="U195">
        <v>1.0999999999999999E-2</v>
      </c>
      <c r="V195">
        <v>2.5000000000000001E-2</v>
      </c>
      <c r="W195">
        <v>3.2000000000000001E-2</v>
      </c>
      <c r="X195">
        <v>3.3000000000000002E-2</v>
      </c>
    </row>
    <row r="196" spans="1:24" x14ac:dyDescent="0.25">
      <c r="A196">
        <v>380</v>
      </c>
      <c r="B196">
        <v>-3.0000000000000001E-3</v>
      </c>
      <c r="C196">
        <v>4.0000000000000001E-3</v>
      </c>
      <c r="D196">
        <v>1.7999999999999999E-2</v>
      </c>
      <c r="E196">
        <v>2.7E-2</v>
      </c>
      <c r="F196">
        <v>1.7999999999999999E-2</v>
      </c>
      <c r="G196">
        <v>1.7000000000000001E-2</v>
      </c>
      <c r="H196">
        <v>3.3000000000000002E-2</v>
      </c>
      <c r="I196">
        <v>5.7000000000000002E-2</v>
      </c>
      <c r="J196">
        <v>0.104</v>
      </c>
      <c r="O196">
        <v>380</v>
      </c>
      <c r="P196">
        <v>-7.0000000000000001E-3</v>
      </c>
      <c r="Q196">
        <v>-8.9999999999999993E-3</v>
      </c>
      <c r="R196">
        <v>6.0000000000000001E-3</v>
      </c>
      <c r="S196" s="39">
        <f t="shared" si="2"/>
        <v>4.5000000000000005E-3</v>
      </c>
      <c r="T196">
        <v>3.0000000000000001E-3</v>
      </c>
      <c r="U196">
        <v>1.0999999999999999E-2</v>
      </c>
      <c r="V196">
        <v>2.4E-2</v>
      </c>
      <c r="W196">
        <v>3.2000000000000001E-2</v>
      </c>
      <c r="X196">
        <v>3.3000000000000002E-2</v>
      </c>
    </row>
    <row r="197" spans="1:24" x14ac:dyDescent="0.25">
      <c r="A197">
        <v>381</v>
      </c>
      <c r="B197">
        <v>-3.0000000000000001E-3</v>
      </c>
      <c r="C197">
        <v>4.0000000000000001E-3</v>
      </c>
      <c r="D197">
        <v>1.7000000000000001E-2</v>
      </c>
      <c r="E197">
        <v>2.7E-2</v>
      </c>
      <c r="F197">
        <v>1.7000000000000001E-2</v>
      </c>
      <c r="G197">
        <v>1.7000000000000001E-2</v>
      </c>
      <c r="H197">
        <v>3.2000000000000001E-2</v>
      </c>
      <c r="I197">
        <v>5.6000000000000001E-2</v>
      </c>
      <c r="J197">
        <v>0.10299999999999999</v>
      </c>
      <c r="O197">
        <v>381</v>
      </c>
      <c r="P197">
        <v>-8.0000000000000002E-3</v>
      </c>
      <c r="Q197">
        <v>-8.9999999999999993E-3</v>
      </c>
      <c r="R197">
        <v>5.0000000000000001E-3</v>
      </c>
      <c r="S197" s="39">
        <f t="shared" si="2"/>
        <v>3.5000000000000001E-3</v>
      </c>
      <c r="T197">
        <v>2E-3</v>
      </c>
      <c r="U197">
        <v>1.0999999999999999E-2</v>
      </c>
      <c r="V197">
        <v>2.4E-2</v>
      </c>
      <c r="W197">
        <v>3.1E-2</v>
      </c>
      <c r="X197">
        <v>3.2000000000000001E-2</v>
      </c>
    </row>
    <row r="198" spans="1:24" x14ac:dyDescent="0.25">
      <c r="A198">
        <v>382</v>
      </c>
      <c r="B198">
        <v>-4.0000000000000001E-3</v>
      </c>
      <c r="C198">
        <v>3.0000000000000001E-3</v>
      </c>
      <c r="D198">
        <v>1.6E-2</v>
      </c>
      <c r="E198">
        <v>2.5999999999999999E-2</v>
      </c>
      <c r="F198">
        <v>1.7000000000000001E-2</v>
      </c>
      <c r="G198">
        <v>1.6E-2</v>
      </c>
      <c r="H198">
        <v>3.2000000000000001E-2</v>
      </c>
      <c r="I198">
        <v>5.5E-2</v>
      </c>
      <c r="J198">
        <v>0.10199999999999999</v>
      </c>
      <c r="O198">
        <v>382</v>
      </c>
      <c r="P198">
        <v>-8.9999999999999993E-3</v>
      </c>
      <c r="Q198">
        <v>-0.01</v>
      </c>
      <c r="R198">
        <v>4.0000000000000001E-3</v>
      </c>
      <c r="S198" s="39">
        <f t="shared" si="2"/>
        <v>3.0000000000000001E-3</v>
      </c>
      <c r="T198">
        <v>2E-3</v>
      </c>
      <c r="U198">
        <v>0.01</v>
      </c>
      <c r="V198">
        <v>2.4E-2</v>
      </c>
      <c r="W198">
        <v>3.1E-2</v>
      </c>
      <c r="X198">
        <v>3.2000000000000001E-2</v>
      </c>
    </row>
    <row r="199" spans="1:24" x14ac:dyDescent="0.25">
      <c r="A199">
        <v>383</v>
      </c>
      <c r="B199">
        <v>-5.0000000000000001E-3</v>
      </c>
      <c r="C199">
        <v>2E-3</v>
      </c>
      <c r="D199">
        <v>1.6E-2</v>
      </c>
      <c r="E199">
        <v>2.5000000000000001E-2</v>
      </c>
      <c r="F199">
        <v>1.6E-2</v>
      </c>
      <c r="G199">
        <v>1.6E-2</v>
      </c>
      <c r="H199">
        <v>3.1E-2</v>
      </c>
      <c r="I199">
        <v>5.5E-2</v>
      </c>
      <c r="J199">
        <v>0.10199999999999999</v>
      </c>
      <c r="O199">
        <v>383</v>
      </c>
      <c r="P199">
        <v>-8.9999999999999993E-3</v>
      </c>
      <c r="Q199">
        <v>-1.0999999999999999E-2</v>
      </c>
      <c r="R199">
        <v>4.0000000000000001E-3</v>
      </c>
      <c r="S199" s="39">
        <f t="shared" ref="S199:S216" si="3">AVERAGE(R199,T199)</f>
        <v>3.0000000000000001E-3</v>
      </c>
      <c r="T199">
        <v>2E-3</v>
      </c>
      <c r="U199">
        <v>0.01</v>
      </c>
      <c r="V199">
        <v>2.3E-2</v>
      </c>
      <c r="W199">
        <v>0.03</v>
      </c>
      <c r="X199">
        <v>3.2000000000000001E-2</v>
      </c>
    </row>
    <row r="200" spans="1:24" x14ac:dyDescent="0.25">
      <c r="A200">
        <v>384</v>
      </c>
      <c r="B200">
        <v>-5.0000000000000001E-3</v>
      </c>
      <c r="C200">
        <v>2E-3</v>
      </c>
      <c r="D200">
        <v>1.4999999999999999E-2</v>
      </c>
      <c r="E200">
        <v>2.5000000000000001E-2</v>
      </c>
      <c r="F200">
        <v>1.6E-2</v>
      </c>
      <c r="G200">
        <v>1.4999999999999999E-2</v>
      </c>
      <c r="H200">
        <v>0.03</v>
      </c>
      <c r="I200">
        <v>5.3999999999999999E-2</v>
      </c>
      <c r="J200">
        <v>0.10100000000000001</v>
      </c>
      <c r="O200">
        <v>384</v>
      </c>
      <c r="P200">
        <v>-8.9999999999999993E-3</v>
      </c>
      <c r="Q200">
        <v>-1.0999999999999999E-2</v>
      </c>
      <c r="R200">
        <v>4.0000000000000001E-3</v>
      </c>
      <c r="S200" s="39">
        <f t="shared" si="3"/>
        <v>2.5000000000000001E-3</v>
      </c>
      <c r="T200">
        <v>1E-3</v>
      </c>
      <c r="U200">
        <v>8.9999999999999993E-3</v>
      </c>
      <c r="V200">
        <v>2.3E-2</v>
      </c>
      <c r="W200">
        <v>0.03</v>
      </c>
      <c r="X200">
        <v>3.1E-2</v>
      </c>
    </row>
    <row r="201" spans="1:24" x14ac:dyDescent="0.25">
      <c r="A201">
        <v>385</v>
      </c>
      <c r="B201">
        <v>-5.0000000000000001E-3</v>
      </c>
      <c r="C201">
        <v>2E-3</v>
      </c>
      <c r="D201">
        <v>1.4999999999999999E-2</v>
      </c>
      <c r="E201">
        <v>2.5000000000000001E-2</v>
      </c>
      <c r="F201">
        <v>1.4999999999999999E-2</v>
      </c>
      <c r="G201">
        <v>1.4999999999999999E-2</v>
      </c>
      <c r="H201">
        <v>2.9000000000000001E-2</v>
      </c>
      <c r="I201">
        <v>5.3999999999999999E-2</v>
      </c>
      <c r="J201">
        <v>0.1</v>
      </c>
      <c r="O201">
        <v>385</v>
      </c>
      <c r="P201">
        <v>-8.9999999999999993E-3</v>
      </c>
      <c r="Q201">
        <v>-1.2E-2</v>
      </c>
      <c r="R201">
        <v>3.0000000000000001E-3</v>
      </c>
      <c r="S201" s="39">
        <f t="shared" si="3"/>
        <v>2E-3</v>
      </c>
      <c r="T201">
        <v>1E-3</v>
      </c>
      <c r="U201">
        <v>8.9999999999999993E-3</v>
      </c>
      <c r="V201">
        <v>2.3E-2</v>
      </c>
      <c r="W201">
        <v>0.03</v>
      </c>
      <c r="X201">
        <v>3.1E-2</v>
      </c>
    </row>
    <row r="202" spans="1:24" x14ac:dyDescent="0.25">
      <c r="A202">
        <v>386</v>
      </c>
      <c r="B202">
        <v>-6.0000000000000001E-3</v>
      </c>
      <c r="C202">
        <v>1E-3</v>
      </c>
      <c r="D202">
        <v>1.4999999999999999E-2</v>
      </c>
      <c r="E202">
        <v>2.4E-2</v>
      </c>
      <c r="F202">
        <v>1.4999999999999999E-2</v>
      </c>
      <c r="G202">
        <v>1.4999999999999999E-2</v>
      </c>
      <c r="H202">
        <v>2.9000000000000001E-2</v>
      </c>
      <c r="I202">
        <v>5.3999999999999999E-2</v>
      </c>
      <c r="J202">
        <v>0.1</v>
      </c>
      <c r="O202">
        <v>386</v>
      </c>
      <c r="P202">
        <v>-8.9999999999999993E-3</v>
      </c>
      <c r="Q202">
        <v>-1.2E-2</v>
      </c>
      <c r="R202">
        <v>3.0000000000000001E-3</v>
      </c>
      <c r="S202" s="39">
        <f t="shared" si="3"/>
        <v>2E-3</v>
      </c>
      <c r="T202">
        <v>1E-3</v>
      </c>
      <c r="U202">
        <v>8.9999999999999993E-3</v>
      </c>
      <c r="V202">
        <v>2.3E-2</v>
      </c>
      <c r="W202">
        <v>0.03</v>
      </c>
      <c r="X202">
        <v>3.1E-2</v>
      </c>
    </row>
    <row r="203" spans="1:24" x14ac:dyDescent="0.25">
      <c r="A203">
        <v>387</v>
      </c>
      <c r="B203">
        <v>-6.0000000000000001E-3</v>
      </c>
      <c r="C203">
        <v>1E-3</v>
      </c>
      <c r="D203">
        <v>1.4999999999999999E-2</v>
      </c>
      <c r="E203">
        <v>2.4E-2</v>
      </c>
      <c r="F203">
        <v>1.4999999999999999E-2</v>
      </c>
      <c r="G203">
        <v>1.4999999999999999E-2</v>
      </c>
      <c r="H203">
        <v>2.9000000000000001E-2</v>
      </c>
      <c r="I203">
        <v>5.2999999999999999E-2</v>
      </c>
      <c r="J203">
        <v>9.9000000000000005E-2</v>
      </c>
      <c r="O203">
        <v>387</v>
      </c>
      <c r="P203">
        <v>-8.9999999999999993E-3</v>
      </c>
      <c r="Q203">
        <v>-1.2E-2</v>
      </c>
      <c r="R203">
        <v>3.0000000000000001E-3</v>
      </c>
      <c r="S203" s="39">
        <f t="shared" si="3"/>
        <v>2E-3</v>
      </c>
      <c r="T203">
        <v>1E-3</v>
      </c>
      <c r="U203">
        <v>8.9999999999999993E-3</v>
      </c>
      <c r="V203">
        <v>2.3E-2</v>
      </c>
      <c r="W203">
        <v>0.03</v>
      </c>
      <c r="X203">
        <v>3.1E-2</v>
      </c>
    </row>
    <row r="204" spans="1:24" x14ac:dyDescent="0.25">
      <c r="A204">
        <v>388</v>
      </c>
      <c r="B204">
        <v>-6.0000000000000001E-3</v>
      </c>
      <c r="C204">
        <v>1E-3</v>
      </c>
      <c r="D204">
        <v>1.4999999999999999E-2</v>
      </c>
      <c r="E204">
        <v>2.4E-2</v>
      </c>
      <c r="F204">
        <v>1.4999999999999999E-2</v>
      </c>
      <c r="G204">
        <v>1.4999999999999999E-2</v>
      </c>
      <c r="H204">
        <v>2.8000000000000001E-2</v>
      </c>
      <c r="I204">
        <v>5.2999999999999999E-2</v>
      </c>
      <c r="J204">
        <v>9.9000000000000005E-2</v>
      </c>
      <c r="O204">
        <v>388</v>
      </c>
      <c r="P204">
        <v>-8.9999999999999993E-3</v>
      </c>
      <c r="Q204">
        <v>-1.2E-2</v>
      </c>
      <c r="R204">
        <v>3.0000000000000001E-3</v>
      </c>
      <c r="S204" s="39">
        <f t="shared" si="3"/>
        <v>2E-3</v>
      </c>
      <c r="T204">
        <v>1E-3</v>
      </c>
      <c r="U204">
        <v>8.9999999999999993E-3</v>
      </c>
      <c r="V204">
        <v>2.1999999999999999E-2</v>
      </c>
      <c r="W204">
        <v>0.03</v>
      </c>
      <c r="X204">
        <v>3.1E-2</v>
      </c>
    </row>
    <row r="205" spans="1:24" x14ac:dyDescent="0.25">
      <c r="A205">
        <v>389</v>
      </c>
      <c r="B205">
        <v>-5.0000000000000001E-3</v>
      </c>
      <c r="C205">
        <v>1E-3</v>
      </c>
      <c r="D205">
        <v>1.4999999999999999E-2</v>
      </c>
      <c r="E205">
        <v>2.4E-2</v>
      </c>
      <c r="F205">
        <v>1.4999999999999999E-2</v>
      </c>
      <c r="G205">
        <v>1.4E-2</v>
      </c>
      <c r="H205">
        <v>2.8000000000000001E-2</v>
      </c>
      <c r="I205">
        <v>5.1999999999999998E-2</v>
      </c>
      <c r="J205">
        <v>9.8000000000000004E-2</v>
      </c>
      <c r="O205">
        <v>389</v>
      </c>
      <c r="P205">
        <v>-8.9999999999999993E-3</v>
      </c>
      <c r="Q205">
        <v>-1.2E-2</v>
      </c>
      <c r="R205">
        <v>3.0000000000000001E-3</v>
      </c>
      <c r="S205" s="39">
        <f t="shared" si="3"/>
        <v>2E-3</v>
      </c>
      <c r="T205">
        <v>1E-3</v>
      </c>
      <c r="U205">
        <v>8.9999999999999993E-3</v>
      </c>
      <c r="V205">
        <v>2.1999999999999999E-2</v>
      </c>
      <c r="W205">
        <v>2.9000000000000001E-2</v>
      </c>
      <c r="X205">
        <v>3.1E-2</v>
      </c>
    </row>
    <row r="206" spans="1:24" x14ac:dyDescent="0.25">
      <c r="A206">
        <v>390</v>
      </c>
      <c r="B206">
        <v>-5.0000000000000001E-3</v>
      </c>
      <c r="C206">
        <v>1E-3</v>
      </c>
      <c r="D206">
        <v>1.4E-2</v>
      </c>
      <c r="E206">
        <v>2.4E-2</v>
      </c>
      <c r="F206">
        <v>1.4E-2</v>
      </c>
      <c r="G206">
        <v>1.4E-2</v>
      </c>
      <c r="H206">
        <v>2.8000000000000001E-2</v>
      </c>
      <c r="I206">
        <v>5.1999999999999998E-2</v>
      </c>
      <c r="J206">
        <v>9.8000000000000004E-2</v>
      </c>
      <c r="O206">
        <v>390</v>
      </c>
      <c r="P206">
        <v>-8.9999999999999993E-3</v>
      </c>
      <c r="Q206">
        <v>-1.2E-2</v>
      </c>
      <c r="R206">
        <v>3.0000000000000001E-3</v>
      </c>
      <c r="S206" s="39">
        <f t="shared" si="3"/>
        <v>2E-3</v>
      </c>
      <c r="T206">
        <v>1E-3</v>
      </c>
      <c r="U206">
        <v>8.9999999999999993E-3</v>
      </c>
      <c r="V206">
        <v>2.1999999999999999E-2</v>
      </c>
      <c r="W206">
        <v>2.9000000000000001E-2</v>
      </c>
      <c r="X206">
        <v>0.03</v>
      </c>
    </row>
    <row r="207" spans="1:24" x14ac:dyDescent="0.25">
      <c r="A207">
        <v>391</v>
      </c>
      <c r="B207">
        <v>-5.0000000000000001E-3</v>
      </c>
      <c r="C207">
        <v>1E-3</v>
      </c>
      <c r="D207">
        <v>1.4E-2</v>
      </c>
      <c r="E207">
        <v>2.3E-2</v>
      </c>
      <c r="F207">
        <v>1.4E-2</v>
      </c>
      <c r="G207">
        <v>1.4E-2</v>
      </c>
      <c r="H207">
        <v>2.8000000000000001E-2</v>
      </c>
      <c r="I207">
        <v>5.1999999999999998E-2</v>
      </c>
      <c r="J207">
        <v>9.7000000000000003E-2</v>
      </c>
      <c r="O207">
        <v>391</v>
      </c>
      <c r="P207">
        <v>-8.9999999999999993E-3</v>
      </c>
      <c r="Q207">
        <v>-1.2E-2</v>
      </c>
      <c r="R207">
        <v>3.0000000000000001E-3</v>
      </c>
      <c r="S207" s="39">
        <f t="shared" si="3"/>
        <v>2E-3</v>
      </c>
      <c r="T207">
        <v>1E-3</v>
      </c>
      <c r="U207">
        <v>8.9999999999999993E-3</v>
      </c>
      <c r="V207">
        <v>2.1999999999999999E-2</v>
      </c>
      <c r="W207">
        <v>2.9000000000000001E-2</v>
      </c>
      <c r="X207">
        <v>0.03</v>
      </c>
    </row>
    <row r="208" spans="1:24" x14ac:dyDescent="0.25">
      <c r="A208">
        <v>392</v>
      </c>
      <c r="B208">
        <v>-5.0000000000000001E-3</v>
      </c>
      <c r="C208">
        <v>1E-3</v>
      </c>
      <c r="D208">
        <v>1.4E-2</v>
      </c>
      <c r="E208">
        <v>2.3E-2</v>
      </c>
      <c r="F208">
        <v>1.4E-2</v>
      </c>
      <c r="G208">
        <v>1.4E-2</v>
      </c>
      <c r="H208">
        <v>2.8000000000000001E-2</v>
      </c>
      <c r="I208">
        <v>5.0999999999999997E-2</v>
      </c>
      <c r="J208">
        <v>9.7000000000000003E-2</v>
      </c>
      <c r="O208">
        <v>392</v>
      </c>
      <c r="P208">
        <v>-8.9999999999999993E-3</v>
      </c>
      <c r="Q208">
        <v>-1.2E-2</v>
      </c>
      <c r="R208">
        <v>3.0000000000000001E-3</v>
      </c>
      <c r="S208" s="39">
        <f t="shared" si="3"/>
        <v>2E-3</v>
      </c>
      <c r="T208">
        <v>1E-3</v>
      </c>
      <c r="U208">
        <v>8.9999999999999993E-3</v>
      </c>
      <c r="V208">
        <v>2.1999999999999999E-2</v>
      </c>
      <c r="W208">
        <v>2.9000000000000001E-2</v>
      </c>
      <c r="X208">
        <v>0.03</v>
      </c>
    </row>
    <row r="209" spans="1:24" x14ac:dyDescent="0.25">
      <c r="A209">
        <v>393</v>
      </c>
      <c r="B209">
        <v>-5.0000000000000001E-3</v>
      </c>
      <c r="C209">
        <v>1E-3</v>
      </c>
      <c r="D209">
        <v>1.4E-2</v>
      </c>
      <c r="E209">
        <v>2.3E-2</v>
      </c>
      <c r="F209">
        <v>1.4E-2</v>
      </c>
      <c r="G209">
        <v>1.4E-2</v>
      </c>
      <c r="H209">
        <v>2.7E-2</v>
      </c>
      <c r="I209">
        <v>5.0999999999999997E-2</v>
      </c>
      <c r="J209">
        <v>9.6000000000000002E-2</v>
      </c>
      <c r="O209">
        <v>393</v>
      </c>
      <c r="P209">
        <v>-8.9999999999999993E-3</v>
      </c>
      <c r="Q209">
        <v>-1.2E-2</v>
      </c>
      <c r="R209">
        <v>3.0000000000000001E-3</v>
      </c>
      <c r="S209" s="39">
        <f t="shared" si="3"/>
        <v>2E-3</v>
      </c>
      <c r="T209">
        <v>1E-3</v>
      </c>
      <c r="U209">
        <v>8.9999999999999993E-3</v>
      </c>
      <c r="V209">
        <v>2.1999999999999999E-2</v>
      </c>
      <c r="W209">
        <v>2.9000000000000001E-2</v>
      </c>
      <c r="X209">
        <v>0.03</v>
      </c>
    </row>
    <row r="210" spans="1:24" x14ac:dyDescent="0.25">
      <c r="A210">
        <v>394</v>
      </c>
      <c r="B210">
        <v>-5.0000000000000001E-3</v>
      </c>
      <c r="C210">
        <v>1E-3</v>
      </c>
      <c r="D210">
        <v>1.4E-2</v>
      </c>
      <c r="E210">
        <v>2.3E-2</v>
      </c>
      <c r="F210">
        <v>1.4E-2</v>
      </c>
      <c r="G210">
        <v>1.2999999999999999E-2</v>
      </c>
      <c r="H210">
        <v>2.7E-2</v>
      </c>
      <c r="I210">
        <v>0.05</v>
      </c>
      <c r="J210">
        <v>9.6000000000000002E-2</v>
      </c>
      <c r="O210">
        <v>394</v>
      </c>
      <c r="P210">
        <v>-8.9999999999999993E-3</v>
      </c>
      <c r="Q210">
        <v>-1.2E-2</v>
      </c>
      <c r="R210">
        <v>3.0000000000000001E-3</v>
      </c>
      <c r="S210" s="39">
        <f t="shared" si="3"/>
        <v>2E-3</v>
      </c>
      <c r="T210">
        <v>1E-3</v>
      </c>
      <c r="U210">
        <v>8.9999999999999993E-3</v>
      </c>
      <c r="V210">
        <v>2.1999999999999999E-2</v>
      </c>
      <c r="W210">
        <v>2.9000000000000001E-2</v>
      </c>
      <c r="X210">
        <v>0.03</v>
      </c>
    </row>
    <row r="211" spans="1:24" x14ac:dyDescent="0.25">
      <c r="A211">
        <v>395</v>
      </c>
      <c r="B211">
        <v>-5.0000000000000001E-3</v>
      </c>
      <c r="C211">
        <v>1E-3</v>
      </c>
      <c r="D211">
        <v>1.4E-2</v>
      </c>
      <c r="E211">
        <v>2.1999999999999999E-2</v>
      </c>
      <c r="F211">
        <v>1.4E-2</v>
      </c>
      <c r="G211">
        <v>1.2999999999999999E-2</v>
      </c>
      <c r="H211">
        <v>2.7E-2</v>
      </c>
      <c r="I211">
        <v>0.05</v>
      </c>
      <c r="J211">
        <v>9.6000000000000002E-2</v>
      </c>
      <c r="O211">
        <v>395</v>
      </c>
      <c r="P211">
        <v>-8.9999999999999993E-3</v>
      </c>
      <c r="Q211">
        <v>-1.0999999999999999E-2</v>
      </c>
      <c r="R211">
        <v>3.0000000000000001E-3</v>
      </c>
      <c r="S211" s="39">
        <f t="shared" si="3"/>
        <v>2E-3</v>
      </c>
      <c r="T211">
        <v>1E-3</v>
      </c>
      <c r="U211">
        <v>8.9999999999999993E-3</v>
      </c>
      <c r="V211">
        <v>2.1999999999999999E-2</v>
      </c>
      <c r="W211">
        <v>2.9000000000000001E-2</v>
      </c>
      <c r="X211">
        <v>0.03</v>
      </c>
    </row>
    <row r="212" spans="1:24" x14ac:dyDescent="0.25">
      <c r="A212">
        <v>396</v>
      </c>
      <c r="B212">
        <v>-5.0000000000000001E-3</v>
      </c>
      <c r="C212">
        <v>1E-3</v>
      </c>
      <c r="D212">
        <v>1.4E-2</v>
      </c>
      <c r="E212">
        <v>2.1999999999999999E-2</v>
      </c>
      <c r="F212">
        <v>1.4E-2</v>
      </c>
      <c r="G212">
        <v>1.2999999999999999E-2</v>
      </c>
      <c r="H212">
        <v>2.7E-2</v>
      </c>
      <c r="I212">
        <v>0.05</v>
      </c>
      <c r="J212">
        <v>9.5000000000000001E-2</v>
      </c>
      <c r="O212">
        <v>396</v>
      </c>
      <c r="P212">
        <v>-8.9999999999999993E-3</v>
      </c>
      <c r="Q212">
        <v>-1.0999999999999999E-2</v>
      </c>
      <c r="R212">
        <v>3.0000000000000001E-3</v>
      </c>
      <c r="S212" s="39">
        <f t="shared" si="3"/>
        <v>2E-3</v>
      </c>
      <c r="T212">
        <v>1E-3</v>
      </c>
      <c r="U212">
        <v>8.9999999999999993E-3</v>
      </c>
      <c r="V212">
        <v>2.1999999999999999E-2</v>
      </c>
      <c r="W212">
        <v>2.9000000000000001E-2</v>
      </c>
      <c r="X212">
        <v>0.03</v>
      </c>
    </row>
    <row r="213" spans="1:24" x14ac:dyDescent="0.25">
      <c r="A213">
        <v>397</v>
      </c>
      <c r="B213">
        <v>-5.0000000000000001E-3</v>
      </c>
      <c r="C213">
        <v>1E-3</v>
      </c>
      <c r="D213">
        <v>1.4E-2</v>
      </c>
      <c r="E213">
        <v>2.1999999999999999E-2</v>
      </c>
      <c r="F213">
        <v>1.2999999999999999E-2</v>
      </c>
      <c r="G213">
        <v>1.2999999999999999E-2</v>
      </c>
      <c r="H213">
        <v>2.7E-2</v>
      </c>
      <c r="I213">
        <v>0.05</v>
      </c>
      <c r="J213">
        <v>9.5000000000000001E-2</v>
      </c>
      <c r="O213">
        <v>397</v>
      </c>
      <c r="P213">
        <v>-8.0000000000000002E-3</v>
      </c>
      <c r="Q213">
        <v>-1.0999999999999999E-2</v>
      </c>
      <c r="R213">
        <v>3.0000000000000001E-3</v>
      </c>
      <c r="S213" s="39">
        <f t="shared" si="3"/>
        <v>1.5E-3</v>
      </c>
      <c r="T213">
        <v>0</v>
      </c>
      <c r="U213">
        <v>8.9999999999999993E-3</v>
      </c>
      <c r="V213">
        <v>2.1000000000000001E-2</v>
      </c>
      <c r="W213">
        <v>2.9000000000000001E-2</v>
      </c>
      <c r="X213">
        <v>0.03</v>
      </c>
    </row>
    <row r="214" spans="1:24" x14ac:dyDescent="0.25">
      <c r="A214">
        <v>398</v>
      </c>
      <c r="B214">
        <v>-5.0000000000000001E-3</v>
      </c>
      <c r="C214">
        <v>1E-3</v>
      </c>
      <c r="D214">
        <v>1.4E-2</v>
      </c>
      <c r="E214">
        <v>2.1999999999999999E-2</v>
      </c>
      <c r="F214">
        <v>1.2999999999999999E-2</v>
      </c>
      <c r="G214">
        <v>1.2999999999999999E-2</v>
      </c>
      <c r="H214">
        <v>2.7E-2</v>
      </c>
      <c r="I214">
        <v>4.9000000000000002E-2</v>
      </c>
      <c r="J214">
        <v>9.4E-2</v>
      </c>
      <c r="O214">
        <v>398</v>
      </c>
      <c r="P214">
        <v>-8.0000000000000002E-3</v>
      </c>
      <c r="Q214">
        <v>-1.0999999999999999E-2</v>
      </c>
      <c r="R214">
        <v>3.0000000000000001E-3</v>
      </c>
      <c r="S214" s="39">
        <f t="shared" si="3"/>
        <v>1.5E-3</v>
      </c>
      <c r="T214">
        <v>0</v>
      </c>
      <c r="U214">
        <v>8.9999999999999993E-3</v>
      </c>
      <c r="V214">
        <v>2.1000000000000001E-2</v>
      </c>
      <c r="W214">
        <v>2.9000000000000001E-2</v>
      </c>
      <c r="X214">
        <v>0.03</v>
      </c>
    </row>
    <row r="215" spans="1:24" x14ac:dyDescent="0.25">
      <c r="A215">
        <v>399</v>
      </c>
      <c r="B215">
        <v>-5.0000000000000001E-3</v>
      </c>
      <c r="C215">
        <v>1E-3</v>
      </c>
      <c r="D215">
        <v>1.4E-2</v>
      </c>
      <c r="E215">
        <v>2.1999999999999999E-2</v>
      </c>
      <c r="F215">
        <v>1.2999999999999999E-2</v>
      </c>
      <c r="G215">
        <v>1.2999999999999999E-2</v>
      </c>
      <c r="H215">
        <v>2.5999999999999999E-2</v>
      </c>
      <c r="I215">
        <v>4.9000000000000002E-2</v>
      </c>
      <c r="J215">
        <v>9.4E-2</v>
      </c>
      <c r="O215">
        <v>399</v>
      </c>
      <c r="P215">
        <v>-8.0000000000000002E-3</v>
      </c>
      <c r="Q215">
        <v>-1.0999999999999999E-2</v>
      </c>
      <c r="R215">
        <v>3.0000000000000001E-3</v>
      </c>
      <c r="S215" s="39">
        <f t="shared" si="3"/>
        <v>1.5E-3</v>
      </c>
      <c r="T215">
        <v>0</v>
      </c>
      <c r="U215">
        <v>8.9999999999999993E-3</v>
      </c>
      <c r="V215">
        <v>2.1000000000000001E-2</v>
      </c>
      <c r="W215">
        <v>2.9000000000000001E-2</v>
      </c>
      <c r="X215">
        <v>0.03</v>
      </c>
    </row>
    <row r="216" spans="1:24" x14ac:dyDescent="0.25">
      <c r="A216">
        <v>400</v>
      </c>
      <c r="B216">
        <v>-5.0000000000000001E-3</v>
      </c>
      <c r="C216">
        <v>1E-3</v>
      </c>
      <c r="D216">
        <v>1.4E-2</v>
      </c>
      <c r="E216">
        <v>2.1999999999999999E-2</v>
      </c>
      <c r="F216">
        <v>1.2999999999999999E-2</v>
      </c>
      <c r="G216">
        <v>1.2999999999999999E-2</v>
      </c>
      <c r="H216">
        <v>2.5999999999999999E-2</v>
      </c>
      <c r="I216">
        <v>4.9000000000000002E-2</v>
      </c>
      <c r="J216">
        <v>9.4E-2</v>
      </c>
      <c r="O216">
        <v>400</v>
      </c>
      <c r="P216">
        <v>-8.0000000000000002E-3</v>
      </c>
      <c r="Q216">
        <v>-1.0999999999999999E-2</v>
      </c>
      <c r="R216">
        <v>3.0000000000000001E-3</v>
      </c>
      <c r="S216" s="39">
        <f t="shared" si="3"/>
        <v>2E-3</v>
      </c>
      <c r="T216">
        <v>1E-3</v>
      </c>
      <c r="U216">
        <v>8.0000000000000002E-3</v>
      </c>
      <c r="V216">
        <v>2.1000000000000001E-2</v>
      </c>
      <c r="W216">
        <v>2.9000000000000001E-2</v>
      </c>
      <c r="X216">
        <v>0.03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5AD8-C8F3-4FC5-AD9B-1D68427140B6}">
  <dimension ref="A1:J216"/>
  <sheetViews>
    <sheetView zoomScaleNormal="100" workbookViewId="0">
      <selection activeCell="M70" sqref="M70"/>
    </sheetView>
  </sheetViews>
  <sheetFormatPr baseColWidth="10" defaultRowHeight="15" x14ac:dyDescent="0.25"/>
  <sheetData>
    <row r="1" spans="1:10" x14ac:dyDescent="0.25">
      <c r="B1" s="38">
        <v>0.4236111111111111</v>
      </c>
      <c r="C1" s="38">
        <v>0.44444444444444442</v>
      </c>
      <c r="D1" s="38">
        <v>0.46527777777777801</v>
      </c>
      <c r="E1" s="38">
        <v>0.48611111111111099</v>
      </c>
      <c r="F1" s="38">
        <v>0.50694444444444398</v>
      </c>
      <c r="G1" s="38">
        <v>0.54861111111111105</v>
      </c>
      <c r="H1" s="38">
        <v>0.59027777777777701</v>
      </c>
      <c r="I1" s="38">
        <v>0.63194444444444398</v>
      </c>
      <c r="J1" s="38">
        <v>0.67361111111111105</v>
      </c>
    </row>
    <row r="2" spans="1:10" x14ac:dyDescent="0.25">
      <c r="B2">
        <v>0</v>
      </c>
      <c r="C2">
        <v>0.5</v>
      </c>
      <c r="D2">
        <v>1</v>
      </c>
      <c r="E2">
        <v>1.5</v>
      </c>
      <c r="F2">
        <v>2</v>
      </c>
      <c r="G2">
        <v>3</v>
      </c>
      <c r="H2">
        <v>4</v>
      </c>
      <c r="I2">
        <v>5</v>
      </c>
      <c r="J2">
        <v>6</v>
      </c>
    </row>
    <row r="5" spans="1:10" x14ac:dyDescent="0.25">
      <c r="A5" t="s">
        <v>91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</row>
    <row r="6" spans="1:10" x14ac:dyDescent="0.25">
      <c r="A6">
        <v>190</v>
      </c>
      <c r="B6">
        <v>0.76300000000000001</v>
      </c>
      <c r="C6">
        <v>-0.20100000000000001</v>
      </c>
      <c r="D6">
        <v>-0.34699999999999998</v>
      </c>
      <c r="E6">
        <v>-1.7999999999999999E-2</v>
      </c>
      <c r="F6">
        <v>-1.7999999999999999E-2</v>
      </c>
      <c r="G6">
        <v>0.23799999999999999</v>
      </c>
      <c r="H6">
        <v>-1.0309999999999999</v>
      </c>
      <c r="I6">
        <v>0.218</v>
      </c>
      <c r="J6">
        <v>-0.41599999999999998</v>
      </c>
    </row>
    <row r="7" spans="1:10" x14ac:dyDescent="0.25">
      <c r="A7">
        <v>191</v>
      </c>
      <c r="B7">
        <v>0.32900000000000001</v>
      </c>
      <c r="C7">
        <v>-0.192</v>
      </c>
      <c r="D7">
        <v>-0.191</v>
      </c>
      <c r="E7">
        <v>-0.28799999999999998</v>
      </c>
      <c r="F7">
        <v>2.4E-2</v>
      </c>
      <c r="G7">
        <v>-8.1000000000000003E-2</v>
      </c>
      <c r="H7">
        <v>0.25800000000000001</v>
      </c>
      <c r="I7">
        <v>-0.48699999999999999</v>
      </c>
      <c r="J7">
        <v>0.27100000000000002</v>
      </c>
    </row>
    <row r="8" spans="1:10" x14ac:dyDescent="0.25">
      <c r="A8">
        <v>192</v>
      </c>
      <c r="B8">
        <v>1.881</v>
      </c>
      <c r="C8">
        <v>0.61599999999999999</v>
      </c>
      <c r="D8">
        <v>-0.13300000000000001</v>
      </c>
      <c r="E8">
        <v>0.57999999999999996</v>
      </c>
      <c r="F8">
        <v>0.39100000000000001</v>
      </c>
      <c r="G8">
        <v>0.72499999999999998</v>
      </c>
      <c r="H8">
        <v>-0.48699999999999999</v>
      </c>
      <c r="I8">
        <v>0.54</v>
      </c>
      <c r="J8">
        <v>-0.48199999999999998</v>
      </c>
    </row>
    <row r="9" spans="1:10" x14ac:dyDescent="0.25">
      <c r="A9">
        <v>193</v>
      </c>
      <c r="B9">
        <v>0.24099999999999999</v>
      </c>
      <c r="C9">
        <v>-4.1000000000000002E-2</v>
      </c>
      <c r="D9">
        <v>0.57199999999999995</v>
      </c>
      <c r="E9">
        <v>-0.14899999999999999</v>
      </c>
      <c r="F9">
        <v>-0.17</v>
      </c>
      <c r="G9">
        <v>-0.54800000000000004</v>
      </c>
      <c r="H9">
        <v>-7.4999999999999997E-2</v>
      </c>
      <c r="I9">
        <v>-0.253</v>
      </c>
      <c r="J9">
        <v>0.05</v>
      </c>
    </row>
    <row r="10" spans="1:10" x14ac:dyDescent="0.25">
      <c r="A10">
        <v>194</v>
      </c>
      <c r="B10">
        <v>7.3999999999999996E-2</v>
      </c>
      <c r="C10">
        <v>1.4999999999999999E-2</v>
      </c>
      <c r="D10">
        <v>0.91700000000000004</v>
      </c>
      <c r="E10">
        <v>0.56000000000000005</v>
      </c>
      <c r="F10">
        <v>-0.499</v>
      </c>
      <c r="G10">
        <v>0.50800000000000001</v>
      </c>
      <c r="H10">
        <v>-0.13100000000000001</v>
      </c>
      <c r="I10">
        <v>-0.19800000000000001</v>
      </c>
      <c r="J10">
        <v>-4.3999999999999997E-2</v>
      </c>
    </row>
    <row r="11" spans="1:10" hidden="1" x14ac:dyDescent="0.25">
      <c r="A11">
        <v>195</v>
      </c>
      <c r="B11">
        <v>0.59099999999999997</v>
      </c>
      <c r="C11">
        <v>0.59199999999999997</v>
      </c>
      <c r="D11">
        <v>0.13900000000000001</v>
      </c>
      <c r="E11">
        <v>0.307</v>
      </c>
      <c r="F11">
        <v>0.74399999999999999</v>
      </c>
      <c r="G11">
        <v>5.1999999999999998E-2</v>
      </c>
      <c r="H11">
        <v>-0.08</v>
      </c>
      <c r="I11">
        <v>0.13300000000000001</v>
      </c>
      <c r="J11">
        <v>0.61899999999999999</v>
      </c>
    </row>
    <row r="12" spans="1:10" hidden="1" x14ac:dyDescent="0.25">
      <c r="A12">
        <v>196</v>
      </c>
      <c r="B12">
        <v>2.1110000000000002</v>
      </c>
      <c r="C12">
        <v>-1.125</v>
      </c>
      <c r="D12">
        <v>3.7999999999999999E-2</v>
      </c>
      <c r="E12">
        <v>-0.32500000000000001</v>
      </c>
      <c r="F12">
        <v>0.38800000000000001</v>
      </c>
      <c r="G12">
        <v>-0.24399999999999999</v>
      </c>
      <c r="H12">
        <v>-0.33400000000000002</v>
      </c>
      <c r="I12">
        <v>-0.29199999999999998</v>
      </c>
      <c r="J12">
        <v>-0.27300000000000002</v>
      </c>
    </row>
    <row r="13" spans="1:10" hidden="1" x14ac:dyDescent="0.25">
      <c r="A13">
        <v>197</v>
      </c>
      <c r="B13">
        <v>2.089</v>
      </c>
      <c r="C13">
        <v>0.40500000000000003</v>
      </c>
      <c r="D13">
        <v>0.13100000000000001</v>
      </c>
      <c r="E13">
        <v>-0.82</v>
      </c>
      <c r="F13">
        <v>6.0999999999999999E-2</v>
      </c>
      <c r="G13">
        <v>-0.53</v>
      </c>
      <c r="H13">
        <v>-6.0999999999999999E-2</v>
      </c>
      <c r="I13">
        <v>-0.49199999999999999</v>
      </c>
      <c r="J13">
        <v>-0.21299999999999999</v>
      </c>
    </row>
    <row r="14" spans="1:10" hidden="1" x14ac:dyDescent="0.25">
      <c r="A14">
        <v>198</v>
      </c>
      <c r="B14">
        <v>0.79</v>
      </c>
      <c r="C14">
        <v>-0.92600000000000005</v>
      </c>
      <c r="D14">
        <v>-0.95599999999999996</v>
      </c>
      <c r="E14">
        <v>-0.98099999999999998</v>
      </c>
      <c r="F14">
        <v>-0.24299999999999999</v>
      </c>
      <c r="G14">
        <v>-0.63100000000000001</v>
      </c>
      <c r="H14">
        <v>-0.46600000000000003</v>
      </c>
      <c r="I14">
        <v>-0.54600000000000004</v>
      </c>
      <c r="J14">
        <v>4.7E-2</v>
      </c>
    </row>
    <row r="15" spans="1:10" hidden="1" x14ac:dyDescent="0.25">
      <c r="A15">
        <v>199</v>
      </c>
      <c r="B15">
        <v>-0.69899999999999995</v>
      </c>
      <c r="C15">
        <v>-0.58599999999999997</v>
      </c>
      <c r="D15">
        <v>-0.51600000000000001</v>
      </c>
      <c r="E15">
        <v>-0.46300000000000002</v>
      </c>
      <c r="F15">
        <v>-0.78700000000000003</v>
      </c>
      <c r="G15">
        <v>-1.1830000000000001</v>
      </c>
      <c r="H15">
        <v>-0.623</v>
      </c>
      <c r="I15">
        <v>-0.56599999999999995</v>
      </c>
      <c r="J15">
        <v>-0.41399999999999998</v>
      </c>
    </row>
    <row r="16" spans="1:10" hidden="1" x14ac:dyDescent="0.25">
      <c r="A16">
        <v>200</v>
      </c>
      <c r="B16">
        <v>-1.3640000000000001</v>
      </c>
      <c r="C16">
        <v>-0.48899999999999999</v>
      </c>
      <c r="D16">
        <v>-0.39200000000000002</v>
      </c>
      <c r="E16">
        <v>-0.58799999999999997</v>
      </c>
      <c r="F16">
        <v>-0.28799999999999998</v>
      </c>
      <c r="G16">
        <v>-0.43</v>
      </c>
      <c r="H16">
        <v>-0.67700000000000005</v>
      </c>
      <c r="I16">
        <v>-0.68799999999999994</v>
      </c>
      <c r="J16">
        <v>-0.56000000000000005</v>
      </c>
    </row>
    <row r="17" spans="1:10" hidden="1" x14ac:dyDescent="0.25">
      <c r="A17">
        <v>201</v>
      </c>
      <c r="B17">
        <v>-0.88600000000000001</v>
      </c>
      <c r="C17">
        <v>-0.82899999999999996</v>
      </c>
      <c r="D17">
        <v>-0.748</v>
      </c>
      <c r="E17">
        <v>-0.88300000000000001</v>
      </c>
      <c r="F17">
        <v>-0.751</v>
      </c>
      <c r="G17">
        <v>-1.002</v>
      </c>
      <c r="H17">
        <v>-0.60599999999999998</v>
      </c>
      <c r="I17">
        <v>-0.64</v>
      </c>
      <c r="J17">
        <v>-0.55500000000000005</v>
      </c>
    </row>
    <row r="18" spans="1:10" hidden="1" x14ac:dyDescent="0.25">
      <c r="A18">
        <v>202</v>
      </c>
      <c r="B18">
        <v>-2.4929999999999999</v>
      </c>
      <c r="C18">
        <v>-0.78100000000000003</v>
      </c>
      <c r="D18">
        <v>-1.0660000000000001</v>
      </c>
      <c r="E18">
        <v>-1.726</v>
      </c>
      <c r="F18">
        <v>-1.0109999999999999</v>
      </c>
      <c r="G18">
        <v>-0.95399999999999996</v>
      </c>
      <c r="H18">
        <v>-1.1100000000000001</v>
      </c>
      <c r="I18">
        <v>-0.98699999999999999</v>
      </c>
      <c r="J18">
        <v>-0.996</v>
      </c>
    </row>
    <row r="19" spans="1:10" hidden="1" x14ac:dyDescent="0.25">
      <c r="A19">
        <v>203</v>
      </c>
      <c r="B19">
        <v>-4</v>
      </c>
      <c r="C19">
        <v>-1.232</v>
      </c>
      <c r="D19">
        <v>-1.5329999999999999</v>
      </c>
      <c r="E19">
        <v>-2.0619999999999998</v>
      </c>
      <c r="F19">
        <v>-1.2350000000000001</v>
      </c>
      <c r="G19">
        <v>-1.4870000000000001</v>
      </c>
      <c r="H19">
        <v>-1.1299999999999999</v>
      </c>
      <c r="I19">
        <v>-1.417</v>
      </c>
      <c r="J19">
        <v>-1.4430000000000001</v>
      </c>
    </row>
    <row r="20" spans="1:10" hidden="1" x14ac:dyDescent="0.25">
      <c r="A20">
        <v>204</v>
      </c>
      <c r="B20">
        <v>-2.6680000000000001</v>
      </c>
      <c r="C20">
        <v>-1.03</v>
      </c>
      <c r="D20">
        <v>-1.1539999999999999</v>
      </c>
      <c r="E20">
        <v>-1.371</v>
      </c>
      <c r="F20">
        <v>-1.216</v>
      </c>
      <c r="G20">
        <v>-0.94199999999999995</v>
      </c>
      <c r="H20">
        <v>-0.90400000000000003</v>
      </c>
      <c r="I20">
        <v>-1.5409999999999999</v>
      </c>
      <c r="J20">
        <v>-0.89100000000000001</v>
      </c>
    </row>
    <row r="21" spans="1:10" hidden="1" x14ac:dyDescent="0.25">
      <c r="A21">
        <v>205</v>
      </c>
      <c r="B21">
        <v>-1.4570000000000001</v>
      </c>
      <c r="C21">
        <v>-1.306</v>
      </c>
      <c r="D21">
        <v>-1.4259999999999999</v>
      </c>
      <c r="E21">
        <v>-1.472</v>
      </c>
      <c r="F21">
        <v>-1.218</v>
      </c>
      <c r="G21">
        <v>-1.2909999999999999</v>
      </c>
      <c r="H21">
        <v>-1.196</v>
      </c>
      <c r="I21">
        <v>-1.149</v>
      </c>
      <c r="J21">
        <v>-1.208</v>
      </c>
    </row>
    <row r="22" spans="1:10" hidden="1" x14ac:dyDescent="0.25">
      <c r="A22">
        <v>206</v>
      </c>
      <c r="B22">
        <v>-1.607</v>
      </c>
      <c r="C22">
        <v>-1.482</v>
      </c>
      <c r="D22">
        <v>-1.4039999999999999</v>
      </c>
      <c r="E22">
        <v>-1.585</v>
      </c>
      <c r="F22">
        <v>-1.3149999999999999</v>
      </c>
      <c r="G22">
        <v>-1.45</v>
      </c>
      <c r="H22">
        <v>-1.482</v>
      </c>
      <c r="I22">
        <v>-1.4950000000000001</v>
      </c>
      <c r="J22">
        <v>-1.44</v>
      </c>
    </row>
    <row r="23" spans="1:10" hidden="1" x14ac:dyDescent="0.25">
      <c r="A23">
        <v>207</v>
      </c>
      <c r="B23">
        <v>-1.49</v>
      </c>
      <c r="C23">
        <v>-1.411</v>
      </c>
      <c r="D23">
        <v>-1.3759999999999999</v>
      </c>
      <c r="E23">
        <v>-1.3979999999999999</v>
      </c>
      <c r="F23">
        <v>-1.341</v>
      </c>
      <c r="G23">
        <v>-1.4059999999999999</v>
      </c>
      <c r="H23">
        <v>-1.401</v>
      </c>
      <c r="I23">
        <v>-1.611</v>
      </c>
      <c r="J23">
        <v>-1.4990000000000001</v>
      </c>
    </row>
    <row r="24" spans="1:10" hidden="1" x14ac:dyDescent="0.25">
      <c r="A24">
        <v>208</v>
      </c>
      <c r="B24">
        <v>-1.212</v>
      </c>
      <c r="C24">
        <v>-0.99399999999999999</v>
      </c>
      <c r="D24">
        <v>-1.0409999999999999</v>
      </c>
      <c r="E24">
        <v>-1.091</v>
      </c>
      <c r="F24">
        <v>-1.0229999999999999</v>
      </c>
      <c r="G24">
        <v>-1.0980000000000001</v>
      </c>
      <c r="H24">
        <v>-1.0900000000000001</v>
      </c>
      <c r="I24">
        <v>-1.1040000000000001</v>
      </c>
      <c r="J24">
        <v>-1.1459999999999999</v>
      </c>
    </row>
    <row r="25" spans="1:10" hidden="1" x14ac:dyDescent="0.25">
      <c r="A25">
        <v>209</v>
      </c>
      <c r="B25">
        <v>-0.94</v>
      </c>
      <c r="C25">
        <v>-0.83399999999999996</v>
      </c>
      <c r="D25">
        <v>-0.86499999999999999</v>
      </c>
      <c r="E25">
        <v>-0.89600000000000002</v>
      </c>
      <c r="F25">
        <v>-0.86899999999999999</v>
      </c>
      <c r="G25">
        <v>-0.92</v>
      </c>
      <c r="H25">
        <v>-0.92</v>
      </c>
      <c r="I25">
        <v>-0.95499999999999996</v>
      </c>
      <c r="J25">
        <v>-0.98199999999999998</v>
      </c>
    </row>
    <row r="26" spans="1:10" hidden="1" x14ac:dyDescent="0.25">
      <c r="A26">
        <v>210</v>
      </c>
      <c r="B26">
        <v>-0.73599999999999999</v>
      </c>
      <c r="C26">
        <v>-0.627</v>
      </c>
      <c r="D26">
        <v>-0.66500000000000004</v>
      </c>
      <c r="E26">
        <v>-0.71699999999999997</v>
      </c>
      <c r="F26">
        <v>-0.67500000000000004</v>
      </c>
      <c r="G26">
        <v>-0.75</v>
      </c>
      <c r="H26">
        <v>-0.74099999999999999</v>
      </c>
      <c r="I26">
        <v>-0.77400000000000002</v>
      </c>
      <c r="J26">
        <v>-0.80200000000000005</v>
      </c>
    </row>
    <row r="27" spans="1:10" hidden="1" x14ac:dyDescent="0.25">
      <c r="A27">
        <v>211</v>
      </c>
      <c r="B27">
        <v>-0.57499999999999996</v>
      </c>
      <c r="C27">
        <v>-0.47399999999999998</v>
      </c>
      <c r="D27">
        <v>-0.52200000000000002</v>
      </c>
      <c r="E27">
        <v>-0.56499999999999995</v>
      </c>
      <c r="F27">
        <v>-0.52900000000000003</v>
      </c>
      <c r="G27">
        <v>-0.59899999999999998</v>
      </c>
      <c r="H27">
        <v>-0.59499999999999997</v>
      </c>
      <c r="I27">
        <v>-0.625</v>
      </c>
      <c r="J27">
        <v>-0.66300000000000003</v>
      </c>
    </row>
    <row r="28" spans="1:10" hidden="1" x14ac:dyDescent="0.25">
      <c r="A28">
        <v>212</v>
      </c>
      <c r="B28">
        <v>-0.434</v>
      </c>
      <c r="C28">
        <v>-0.34799999999999998</v>
      </c>
      <c r="D28">
        <v>-0.39700000000000002</v>
      </c>
      <c r="E28">
        <v>-0.44500000000000001</v>
      </c>
      <c r="F28">
        <v>-0.41399999999999998</v>
      </c>
      <c r="G28">
        <v>-0.48699999999999999</v>
      </c>
      <c r="H28">
        <v>-0.48899999999999999</v>
      </c>
      <c r="I28">
        <v>-0.52100000000000002</v>
      </c>
      <c r="J28">
        <v>-0.55900000000000005</v>
      </c>
    </row>
    <row r="29" spans="1:10" hidden="1" x14ac:dyDescent="0.25">
      <c r="A29">
        <v>213</v>
      </c>
      <c r="B29">
        <v>-0.33300000000000002</v>
      </c>
      <c r="C29">
        <v>-0.25900000000000001</v>
      </c>
      <c r="D29">
        <v>-0.31</v>
      </c>
      <c r="E29">
        <v>-0.36299999999999999</v>
      </c>
      <c r="F29">
        <v>-0.33300000000000002</v>
      </c>
      <c r="G29">
        <v>-0.41299999999999998</v>
      </c>
      <c r="H29">
        <v>-0.41</v>
      </c>
      <c r="I29">
        <v>-0.44600000000000001</v>
      </c>
      <c r="J29">
        <v>-0.48799999999999999</v>
      </c>
    </row>
    <row r="30" spans="1:10" hidden="1" x14ac:dyDescent="0.25">
      <c r="A30">
        <v>214</v>
      </c>
      <c r="B30">
        <v>-0.32300000000000001</v>
      </c>
      <c r="C30">
        <v>-0.247</v>
      </c>
      <c r="D30">
        <v>-0.29299999999999998</v>
      </c>
      <c r="E30">
        <v>-0.34599999999999997</v>
      </c>
      <c r="F30">
        <v>-0.313</v>
      </c>
      <c r="G30">
        <v>-0.39</v>
      </c>
      <c r="H30">
        <v>-0.38500000000000001</v>
      </c>
      <c r="I30">
        <v>-0.42099999999999999</v>
      </c>
      <c r="J30">
        <v>-0.46400000000000002</v>
      </c>
    </row>
    <row r="31" spans="1:10" hidden="1" x14ac:dyDescent="0.25">
      <c r="A31">
        <v>215</v>
      </c>
      <c r="B31">
        <v>-0.36599999999999999</v>
      </c>
      <c r="C31">
        <v>-0.27500000000000002</v>
      </c>
      <c r="D31">
        <v>-0.315</v>
      </c>
      <c r="E31">
        <v>-0.36099999999999999</v>
      </c>
      <c r="F31">
        <v>-0.32800000000000001</v>
      </c>
      <c r="G31">
        <v>-0.39900000000000002</v>
      </c>
      <c r="H31">
        <v>-0.39100000000000001</v>
      </c>
      <c r="I31">
        <v>-0.41899999999999998</v>
      </c>
      <c r="J31">
        <v>-0.46100000000000002</v>
      </c>
    </row>
    <row r="32" spans="1:10" hidden="1" x14ac:dyDescent="0.25">
      <c r="A32">
        <v>216</v>
      </c>
      <c r="B32">
        <v>-0.39700000000000002</v>
      </c>
      <c r="C32">
        <v>-0.30199999999999999</v>
      </c>
      <c r="D32">
        <v>-0.33600000000000002</v>
      </c>
      <c r="E32">
        <v>-0.378</v>
      </c>
      <c r="F32">
        <v>-0.34100000000000003</v>
      </c>
      <c r="G32">
        <v>-0.40899999999999997</v>
      </c>
      <c r="H32">
        <v>-0.39900000000000002</v>
      </c>
      <c r="I32">
        <v>-0.42599999999999999</v>
      </c>
      <c r="J32">
        <v>-0.46400000000000002</v>
      </c>
    </row>
    <row r="33" spans="1:10" hidden="1" x14ac:dyDescent="0.25">
      <c r="A33">
        <v>217</v>
      </c>
      <c r="B33">
        <v>-0.40400000000000003</v>
      </c>
      <c r="C33">
        <v>-0.309</v>
      </c>
      <c r="D33">
        <v>-0.33800000000000002</v>
      </c>
      <c r="E33">
        <v>-0.379</v>
      </c>
      <c r="F33">
        <v>-0.34200000000000003</v>
      </c>
      <c r="G33">
        <v>-0.40899999999999997</v>
      </c>
      <c r="H33">
        <v>-0.39300000000000002</v>
      </c>
      <c r="I33">
        <v>-0.42</v>
      </c>
      <c r="J33">
        <v>-0.45800000000000002</v>
      </c>
    </row>
    <row r="34" spans="1:10" hidden="1" x14ac:dyDescent="0.25">
      <c r="A34">
        <v>218</v>
      </c>
      <c r="B34">
        <v>-0.432</v>
      </c>
      <c r="C34">
        <v>-0.33300000000000002</v>
      </c>
      <c r="D34">
        <v>-0.36</v>
      </c>
      <c r="E34">
        <v>-0.39900000000000002</v>
      </c>
      <c r="F34">
        <v>-0.35899999999999999</v>
      </c>
      <c r="G34">
        <v>-0.42299999999999999</v>
      </c>
      <c r="H34">
        <v>-0.40400000000000003</v>
      </c>
      <c r="I34">
        <v>-0.42699999999999999</v>
      </c>
      <c r="J34">
        <v>-0.46500000000000002</v>
      </c>
    </row>
    <row r="35" spans="1:10" hidden="1" x14ac:dyDescent="0.25">
      <c r="A35">
        <v>219</v>
      </c>
      <c r="B35">
        <v>-0.46800000000000003</v>
      </c>
      <c r="C35">
        <v>-0.36299999999999999</v>
      </c>
      <c r="D35">
        <v>-0.38100000000000001</v>
      </c>
      <c r="E35">
        <v>-0.41899999999999998</v>
      </c>
      <c r="F35">
        <v>-0.376</v>
      </c>
      <c r="G35">
        <v>-0.436</v>
      </c>
      <c r="H35">
        <v>-0.41499999999999998</v>
      </c>
      <c r="I35">
        <v>-0.436</v>
      </c>
      <c r="J35">
        <v>-0.47199999999999998</v>
      </c>
    </row>
    <row r="36" spans="1:10" hidden="1" x14ac:dyDescent="0.25">
      <c r="A36">
        <v>220</v>
      </c>
      <c r="B36">
        <v>-0.47</v>
      </c>
      <c r="C36">
        <v>-0.36299999999999999</v>
      </c>
      <c r="D36">
        <v>-0.38100000000000001</v>
      </c>
      <c r="E36">
        <v>-0.41699999999999998</v>
      </c>
      <c r="F36">
        <v>-0.374</v>
      </c>
      <c r="G36">
        <v>-0.434</v>
      </c>
      <c r="H36">
        <v>-0.41</v>
      </c>
      <c r="I36">
        <v>-0.43</v>
      </c>
      <c r="J36">
        <v>-0.46600000000000003</v>
      </c>
    </row>
    <row r="37" spans="1:10" hidden="1" x14ac:dyDescent="0.25">
      <c r="A37">
        <v>221</v>
      </c>
      <c r="B37">
        <v>-0.434</v>
      </c>
      <c r="C37">
        <v>-0.33400000000000002</v>
      </c>
      <c r="D37">
        <v>-0.35199999999999998</v>
      </c>
      <c r="E37">
        <v>-0.39200000000000002</v>
      </c>
      <c r="F37">
        <v>-0.34799999999999998</v>
      </c>
      <c r="G37">
        <v>-0.41099999999999998</v>
      </c>
      <c r="H37">
        <v>-0.38700000000000001</v>
      </c>
      <c r="I37">
        <v>-0.41</v>
      </c>
      <c r="J37">
        <v>-0.44600000000000001</v>
      </c>
    </row>
    <row r="38" spans="1:10" hidden="1" x14ac:dyDescent="0.25">
      <c r="A38">
        <v>222</v>
      </c>
      <c r="B38">
        <v>-0.42</v>
      </c>
      <c r="C38">
        <v>-0.32100000000000001</v>
      </c>
      <c r="D38">
        <v>-0.33800000000000002</v>
      </c>
      <c r="E38">
        <v>-0.379</v>
      </c>
      <c r="F38">
        <v>-0.33500000000000002</v>
      </c>
      <c r="G38">
        <v>-0.39800000000000002</v>
      </c>
      <c r="H38">
        <v>-0.374</v>
      </c>
      <c r="I38">
        <v>-0.39700000000000002</v>
      </c>
      <c r="J38">
        <v>-0.435</v>
      </c>
    </row>
    <row r="39" spans="1:10" hidden="1" x14ac:dyDescent="0.25">
      <c r="A39">
        <v>223</v>
      </c>
      <c r="B39">
        <v>-0.48099999999999998</v>
      </c>
      <c r="C39">
        <v>-0.372</v>
      </c>
      <c r="D39">
        <v>-0.38200000000000001</v>
      </c>
      <c r="E39">
        <v>-0.41599999999999998</v>
      </c>
      <c r="F39">
        <v>-0.371</v>
      </c>
      <c r="G39">
        <v>-0.42699999999999999</v>
      </c>
      <c r="H39">
        <v>-0.39900000000000002</v>
      </c>
      <c r="I39">
        <v>-0.41699999999999998</v>
      </c>
      <c r="J39">
        <v>-0.45</v>
      </c>
    </row>
    <row r="40" spans="1:10" hidden="1" x14ac:dyDescent="0.25">
      <c r="A40">
        <v>224</v>
      </c>
      <c r="B40">
        <v>-0.57899999999999996</v>
      </c>
      <c r="C40">
        <v>-0.45600000000000002</v>
      </c>
      <c r="D40">
        <v>-0.45400000000000001</v>
      </c>
      <c r="E40">
        <v>-0.48</v>
      </c>
      <c r="F40">
        <v>-0.432</v>
      </c>
      <c r="G40">
        <v>-0.47699999999999998</v>
      </c>
      <c r="H40">
        <v>-0.44600000000000001</v>
      </c>
      <c r="I40">
        <v>-0.45500000000000002</v>
      </c>
      <c r="J40">
        <v>-0.48399999999999999</v>
      </c>
    </row>
    <row r="41" spans="1:10" hidden="1" x14ac:dyDescent="0.25">
      <c r="A41">
        <v>225</v>
      </c>
      <c r="B41">
        <v>-0.65</v>
      </c>
      <c r="C41">
        <v>-0.52</v>
      </c>
      <c r="D41">
        <v>-0.51100000000000001</v>
      </c>
      <c r="E41">
        <v>-0.52800000000000002</v>
      </c>
      <c r="F41">
        <v>-0.48</v>
      </c>
      <c r="G41">
        <v>-0.51600000000000001</v>
      </c>
      <c r="H41">
        <v>-0.48199999999999998</v>
      </c>
      <c r="I41">
        <v>-0.48399999999999999</v>
      </c>
      <c r="J41">
        <v>-0.50900000000000001</v>
      </c>
    </row>
    <row r="42" spans="1:10" hidden="1" x14ac:dyDescent="0.25">
      <c r="A42">
        <v>226</v>
      </c>
      <c r="B42">
        <v>-0.68200000000000005</v>
      </c>
      <c r="C42">
        <v>-0.55000000000000004</v>
      </c>
      <c r="D42">
        <v>-0.53500000000000003</v>
      </c>
      <c r="E42">
        <v>-0.54900000000000004</v>
      </c>
      <c r="F42">
        <v>-0.501</v>
      </c>
      <c r="G42">
        <v>-0.53200000000000003</v>
      </c>
      <c r="H42">
        <v>-0.496</v>
      </c>
      <c r="I42">
        <v>-0.495</v>
      </c>
      <c r="J42">
        <v>-0.51800000000000002</v>
      </c>
    </row>
    <row r="43" spans="1:10" hidden="1" x14ac:dyDescent="0.25">
      <c r="A43">
        <v>227</v>
      </c>
      <c r="B43">
        <v>-0.67500000000000004</v>
      </c>
      <c r="C43">
        <v>-0.54700000000000004</v>
      </c>
      <c r="D43">
        <v>-0.53300000000000003</v>
      </c>
      <c r="E43">
        <v>-0.54400000000000004</v>
      </c>
      <c r="F43">
        <v>-0.498</v>
      </c>
      <c r="G43">
        <v>-0.52600000000000002</v>
      </c>
      <c r="H43">
        <v>-0.49299999999999999</v>
      </c>
      <c r="I43">
        <v>-0.49</v>
      </c>
      <c r="J43">
        <v>-0.50900000000000001</v>
      </c>
    </row>
    <row r="44" spans="1:10" hidden="1" x14ac:dyDescent="0.25">
      <c r="A44">
        <v>228</v>
      </c>
      <c r="B44">
        <v>-0.64600000000000002</v>
      </c>
      <c r="C44">
        <v>-0.52400000000000002</v>
      </c>
      <c r="D44">
        <v>-0.51300000000000001</v>
      </c>
      <c r="E44">
        <v>-0.52300000000000002</v>
      </c>
      <c r="F44">
        <v>-0.48</v>
      </c>
      <c r="G44">
        <v>-0.50700000000000001</v>
      </c>
      <c r="H44">
        <v>-0.47699999999999998</v>
      </c>
      <c r="I44">
        <v>-0.47499999999999998</v>
      </c>
      <c r="J44">
        <v>-0.49099999999999999</v>
      </c>
    </row>
    <row r="45" spans="1:10" hidden="1" x14ac:dyDescent="0.25">
      <c r="A45">
        <v>229</v>
      </c>
      <c r="B45">
        <v>-0.60199999999999998</v>
      </c>
      <c r="C45">
        <v>-0.48799999999999999</v>
      </c>
      <c r="D45">
        <v>-0.48</v>
      </c>
      <c r="E45">
        <v>-0.49099999999999999</v>
      </c>
      <c r="F45">
        <v>-0.45100000000000001</v>
      </c>
      <c r="G45">
        <v>-0.47899999999999998</v>
      </c>
      <c r="H45">
        <v>-0.45100000000000001</v>
      </c>
      <c r="I45">
        <v>-0.45100000000000001</v>
      </c>
      <c r="J45">
        <v>-0.46700000000000003</v>
      </c>
    </row>
    <row r="46" spans="1:10" hidden="1" x14ac:dyDescent="0.25">
      <c r="A46">
        <v>230</v>
      </c>
      <c r="B46">
        <v>-0.54900000000000004</v>
      </c>
      <c r="C46">
        <v>-0.443</v>
      </c>
      <c r="D46">
        <v>-0.439</v>
      </c>
      <c r="E46">
        <v>-0.45200000000000001</v>
      </c>
      <c r="F46">
        <v>-0.41499999999999998</v>
      </c>
      <c r="G46">
        <v>-0.44400000000000001</v>
      </c>
      <c r="H46">
        <v>-0.42</v>
      </c>
      <c r="I46">
        <v>-0.42199999999999999</v>
      </c>
      <c r="J46">
        <v>-0.437</v>
      </c>
    </row>
    <row r="47" spans="1:10" hidden="1" x14ac:dyDescent="0.25">
      <c r="A47">
        <v>231</v>
      </c>
      <c r="B47">
        <v>-0.48899999999999999</v>
      </c>
      <c r="C47">
        <v>-0.39100000000000001</v>
      </c>
      <c r="D47">
        <v>-0.39100000000000001</v>
      </c>
      <c r="E47">
        <v>-0.40799999999999997</v>
      </c>
      <c r="F47">
        <v>-0.373</v>
      </c>
      <c r="G47">
        <v>-0.40400000000000003</v>
      </c>
      <c r="H47">
        <v>-0.38400000000000001</v>
      </c>
      <c r="I47">
        <v>-0.38900000000000001</v>
      </c>
      <c r="J47">
        <v>-0.40400000000000003</v>
      </c>
    </row>
    <row r="48" spans="1:10" hidden="1" x14ac:dyDescent="0.25">
      <c r="A48">
        <v>232</v>
      </c>
      <c r="B48">
        <v>-0.42499999999999999</v>
      </c>
      <c r="C48">
        <v>-0.33600000000000002</v>
      </c>
      <c r="D48">
        <v>-0.34399999999999997</v>
      </c>
      <c r="E48">
        <v>-0.36199999999999999</v>
      </c>
      <c r="F48">
        <v>-0.33200000000000002</v>
      </c>
      <c r="G48">
        <v>-0.36399999999999999</v>
      </c>
      <c r="H48">
        <v>-0.34899999999999998</v>
      </c>
      <c r="I48">
        <v>-0.35699999999999998</v>
      </c>
      <c r="J48">
        <v>-0.371</v>
      </c>
    </row>
    <row r="49" spans="1:10" hidden="1" x14ac:dyDescent="0.25">
      <c r="A49">
        <v>233</v>
      </c>
      <c r="B49">
        <v>-0.35399999999999998</v>
      </c>
      <c r="C49">
        <v>-0.27500000000000002</v>
      </c>
      <c r="D49">
        <v>-0.29199999999999998</v>
      </c>
      <c r="E49">
        <v>-0.312</v>
      </c>
      <c r="F49">
        <v>-0.28599999999999998</v>
      </c>
      <c r="G49">
        <v>-0.32</v>
      </c>
      <c r="H49">
        <v>-0.312</v>
      </c>
      <c r="I49">
        <v>-0.32300000000000001</v>
      </c>
      <c r="J49">
        <v>-0.33500000000000002</v>
      </c>
    </row>
    <row r="50" spans="1:10" hidden="1" x14ac:dyDescent="0.25">
      <c r="A50">
        <v>234</v>
      </c>
      <c r="B50">
        <v>-0.27700000000000002</v>
      </c>
      <c r="C50">
        <v>-0.21</v>
      </c>
      <c r="D50">
        <v>-0.23400000000000001</v>
      </c>
      <c r="E50">
        <v>-0.25700000000000001</v>
      </c>
      <c r="F50">
        <v>-0.23699999999999999</v>
      </c>
      <c r="G50">
        <v>-0.27200000000000002</v>
      </c>
      <c r="H50">
        <v>-0.27</v>
      </c>
      <c r="I50">
        <v>-0.28499999999999998</v>
      </c>
      <c r="J50">
        <v>-0.29499999999999998</v>
      </c>
    </row>
    <row r="51" spans="1:10" hidden="1" x14ac:dyDescent="0.25">
      <c r="A51">
        <v>235</v>
      </c>
      <c r="B51">
        <v>-0.19600000000000001</v>
      </c>
      <c r="C51">
        <v>-0.14000000000000001</v>
      </c>
      <c r="D51">
        <v>-0.17</v>
      </c>
      <c r="E51">
        <v>-0.19700000000000001</v>
      </c>
      <c r="F51">
        <v>-0.18</v>
      </c>
      <c r="G51">
        <v>-0.22</v>
      </c>
      <c r="H51">
        <v>-0.223</v>
      </c>
      <c r="I51">
        <v>-0.24199999999999999</v>
      </c>
      <c r="J51">
        <v>-0.253</v>
      </c>
    </row>
    <row r="52" spans="1:10" hidden="1" x14ac:dyDescent="0.25">
      <c r="A52">
        <v>236</v>
      </c>
      <c r="B52">
        <v>-0.105</v>
      </c>
      <c r="C52">
        <v>-6.0999999999999999E-2</v>
      </c>
      <c r="D52">
        <v>-9.9000000000000005E-2</v>
      </c>
      <c r="E52">
        <v>-0.13100000000000001</v>
      </c>
      <c r="F52">
        <v>-0.11700000000000001</v>
      </c>
      <c r="G52">
        <v>-0.16300000000000001</v>
      </c>
      <c r="H52">
        <v>-0.16900000000000001</v>
      </c>
      <c r="I52">
        <v>-0.193</v>
      </c>
      <c r="J52">
        <v>-0.20499999999999999</v>
      </c>
    </row>
    <row r="53" spans="1:10" hidden="1" x14ac:dyDescent="0.25">
      <c r="A53">
        <v>237</v>
      </c>
      <c r="B53">
        <v>-1.0999999999999999E-2</v>
      </c>
      <c r="C53">
        <v>2.1999999999999999E-2</v>
      </c>
      <c r="D53">
        <v>-2.1999999999999999E-2</v>
      </c>
      <c r="E53">
        <v>-0.06</v>
      </c>
      <c r="F53">
        <v>-4.8000000000000001E-2</v>
      </c>
      <c r="G53">
        <v>-0.10100000000000001</v>
      </c>
      <c r="H53">
        <v>-0.111</v>
      </c>
      <c r="I53">
        <v>-0.14000000000000001</v>
      </c>
      <c r="J53">
        <v>-0.155</v>
      </c>
    </row>
    <row r="54" spans="1:10" hidden="1" x14ac:dyDescent="0.25">
      <c r="A54">
        <v>238</v>
      </c>
      <c r="B54">
        <v>8.5000000000000006E-2</v>
      </c>
      <c r="C54">
        <v>0.107</v>
      </c>
      <c r="D54">
        <v>5.6000000000000001E-2</v>
      </c>
      <c r="E54">
        <v>1.2E-2</v>
      </c>
      <c r="F54">
        <v>0.02</v>
      </c>
      <c r="G54">
        <v>-3.7999999999999999E-2</v>
      </c>
      <c r="H54">
        <v>-5.1999999999999998E-2</v>
      </c>
      <c r="I54">
        <v>-8.6999999999999994E-2</v>
      </c>
      <c r="J54">
        <v>-0.10299999999999999</v>
      </c>
    </row>
    <row r="55" spans="1:10" hidden="1" x14ac:dyDescent="0.25">
      <c r="A55">
        <v>239</v>
      </c>
      <c r="B55">
        <v>0.18</v>
      </c>
      <c r="C55">
        <v>0.19</v>
      </c>
      <c r="D55">
        <v>0.13300000000000001</v>
      </c>
      <c r="E55">
        <v>8.3000000000000004E-2</v>
      </c>
      <c r="F55">
        <v>8.7999999999999995E-2</v>
      </c>
      <c r="G55">
        <v>2.4E-2</v>
      </c>
      <c r="H55">
        <v>8.0000000000000002E-3</v>
      </c>
      <c r="I55">
        <v>-3.3000000000000002E-2</v>
      </c>
      <c r="J55">
        <v>-5.2999999999999999E-2</v>
      </c>
    </row>
    <row r="56" spans="1:10" hidden="1" x14ac:dyDescent="0.25">
      <c r="A56">
        <v>240</v>
      </c>
      <c r="B56">
        <v>0.27500000000000002</v>
      </c>
      <c r="C56">
        <v>0.27400000000000002</v>
      </c>
      <c r="D56">
        <v>0.21</v>
      </c>
      <c r="E56">
        <v>0.153</v>
      </c>
      <c r="F56">
        <v>0.157</v>
      </c>
      <c r="G56">
        <v>8.6999999999999994E-2</v>
      </c>
      <c r="H56">
        <v>6.7000000000000004E-2</v>
      </c>
      <c r="I56">
        <v>0.02</v>
      </c>
      <c r="J56">
        <v>-3.0000000000000001E-3</v>
      </c>
    </row>
    <row r="57" spans="1:10" hidden="1" x14ac:dyDescent="0.25">
      <c r="A57">
        <v>241</v>
      </c>
      <c r="B57">
        <v>0.376</v>
      </c>
      <c r="C57">
        <v>0.36299999999999999</v>
      </c>
      <c r="D57">
        <v>0.29099999999999998</v>
      </c>
      <c r="E57">
        <v>0.22800000000000001</v>
      </c>
      <c r="F57">
        <v>0.23</v>
      </c>
      <c r="G57">
        <v>0.152</v>
      </c>
      <c r="H57">
        <v>0.129</v>
      </c>
      <c r="I57">
        <v>7.3999999999999996E-2</v>
      </c>
      <c r="J57">
        <v>4.8000000000000001E-2</v>
      </c>
    </row>
    <row r="58" spans="1:10" hidden="1" x14ac:dyDescent="0.25">
      <c r="A58">
        <v>242</v>
      </c>
      <c r="B58">
        <v>0.48699999999999999</v>
      </c>
      <c r="C58">
        <v>0.46100000000000002</v>
      </c>
      <c r="D58">
        <v>0.379</v>
      </c>
      <c r="E58">
        <v>0.31</v>
      </c>
      <c r="F58">
        <v>0.31</v>
      </c>
      <c r="G58">
        <v>0.223</v>
      </c>
      <c r="H58">
        <v>0.19600000000000001</v>
      </c>
      <c r="I58">
        <v>0.13400000000000001</v>
      </c>
      <c r="J58">
        <v>0.105</v>
      </c>
    </row>
    <row r="59" spans="1:10" hidden="1" x14ac:dyDescent="0.25">
      <c r="A59">
        <v>243</v>
      </c>
      <c r="B59">
        <v>0.60399999999999998</v>
      </c>
      <c r="C59">
        <v>0.56499999999999995</v>
      </c>
      <c r="D59">
        <v>0.47499999999999998</v>
      </c>
      <c r="E59">
        <v>0.39700000000000002</v>
      </c>
      <c r="F59">
        <v>0.39400000000000002</v>
      </c>
      <c r="G59">
        <v>0.29899999999999999</v>
      </c>
      <c r="H59">
        <v>0.26600000000000001</v>
      </c>
      <c r="I59">
        <v>0.19800000000000001</v>
      </c>
      <c r="J59">
        <v>0.16500000000000001</v>
      </c>
    </row>
    <row r="60" spans="1:10" hidden="1" x14ac:dyDescent="0.25">
      <c r="A60">
        <v>244</v>
      </c>
      <c r="B60">
        <v>0.72599999999999998</v>
      </c>
      <c r="C60">
        <v>0.67</v>
      </c>
      <c r="D60">
        <v>0.57299999999999995</v>
      </c>
      <c r="E60">
        <v>0.48599999999999999</v>
      </c>
      <c r="F60">
        <v>0.48099999999999998</v>
      </c>
      <c r="G60">
        <v>0.375</v>
      </c>
      <c r="H60">
        <v>0.34</v>
      </c>
      <c r="I60">
        <v>0.26300000000000001</v>
      </c>
      <c r="J60">
        <v>0.224</v>
      </c>
    </row>
    <row r="61" spans="1:10" x14ac:dyDescent="0.25">
      <c r="A61">
        <v>245</v>
      </c>
      <c r="B61">
        <v>0.83899999999999997</v>
      </c>
      <c r="C61">
        <v>0.76800000000000002</v>
      </c>
      <c r="D61">
        <v>0.66300000000000003</v>
      </c>
      <c r="E61">
        <v>0.56799999999999995</v>
      </c>
      <c r="F61">
        <v>0.56000000000000005</v>
      </c>
      <c r="G61">
        <v>0.44400000000000001</v>
      </c>
      <c r="H61">
        <v>0.40699999999999997</v>
      </c>
      <c r="I61">
        <v>0.32100000000000001</v>
      </c>
      <c r="J61">
        <v>0.28000000000000003</v>
      </c>
    </row>
    <row r="62" spans="1:10" x14ac:dyDescent="0.25">
      <c r="A62">
        <v>246</v>
      </c>
      <c r="B62">
        <v>0.92600000000000005</v>
      </c>
      <c r="C62">
        <v>0.84699999999999998</v>
      </c>
      <c r="D62">
        <v>0.73499999999999999</v>
      </c>
      <c r="E62">
        <v>0.63400000000000001</v>
      </c>
      <c r="F62">
        <v>0.623</v>
      </c>
      <c r="G62">
        <v>0.502</v>
      </c>
      <c r="H62">
        <v>0.46100000000000002</v>
      </c>
      <c r="I62">
        <v>0.37</v>
      </c>
      <c r="J62">
        <v>0.32600000000000001</v>
      </c>
    </row>
    <row r="63" spans="1:10" x14ac:dyDescent="0.25">
      <c r="A63">
        <v>247</v>
      </c>
      <c r="B63">
        <v>0.98099999999999998</v>
      </c>
      <c r="C63">
        <v>0.89500000000000002</v>
      </c>
      <c r="D63">
        <v>0.77900000000000003</v>
      </c>
      <c r="E63">
        <v>0.67600000000000005</v>
      </c>
      <c r="F63">
        <v>0.66400000000000003</v>
      </c>
      <c r="G63">
        <v>0.54100000000000004</v>
      </c>
      <c r="H63">
        <v>0.498</v>
      </c>
      <c r="I63">
        <v>0.40400000000000003</v>
      </c>
      <c r="J63">
        <v>0.35799999999999998</v>
      </c>
    </row>
    <row r="64" spans="1:10" x14ac:dyDescent="0.25">
      <c r="A64">
        <v>248</v>
      </c>
      <c r="B64">
        <v>1.0169999999999999</v>
      </c>
      <c r="C64">
        <v>0.92800000000000005</v>
      </c>
      <c r="D64">
        <v>0.81</v>
      </c>
      <c r="E64">
        <v>0.70499999999999996</v>
      </c>
      <c r="F64">
        <v>0.69399999999999995</v>
      </c>
      <c r="G64">
        <v>0.56899999999999995</v>
      </c>
      <c r="H64">
        <v>0.52500000000000002</v>
      </c>
      <c r="I64">
        <v>0.42899999999999999</v>
      </c>
      <c r="J64">
        <v>0.38300000000000001</v>
      </c>
    </row>
    <row r="65" spans="1:10" x14ac:dyDescent="0.25">
      <c r="A65">
        <v>249</v>
      </c>
      <c r="B65">
        <v>1.0660000000000001</v>
      </c>
      <c r="C65">
        <v>0.97199999999999998</v>
      </c>
      <c r="D65">
        <v>0.85199999999999998</v>
      </c>
      <c r="E65">
        <v>0.74399999999999999</v>
      </c>
      <c r="F65">
        <v>0.73299999999999998</v>
      </c>
      <c r="G65">
        <v>0.60399999999999998</v>
      </c>
      <c r="H65">
        <v>0.55900000000000005</v>
      </c>
      <c r="I65">
        <v>0.46100000000000002</v>
      </c>
      <c r="J65">
        <v>0.41199999999999998</v>
      </c>
    </row>
    <row r="66" spans="1:10" x14ac:dyDescent="0.25">
      <c r="A66">
        <v>250</v>
      </c>
      <c r="B66">
        <v>1.1419999999999999</v>
      </c>
      <c r="C66">
        <v>1.0409999999999999</v>
      </c>
      <c r="D66">
        <v>0.91400000000000003</v>
      </c>
      <c r="E66">
        <v>0.80300000000000005</v>
      </c>
      <c r="F66">
        <v>0.79100000000000004</v>
      </c>
      <c r="G66">
        <v>0.65500000000000003</v>
      </c>
      <c r="H66">
        <v>0.60799999999999998</v>
      </c>
      <c r="I66">
        <v>0.504</v>
      </c>
      <c r="J66">
        <v>0.45400000000000001</v>
      </c>
    </row>
    <row r="67" spans="1:10" x14ac:dyDescent="0.25">
      <c r="A67">
        <v>251</v>
      </c>
      <c r="B67">
        <v>1.228</v>
      </c>
      <c r="C67">
        <v>1.117</v>
      </c>
      <c r="D67">
        <v>0.98299999999999998</v>
      </c>
      <c r="E67">
        <v>0.86799999999999999</v>
      </c>
      <c r="F67">
        <v>0.85199999999999998</v>
      </c>
      <c r="G67">
        <v>0.71099999999999997</v>
      </c>
      <c r="H67">
        <v>0.66100000000000003</v>
      </c>
      <c r="I67">
        <v>0.55200000000000005</v>
      </c>
      <c r="J67">
        <v>0.5</v>
      </c>
    </row>
    <row r="68" spans="1:10" x14ac:dyDescent="0.25">
      <c r="A68">
        <v>252</v>
      </c>
      <c r="B68">
        <v>1.3069999999999999</v>
      </c>
      <c r="C68">
        <v>1.1859999999999999</v>
      </c>
      <c r="D68">
        <v>1.0489999999999999</v>
      </c>
      <c r="E68">
        <v>0.92800000000000005</v>
      </c>
      <c r="F68">
        <v>0.91</v>
      </c>
      <c r="G68">
        <v>0.76300000000000001</v>
      </c>
      <c r="H68">
        <v>0.71</v>
      </c>
      <c r="I68">
        <v>0.59699999999999998</v>
      </c>
      <c r="J68">
        <v>0.54200000000000004</v>
      </c>
    </row>
    <row r="69" spans="1:10" s="30" customFormat="1" x14ac:dyDescent="0.25">
      <c r="A69" s="30">
        <v>253</v>
      </c>
      <c r="B69" s="30">
        <v>1.4630000000000001</v>
      </c>
      <c r="C69" s="30">
        <v>1.2330000000000001</v>
      </c>
      <c r="D69" s="30">
        <v>1.093</v>
      </c>
      <c r="E69" s="30">
        <v>0.96699999999999997</v>
      </c>
      <c r="F69" s="30">
        <v>0.95</v>
      </c>
      <c r="G69" s="30">
        <v>0.79800000000000004</v>
      </c>
      <c r="H69" s="30">
        <v>0.745</v>
      </c>
      <c r="I69" s="30">
        <v>0.628</v>
      </c>
      <c r="J69" s="30">
        <v>0.57099999999999995</v>
      </c>
    </row>
    <row r="70" spans="1:10" x14ac:dyDescent="0.25">
      <c r="A70">
        <v>254</v>
      </c>
      <c r="B70">
        <v>1.3480000000000001</v>
      </c>
      <c r="C70">
        <v>1.222</v>
      </c>
      <c r="D70">
        <v>1.083</v>
      </c>
      <c r="E70">
        <v>0.96099999999999997</v>
      </c>
      <c r="F70">
        <v>0.94299999999999995</v>
      </c>
      <c r="G70">
        <v>0.79500000000000004</v>
      </c>
      <c r="H70">
        <v>0.74099999999999999</v>
      </c>
      <c r="I70">
        <v>0.627</v>
      </c>
      <c r="J70">
        <v>0.57099999999999995</v>
      </c>
    </row>
    <row r="71" spans="1:10" x14ac:dyDescent="0.25">
      <c r="A71">
        <v>255</v>
      </c>
      <c r="B71">
        <v>1.262</v>
      </c>
      <c r="C71">
        <v>1.1459999999999999</v>
      </c>
      <c r="D71">
        <v>1.0189999999999999</v>
      </c>
      <c r="E71">
        <v>0.90300000000000002</v>
      </c>
      <c r="F71">
        <v>0.88800000000000001</v>
      </c>
      <c r="G71">
        <v>0.748</v>
      </c>
      <c r="H71">
        <v>0.69799999999999995</v>
      </c>
      <c r="I71">
        <v>0.59099999999999997</v>
      </c>
      <c r="J71">
        <v>0.54</v>
      </c>
    </row>
    <row r="72" spans="1:10" x14ac:dyDescent="0.25">
      <c r="A72">
        <v>256</v>
      </c>
      <c r="B72">
        <v>1.1240000000000001</v>
      </c>
      <c r="C72">
        <v>1.0229999999999999</v>
      </c>
      <c r="D72">
        <v>0.91100000000000003</v>
      </c>
      <c r="E72">
        <v>0.80700000000000005</v>
      </c>
      <c r="F72">
        <v>0.79600000000000004</v>
      </c>
      <c r="G72">
        <v>0.66800000000000004</v>
      </c>
      <c r="H72">
        <v>0.626</v>
      </c>
      <c r="I72">
        <v>0.53</v>
      </c>
      <c r="J72">
        <v>0.48399999999999999</v>
      </c>
    </row>
    <row r="73" spans="1:10" x14ac:dyDescent="0.25">
      <c r="A73">
        <v>257</v>
      </c>
      <c r="B73">
        <v>0.97499999999999998</v>
      </c>
      <c r="C73">
        <v>0.89500000000000002</v>
      </c>
      <c r="D73">
        <v>0.79400000000000004</v>
      </c>
      <c r="E73">
        <v>0.70499999999999996</v>
      </c>
      <c r="F73">
        <v>0.69499999999999995</v>
      </c>
      <c r="G73">
        <v>0.58399999999999996</v>
      </c>
      <c r="H73">
        <v>0.54700000000000004</v>
      </c>
      <c r="I73">
        <v>0.46400000000000002</v>
      </c>
      <c r="J73">
        <v>0.42499999999999999</v>
      </c>
    </row>
    <row r="74" spans="1:10" x14ac:dyDescent="0.25">
      <c r="A74">
        <v>258</v>
      </c>
      <c r="B74">
        <v>0.85599999999999998</v>
      </c>
      <c r="C74">
        <v>0.79200000000000004</v>
      </c>
      <c r="D74">
        <v>0.70199999999999996</v>
      </c>
      <c r="E74">
        <v>0.624</v>
      </c>
      <c r="F74">
        <v>0.61599999999999999</v>
      </c>
      <c r="G74">
        <v>0.51900000000000002</v>
      </c>
      <c r="H74">
        <v>0.48599999999999999</v>
      </c>
      <c r="I74">
        <v>0.41299999999999998</v>
      </c>
      <c r="J74">
        <v>0.379</v>
      </c>
    </row>
    <row r="75" spans="1:10" x14ac:dyDescent="0.25">
      <c r="A75">
        <v>259</v>
      </c>
      <c r="B75">
        <v>0.76200000000000001</v>
      </c>
      <c r="C75">
        <v>0.71</v>
      </c>
      <c r="D75">
        <v>0.63100000000000001</v>
      </c>
      <c r="E75">
        <v>0.56100000000000005</v>
      </c>
      <c r="F75">
        <v>0.55600000000000005</v>
      </c>
      <c r="G75">
        <v>0.46800000000000003</v>
      </c>
      <c r="H75">
        <v>0.439</v>
      </c>
      <c r="I75">
        <v>0.374</v>
      </c>
      <c r="J75">
        <v>0.34300000000000003</v>
      </c>
    </row>
    <row r="76" spans="1:10" x14ac:dyDescent="0.25">
      <c r="A76">
        <v>260</v>
      </c>
      <c r="B76">
        <v>0.67300000000000004</v>
      </c>
      <c r="C76">
        <v>0.63200000000000001</v>
      </c>
      <c r="D76">
        <v>0.56100000000000005</v>
      </c>
      <c r="E76">
        <v>0.498</v>
      </c>
      <c r="F76">
        <v>0.498</v>
      </c>
      <c r="G76">
        <v>0.41799999999999998</v>
      </c>
      <c r="H76">
        <v>0.39300000000000002</v>
      </c>
      <c r="I76">
        <v>0.33500000000000002</v>
      </c>
      <c r="J76">
        <v>0.308</v>
      </c>
    </row>
    <row r="77" spans="1:10" x14ac:dyDescent="0.25">
      <c r="A77">
        <v>261</v>
      </c>
      <c r="B77">
        <v>0.57599999999999996</v>
      </c>
      <c r="C77">
        <v>0.54900000000000004</v>
      </c>
      <c r="D77">
        <v>0.48799999999999999</v>
      </c>
      <c r="E77">
        <v>0.435</v>
      </c>
      <c r="F77">
        <v>0.436</v>
      </c>
      <c r="G77">
        <v>0.36599999999999999</v>
      </c>
      <c r="H77">
        <v>0.34499999999999997</v>
      </c>
      <c r="I77">
        <v>0.29499999999999998</v>
      </c>
      <c r="J77">
        <v>0.27200000000000002</v>
      </c>
    </row>
    <row r="78" spans="1:10" x14ac:dyDescent="0.25">
      <c r="A78">
        <v>262</v>
      </c>
      <c r="B78">
        <v>0.48599999999999999</v>
      </c>
      <c r="C78">
        <v>0.47</v>
      </c>
      <c r="D78">
        <v>0.41899999999999998</v>
      </c>
      <c r="E78">
        <v>0.375</v>
      </c>
      <c r="F78">
        <v>0.377</v>
      </c>
      <c r="G78">
        <v>0.317</v>
      </c>
      <c r="H78">
        <v>0.29899999999999999</v>
      </c>
      <c r="I78">
        <v>0.25700000000000001</v>
      </c>
      <c r="J78">
        <v>0.23799999999999999</v>
      </c>
    </row>
    <row r="79" spans="1:10" x14ac:dyDescent="0.25">
      <c r="A79">
        <v>263</v>
      </c>
      <c r="B79">
        <v>0.41299999999999998</v>
      </c>
      <c r="C79">
        <v>0.40699999999999997</v>
      </c>
      <c r="D79">
        <v>0.36399999999999999</v>
      </c>
      <c r="E79">
        <v>0.32700000000000001</v>
      </c>
      <c r="F79">
        <v>0.33100000000000002</v>
      </c>
      <c r="G79">
        <v>0.27800000000000002</v>
      </c>
      <c r="H79">
        <v>0.26300000000000001</v>
      </c>
      <c r="I79">
        <v>0.22800000000000001</v>
      </c>
      <c r="J79">
        <v>0.21199999999999999</v>
      </c>
    </row>
    <row r="80" spans="1:10" x14ac:dyDescent="0.25">
      <c r="A80">
        <v>264</v>
      </c>
      <c r="B80">
        <v>0.36899999999999999</v>
      </c>
      <c r="C80">
        <v>0.36799999999999999</v>
      </c>
      <c r="D80">
        <v>0.33100000000000002</v>
      </c>
      <c r="E80">
        <v>0.29799999999999999</v>
      </c>
      <c r="F80">
        <v>0.30299999999999999</v>
      </c>
      <c r="G80">
        <v>0.255</v>
      </c>
      <c r="H80">
        <v>0.24199999999999999</v>
      </c>
      <c r="I80">
        <v>0.21</v>
      </c>
      <c r="J80">
        <v>0.19600000000000001</v>
      </c>
    </row>
    <row r="81" spans="1:10" x14ac:dyDescent="0.25">
      <c r="A81">
        <v>265</v>
      </c>
      <c r="B81">
        <v>0.34799999999999998</v>
      </c>
      <c r="C81">
        <v>0.35</v>
      </c>
      <c r="D81">
        <v>0.315</v>
      </c>
      <c r="E81">
        <v>0.28399999999999997</v>
      </c>
      <c r="F81">
        <v>0.28999999999999998</v>
      </c>
      <c r="G81">
        <v>0.24399999999999999</v>
      </c>
      <c r="H81">
        <v>0.23200000000000001</v>
      </c>
      <c r="I81">
        <v>0.20200000000000001</v>
      </c>
      <c r="J81">
        <v>0.189</v>
      </c>
    </row>
    <row r="82" spans="1:10" x14ac:dyDescent="0.25">
      <c r="A82">
        <v>266</v>
      </c>
      <c r="B82">
        <v>0.33100000000000002</v>
      </c>
      <c r="C82">
        <v>0.33500000000000002</v>
      </c>
      <c r="D82">
        <v>0.30199999999999999</v>
      </c>
      <c r="E82">
        <v>0.27300000000000002</v>
      </c>
      <c r="F82">
        <v>0.27900000000000003</v>
      </c>
      <c r="G82">
        <v>0.23599999999999999</v>
      </c>
      <c r="H82">
        <v>0.22500000000000001</v>
      </c>
      <c r="I82">
        <v>0.19700000000000001</v>
      </c>
      <c r="J82">
        <v>0.184</v>
      </c>
    </row>
    <row r="83" spans="1:10" x14ac:dyDescent="0.25">
      <c r="A83">
        <v>267</v>
      </c>
      <c r="B83">
        <v>0.311</v>
      </c>
      <c r="C83">
        <v>0.318</v>
      </c>
      <c r="D83">
        <v>0.28699999999999998</v>
      </c>
      <c r="E83">
        <v>0.26100000000000001</v>
      </c>
      <c r="F83">
        <v>0.26800000000000002</v>
      </c>
      <c r="G83">
        <v>0.22700000000000001</v>
      </c>
      <c r="H83">
        <v>0.216</v>
      </c>
      <c r="I83">
        <v>0.19</v>
      </c>
      <c r="J83">
        <v>0.17899999999999999</v>
      </c>
    </row>
    <row r="84" spans="1:10" x14ac:dyDescent="0.25">
      <c r="A84">
        <v>268</v>
      </c>
      <c r="B84">
        <v>0.29599999999999999</v>
      </c>
      <c r="C84">
        <v>0.30499999999999999</v>
      </c>
      <c r="D84">
        <v>0.27700000000000002</v>
      </c>
      <c r="E84">
        <v>0.252</v>
      </c>
      <c r="F84">
        <v>0.25900000000000001</v>
      </c>
      <c r="G84">
        <v>0.22</v>
      </c>
      <c r="H84">
        <v>0.21</v>
      </c>
      <c r="I84">
        <v>0.186</v>
      </c>
      <c r="J84">
        <v>0.17499999999999999</v>
      </c>
    </row>
    <row r="85" spans="1:10" x14ac:dyDescent="0.25">
      <c r="A85">
        <v>269</v>
      </c>
      <c r="B85">
        <v>0.27700000000000002</v>
      </c>
      <c r="C85">
        <v>0.28999999999999998</v>
      </c>
      <c r="D85">
        <v>0.26400000000000001</v>
      </c>
      <c r="E85">
        <v>0.24099999999999999</v>
      </c>
      <c r="F85">
        <v>0.249</v>
      </c>
      <c r="G85">
        <v>0.21199999999999999</v>
      </c>
      <c r="H85">
        <v>0.20300000000000001</v>
      </c>
      <c r="I85">
        <v>0.18</v>
      </c>
      <c r="J85">
        <v>0.17</v>
      </c>
    </row>
    <row r="86" spans="1:10" x14ac:dyDescent="0.25">
      <c r="A86">
        <v>270</v>
      </c>
      <c r="B86">
        <v>0.249</v>
      </c>
      <c r="C86">
        <v>0.26600000000000001</v>
      </c>
      <c r="D86">
        <v>0.24299999999999999</v>
      </c>
      <c r="E86">
        <v>0.223</v>
      </c>
      <c r="F86">
        <v>0.23100000000000001</v>
      </c>
      <c r="G86">
        <v>0.19700000000000001</v>
      </c>
      <c r="H86">
        <v>0.19</v>
      </c>
      <c r="I86">
        <v>0.16900000000000001</v>
      </c>
      <c r="J86">
        <v>0.161</v>
      </c>
    </row>
    <row r="87" spans="1:10" x14ac:dyDescent="0.25">
      <c r="A87">
        <v>271</v>
      </c>
      <c r="B87">
        <v>0.22700000000000001</v>
      </c>
      <c r="C87">
        <v>0.247</v>
      </c>
      <c r="D87">
        <v>0.22700000000000001</v>
      </c>
      <c r="E87">
        <v>0.20899999999999999</v>
      </c>
      <c r="F87">
        <v>0.218</v>
      </c>
      <c r="G87">
        <v>0.186</v>
      </c>
      <c r="H87">
        <v>0.17899999999999999</v>
      </c>
      <c r="I87">
        <v>0.161</v>
      </c>
      <c r="J87">
        <v>0.154</v>
      </c>
    </row>
    <row r="88" spans="1:10" x14ac:dyDescent="0.25">
      <c r="A88">
        <v>272</v>
      </c>
      <c r="B88">
        <v>0.224</v>
      </c>
      <c r="C88">
        <v>0.24399999999999999</v>
      </c>
      <c r="D88">
        <v>0.22500000000000001</v>
      </c>
      <c r="E88">
        <v>0.20799999999999999</v>
      </c>
      <c r="F88">
        <v>0.217</v>
      </c>
      <c r="G88">
        <v>0.186</v>
      </c>
      <c r="H88">
        <v>0.17899999999999999</v>
      </c>
      <c r="I88">
        <v>0.16200000000000001</v>
      </c>
      <c r="J88">
        <v>0.154</v>
      </c>
    </row>
    <row r="89" spans="1:10" x14ac:dyDescent="0.25">
      <c r="A89">
        <v>273</v>
      </c>
      <c r="B89">
        <v>0.23699999999999999</v>
      </c>
      <c r="C89">
        <v>0.255</v>
      </c>
      <c r="D89">
        <v>0.23499999999999999</v>
      </c>
      <c r="E89">
        <v>0.218</v>
      </c>
      <c r="F89">
        <v>0.22600000000000001</v>
      </c>
      <c r="G89">
        <v>0.19500000000000001</v>
      </c>
      <c r="H89">
        <v>0.188</v>
      </c>
      <c r="I89">
        <v>0.16900000000000001</v>
      </c>
      <c r="J89">
        <v>0.16200000000000001</v>
      </c>
    </row>
    <row r="90" spans="1:10" x14ac:dyDescent="0.25">
      <c r="A90">
        <v>274</v>
      </c>
      <c r="B90">
        <v>0.253</v>
      </c>
      <c r="C90">
        <v>0.27</v>
      </c>
      <c r="D90">
        <v>0.249</v>
      </c>
      <c r="E90">
        <v>0.23</v>
      </c>
      <c r="F90">
        <v>0.23799999999999999</v>
      </c>
      <c r="G90">
        <v>0.20499999999999999</v>
      </c>
      <c r="H90">
        <v>0.19800000000000001</v>
      </c>
      <c r="I90">
        <v>0.17799999999999999</v>
      </c>
      <c r="J90">
        <v>0.17</v>
      </c>
    </row>
    <row r="91" spans="1:10" x14ac:dyDescent="0.25">
      <c r="A91">
        <v>275</v>
      </c>
      <c r="B91">
        <v>0.26700000000000002</v>
      </c>
      <c r="C91">
        <v>0.28199999999999997</v>
      </c>
      <c r="D91">
        <v>0.26</v>
      </c>
      <c r="E91">
        <v>0.24</v>
      </c>
      <c r="F91">
        <v>0.249</v>
      </c>
      <c r="G91">
        <v>0.215</v>
      </c>
      <c r="H91">
        <v>0.20699999999999999</v>
      </c>
      <c r="I91">
        <v>0.186</v>
      </c>
      <c r="J91">
        <v>0.17799999999999999</v>
      </c>
    </row>
    <row r="92" spans="1:10" x14ac:dyDescent="0.25">
      <c r="A92">
        <v>276</v>
      </c>
      <c r="B92">
        <v>0.27600000000000002</v>
      </c>
      <c r="C92">
        <v>0.28999999999999998</v>
      </c>
      <c r="D92">
        <v>0.26700000000000002</v>
      </c>
      <c r="E92">
        <v>0.246</v>
      </c>
      <c r="F92">
        <v>0.254</v>
      </c>
      <c r="G92">
        <v>0.22</v>
      </c>
      <c r="H92">
        <v>0.21199999999999999</v>
      </c>
      <c r="I92">
        <v>0.191</v>
      </c>
      <c r="J92">
        <v>0.182</v>
      </c>
    </row>
    <row r="93" spans="1:10" x14ac:dyDescent="0.25">
      <c r="A93">
        <v>277</v>
      </c>
      <c r="B93">
        <v>0.26600000000000001</v>
      </c>
      <c r="C93">
        <v>0.28199999999999997</v>
      </c>
      <c r="D93">
        <v>0.26</v>
      </c>
      <c r="E93">
        <v>0.24099999999999999</v>
      </c>
      <c r="F93">
        <v>0.25</v>
      </c>
      <c r="G93">
        <v>0.216</v>
      </c>
      <c r="H93">
        <v>0.20799999999999999</v>
      </c>
      <c r="I93">
        <v>0.188</v>
      </c>
      <c r="J93">
        <v>0.18</v>
      </c>
    </row>
    <row r="94" spans="1:10" x14ac:dyDescent="0.25">
      <c r="A94">
        <v>278</v>
      </c>
      <c r="B94">
        <v>0.23699999999999999</v>
      </c>
      <c r="C94">
        <v>0.25700000000000001</v>
      </c>
      <c r="D94">
        <v>0.23899999999999999</v>
      </c>
      <c r="E94">
        <v>0.222</v>
      </c>
      <c r="F94">
        <v>0.23100000000000001</v>
      </c>
      <c r="G94">
        <v>0.20100000000000001</v>
      </c>
      <c r="H94">
        <v>0.19400000000000001</v>
      </c>
      <c r="I94">
        <v>0.17699999999999999</v>
      </c>
      <c r="J94">
        <v>0.17</v>
      </c>
    </row>
    <row r="95" spans="1:10" x14ac:dyDescent="0.25">
      <c r="A95">
        <v>279</v>
      </c>
      <c r="B95">
        <v>0.20399999999999999</v>
      </c>
      <c r="C95">
        <v>0.22900000000000001</v>
      </c>
      <c r="D95">
        <v>0.214</v>
      </c>
      <c r="E95">
        <v>0.2</v>
      </c>
      <c r="F95">
        <v>0.21</v>
      </c>
      <c r="G95">
        <v>0.183</v>
      </c>
      <c r="H95">
        <v>0.17799999999999999</v>
      </c>
      <c r="I95">
        <v>0.16300000000000001</v>
      </c>
      <c r="J95">
        <v>0.157</v>
      </c>
    </row>
    <row r="96" spans="1:10" x14ac:dyDescent="0.25">
      <c r="A96">
        <v>280</v>
      </c>
      <c r="B96">
        <v>0.182</v>
      </c>
      <c r="C96">
        <v>0.20899999999999999</v>
      </c>
      <c r="D96">
        <v>0.19600000000000001</v>
      </c>
      <c r="E96">
        <v>0.185</v>
      </c>
      <c r="F96">
        <v>0.19500000000000001</v>
      </c>
      <c r="G96">
        <v>0.17100000000000001</v>
      </c>
      <c r="H96">
        <v>0.16600000000000001</v>
      </c>
      <c r="I96">
        <v>0.154</v>
      </c>
      <c r="J96">
        <v>0.14899999999999999</v>
      </c>
    </row>
    <row r="97" spans="1:10" x14ac:dyDescent="0.25">
      <c r="A97">
        <v>281</v>
      </c>
      <c r="B97">
        <v>0.17899999999999999</v>
      </c>
      <c r="C97">
        <v>0.20599999999999999</v>
      </c>
      <c r="D97">
        <v>0.19400000000000001</v>
      </c>
      <c r="E97">
        <v>0.183</v>
      </c>
      <c r="F97">
        <v>0.19400000000000001</v>
      </c>
      <c r="G97">
        <v>0.17</v>
      </c>
      <c r="H97">
        <v>0.16500000000000001</v>
      </c>
      <c r="I97">
        <v>0.153</v>
      </c>
      <c r="J97">
        <v>0.14799999999999999</v>
      </c>
    </row>
    <row r="98" spans="1:10" x14ac:dyDescent="0.25">
      <c r="A98">
        <v>282</v>
      </c>
      <c r="B98">
        <v>0.19</v>
      </c>
      <c r="C98">
        <v>0.215</v>
      </c>
      <c r="D98">
        <v>0.20200000000000001</v>
      </c>
      <c r="E98">
        <v>0.191</v>
      </c>
      <c r="F98">
        <v>0.20100000000000001</v>
      </c>
      <c r="G98">
        <v>0.17599999999999999</v>
      </c>
      <c r="H98">
        <v>0.17199999999999999</v>
      </c>
      <c r="I98">
        <v>0.159</v>
      </c>
      <c r="J98">
        <v>0.154</v>
      </c>
    </row>
    <row r="99" spans="1:10" x14ac:dyDescent="0.25">
      <c r="A99">
        <v>283</v>
      </c>
      <c r="B99">
        <v>0.19900000000000001</v>
      </c>
      <c r="C99">
        <v>0.222</v>
      </c>
      <c r="D99">
        <v>0.20899999999999999</v>
      </c>
      <c r="E99">
        <v>0.19700000000000001</v>
      </c>
      <c r="F99">
        <v>0.20699999999999999</v>
      </c>
      <c r="G99">
        <v>0.182</v>
      </c>
      <c r="H99">
        <v>0.17699999999999999</v>
      </c>
      <c r="I99">
        <v>0.16300000000000001</v>
      </c>
      <c r="J99">
        <v>0.158</v>
      </c>
    </row>
    <row r="100" spans="1:10" x14ac:dyDescent="0.25">
      <c r="A100">
        <v>284</v>
      </c>
      <c r="B100">
        <v>0.191</v>
      </c>
      <c r="C100">
        <v>0.215</v>
      </c>
      <c r="D100">
        <v>0.20200000000000001</v>
      </c>
      <c r="E100">
        <v>0.191</v>
      </c>
      <c r="F100">
        <v>0.20200000000000001</v>
      </c>
      <c r="G100">
        <v>0.17699999999999999</v>
      </c>
      <c r="H100">
        <v>0.17199999999999999</v>
      </c>
      <c r="I100">
        <v>0.16</v>
      </c>
      <c r="J100">
        <v>0.155</v>
      </c>
    </row>
    <row r="101" spans="1:10" x14ac:dyDescent="0.25">
      <c r="A101">
        <v>285</v>
      </c>
      <c r="B101">
        <v>0.16400000000000001</v>
      </c>
      <c r="C101">
        <v>0.191</v>
      </c>
      <c r="D101">
        <v>0.182</v>
      </c>
      <c r="E101">
        <v>0.17299999999999999</v>
      </c>
      <c r="F101">
        <v>0.184</v>
      </c>
      <c r="G101">
        <v>0.16200000000000001</v>
      </c>
      <c r="H101">
        <v>0.158</v>
      </c>
      <c r="I101">
        <v>0.14799999999999999</v>
      </c>
      <c r="J101">
        <v>0.14399999999999999</v>
      </c>
    </row>
    <row r="102" spans="1:10" x14ac:dyDescent="0.25">
      <c r="A102">
        <v>286</v>
      </c>
      <c r="B102">
        <v>0.13400000000000001</v>
      </c>
      <c r="C102">
        <v>0.16500000000000001</v>
      </c>
      <c r="D102">
        <v>0.158</v>
      </c>
      <c r="E102">
        <v>0.152</v>
      </c>
      <c r="F102">
        <v>0.16400000000000001</v>
      </c>
      <c r="G102">
        <v>0.14499999999999999</v>
      </c>
      <c r="H102">
        <v>0.14199999999999999</v>
      </c>
      <c r="I102">
        <v>0.13400000000000001</v>
      </c>
      <c r="J102">
        <v>0.13200000000000001</v>
      </c>
    </row>
    <row r="103" spans="1:10" x14ac:dyDescent="0.25">
      <c r="A103">
        <v>287</v>
      </c>
      <c r="B103">
        <v>0.11</v>
      </c>
      <c r="C103">
        <v>0.14299999999999999</v>
      </c>
      <c r="D103">
        <v>0.13900000000000001</v>
      </c>
      <c r="E103">
        <v>0.13500000000000001</v>
      </c>
      <c r="F103">
        <v>0.14699999999999999</v>
      </c>
      <c r="G103">
        <v>0.13</v>
      </c>
      <c r="H103">
        <v>0.129</v>
      </c>
      <c r="I103">
        <v>0.123</v>
      </c>
      <c r="J103">
        <v>0.122</v>
      </c>
    </row>
    <row r="104" spans="1:10" x14ac:dyDescent="0.25">
      <c r="A104">
        <v>288</v>
      </c>
      <c r="B104">
        <v>9.4E-2</v>
      </c>
      <c r="C104">
        <v>0.128</v>
      </c>
      <c r="D104">
        <v>0.126</v>
      </c>
      <c r="E104">
        <v>0.122</v>
      </c>
      <c r="F104">
        <v>0.13600000000000001</v>
      </c>
      <c r="G104">
        <v>0.12</v>
      </c>
      <c r="H104">
        <v>0.12</v>
      </c>
      <c r="I104">
        <v>0.115</v>
      </c>
      <c r="J104">
        <v>0.115</v>
      </c>
    </row>
    <row r="105" spans="1:10" x14ac:dyDescent="0.25">
      <c r="A105">
        <v>289</v>
      </c>
      <c r="B105">
        <v>8.5000000000000006E-2</v>
      </c>
      <c r="C105">
        <v>0.12</v>
      </c>
      <c r="D105">
        <v>0.11799999999999999</v>
      </c>
      <c r="E105">
        <v>0.11600000000000001</v>
      </c>
      <c r="F105">
        <v>0.129</v>
      </c>
      <c r="G105">
        <v>0.115</v>
      </c>
      <c r="H105">
        <v>0.114</v>
      </c>
      <c r="I105">
        <v>0.111</v>
      </c>
      <c r="J105">
        <v>0.11</v>
      </c>
    </row>
    <row r="106" spans="1:10" x14ac:dyDescent="0.25">
      <c r="A106">
        <v>290</v>
      </c>
      <c r="B106">
        <v>0.09</v>
      </c>
      <c r="C106">
        <v>0.124</v>
      </c>
      <c r="D106">
        <v>0.122</v>
      </c>
      <c r="E106">
        <v>0.11899999999999999</v>
      </c>
      <c r="F106">
        <v>0.13200000000000001</v>
      </c>
      <c r="G106">
        <v>0.11700000000000001</v>
      </c>
      <c r="H106">
        <v>0.11700000000000001</v>
      </c>
      <c r="I106">
        <v>0.113</v>
      </c>
      <c r="J106">
        <v>0.112</v>
      </c>
    </row>
    <row r="107" spans="1:10" x14ac:dyDescent="0.25">
      <c r="A107">
        <v>291</v>
      </c>
      <c r="B107">
        <v>0.115</v>
      </c>
      <c r="C107">
        <v>0.14399999999999999</v>
      </c>
      <c r="D107">
        <v>0.14000000000000001</v>
      </c>
      <c r="E107">
        <v>0.13600000000000001</v>
      </c>
      <c r="F107">
        <v>0.14799999999999999</v>
      </c>
      <c r="G107">
        <v>0.13100000000000001</v>
      </c>
      <c r="H107">
        <v>0.129</v>
      </c>
      <c r="I107">
        <v>0.124</v>
      </c>
      <c r="J107">
        <v>0.122</v>
      </c>
    </row>
    <row r="108" spans="1:10" x14ac:dyDescent="0.25">
      <c r="A108">
        <v>292</v>
      </c>
      <c r="B108">
        <v>0.14899999999999999</v>
      </c>
      <c r="C108">
        <v>0.17299999999999999</v>
      </c>
      <c r="D108">
        <v>0.16600000000000001</v>
      </c>
      <c r="E108">
        <v>0.158</v>
      </c>
      <c r="F108">
        <v>0.17</v>
      </c>
      <c r="G108">
        <v>0.15</v>
      </c>
      <c r="H108">
        <v>0.14699999999999999</v>
      </c>
      <c r="I108">
        <v>0.13900000000000001</v>
      </c>
      <c r="J108">
        <v>0.13600000000000001</v>
      </c>
    </row>
    <row r="109" spans="1:10" x14ac:dyDescent="0.25">
      <c r="A109">
        <v>293</v>
      </c>
      <c r="B109">
        <v>0.192</v>
      </c>
      <c r="C109">
        <v>0.21</v>
      </c>
      <c r="D109">
        <v>0.19900000000000001</v>
      </c>
      <c r="E109">
        <v>0.187</v>
      </c>
      <c r="F109">
        <v>0.19800000000000001</v>
      </c>
      <c r="G109">
        <v>0.17399999999999999</v>
      </c>
      <c r="H109">
        <v>0.17</v>
      </c>
      <c r="I109">
        <v>0.158</v>
      </c>
      <c r="J109">
        <v>0.154</v>
      </c>
    </row>
    <row r="110" spans="1:10" x14ac:dyDescent="0.25">
      <c r="A110">
        <v>294</v>
      </c>
      <c r="B110">
        <v>0.252</v>
      </c>
      <c r="C110">
        <v>0.26100000000000001</v>
      </c>
      <c r="D110">
        <v>0.24399999999999999</v>
      </c>
      <c r="E110">
        <v>0.22700000000000001</v>
      </c>
      <c r="F110">
        <v>0.23699999999999999</v>
      </c>
      <c r="G110">
        <v>0.20799999999999999</v>
      </c>
      <c r="H110">
        <v>0.20200000000000001</v>
      </c>
      <c r="I110">
        <v>0.185</v>
      </c>
      <c r="J110">
        <v>0.17799999999999999</v>
      </c>
    </row>
    <row r="111" spans="1:10" x14ac:dyDescent="0.25">
      <c r="A111">
        <v>295</v>
      </c>
      <c r="B111">
        <v>0.29599999999999999</v>
      </c>
      <c r="C111">
        <v>0.29799999999999999</v>
      </c>
      <c r="D111">
        <v>0.27600000000000002</v>
      </c>
      <c r="E111">
        <v>0.25700000000000001</v>
      </c>
      <c r="F111">
        <v>0.26500000000000001</v>
      </c>
      <c r="G111">
        <v>0.23100000000000001</v>
      </c>
      <c r="H111">
        <v>0.223</v>
      </c>
      <c r="I111">
        <v>0.20300000000000001</v>
      </c>
      <c r="J111">
        <v>0.19500000000000001</v>
      </c>
    </row>
    <row r="112" spans="1:10" x14ac:dyDescent="0.25">
      <c r="A112">
        <v>296</v>
      </c>
      <c r="B112">
        <v>0.27300000000000002</v>
      </c>
      <c r="C112">
        <v>0.27900000000000003</v>
      </c>
      <c r="D112">
        <v>0.26100000000000001</v>
      </c>
      <c r="E112">
        <v>0.24199999999999999</v>
      </c>
      <c r="F112">
        <v>0.25</v>
      </c>
      <c r="G112">
        <v>0.219</v>
      </c>
      <c r="H112">
        <v>0.21199999999999999</v>
      </c>
      <c r="I112">
        <v>0.19400000000000001</v>
      </c>
      <c r="J112">
        <v>0.187</v>
      </c>
    </row>
    <row r="113" spans="1:10" x14ac:dyDescent="0.25">
      <c r="A113">
        <v>297</v>
      </c>
      <c r="B113">
        <v>0.19800000000000001</v>
      </c>
      <c r="C113">
        <v>0.21299999999999999</v>
      </c>
      <c r="D113">
        <v>0.20200000000000001</v>
      </c>
      <c r="E113">
        <v>0.189</v>
      </c>
      <c r="F113">
        <v>0.19800000000000001</v>
      </c>
      <c r="G113">
        <v>0.17399999999999999</v>
      </c>
      <c r="H113">
        <v>0.17100000000000001</v>
      </c>
      <c r="I113">
        <v>0.159</v>
      </c>
      <c r="J113">
        <v>0.155</v>
      </c>
    </row>
    <row r="114" spans="1:10" x14ac:dyDescent="0.25">
      <c r="A114">
        <v>298</v>
      </c>
      <c r="B114">
        <v>0.11799999999999999</v>
      </c>
      <c r="C114">
        <v>0.14299999999999999</v>
      </c>
      <c r="D114">
        <v>0.13900000000000001</v>
      </c>
      <c r="E114">
        <v>0.13300000000000001</v>
      </c>
      <c r="F114">
        <v>0.14399999999999999</v>
      </c>
      <c r="G114">
        <v>0.129</v>
      </c>
      <c r="H114">
        <v>0.128</v>
      </c>
      <c r="I114">
        <v>0.122</v>
      </c>
      <c r="J114">
        <v>0.121</v>
      </c>
    </row>
    <row r="115" spans="1:10" x14ac:dyDescent="0.25">
      <c r="A115">
        <v>299</v>
      </c>
      <c r="B115">
        <v>6.3E-2</v>
      </c>
      <c r="C115">
        <v>9.4E-2</v>
      </c>
      <c r="D115">
        <v>9.5000000000000001E-2</v>
      </c>
      <c r="E115">
        <v>9.5000000000000001E-2</v>
      </c>
      <c r="F115">
        <v>0.107</v>
      </c>
      <c r="G115">
        <v>9.8000000000000004E-2</v>
      </c>
      <c r="H115">
        <v>9.9000000000000005E-2</v>
      </c>
      <c r="I115">
        <v>9.7000000000000003E-2</v>
      </c>
      <c r="J115">
        <v>9.9000000000000005E-2</v>
      </c>
    </row>
    <row r="116" spans="1:10" x14ac:dyDescent="0.25">
      <c r="A116">
        <v>300</v>
      </c>
      <c r="B116">
        <v>2.5999999999999999E-2</v>
      </c>
      <c r="C116">
        <v>6.2E-2</v>
      </c>
      <c r="D116">
        <v>6.6000000000000003E-2</v>
      </c>
      <c r="E116">
        <v>6.9000000000000006E-2</v>
      </c>
      <c r="F116">
        <v>8.2000000000000003E-2</v>
      </c>
      <c r="G116">
        <v>7.5999999999999998E-2</v>
      </c>
      <c r="H116">
        <v>7.9000000000000001E-2</v>
      </c>
      <c r="I116">
        <v>0.08</v>
      </c>
      <c r="J116">
        <v>8.3000000000000004E-2</v>
      </c>
    </row>
    <row r="117" spans="1:10" x14ac:dyDescent="0.25">
      <c r="A117">
        <v>301</v>
      </c>
      <c r="B117">
        <v>4.0000000000000001E-3</v>
      </c>
      <c r="C117">
        <v>4.2000000000000003E-2</v>
      </c>
      <c r="D117">
        <v>4.9000000000000002E-2</v>
      </c>
      <c r="E117">
        <v>5.3999999999999999E-2</v>
      </c>
      <c r="F117">
        <v>6.7000000000000004E-2</v>
      </c>
      <c r="G117">
        <v>6.4000000000000001E-2</v>
      </c>
      <c r="H117">
        <v>6.7000000000000004E-2</v>
      </c>
      <c r="I117">
        <v>7.0000000000000007E-2</v>
      </c>
      <c r="J117">
        <v>7.4999999999999997E-2</v>
      </c>
    </row>
    <row r="118" spans="1:10" x14ac:dyDescent="0.25">
      <c r="A118">
        <v>302</v>
      </c>
      <c r="B118">
        <v>-8.0000000000000002E-3</v>
      </c>
      <c r="C118">
        <v>0.03</v>
      </c>
      <c r="D118">
        <v>3.9E-2</v>
      </c>
      <c r="E118">
        <v>4.4999999999999998E-2</v>
      </c>
      <c r="F118">
        <v>5.8999999999999997E-2</v>
      </c>
      <c r="G118">
        <v>5.7000000000000002E-2</v>
      </c>
      <c r="H118">
        <v>0.06</v>
      </c>
      <c r="I118">
        <v>6.5000000000000002E-2</v>
      </c>
      <c r="J118">
        <v>7.0000000000000007E-2</v>
      </c>
    </row>
    <row r="119" spans="1:10" x14ac:dyDescent="0.25">
      <c r="A119">
        <v>303</v>
      </c>
      <c r="B119">
        <v>-1.4E-2</v>
      </c>
      <c r="C119">
        <v>2.5000000000000001E-2</v>
      </c>
      <c r="D119">
        <v>3.4000000000000002E-2</v>
      </c>
      <c r="E119">
        <v>4.1000000000000002E-2</v>
      </c>
      <c r="F119">
        <v>5.3999999999999999E-2</v>
      </c>
      <c r="G119">
        <v>5.2999999999999999E-2</v>
      </c>
      <c r="H119">
        <v>5.7000000000000002E-2</v>
      </c>
      <c r="I119">
        <v>6.2E-2</v>
      </c>
      <c r="J119">
        <v>6.8000000000000005E-2</v>
      </c>
    </row>
    <row r="120" spans="1:10" x14ac:dyDescent="0.25">
      <c r="A120">
        <v>304</v>
      </c>
      <c r="B120">
        <v>-1.6E-2</v>
      </c>
      <c r="C120">
        <v>2.1999999999999999E-2</v>
      </c>
      <c r="D120">
        <v>3.2000000000000001E-2</v>
      </c>
      <c r="E120">
        <v>3.9E-2</v>
      </c>
      <c r="F120">
        <v>5.1999999999999998E-2</v>
      </c>
      <c r="G120">
        <v>5.1999999999999998E-2</v>
      </c>
      <c r="H120">
        <v>5.6000000000000001E-2</v>
      </c>
      <c r="I120">
        <v>6.2E-2</v>
      </c>
      <c r="J120">
        <v>6.7000000000000004E-2</v>
      </c>
    </row>
    <row r="121" spans="1:10" x14ac:dyDescent="0.25">
      <c r="A121">
        <v>305</v>
      </c>
      <c r="B121">
        <v>-1.6E-2</v>
      </c>
      <c r="C121">
        <v>2.1999999999999999E-2</v>
      </c>
      <c r="D121">
        <v>3.2000000000000001E-2</v>
      </c>
      <c r="E121">
        <v>3.9E-2</v>
      </c>
      <c r="F121">
        <v>5.1999999999999998E-2</v>
      </c>
      <c r="G121">
        <v>5.1999999999999998E-2</v>
      </c>
      <c r="H121">
        <v>5.6000000000000001E-2</v>
      </c>
      <c r="I121">
        <v>6.2E-2</v>
      </c>
      <c r="J121">
        <v>6.7000000000000004E-2</v>
      </c>
    </row>
    <row r="122" spans="1:10" x14ac:dyDescent="0.25">
      <c r="A122">
        <v>306</v>
      </c>
      <c r="B122">
        <v>-1.7000000000000001E-2</v>
      </c>
      <c r="C122">
        <v>2.1000000000000001E-2</v>
      </c>
      <c r="D122">
        <v>3.1E-2</v>
      </c>
      <c r="E122">
        <v>3.7999999999999999E-2</v>
      </c>
      <c r="F122">
        <v>5.0999999999999997E-2</v>
      </c>
      <c r="G122">
        <v>5.0999999999999997E-2</v>
      </c>
      <c r="H122">
        <v>5.6000000000000001E-2</v>
      </c>
      <c r="I122">
        <v>6.0999999999999999E-2</v>
      </c>
      <c r="J122">
        <v>6.7000000000000004E-2</v>
      </c>
    </row>
    <row r="123" spans="1:10" x14ac:dyDescent="0.25">
      <c r="A123">
        <v>307</v>
      </c>
      <c r="B123">
        <v>-1.4999999999999999E-2</v>
      </c>
      <c r="C123">
        <v>2.1999999999999999E-2</v>
      </c>
      <c r="D123">
        <v>3.2000000000000001E-2</v>
      </c>
      <c r="E123">
        <v>3.9E-2</v>
      </c>
      <c r="F123">
        <v>5.1999999999999998E-2</v>
      </c>
      <c r="G123">
        <v>5.1999999999999998E-2</v>
      </c>
      <c r="H123">
        <v>5.6000000000000001E-2</v>
      </c>
      <c r="I123">
        <v>6.2E-2</v>
      </c>
      <c r="J123">
        <v>6.8000000000000005E-2</v>
      </c>
    </row>
    <row r="124" spans="1:10" x14ac:dyDescent="0.25">
      <c r="A124">
        <v>308</v>
      </c>
      <c r="B124">
        <v>-1.2999999999999999E-2</v>
      </c>
      <c r="C124">
        <v>2.3E-2</v>
      </c>
      <c r="D124">
        <v>3.4000000000000002E-2</v>
      </c>
      <c r="E124">
        <v>4.1000000000000002E-2</v>
      </c>
      <c r="F124">
        <v>5.3999999999999999E-2</v>
      </c>
      <c r="G124">
        <v>5.3999999999999999E-2</v>
      </c>
      <c r="H124">
        <v>5.8000000000000003E-2</v>
      </c>
      <c r="I124">
        <v>6.4000000000000001E-2</v>
      </c>
      <c r="J124">
        <v>6.9000000000000006E-2</v>
      </c>
    </row>
    <row r="125" spans="1:10" x14ac:dyDescent="0.25">
      <c r="A125">
        <v>309</v>
      </c>
      <c r="B125">
        <v>-1.2E-2</v>
      </c>
      <c r="C125">
        <v>2.4E-2</v>
      </c>
      <c r="D125">
        <v>3.4000000000000002E-2</v>
      </c>
      <c r="E125">
        <v>4.1000000000000002E-2</v>
      </c>
      <c r="F125">
        <v>5.3999999999999999E-2</v>
      </c>
      <c r="G125">
        <v>5.3999999999999999E-2</v>
      </c>
      <c r="H125">
        <v>5.8000000000000003E-2</v>
      </c>
      <c r="I125">
        <v>6.4000000000000001E-2</v>
      </c>
      <c r="J125">
        <v>6.9000000000000006E-2</v>
      </c>
    </row>
    <row r="126" spans="1:10" x14ac:dyDescent="0.25">
      <c r="A126">
        <v>310</v>
      </c>
      <c r="B126">
        <v>-0.01</v>
      </c>
      <c r="C126">
        <v>2.5000000000000001E-2</v>
      </c>
      <c r="D126">
        <v>3.5000000000000003E-2</v>
      </c>
      <c r="E126">
        <v>4.2000000000000003E-2</v>
      </c>
      <c r="F126">
        <v>5.3999999999999999E-2</v>
      </c>
      <c r="G126">
        <v>5.3999999999999999E-2</v>
      </c>
      <c r="H126">
        <v>5.8999999999999997E-2</v>
      </c>
      <c r="I126">
        <v>6.4000000000000001E-2</v>
      </c>
      <c r="J126">
        <v>7.0000000000000007E-2</v>
      </c>
    </row>
    <row r="127" spans="1:10" x14ac:dyDescent="0.25">
      <c r="A127">
        <v>311</v>
      </c>
      <c r="B127">
        <v>-8.9999999999999993E-3</v>
      </c>
      <c r="C127">
        <v>2.5999999999999999E-2</v>
      </c>
      <c r="D127">
        <v>3.5999999999999997E-2</v>
      </c>
      <c r="E127">
        <v>4.2999999999999997E-2</v>
      </c>
      <c r="F127">
        <v>5.5E-2</v>
      </c>
      <c r="G127">
        <v>5.5E-2</v>
      </c>
      <c r="H127">
        <v>0.06</v>
      </c>
      <c r="I127">
        <v>6.5000000000000002E-2</v>
      </c>
      <c r="J127">
        <v>7.0999999999999994E-2</v>
      </c>
    </row>
    <row r="128" spans="1:10" x14ac:dyDescent="0.25">
      <c r="A128">
        <v>312</v>
      </c>
      <c r="B128">
        <v>-7.0000000000000001E-3</v>
      </c>
      <c r="C128">
        <v>2.7E-2</v>
      </c>
      <c r="D128">
        <v>3.6999999999999998E-2</v>
      </c>
      <c r="E128">
        <v>4.3999999999999997E-2</v>
      </c>
      <c r="F128">
        <v>5.6000000000000001E-2</v>
      </c>
      <c r="G128">
        <v>5.7000000000000002E-2</v>
      </c>
      <c r="H128">
        <v>6.0999999999999999E-2</v>
      </c>
      <c r="I128">
        <v>6.6000000000000003E-2</v>
      </c>
      <c r="J128">
        <v>7.1999999999999995E-2</v>
      </c>
    </row>
    <row r="129" spans="1:10" x14ac:dyDescent="0.25">
      <c r="A129">
        <v>313</v>
      </c>
      <c r="B129">
        <v>-5.0000000000000001E-3</v>
      </c>
      <c r="C129">
        <v>2.8000000000000001E-2</v>
      </c>
      <c r="D129">
        <v>3.7999999999999999E-2</v>
      </c>
      <c r="E129">
        <v>4.4999999999999998E-2</v>
      </c>
      <c r="F129">
        <v>5.7000000000000002E-2</v>
      </c>
      <c r="G129">
        <v>5.7000000000000002E-2</v>
      </c>
      <c r="H129">
        <v>6.0999999999999999E-2</v>
      </c>
      <c r="I129">
        <v>6.6000000000000003E-2</v>
      </c>
      <c r="J129">
        <v>7.1999999999999995E-2</v>
      </c>
    </row>
    <row r="130" spans="1:10" x14ac:dyDescent="0.25">
      <c r="A130">
        <v>314</v>
      </c>
      <c r="B130">
        <v>-4.0000000000000001E-3</v>
      </c>
      <c r="C130">
        <v>2.9000000000000001E-2</v>
      </c>
      <c r="D130">
        <v>3.9E-2</v>
      </c>
      <c r="E130">
        <v>4.5999999999999999E-2</v>
      </c>
      <c r="F130">
        <v>5.7000000000000002E-2</v>
      </c>
      <c r="G130">
        <v>5.7000000000000002E-2</v>
      </c>
      <c r="H130">
        <v>6.2E-2</v>
      </c>
      <c r="I130">
        <v>6.7000000000000004E-2</v>
      </c>
      <c r="J130">
        <v>7.1999999999999995E-2</v>
      </c>
    </row>
    <row r="131" spans="1:10" x14ac:dyDescent="0.25">
      <c r="A131">
        <v>315</v>
      </c>
      <c r="B131">
        <v>-2E-3</v>
      </c>
      <c r="C131">
        <v>0.03</v>
      </c>
      <c r="D131">
        <v>3.9E-2</v>
      </c>
      <c r="E131">
        <v>4.5999999999999999E-2</v>
      </c>
      <c r="F131">
        <v>5.8000000000000003E-2</v>
      </c>
      <c r="G131">
        <v>5.7000000000000002E-2</v>
      </c>
      <c r="H131">
        <v>6.2E-2</v>
      </c>
      <c r="I131">
        <v>6.7000000000000004E-2</v>
      </c>
      <c r="J131">
        <v>7.1999999999999995E-2</v>
      </c>
    </row>
    <row r="132" spans="1:10" x14ac:dyDescent="0.25">
      <c r="A132">
        <v>316</v>
      </c>
      <c r="B132">
        <v>-1E-3</v>
      </c>
      <c r="C132">
        <v>3.1E-2</v>
      </c>
      <c r="D132">
        <v>4.1000000000000002E-2</v>
      </c>
      <c r="E132">
        <v>4.7E-2</v>
      </c>
      <c r="F132">
        <v>5.8999999999999997E-2</v>
      </c>
      <c r="G132">
        <v>5.8000000000000003E-2</v>
      </c>
      <c r="H132">
        <v>6.2E-2</v>
      </c>
      <c r="I132">
        <v>6.7000000000000004E-2</v>
      </c>
      <c r="J132">
        <v>7.1999999999999995E-2</v>
      </c>
    </row>
    <row r="133" spans="1:10" x14ac:dyDescent="0.25">
      <c r="A133">
        <v>317</v>
      </c>
      <c r="B133">
        <v>1E-3</v>
      </c>
      <c r="C133">
        <v>3.2000000000000001E-2</v>
      </c>
      <c r="D133">
        <v>4.1000000000000002E-2</v>
      </c>
      <c r="E133">
        <v>4.7E-2</v>
      </c>
      <c r="F133">
        <v>0.06</v>
      </c>
      <c r="G133">
        <v>5.8000000000000003E-2</v>
      </c>
      <c r="H133">
        <v>6.2E-2</v>
      </c>
      <c r="I133">
        <v>6.7000000000000004E-2</v>
      </c>
      <c r="J133">
        <v>7.2999999999999995E-2</v>
      </c>
    </row>
    <row r="134" spans="1:10" x14ac:dyDescent="0.25">
      <c r="A134">
        <v>318</v>
      </c>
      <c r="B134">
        <v>1E-3</v>
      </c>
      <c r="C134">
        <v>3.1E-2</v>
      </c>
      <c r="D134">
        <v>0.04</v>
      </c>
      <c r="E134">
        <v>4.7E-2</v>
      </c>
      <c r="F134">
        <v>5.8999999999999997E-2</v>
      </c>
      <c r="G134">
        <v>5.8000000000000003E-2</v>
      </c>
      <c r="H134">
        <v>6.2E-2</v>
      </c>
      <c r="I134">
        <v>6.7000000000000004E-2</v>
      </c>
      <c r="J134">
        <v>7.1999999999999995E-2</v>
      </c>
    </row>
    <row r="135" spans="1:10" x14ac:dyDescent="0.25">
      <c r="A135">
        <v>319</v>
      </c>
      <c r="B135">
        <v>2E-3</v>
      </c>
      <c r="C135">
        <v>3.2000000000000001E-2</v>
      </c>
      <c r="D135">
        <v>4.1000000000000002E-2</v>
      </c>
      <c r="E135">
        <v>4.7E-2</v>
      </c>
      <c r="F135">
        <v>5.8999999999999997E-2</v>
      </c>
      <c r="G135">
        <v>5.8000000000000003E-2</v>
      </c>
      <c r="H135">
        <v>6.2E-2</v>
      </c>
      <c r="I135">
        <v>6.7000000000000004E-2</v>
      </c>
      <c r="J135">
        <v>7.1999999999999995E-2</v>
      </c>
    </row>
    <row r="136" spans="1:10" x14ac:dyDescent="0.25">
      <c r="A136">
        <v>320</v>
      </c>
      <c r="B136">
        <v>3.0000000000000001E-3</v>
      </c>
      <c r="C136">
        <v>3.2000000000000001E-2</v>
      </c>
      <c r="D136">
        <v>4.1000000000000002E-2</v>
      </c>
      <c r="E136">
        <v>4.8000000000000001E-2</v>
      </c>
      <c r="F136">
        <v>0.06</v>
      </c>
      <c r="G136">
        <v>5.8000000000000003E-2</v>
      </c>
      <c r="H136">
        <v>6.2E-2</v>
      </c>
      <c r="I136">
        <v>6.7000000000000004E-2</v>
      </c>
      <c r="J136">
        <v>7.1999999999999995E-2</v>
      </c>
    </row>
    <row r="137" spans="1:10" x14ac:dyDescent="0.25">
      <c r="A137">
        <v>321</v>
      </c>
      <c r="B137">
        <v>4.0000000000000001E-3</v>
      </c>
      <c r="C137">
        <v>3.3000000000000002E-2</v>
      </c>
      <c r="D137">
        <v>4.1000000000000002E-2</v>
      </c>
      <c r="E137">
        <v>4.7E-2</v>
      </c>
      <c r="F137">
        <v>0.06</v>
      </c>
      <c r="G137">
        <v>5.8000000000000003E-2</v>
      </c>
      <c r="H137">
        <v>6.2E-2</v>
      </c>
      <c r="I137">
        <v>6.6000000000000003E-2</v>
      </c>
      <c r="J137">
        <v>7.1999999999999995E-2</v>
      </c>
    </row>
    <row r="138" spans="1:10" x14ac:dyDescent="0.25">
      <c r="A138">
        <v>322</v>
      </c>
      <c r="B138">
        <v>5.0000000000000001E-3</v>
      </c>
      <c r="C138">
        <v>3.3000000000000002E-2</v>
      </c>
      <c r="D138">
        <v>4.1000000000000002E-2</v>
      </c>
      <c r="E138">
        <v>4.8000000000000001E-2</v>
      </c>
      <c r="F138">
        <v>0.06</v>
      </c>
      <c r="G138">
        <v>5.8000000000000003E-2</v>
      </c>
      <c r="H138">
        <v>6.0999999999999999E-2</v>
      </c>
      <c r="I138">
        <v>6.6000000000000003E-2</v>
      </c>
      <c r="J138">
        <v>7.0999999999999994E-2</v>
      </c>
    </row>
    <row r="139" spans="1:10" x14ac:dyDescent="0.25">
      <c r="A139">
        <v>323</v>
      </c>
      <c r="B139">
        <v>7.0000000000000001E-3</v>
      </c>
      <c r="C139">
        <v>3.5000000000000003E-2</v>
      </c>
      <c r="D139">
        <v>4.2999999999999997E-2</v>
      </c>
      <c r="E139">
        <v>4.9000000000000002E-2</v>
      </c>
      <c r="F139">
        <v>6.0999999999999999E-2</v>
      </c>
      <c r="G139">
        <v>5.8999999999999997E-2</v>
      </c>
      <c r="H139">
        <v>6.2E-2</v>
      </c>
      <c r="I139">
        <v>6.6000000000000003E-2</v>
      </c>
      <c r="J139">
        <v>7.0999999999999994E-2</v>
      </c>
    </row>
    <row r="140" spans="1:10" x14ac:dyDescent="0.25">
      <c r="A140">
        <v>324</v>
      </c>
      <c r="B140">
        <v>8.9999999999999993E-3</v>
      </c>
      <c r="C140">
        <v>3.5000000000000003E-2</v>
      </c>
      <c r="D140">
        <v>4.2999999999999997E-2</v>
      </c>
      <c r="E140">
        <v>4.9000000000000002E-2</v>
      </c>
      <c r="F140">
        <v>6.0999999999999999E-2</v>
      </c>
      <c r="G140">
        <v>5.8999999999999997E-2</v>
      </c>
      <c r="H140">
        <v>6.3E-2</v>
      </c>
      <c r="I140">
        <v>6.6000000000000003E-2</v>
      </c>
      <c r="J140">
        <v>7.0999999999999994E-2</v>
      </c>
    </row>
    <row r="141" spans="1:10" x14ac:dyDescent="0.25">
      <c r="A141">
        <v>325</v>
      </c>
      <c r="B141">
        <v>8.9999999999999993E-3</v>
      </c>
      <c r="C141">
        <v>3.5000000000000003E-2</v>
      </c>
      <c r="D141">
        <v>4.2999999999999997E-2</v>
      </c>
      <c r="E141">
        <v>4.9000000000000002E-2</v>
      </c>
      <c r="F141">
        <v>6.0999999999999999E-2</v>
      </c>
      <c r="G141">
        <v>5.8000000000000003E-2</v>
      </c>
      <c r="H141">
        <v>6.2E-2</v>
      </c>
      <c r="I141">
        <v>6.6000000000000003E-2</v>
      </c>
      <c r="J141">
        <v>7.0999999999999994E-2</v>
      </c>
    </row>
    <row r="142" spans="1:10" x14ac:dyDescent="0.25">
      <c r="A142">
        <v>326</v>
      </c>
      <c r="B142">
        <v>0.01</v>
      </c>
      <c r="C142">
        <v>3.5000000000000003E-2</v>
      </c>
      <c r="D142">
        <v>4.2000000000000003E-2</v>
      </c>
      <c r="E142">
        <v>4.9000000000000002E-2</v>
      </c>
      <c r="F142">
        <v>6.0999999999999999E-2</v>
      </c>
      <c r="G142">
        <v>5.8000000000000003E-2</v>
      </c>
      <c r="H142">
        <v>6.2E-2</v>
      </c>
      <c r="I142">
        <v>6.5000000000000002E-2</v>
      </c>
      <c r="J142">
        <v>7.0000000000000007E-2</v>
      </c>
    </row>
    <row r="143" spans="1:10" x14ac:dyDescent="0.25">
      <c r="A143">
        <v>327</v>
      </c>
      <c r="B143">
        <v>0.01</v>
      </c>
      <c r="C143">
        <v>3.5000000000000003E-2</v>
      </c>
      <c r="D143">
        <v>4.2000000000000003E-2</v>
      </c>
      <c r="E143">
        <v>4.8000000000000001E-2</v>
      </c>
      <c r="F143">
        <v>6.0999999999999999E-2</v>
      </c>
      <c r="G143">
        <v>5.7000000000000002E-2</v>
      </c>
      <c r="H143">
        <v>6.0999999999999999E-2</v>
      </c>
      <c r="I143">
        <v>6.5000000000000002E-2</v>
      </c>
      <c r="J143">
        <v>6.9000000000000006E-2</v>
      </c>
    </row>
    <row r="144" spans="1:10" x14ac:dyDescent="0.25">
      <c r="A144">
        <v>328</v>
      </c>
      <c r="B144">
        <v>1.0999999999999999E-2</v>
      </c>
      <c r="C144">
        <v>3.5000000000000003E-2</v>
      </c>
      <c r="D144">
        <v>4.2000000000000003E-2</v>
      </c>
      <c r="E144">
        <v>4.8000000000000001E-2</v>
      </c>
      <c r="F144">
        <v>6.0999999999999999E-2</v>
      </c>
      <c r="G144">
        <v>5.7000000000000002E-2</v>
      </c>
      <c r="H144">
        <v>6.0999999999999999E-2</v>
      </c>
      <c r="I144">
        <v>6.4000000000000001E-2</v>
      </c>
      <c r="J144">
        <v>6.9000000000000006E-2</v>
      </c>
    </row>
    <row r="145" spans="1:10" x14ac:dyDescent="0.25">
      <c r="A145">
        <v>329</v>
      </c>
      <c r="B145">
        <v>1.2E-2</v>
      </c>
      <c r="C145">
        <v>3.5999999999999997E-2</v>
      </c>
      <c r="D145">
        <v>4.2999999999999997E-2</v>
      </c>
      <c r="E145">
        <v>4.9000000000000002E-2</v>
      </c>
      <c r="F145">
        <v>6.0999999999999999E-2</v>
      </c>
      <c r="G145">
        <v>5.7000000000000002E-2</v>
      </c>
      <c r="H145">
        <v>6.0999999999999999E-2</v>
      </c>
      <c r="I145">
        <v>6.4000000000000001E-2</v>
      </c>
      <c r="J145">
        <v>6.9000000000000006E-2</v>
      </c>
    </row>
    <row r="146" spans="1:10" x14ac:dyDescent="0.25">
      <c r="A146">
        <v>330</v>
      </c>
      <c r="B146">
        <v>1.4E-2</v>
      </c>
      <c r="C146">
        <v>3.6999999999999998E-2</v>
      </c>
      <c r="D146">
        <v>4.3999999999999997E-2</v>
      </c>
      <c r="E146">
        <v>4.9000000000000002E-2</v>
      </c>
      <c r="F146">
        <v>6.2E-2</v>
      </c>
      <c r="G146">
        <v>5.7000000000000002E-2</v>
      </c>
      <c r="H146">
        <v>6.0999999999999999E-2</v>
      </c>
      <c r="I146">
        <v>6.4000000000000001E-2</v>
      </c>
      <c r="J146">
        <v>6.9000000000000006E-2</v>
      </c>
    </row>
    <row r="147" spans="1:10" x14ac:dyDescent="0.25">
      <c r="A147">
        <v>331</v>
      </c>
      <c r="B147">
        <v>1.4999999999999999E-2</v>
      </c>
      <c r="C147">
        <v>3.7999999999999999E-2</v>
      </c>
      <c r="D147">
        <v>4.3999999999999997E-2</v>
      </c>
      <c r="E147">
        <v>4.9000000000000002E-2</v>
      </c>
      <c r="F147">
        <v>6.2E-2</v>
      </c>
      <c r="G147">
        <v>5.7000000000000002E-2</v>
      </c>
      <c r="H147">
        <v>6.0999999999999999E-2</v>
      </c>
      <c r="I147">
        <v>6.4000000000000001E-2</v>
      </c>
      <c r="J147">
        <v>6.8000000000000005E-2</v>
      </c>
    </row>
    <row r="148" spans="1:10" x14ac:dyDescent="0.25">
      <c r="A148">
        <v>332</v>
      </c>
      <c r="B148">
        <v>1.4999999999999999E-2</v>
      </c>
      <c r="C148">
        <v>3.5999999999999997E-2</v>
      </c>
      <c r="D148">
        <v>4.2999999999999997E-2</v>
      </c>
      <c r="E148">
        <v>4.8000000000000001E-2</v>
      </c>
      <c r="F148">
        <v>6.0999999999999999E-2</v>
      </c>
      <c r="G148">
        <v>5.6000000000000001E-2</v>
      </c>
      <c r="H148">
        <v>0.06</v>
      </c>
      <c r="I148">
        <v>6.3E-2</v>
      </c>
      <c r="J148">
        <v>6.7000000000000004E-2</v>
      </c>
    </row>
    <row r="149" spans="1:10" x14ac:dyDescent="0.25">
      <c r="A149">
        <v>333</v>
      </c>
      <c r="B149">
        <v>1.4E-2</v>
      </c>
      <c r="C149">
        <v>3.5000000000000003E-2</v>
      </c>
      <c r="D149">
        <v>4.1000000000000002E-2</v>
      </c>
      <c r="E149">
        <v>4.7E-2</v>
      </c>
      <c r="F149">
        <v>0.06</v>
      </c>
      <c r="G149">
        <v>5.5E-2</v>
      </c>
      <c r="H149">
        <v>5.8000000000000003E-2</v>
      </c>
      <c r="I149">
        <v>6.2E-2</v>
      </c>
      <c r="J149">
        <v>6.6000000000000003E-2</v>
      </c>
    </row>
    <row r="150" spans="1:10" x14ac:dyDescent="0.25">
      <c r="A150">
        <v>334</v>
      </c>
      <c r="B150">
        <v>1.2999999999999999E-2</v>
      </c>
      <c r="C150">
        <v>3.4000000000000002E-2</v>
      </c>
      <c r="D150">
        <v>4.1000000000000002E-2</v>
      </c>
      <c r="E150">
        <v>4.5999999999999999E-2</v>
      </c>
      <c r="F150">
        <v>0.06</v>
      </c>
      <c r="G150">
        <v>5.3999999999999999E-2</v>
      </c>
      <c r="H150">
        <v>5.8000000000000003E-2</v>
      </c>
      <c r="I150">
        <v>0.06</v>
      </c>
      <c r="J150">
        <v>6.5000000000000002E-2</v>
      </c>
    </row>
    <row r="151" spans="1:10" x14ac:dyDescent="0.25">
      <c r="A151">
        <v>335</v>
      </c>
      <c r="B151">
        <v>1.2999999999999999E-2</v>
      </c>
      <c r="C151">
        <v>3.4000000000000002E-2</v>
      </c>
      <c r="D151">
        <v>0.04</v>
      </c>
      <c r="E151">
        <v>4.5999999999999999E-2</v>
      </c>
      <c r="F151">
        <v>5.8999999999999997E-2</v>
      </c>
      <c r="G151">
        <v>5.2999999999999999E-2</v>
      </c>
      <c r="H151">
        <v>5.7000000000000002E-2</v>
      </c>
      <c r="I151">
        <v>0.06</v>
      </c>
      <c r="J151">
        <v>6.4000000000000001E-2</v>
      </c>
    </row>
    <row r="152" spans="1:10" x14ac:dyDescent="0.25">
      <c r="A152">
        <v>336</v>
      </c>
      <c r="B152">
        <v>1.4E-2</v>
      </c>
      <c r="C152">
        <v>3.4000000000000002E-2</v>
      </c>
      <c r="D152">
        <v>0.04</v>
      </c>
      <c r="E152">
        <v>4.4999999999999998E-2</v>
      </c>
      <c r="F152">
        <v>5.8999999999999997E-2</v>
      </c>
      <c r="G152">
        <v>5.2999999999999999E-2</v>
      </c>
      <c r="H152">
        <v>5.6000000000000001E-2</v>
      </c>
      <c r="I152">
        <v>5.8999999999999997E-2</v>
      </c>
      <c r="J152">
        <v>6.4000000000000001E-2</v>
      </c>
    </row>
    <row r="153" spans="1:10" x14ac:dyDescent="0.25">
      <c r="A153">
        <v>337</v>
      </c>
      <c r="B153">
        <v>1.4999999999999999E-2</v>
      </c>
      <c r="C153">
        <v>3.4000000000000002E-2</v>
      </c>
      <c r="D153">
        <v>0.04</v>
      </c>
      <c r="E153">
        <v>4.5999999999999999E-2</v>
      </c>
      <c r="F153">
        <v>5.8999999999999997E-2</v>
      </c>
      <c r="G153">
        <v>5.2999999999999999E-2</v>
      </c>
      <c r="H153">
        <v>5.6000000000000001E-2</v>
      </c>
      <c r="I153">
        <v>5.8999999999999997E-2</v>
      </c>
      <c r="J153">
        <v>6.4000000000000001E-2</v>
      </c>
    </row>
    <row r="154" spans="1:10" x14ac:dyDescent="0.25">
      <c r="A154">
        <v>338</v>
      </c>
      <c r="B154">
        <v>1.7000000000000001E-2</v>
      </c>
      <c r="C154">
        <v>3.5000000000000003E-2</v>
      </c>
      <c r="D154">
        <v>4.1000000000000002E-2</v>
      </c>
      <c r="E154">
        <v>4.5999999999999999E-2</v>
      </c>
      <c r="F154">
        <v>5.8999999999999997E-2</v>
      </c>
      <c r="G154">
        <v>5.2999999999999999E-2</v>
      </c>
      <c r="H154">
        <v>5.6000000000000001E-2</v>
      </c>
      <c r="I154">
        <v>5.8999999999999997E-2</v>
      </c>
      <c r="J154">
        <v>6.3E-2</v>
      </c>
    </row>
    <row r="155" spans="1:10" x14ac:dyDescent="0.25">
      <c r="A155">
        <v>339</v>
      </c>
      <c r="B155">
        <v>1.7999999999999999E-2</v>
      </c>
      <c r="C155">
        <v>3.5999999999999997E-2</v>
      </c>
      <c r="D155">
        <v>4.1000000000000002E-2</v>
      </c>
      <c r="E155">
        <v>4.7E-2</v>
      </c>
      <c r="F155">
        <v>0.06</v>
      </c>
      <c r="G155">
        <v>5.3999999999999999E-2</v>
      </c>
      <c r="H155">
        <v>5.6000000000000001E-2</v>
      </c>
      <c r="I155">
        <v>5.8999999999999997E-2</v>
      </c>
      <c r="J155">
        <v>6.3E-2</v>
      </c>
    </row>
    <row r="156" spans="1:10" x14ac:dyDescent="0.25">
      <c r="A156">
        <v>340</v>
      </c>
      <c r="B156">
        <v>1.6E-2</v>
      </c>
      <c r="C156">
        <v>3.5000000000000003E-2</v>
      </c>
      <c r="D156">
        <v>0.04</v>
      </c>
      <c r="E156">
        <v>4.4999999999999998E-2</v>
      </c>
      <c r="F156">
        <v>5.8999999999999997E-2</v>
      </c>
      <c r="G156">
        <v>5.1999999999999998E-2</v>
      </c>
      <c r="H156">
        <v>5.5E-2</v>
      </c>
      <c r="I156">
        <v>5.7000000000000002E-2</v>
      </c>
      <c r="J156">
        <v>6.2E-2</v>
      </c>
    </row>
    <row r="157" spans="1:10" x14ac:dyDescent="0.25">
      <c r="A157">
        <v>341</v>
      </c>
      <c r="B157">
        <v>1.4999999999999999E-2</v>
      </c>
      <c r="C157">
        <v>3.4000000000000002E-2</v>
      </c>
      <c r="D157">
        <v>3.9E-2</v>
      </c>
      <c r="E157">
        <v>4.3999999999999997E-2</v>
      </c>
      <c r="F157">
        <v>5.8000000000000003E-2</v>
      </c>
      <c r="G157">
        <v>5.0999999999999997E-2</v>
      </c>
      <c r="H157">
        <v>5.3999999999999999E-2</v>
      </c>
      <c r="I157">
        <v>5.6000000000000001E-2</v>
      </c>
      <c r="J157">
        <v>6.0999999999999999E-2</v>
      </c>
    </row>
    <row r="158" spans="1:10" x14ac:dyDescent="0.25">
      <c r="A158">
        <v>342</v>
      </c>
      <c r="B158">
        <v>1.4999999999999999E-2</v>
      </c>
      <c r="C158">
        <v>3.3000000000000002E-2</v>
      </c>
      <c r="D158">
        <v>3.7999999999999999E-2</v>
      </c>
      <c r="E158">
        <v>4.3999999999999997E-2</v>
      </c>
      <c r="F158">
        <v>5.7000000000000002E-2</v>
      </c>
      <c r="G158">
        <v>0.05</v>
      </c>
      <c r="H158">
        <v>5.2999999999999999E-2</v>
      </c>
      <c r="I158">
        <v>5.6000000000000001E-2</v>
      </c>
      <c r="J158">
        <v>0.06</v>
      </c>
    </row>
    <row r="159" spans="1:10" x14ac:dyDescent="0.25">
      <c r="A159">
        <v>343</v>
      </c>
      <c r="B159">
        <v>1.4E-2</v>
      </c>
      <c r="C159">
        <v>3.2000000000000001E-2</v>
      </c>
      <c r="D159">
        <v>3.6999999999999998E-2</v>
      </c>
      <c r="E159">
        <v>4.2999999999999997E-2</v>
      </c>
      <c r="F159">
        <v>5.5E-2</v>
      </c>
      <c r="G159">
        <v>4.9000000000000002E-2</v>
      </c>
      <c r="H159">
        <v>5.1999999999999998E-2</v>
      </c>
      <c r="I159">
        <v>5.3999999999999999E-2</v>
      </c>
      <c r="J159">
        <v>5.8999999999999997E-2</v>
      </c>
    </row>
    <row r="160" spans="1:10" x14ac:dyDescent="0.25">
      <c r="A160">
        <v>344</v>
      </c>
      <c r="B160">
        <v>1.4999999999999999E-2</v>
      </c>
      <c r="C160">
        <v>3.2000000000000001E-2</v>
      </c>
      <c r="D160">
        <v>3.6999999999999998E-2</v>
      </c>
      <c r="E160">
        <v>4.2999999999999997E-2</v>
      </c>
      <c r="F160">
        <v>5.5E-2</v>
      </c>
      <c r="G160">
        <v>4.9000000000000002E-2</v>
      </c>
      <c r="H160">
        <v>5.1999999999999998E-2</v>
      </c>
      <c r="I160">
        <v>5.3999999999999999E-2</v>
      </c>
      <c r="J160">
        <v>5.8999999999999997E-2</v>
      </c>
    </row>
    <row r="161" spans="1:10" x14ac:dyDescent="0.25">
      <c r="A161">
        <v>345</v>
      </c>
      <c r="B161">
        <v>1.7000000000000001E-2</v>
      </c>
      <c r="C161">
        <v>3.3000000000000002E-2</v>
      </c>
      <c r="D161">
        <v>3.7999999999999999E-2</v>
      </c>
      <c r="E161">
        <v>4.2999999999999997E-2</v>
      </c>
      <c r="F161">
        <v>5.6000000000000001E-2</v>
      </c>
      <c r="G161">
        <v>4.9000000000000002E-2</v>
      </c>
      <c r="H161">
        <v>5.1999999999999998E-2</v>
      </c>
      <c r="I161">
        <v>5.3999999999999999E-2</v>
      </c>
      <c r="J161">
        <v>5.8999999999999997E-2</v>
      </c>
    </row>
    <row r="162" spans="1:10" x14ac:dyDescent="0.25">
      <c r="A162">
        <v>346</v>
      </c>
      <c r="B162">
        <v>1.9E-2</v>
      </c>
      <c r="C162">
        <v>3.5000000000000003E-2</v>
      </c>
      <c r="D162">
        <v>0.04</v>
      </c>
      <c r="E162">
        <v>4.4999999999999998E-2</v>
      </c>
      <c r="F162">
        <v>5.7000000000000002E-2</v>
      </c>
      <c r="G162">
        <v>0.05</v>
      </c>
      <c r="H162">
        <v>5.2999999999999999E-2</v>
      </c>
      <c r="I162">
        <v>5.5E-2</v>
      </c>
      <c r="J162">
        <v>5.8999999999999997E-2</v>
      </c>
    </row>
    <row r="163" spans="1:10" x14ac:dyDescent="0.25">
      <c r="A163">
        <v>347</v>
      </c>
      <c r="B163">
        <v>0.02</v>
      </c>
      <c r="C163">
        <v>3.5999999999999997E-2</v>
      </c>
      <c r="D163">
        <v>0.04</v>
      </c>
      <c r="E163">
        <v>4.5999999999999999E-2</v>
      </c>
      <c r="F163">
        <v>5.7000000000000002E-2</v>
      </c>
      <c r="G163">
        <v>5.0999999999999997E-2</v>
      </c>
      <c r="H163">
        <v>5.2999999999999999E-2</v>
      </c>
      <c r="I163">
        <v>5.5E-2</v>
      </c>
      <c r="J163">
        <v>5.8999999999999997E-2</v>
      </c>
    </row>
    <row r="164" spans="1:10" x14ac:dyDescent="0.25">
      <c r="A164">
        <v>348</v>
      </c>
      <c r="B164">
        <v>1.9E-2</v>
      </c>
      <c r="C164">
        <v>3.5000000000000003E-2</v>
      </c>
      <c r="D164">
        <v>3.9E-2</v>
      </c>
      <c r="E164">
        <v>4.3999999999999997E-2</v>
      </c>
      <c r="F164">
        <v>5.5E-2</v>
      </c>
      <c r="G164">
        <v>4.9000000000000002E-2</v>
      </c>
      <c r="H164">
        <v>5.1999999999999998E-2</v>
      </c>
      <c r="I164">
        <v>5.3999999999999999E-2</v>
      </c>
      <c r="J164">
        <v>5.8000000000000003E-2</v>
      </c>
    </row>
    <row r="165" spans="1:10" x14ac:dyDescent="0.25">
      <c r="A165">
        <v>349</v>
      </c>
      <c r="B165">
        <v>1.7000000000000001E-2</v>
      </c>
      <c r="C165">
        <v>3.2000000000000001E-2</v>
      </c>
      <c r="D165">
        <v>3.6999999999999998E-2</v>
      </c>
      <c r="E165">
        <v>4.2000000000000003E-2</v>
      </c>
      <c r="F165">
        <v>5.2999999999999999E-2</v>
      </c>
      <c r="G165">
        <v>4.7E-2</v>
      </c>
      <c r="H165">
        <v>0.05</v>
      </c>
      <c r="I165">
        <v>5.1999999999999998E-2</v>
      </c>
      <c r="J165">
        <v>5.6000000000000001E-2</v>
      </c>
    </row>
    <row r="166" spans="1:10" x14ac:dyDescent="0.25">
      <c r="A166">
        <v>350</v>
      </c>
      <c r="B166">
        <v>1.6E-2</v>
      </c>
      <c r="C166">
        <v>3.1E-2</v>
      </c>
      <c r="D166">
        <v>3.5000000000000003E-2</v>
      </c>
      <c r="E166">
        <v>4.1000000000000002E-2</v>
      </c>
      <c r="F166">
        <v>5.0999999999999997E-2</v>
      </c>
      <c r="G166">
        <v>4.5999999999999999E-2</v>
      </c>
      <c r="H166">
        <v>4.8000000000000001E-2</v>
      </c>
      <c r="I166">
        <v>5.0999999999999997E-2</v>
      </c>
      <c r="J166">
        <v>5.5E-2</v>
      </c>
    </row>
    <row r="167" spans="1:10" x14ac:dyDescent="0.25">
      <c r="A167">
        <v>351</v>
      </c>
      <c r="B167">
        <v>1.4999999999999999E-2</v>
      </c>
      <c r="C167">
        <v>0.03</v>
      </c>
      <c r="D167">
        <v>3.4000000000000002E-2</v>
      </c>
      <c r="E167">
        <v>0.04</v>
      </c>
      <c r="F167">
        <v>0.05</v>
      </c>
      <c r="G167">
        <v>4.4999999999999998E-2</v>
      </c>
      <c r="H167">
        <v>4.8000000000000001E-2</v>
      </c>
      <c r="I167">
        <v>0.05</v>
      </c>
      <c r="J167">
        <v>5.3999999999999999E-2</v>
      </c>
    </row>
    <row r="168" spans="1:10" x14ac:dyDescent="0.25">
      <c r="A168">
        <v>352</v>
      </c>
      <c r="B168">
        <v>1.6E-2</v>
      </c>
      <c r="C168">
        <v>0.03</v>
      </c>
      <c r="D168">
        <v>3.4000000000000002E-2</v>
      </c>
      <c r="E168">
        <v>0.04</v>
      </c>
      <c r="F168">
        <v>4.9000000000000002E-2</v>
      </c>
      <c r="G168">
        <v>4.4999999999999998E-2</v>
      </c>
      <c r="H168">
        <v>4.7E-2</v>
      </c>
      <c r="I168">
        <v>4.9000000000000002E-2</v>
      </c>
      <c r="J168">
        <v>5.3999999999999999E-2</v>
      </c>
    </row>
    <row r="169" spans="1:10" x14ac:dyDescent="0.25">
      <c r="A169">
        <v>353</v>
      </c>
      <c r="B169">
        <v>1.6E-2</v>
      </c>
      <c r="C169">
        <v>0.03</v>
      </c>
      <c r="D169">
        <v>3.4000000000000002E-2</v>
      </c>
      <c r="E169">
        <v>0.04</v>
      </c>
      <c r="F169">
        <v>4.9000000000000002E-2</v>
      </c>
      <c r="G169">
        <v>4.3999999999999997E-2</v>
      </c>
      <c r="H169">
        <v>4.7E-2</v>
      </c>
      <c r="I169">
        <v>4.9000000000000002E-2</v>
      </c>
      <c r="J169">
        <v>5.2999999999999999E-2</v>
      </c>
    </row>
    <row r="170" spans="1:10" x14ac:dyDescent="0.25">
      <c r="A170">
        <v>354</v>
      </c>
      <c r="B170">
        <v>1.6E-2</v>
      </c>
      <c r="C170">
        <v>2.9000000000000001E-2</v>
      </c>
      <c r="D170">
        <v>3.4000000000000002E-2</v>
      </c>
      <c r="E170">
        <v>3.9E-2</v>
      </c>
      <c r="F170">
        <v>4.8000000000000001E-2</v>
      </c>
      <c r="G170">
        <v>4.3999999999999997E-2</v>
      </c>
      <c r="H170">
        <v>4.5999999999999999E-2</v>
      </c>
      <c r="I170">
        <v>4.8000000000000001E-2</v>
      </c>
      <c r="J170">
        <v>5.2999999999999999E-2</v>
      </c>
    </row>
    <row r="171" spans="1:10" x14ac:dyDescent="0.25">
      <c r="A171">
        <v>355</v>
      </c>
      <c r="B171">
        <v>1.6E-2</v>
      </c>
      <c r="C171">
        <v>2.9000000000000001E-2</v>
      </c>
      <c r="D171">
        <v>3.4000000000000002E-2</v>
      </c>
      <c r="E171">
        <v>3.9E-2</v>
      </c>
      <c r="F171">
        <v>4.7E-2</v>
      </c>
      <c r="G171">
        <v>4.2999999999999997E-2</v>
      </c>
      <c r="H171">
        <v>4.5999999999999999E-2</v>
      </c>
      <c r="I171">
        <v>4.8000000000000001E-2</v>
      </c>
      <c r="J171">
        <v>5.1999999999999998E-2</v>
      </c>
    </row>
    <row r="172" spans="1:10" x14ac:dyDescent="0.25">
      <c r="A172">
        <v>356</v>
      </c>
      <c r="B172">
        <v>1.6E-2</v>
      </c>
      <c r="C172">
        <v>2.9000000000000001E-2</v>
      </c>
      <c r="D172">
        <v>3.4000000000000002E-2</v>
      </c>
      <c r="E172">
        <v>3.9E-2</v>
      </c>
      <c r="F172">
        <v>4.7E-2</v>
      </c>
      <c r="G172">
        <v>4.2999999999999997E-2</v>
      </c>
      <c r="H172">
        <v>4.4999999999999998E-2</v>
      </c>
      <c r="I172">
        <v>4.7E-2</v>
      </c>
      <c r="J172">
        <v>5.1999999999999998E-2</v>
      </c>
    </row>
    <row r="173" spans="1:10" x14ac:dyDescent="0.25">
      <c r="A173">
        <v>357</v>
      </c>
      <c r="B173">
        <v>1.6E-2</v>
      </c>
      <c r="C173">
        <v>2.8000000000000001E-2</v>
      </c>
      <c r="D173">
        <v>3.3000000000000002E-2</v>
      </c>
      <c r="E173">
        <v>3.7999999999999999E-2</v>
      </c>
      <c r="F173">
        <v>4.5999999999999999E-2</v>
      </c>
      <c r="G173">
        <v>4.2000000000000003E-2</v>
      </c>
      <c r="H173">
        <v>4.4999999999999998E-2</v>
      </c>
      <c r="I173">
        <v>4.7E-2</v>
      </c>
      <c r="J173">
        <v>5.0999999999999997E-2</v>
      </c>
    </row>
    <row r="174" spans="1:10" x14ac:dyDescent="0.25">
      <c r="A174">
        <v>358</v>
      </c>
      <c r="B174">
        <v>1.6E-2</v>
      </c>
      <c r="C174">
        <v>2.8000000000000001E-2</v>
      </c>
      <c r="D174">
        <v>3.3000000000000002E-2</v>
      </c>
      <c r="E174">
        <v>3.7999999999999999E-2</v>
      </c>
      <c r="F174">
        <v>4.3999999999999997E-2</v>
      </c>
      <c r="G174">
        <v>4.2000000000000003E-2</v>
      </c>
      <c r="H174">
        <v>4.3999999999999997E-2</v>
      </c>
      <c r="I174">
        <v>4.5999999999999999E-2</v>
      </c>
      <c r="J174">
        <v>0.05</v>
      </c>
    </row>
    <row r="175" spans="1:10" x14ac:dyDescent="0.25">
      <c r="A175">
        <v>359</v>
      </c>
      <c r="B175">
        <v>1.6E-2</v>
      </c>
      <c r="C175">
        <v>2.8000000000000001E-2</v>
      </c>
      <c r="D175">
        <v>3.3000000000000002E-2</v>
      </c>
      <c r="E175">
        <v>3.7999999999999999E-2</v>
      </c>
      <c r="F175">
        <v>4.3999999999999997E-2</v>
      </c>
      <c r="G175">
        <v>4.2000000000000003E-2</v>
      </c>
      <c r="H175">
        <v>4.3999999999999997E-2</v>
      </c>
      <c r="I175">
        <v>4.5999999999999999E-2</v>
      </c>
      <c r="J175">
        <v>0.05</v>
      </c>
    </row>
    <row r="176" spans="1:10" x14ac:dyDescent="0.25">
      <c r="A176">
        <v>360</v>
      </c>
      <c r="B176">
        <v>1.7000000000000001E-2</v>
      </c>
      <c r="C176">
        <v>2.8000000000000001E-2</v>
      </c>
      <c r="D176">
        <v>3.3000000000000002E-2</v>
      </c>
      <c r="E176">
        <v>3.7999999999999999E-2</v>
      </c>
      <c r="F176">
        <v>4.2999999999999997E-2</v>
      </c>
      <c r="G176">
        <v>4.2000000000000003E-2</v>
      </c>
      <c r="H176">
        <v>4.3999999999999997E-2</v>
      </c>
      <c r="I176">
        <v>4.5999999999999999E-2</v>
      </c>
      <c r="J176">
        <v>0.05</v>
      </c>
    </row>
    <row r="177" spans="1:10" x14ac:dyDescent="0.25">
      <c r="A177">
        <v>361</v>
      </c>
      <c r="B177">
        <v>1.6E-2</v>
      </c>
      <c r="C177">
        <v>2.8000000000000001E-2</v>
      </c>
      <c r="D177">
        <v>3.3000000000000002E-2</v>
      </c>
      <c r="E177">
        <v>3.6999999999999998E-2</v>
      </c>
      <c r="F177">
        <v>4.2000000000000003E-2</v>
      </c>
      <c r="G177">
        <v>4.1000000000000002E-2</v>
      </c>
      <c r="H177">
        <v>4.2999999999999997E-2</v>
      </c>
      <c r="I177">
        <v>4.4999999999999998E-2</v>
      </c>
      <c r="J177">
        <v>4.9000000000000002E-2</v>
      </c>
    </row>
    <row r="178" spans="1:10" x14ac:dyDescent="0.25">
      <c r="A178">
        <v>362</v>
      </c>
      <c r="B178">
        <v>1.6E-2</v>
      </c>
      <c r="C178">
        <v>2.8000000000000001E-2</v>
      </c>
      <c r="D178">
        <v>3.3000000000000002E-2</v>
      </c>
      <c r="E178">
        <v>3.6999999999999998E-2</v>
      </c>
      <c r="F178">
        <v>4.2000000000000003E-2</v>
      </c>
      <c r="G178">
        <v>0.04</v>
      </c>
      <c r="H178">
        <v>4.2999999999999997E-2</v>
      </c>
      <c r="I178">
        <v>4.4999999999999998E-2</v>
      </c>
      <c r="J178">
        <v>4.8000000000000001E-2</v>
      </c>
    </row>
    <row r="179" spans="1:10" x14ac:dyDescent="0.25">
      <c r="A179">
        <v>363</v>
      </c>
      <c r="B179">
        <v>1.7000000000000001E-2</v>
      </c>
      <c r="C179">
        <v>2.8000000000000001E-2</v>
      </c>
      <c r="D179">
        <v>3.3000000000000002E-2</v>
      </c>
      <c r="E179">
        <v>3.6999999999999998E-2</v>
      </c>
      <c r="F179">
        <v>4.2000000000000003E-2</v>
      </c>
      <c r="G179">
        <v>0.04</v>
      </c>
      <c r="H179">
        <v>4.2000000000000003E-2</v>
      </c>
      <c r="I179">
        <v>4.3999999999999997E-2</v>
      </c>
      <c r="J179">
        <v>4.8000000000000001E-2</v>
      </c>
    </row>
    <row r="180" spans="1:10" x14ac:dyDescent="0.25">
      <c r="A180">
        <v>364</v>
      </c>
      <c r="B180">
        <v>1.6E-2</v>
      </c>
      <c r="C180">
        <v>2.7E-2</v>
      </c>
      <c r="D180">
        <v>3.2000000000000001E-2</v>
      </c>
      <c r="E180">
        <v>3.6999999999999998E-2</v>
      </c>
      <c r="F180">
        <v>4.1000000000000002E-2</v>
      </c>
      <c r="G180">
        <v>0.04</v>
      </c>
      <c r="H180">
        <v>4.2000000000000003E-2</v>
      </c>
      <c r="I180">
        <v>4.3999999999999997E-2</v>
      </c>
      <c r="J180">
        <v>4.7E-2</v>
      </c>
    </row>
    <row r="181" spans="1:10" x14ac:dyDescent="0.25">
      <c r="A181">
        <v>365</v>
      </c>
      <c r="B181">
        <v>1.7000000000000001E-2</v>
      </c>
      <c r="C181">
        <v>2.7E-2</v>
      </c>
      <c r="D181">
        <v>3.2000000000000001E-2</v>
      </c>
      <c r="E181">
        <v>3.5999999999999997E-2</v>
      </c>
      <c r="F181">
        <v>4.1000000000000002E-2</v>
      </c>
      <c r="G181">
        <v>3.9E-2</v>
      </c>
      <c r="H181">
        <v>4.1000000000000002E-2</v>
      </c>
      <c r="I181">
        <v>4.2999999999999997E-2</v>
      </c>
      <c r="J181">
        <v>4.7E-2</v>
      </c>
    </row>
    <row r="182" spans="1:10" x14ac:dyDescent="0.25">
      <c r="A182">
        <v>366</v>
      </c>
      <c r="B182">
        <v>1.7000000000000001E-2</v>
      </c>
      <c r="C182">
        <v>2.7E-2</v>
      </c>
      <c r="D182">
        <v>3.2000000000000001E-2</v>
      </c>
      <c r="E182">
        <v>3.5999999999999997E-2</v>
      </c>
      <c r="F182">
        <v>4.1000000000000002E-2</v>
      </c>
      <c r="G182">
        <v>3.9E-2</v>
      </c>
      <c r="H182">
        <v>4.1000000000000002E-2</v>
      </c>
      <c r="I182">
        <v>4.2999999999999997E-2</v>
      </c>
      <c r="J182">
        <v>4.7E-2</v>
      </c>
    </row>
    <row r="183" spans="1:10" x14ac:dyDescent="0.25">
      <c r="A183">
        <v>367</v>
      </c>
      <c r="B183">
        <v>1.7000000000000001E-2</v>
      </c>
      <c r="C183">
        <v>2.7E-2</v>
      </c>
      <c r="D183">
        <v>3.1E-2</v>
      </c>
      <c r="E183">
        <v>3.5999999999999997E-2</v>
      </c>
      <c r="F183">
        <v>0.04</v>
      </c>
      <c r="G183">
        <v>3.7999999999999999E-2</v>
      </c>
      <c r="H183">
        <v>0.04</v>
      </c>
      <c r="I183">
        <v>4.2000000000000003E-2</v>
      </c>
      <c r="J183">
        <v>4.5999999999999999E-2</v>
      </c>
    </row>
    <row r="184" spans="1:10" x14ac:dyDescent="0.25">
      <c r="A184">
        <v>368</v>
      </c>
      <c r="B184">
        <v>1.7000000000000001E-2</v>
      </c>
      <c r="C184">
        <v>2.7E-2</v>
      </c>
      <c r="D184">
        <v>3.1E-2</v>
      </c>
      <c r="E184">
        <v>3.5999999999999997E-2</v>
      </c>
      <c r="F184">
        <v>0.04</v>
      </c>
      <c r="G184">
        <v>3.7999999999999999E-2</v>
      </c>
      <c r="H184">
        <v>0.04</v>
      </c>
      <c r="I184">
        <v>4.2000000000000003E-2</v>
      </c>
      <c r="J184">
        <v>4.5999999999999999E-2</v>
      </c>
    </row>
    <row r="185" spans="1:10" x14ac:dyDescent="0.25">
      <c r="A185">
        <v>369</v>
      </c>
      <c r="B185">
        <v>1.7000000000000001E-2</v>
      </c>
      <c r="C185">
        <v>2.5999999999999999E-2</v>
      </c>
      <c r="D185">
        <v>3.1E-2</v>
      </c>
      <c r="E185">
        <v>3.5000000000000003E-2</v>
      </c>
      <c r="F185">
        <v>3.9E-2</v>
      </c>
      <c r="G185">
        <v>3.7999999999999999E-2</v>
      </c>
      <c r="H185">
        <v>3.9E-2</v>
      </c>
      <c r="I185">
        <v>4.1000000000000002E-2</v>
      </c>
      <c r="J185">
        <v>4.4999999999999998E-2</v>
      </c>
    </row>
    <row r="186" spans="1:10" x14ac:dyDescent="0.25">
      <c r="A186">
        <v>370</v>
      </c>
      <c r="B186">
        <v>1.7000000000000001E-2</v>
      </c>
      <c r="C186">
        <v>2.5999999999999999E-2</v>
      </c>
      <c r="D186">
        <v>3.1E-2</v>
      </c>
      <c r="E186">
        <v>3.5000000000000003E-2</v>
      </c>
      <c r="F186">
        <v>3.9E-2</v>
      </c>
      <c r="G186">
        <v>3.6999999999999998E-2</v>
      </c>
      <c r="H186">
        <v>3.9E-2</v>
      </c>
      <c r="I186">
        <v>4.1000000000000002E-2</v>
      </c>
      <c r="J186">
        <v>4.4999999999999998E-2</v>
      </c>
    </row>
    <row r="187" spans="1:10" x14ac:dyDescent="0.25">
      <c r="A187">
        <v>371</v>
      </c>
      <c r="B187">
        <v>1.7000000000000001E-2</v>
      </c>
      <c r="C187">
        <v>2.5999999999999999E-2</v>
      </c>
      <c r="D187">
        <v>0.03</v>
      </c>
      <c r="E187">
        <v>3.4000000000000002E-2</v>
      </c>
      <c r="F187">
        <v>3.9E-2</v>
      </c>
      <c r="G187">
        <v>3.6999999999999998E-2</v>
      </c>
      <c r="H187">
        <v>3.9E-2</v>
      </c>
      <c r="I187">
        <v>4.1000000000000002E-2</v>
      </c>
      <c r="J187">
        <v>4.3999999999999997E-2</v>
      </c>
    </row>
    <row r="188" spans="1:10" x14ac:dyDescent="0.25">
      <c r="A188">
        <v>372</v>
      </c>
      <c r="B188">
        <v>1.7000000000000001E-2</v>
      </c>
      <c r="C188">
        <v>2.5999999999999999E-2</v>
      </c>
      <c r="D188">
        <v>0.03</v>
      </c>
      <c r="E188">
        <v>3.4000000000000002E-2</v>
      </c>
      <c r="F188">
        <v>3.9E-2</v>
      </c>
      <c r="G188">
        <v>3.6999999999999998E-2</v>
      </c>
      <c r="H188">
        <v>3.9E-2</v>
      </c>
      <c r="I188">
        <v>0.04</v>
      </c>
      <c r="J188">
        <v>4.3999999999999997E-2</v>
      </c>
    </row>
    <row r="189" spans="1:10" x14ac:dyDescent="0.25">
      <c r="A189">
        <v>373</v>
      </c>
      <c r="B189">
        <v>1.7000000000000001E-2</v>
      </c>
      <c r="C189">
        <v>2.5999999999999999E-2</v>
      </c>
      <c r="D189">
        <v>0.03</v>
      </c>
      <c r="E189">
        <v>3.4000000000000002E-2</v>
      </c>
      <c r="F189">
        <v>3.7999999999999999E-2</v>
      </c>
      <c r="G189">
        <v>3.5999999999999997E-2</v>
      </c>
      <c r="H189">
        <v>3.7999999999999999E-2</v>
      </c>
      <c r="I189">
        <v>0.04</v>
      </c>
      <c r="J189">
        <v>4.3999999999999997E-2</v>
      </c>
    </row>
    <row r="190" spans="1:10" x14ac:dyDescent="0.25">
      <c r="A190">
        <v>374</v>
      </c>
      <c r="B190">
        <v>1.7000000000000001E-2</v>
      </c>
      <c r="C190">
        <v>2.5999999999999999E-2</v>
      </c>
      <c r="D190">
        <v>2.9000000000000001E-2</v>
      </c>
      <c r="E190">
        <v>3.3000000000000002E-2</v>
      </c>
      <c r="F190">
        <v>3.7999999999999999E-2</v>
      </c>
      <c r="G190">
        <v>3.5999999999999997E-2</v>
      </c>
      <c r="H190">
        <v>3.7999999999999999E-2</v>
      </c>
      <c r="I190">
        <v>0.04</v>
      </c>
      <c r="J190">
        <v>4.2999999999999997E-2</v>
      </c>
    </row>
    <row r="191" spans="1:10" x14ac:dyDescent="0.25">
      <c r="A191">
        <v>375</v>
      </c>
      <c r="B191">
        <v>1.7000000000000001E-2</v>
      </c>
      <c r="C191">
        <v>2.5000000000000001E-2</v>
      </c>
      <c r="D191">
        <v>2.9000000000000001E-2</v>
      </c>
      <c r="E191">
        <v>3.3000000000000002E-2</v>
      </c>
      <c r="F191">
        <v>3.7999999999999999E-2</v>
      </c>
      <c r="G191">
        <v>3.5999999999999997E-2</v>
      </c>
      <c r="H191">
        <v>3.6999999999999998E-2</v>
      </c>
      <c r="I191">
        <v>3.9E-2</v>
      </c>
      <c r="J191">
        <v>4.2999999999999997E-2</v>
      </c>
    </row>
    <row r="192" spans="1:10" x14ac:dyDescent="0.25">
      <c r="A192">
        <v>376</v>
      </c>
      <c r="B192">
        <v>1.7000000000000001E-2</v>
      </c>
      <c r="C192">
        <v>2.5000000000000001E-2</v>
      </c>
      <c r="D192">
        <v>2.9000000000000001E-2</v>
      </c>
      <c r="E192">
        <v>3.2000000000000001E-2</v>
      </c>
      <c r="F192">
        <v>3.6999999999999998E-2</v>
      </c>
      <c r="G192">
        <v>3.5999999999999997E-2</v>
      </c>
      <c r="H192">
        <v>3.6999999999999998E-2</v>
      </c>
      <c r="I192">
        <v>3.9E-2</v>
      </c>
      <c r="J192">
        <v>4.2000000000000003E-2</v>
      </c>
    </row>
    <row r="193" spans="1:10" x14ac:dyDescent="0.25">
      <c r="A193">
        <v>377</v>
      </c>
      <c r="B193">
        <v>1.7000000000000001E-2</v>
      </c>
      <c r="C193">
        <v>2.5000000000000001E-2</v>
      </c>
      <c r="D193">
        <v>2.9000000000000001E-2</v>
      </c>
      <c r="E193">
        <v>3.2000000000000001E-2</v>
      </c>
      <c r="F193">
        <v>3.6999999999999998E-2</v>
      </c>
      <c r="G193">
        <v>3.5000000000000003E-2</v>
      </c>
      <c r="H193">
        <v>3.6999999999999998E-2</v>
      </c>
      <c r="I193">
        <v>3.7999999999999999E-2</v>
      </c>
      <c r="J193">
        <v>4.2000000000000003E-2</v>
      </c>
    </row>
    <row r="194" spans="1:10" x14ac:dyDescent="0.25">
      <c r="A194">
        <v>378</v>
      </c>
      <c r="B194">
        <v>1.7000000000000001E-2</v>
      </c>
      <c r="C194">
        <v>2.5000000000000001E-2</v>
      </c>
      <c r="D194">
        <v>2.8000000000000001E-2</v>
      </c>
      <c r="E194">
        <v>3.1E-2</v>
      </c>
      <c r="F194">
        <v>3.6999999999999998E-2</v>
      </c>
      <c r="G194">
        <v>3.5000000000000003E-2</v>
      </c>
      <c r="H194">
        <v>3.5999999999999997E-2</v>
      </c>
      <c r="I194">
        <v>3.7999999999999999E-2</v>
      </c>
      <c r="J194">
        <v>4.1000000000000002E-2</v>
      </c>
    </row>
    <row r="195" spans="1:10" x14ac:dyDescent="0.25">
      <c r="A195">
        <v>379</v>
      </c>
      <c r="B195">
        <v>1.7000000000000001E-2</v>
      </c>
      <c r="C195">
        <v>2.5000000000000001E-2</v>
      </c>
      <c r="D195">
        <v>2.8000000000000001E-2</v>
      </c>
      <c r="E195">
        <v>3.1E-2</v>
      </c>
      <c r="F195">
        <v>3.5999999999999997E-2</v>
      </c>
      <c r="G195">
        <v>3.5000000000000003E-2</v>
      </c>
      <c r="H195">
        <v>3.5999999999999997E-2</v>
      </c>
      <c r="I195">
        <v>3.6999999999999998E-2</v>
      </c>
      <c r="J195">
        <v>4.1000000000000002E-2</v>
      </c>
    </row>
    <row r="196" spans="1:10" x14ac:dyDescent="0.25">
      <c r="A196">
        <v>380</v>
      </c>
      <c r="B196">
        <v>1.7000000000000001E-2</v>
      </c>
      <c r="C196">
        <v>2.5000000000000001E-2</v>
      </c>
      <c r="D196">
        <v>2.8000000000000001E-2</v>
      </c>
      <c r="E196">
        <v>3.1E-2</v>
      </c>
      <c r="F196">
        <v>3.5999999999999997E-2</v>
      </c>
      <c r="G196">
        <v>3.4000000000000002E-2</v>
      </c>
      <c r="H196">
        <v>3.5000000000000003E-2</v>
      </c>
      <c r="I196">
        <v>3.6999999999999998E-2</v>
      </c>
      <c r="J196">
        <v>4.1000000000000002E-2</v>
      </c>
    </row>
    <row r="197" spans="1:10" x14ac:dyDescent="0.25">
      <c r="A197">
        <v>381</v>
      </c>
      <c r="B197">
        <v>1.7000000000000001E-2</v>
      </c>
      <c r="C197">
        <v>2.5000000000000001E-2</v>
      </c>
      <c r="D197">
        <v>2.8000000000000001E-2</v>
      </c>
      <c r="E197">
        <v>3.1E-2</v>
      </c>
      <c r="F197">
        <v>3.5999999999999997E-2</v>
      </c>
      <c r="G197">
        <v>3.4000000000000002E-2</v>
      </c>
      <c r="H197">
        <v>3.5000000000000003E-2</v>
      </c>
      <c r="I197">
        <v>3.6999999999999998E-2</v>
      </c>
      <c r="J197">
        <v>0.04</v>
      </c>
    </row>
    <row r="198" spans="1:10" x14ac:dyDescent="0.25">
      <c r="A198">
        <v>382</v>
      </c>
      <c r="B198">
        <v>1.7000000000000001E-2</v>
      </c>
      <c r="C198">
        <v>2.5000000000000001E-2</v>
      </c>
      <c r="D198">
        <v>2.7E-2</v>
      </c>
      <c r="E198">
        <v>0.03</v>
      </c>
      <c r="F198">
        <v>3.5000000000000003E-2</v>
      </c>
      <c r="G198">
        <v>3.4000000000000002E-2</v>
      </c>
      <c r="H198">
        <v>3.5000000000000003E-2</v>
      </c>
      <c r="I198">
        <v>3.5999999999999997E-2</v>
      </c>
      <c r="J198">
        <v>0.04</v>
      </c>
    </row>
    <row r="199" spans="1:10" x14ac:dyDescent="0.25">
      <c r="A199">
        <v>383</v>
      </c>
      <c r="B199">
        <v>1.7000000000000001E-2</v>
      </c>
      <c r="C199">
        <v>2.5000000000000001E-2</v>
      </c>
      <c r="D199">
        <v>2.7E-2</v>
      </c>
      <c r="E199">
        <v>0.03</v>
      </c>
      <c r="F199">
        <v>3.5000000000000003E-2</v>
      </c>
      <c r="G199">
        <v>3.3000000000000002E-2</v>
      </c>
      <c r="H199">
        <v>3.5000000000000003E-2</v>
      </c>
      <c r="I199">
        <v>3.5999999999999997E-2</v>
      </c>
      <c r="J199">
        <v>0.04</v>
      </c>
    </row>
    <row r="200" spans="1:10" x14ac:dyDescent="0.25">
      <c r="A200">
        <v>384</v>
      </c>
      <c r="B200">
        <v>1.7000000000000001E-2</v>
      </c>
      <c r="C200">
        <v>2.4E-2</v>
      </c>
      <c r="D200">
        <v>2.7E-2</v>
      </c>
      <c r="E200">
        <v>0.03</v>
      </c>
      <c r="F200">
        <v>3.5000000000000003E-2</v>
      </c>
      <c r="G200">
        <v>3.3000000000000002E-2</v>
      </c>
      <c r="H200">
        <v>3.4000000000000002E-2</v>
      </c>
      <c r="I200">
        <v>3.5999999999999997E-2</v>
      </c>
      <c r="J200">
        <v>3.9E-2</v>
      </c>
    </row>
    <row r="201" spans="1:10" x14ac:dyDescent="0.25">
      <c r="A201">
        <v>385</v>
      </c>
      <c r="B201">
        <v>1.7000000000000001E-2</v>
      </c>
      <c r="C201">
        <v>2.4E-2</v>
      </c>
      <c r="D201">
        <v>2.7E-2</v>
      </c>
      <c r="E201">
        <v>0.03</v>
      </c>
      <c r="F201">
        <v>3.5000000000000003E-2</v>
      </c>
      <c r="G201">
        <v>3.3000000000000002E-2</v>
      </c>
      <c r="H201">
        <v>3.4000000000000002E-2</v>
      </c>
      <c r="I201">
        <v>3.5000000000000003E-2</v>
      </c>
      <c r="J201">
        <v>3.9E-2</v>
      </c>
    </row>
    <row r="202" spans="1:10" x14ac:dyDescent="0.25">
      <c r="A202">
        <v>386</v>
      </c>
      <c r="B202">
        <v>1.7000000000000001E-2</v>
      </c>
      <c r="C202">
        <v>2.4E-2</v>
      </c>
      <c r="D202">
        <v>2.7E-2</v>
      </c>
      <c r="E202">
        <v>2.9000000000000001E-2</v>
      </c>
      <c r="F202">
        <v>3.4000000000000002E-2</v>
      </c>
      <c r="G202">
        <v>3.2000000000000001E-2</v>
      </c>
      <c r="H202">
        <v>3.4000000000000002E-2</v>
      </c>
      <c r="I202">
        <v>3.5000000000000003E-2</v>
      </c>
      <c r="J202">
        <v>3.9E-2</v>
      </c>
    </row>
    <row r="203" spans="1:10" x14ac:dyDescent="0.25">
      <c r="A203">
        <v>387</v>
      </c>
      <c r="B203">
        <v>1.7000000000000001E-2</v>
      </c>
      <c r="C203">
        <v>2.3E-2</v>
      </c>
      <c r="D203">
        <v>2.5999999999999999E-2</v>
      </c>
      <c r="E203">
        <v>2.9000000000000001E-2</v>
      </c>
      <c r="F203">
        <v>3.4000000000000002E-2</v>
      </c>
      <c r="G203">
        <v>3.2000000000000001E-2</v>
      </c>
      <c r="H203">
        <v>3.3000000000000002E-2</v>
      </c>
      <c r="I203">
        <v>3.5000000000000003E-2</v>
      </c>
      <c r="J203">
        <v>3.7999999999999999E-2</v>
      </c>
    </row>
    <row r="204" spans="1:10" x14ac:dyDescent="0.25">
      <c r="A204">
        <v>388</v>
      </c>
      <c r="B204">
        <v>1.7000000000000001E-2</v>
      </c>
      <c r="C204">
        <v>2.3E-2</v>
      </c>
      <c r="D204">
        <v>2.5999999999999999E-2</v>
      </c>
      <c r="E204">
        <v>2.9000000000000001E-2</v>
      </c>
      <c r="F204">
        <v>3.4000000000000002E-2</v>
      </c>
      <c r="G204">
        <v>3.2000000000000001E-2</v>
      </c>
      <c r="H204">
        <v>3.3000000000000002E-2</v>
      </c>
      <c r="I204">
        <v>3.5000000000000003E-2</v>
      </c>
      <c r="J204">
        <v>3.7999999999999999E-2</v>
      </c>
    </row>
    <row r="205" spans="1:10" x14ac:dyDescent="0.25">
      <c r="A205">
        <v>389</v>
      </c>
      <c r="B205">
        <v>1.7000000000000001E-2</v>
      </c>
      <c r="C205">
        <v>2.3E-2</v>
      </c>
      <c r="D205">
        <v>2.5999999999999999E-2</v>
      </c>
      <c r="E205">
        <v>2.8000000000000001E-2</v>
      </c>
      <c r="F205">
        <v>3.3000000000000002E-2</v>
      </c>
      <c r="G205">
        <v>3.2000000000000001E-2</v>
      </c>
      <c r="H205">
        <v>3.3000000000000002E-2</v>
      </c>
      <c r="I205">
        <v>3.4000000000000002E-2</v>
      </c>
      <c r="J205">
        <v>3.7999999999999999E-2</v>
      </c>
    </row>
    <row r="206" spans="1:10" x14ac:dyDescent="0.25">
      <c r="A206">
        <v>390</v>
      </c>
      <c r="B206">
        <v>1.7000000000000001E-2</v>
      </c>
      <c r="C206">
        <v>2.3E-2</v>
      </c>
      <c r="D206">
        <v>2.5999999999999999E-2</v>
      </c>
      <c r="E206">
        <v>2.8000000000000001E-2</v>
      </c>
      <c r="F206">
        <v>3.3000000000000002E-2</v>
      </c>
      <c r="G206">
        <v>3.1E-2</v>
      </c>
      <c r="H206">
        <v>3.2000000000000001E-2</v>
      </c>
      <c r="I206">
        <v>3.4000000000000002E-2</v>
      </c>
      <c r="J206">
        <v>3.6999999999999998E-2</v>
      </c>
    </row>
    <row r="207" spans="1:10" x14ac:dyDescent="0.25">
      <c r="A207">
        <v>391</v>
      </c>
      <c r="B207">
        <v>1.7000000000000001E-2</v>
      </c>
      <c r="C207">
        <v>2.1999999999999999E-2</v>
      </c>
      <c r="D207">
        <v>2.5999999999999999E-2</v>
      </c>
      <c r="E207">
        <v>2.8000000000000001E-2</v>
      </c>
      <c r="F207">
        <v>3.3000000000000002E-2</v>
      </c>
      <c r="G207">
        <v>3.1E-2</v>
      </c>
      <c r="H207">
        <v>3.2000000000000001E-2</v>
      </c>
      <c r="I207">
        <v>3.4000000000000002E-2</v>
      </c>
      <c r="J207">
        <v>3.6999999999999998E-2</v>
      </c>
    </row>
    <row r="208" spans="1:10" x14ac:dyDescent="0.25">
      <c r="A208">
        <v>392</v>
      </c>
      <c r="B208">
        <v>1.7000000000000001E-2</v>
      </c>
      <c r="C208">
        <v>2.1999999999999999E-2</v>
      </c>
      <c r="D208">
        <v>2.5000000000000001E-2</v>
      </c>
      <c r="E208">
        <v>2.8000000000000001E-2</v>
      </c>
      <c r="F208">
        <v>3.3000000000000002E-2</v>
      </c>
      <c r="G208">
        <v>3.1E-2</v>
      </c>
      <c r="H208">
        <v>3.2000000000000001E-2</v>
      </c>
      <c r="I208">
        <v>3.3000000000000002E-2</v>
      </c>
      <c r="J208">
        <v>3.6999999999999998E-2</v>
      </c>
    </row>
    <row r="209" spans="1:10" x14ac:dyDescent="0.25">
      <c r="A209">
        <v>393</v>
      </c>
      <c r="B209">
        <v>1.7000000000000001E-2</v>
      </c>
      <c r="C209">
        <v>2.1999999999999999E-2</v>
      </c>
      <c r="D209">
        <v>2.5000000000000001E-2</v>
      </c>
      <c r="E209">
        <v>2.8000000000000001E-2</v>
      </c>
      <c r="F209">
        <v>3.2000000000000001E-2</v>
      </c>
      <c r="G209">
        <v>3.1E-2</v>
      </c>
      <c r="H209">
        <v>3.2000000000000001E-2</v>
      </c>
      <c r="I209">
        <v>3.3000000000000002E-2</v>
      </c>
      <c r="J209">
        <v>3.5999999999999997E-2</v>
      </c>
    </row>
    <row r="210" spans="1:10" x14ac:dyDescent="0.25">
      <c r="A210">
        <v>394</v>
      </c>
      <c r="B210">
        <v>1.7000000000000001E-2</v>
      </c>
      <c r="C210">
        <v>2.1999999999999999E-2</v>
      </c>
      <c r="D210">
        <v>2.5000000000000001E-2</v>
      </c>
      <c r="E210">
        <v>2.7E-2</v>
      </c>
      <c r="F210">
        <v>3.2000000000000001E-2</v>
      </c>
      <c r="G210">
        <v>0.03</v>
      </c>
      <c r="H210">
        <v>3.1E-2</v>
      </c>
      <c r="I210">
        <v>3.3000000000000002E-2</v>
      </c>
      <c r="J210">
        <v>3.5999999999999997E-2</v>
      </c>
    </row>
    <row r="211" spans="1:10" x14ac:dyDescent="0.25">
      <c r="A211">
        <v>395</v>
      </c>
      <c r="B211">
        <v>1.7000000000000001E-2</v>
      </c>
      <c r="C211">
        <v>2.1999999999999999E-2</v>
      </c>
      <c r="D211">
        <v>2.5000000000000001E-2</v>
      </c>
      <c r="E211">
        <v>2.7E-2</v>
      </c>
      <c r="F211">
        <v>3.2000000000000001E-2</v>
      </c>
      <c r="G211">
        <v>0.03</v>
      </c>
      <c r="H211">
        <v>3.1E-2</v>
      </c>
      <c r="I211">
        <v>3.3000000000000002E-2</v>
      </c>
      <c r="J211">
        <v>3.5999999999999997E-2</v>
      </c>
    </row>
    <row r="212" spans="1:10" x14ac:dyDescent="0.25">
      <c r="A212">
        <v>396</v>
      </c>
      <c r="B212">
        <v>1.6E-2</v>
      </c>
      <c r="C212">
        <v>2.1999999999999999E-2</v>
      </c>
      <c r="D212">
        <v>2.5000000000000001E-2</v>
      </c>
      <c r="E212">
        <v>2.7E-2</v>
      </c>
      <c r="F212">
        <v>3.2000000000000001E-2</v>
      </c>
      <c r="G212">
        <v>0.03</v>
      </c>
      <c r="H212">
        <v>3.1E-2</v>
      </c>
      <c r="I212">
        <v>3.2000000000000001E-2</v>
      </c>
      <c r="J212">
        <v>3.5000000000000003E-2</v>
      </c>
    </row>
    <row r="213" spans="1:10" x14ac:dyDescent="0.25">
      <c r="A213">
        <v>397</v>
      </c>
      <c r="B213">
        <v>1.6E-2</v>
      </c>
      <c r="C213">
        <v>2.1000000000000001E-2</v>
      </c>
      <c r="D213">
        <v>2.4E-2</v>
      </c>
      <c r="E213">
        <v>2.7E-2</v>
      </c>
      <c r="F213">
        <v>3.1E-2</v>
      </c>
      <c r="G213">
        <v>0.03</v>
      </c>
      <c r="H213">
        <v>0.03</v>
      </c>
      <c r="I213">
        <v>3.2000000000000001E-2</v>
      </c>
      <c r="J213">
        <v>3.5000000000000003E-2</v>
      </c>
    </row>
    <row r="214" spans="1:10" x14ac:dyDescent="0.25">
      <c r="A214">
        <v>398</v>
      </c>
      <c r="B214">
        <v>1.6E-2</v>
      </c>
      <c r="C214">
        <v>2.1999999999999999E-2</v>
      </c>
      <c r="D214">
        <v>2.4E-2</v>
      </c>
      <c r="E214">
        <v>2.5999999999999999E-2</v>
      </c>
      <c r="F214">
        <v>3.1E-2</v>
      </c>
      <c r="G214">
        <v>2.9000000000000001E-2</v>
      </c>
      <c r="H214">
        <v>0.03</v>
      </c>
      <c r="I214">
        <v>3.2000000000000001E-2</v>
      </c>
      <c r="J214">
        <v>3.5000000000000003E-2</v>
      </c>
    </row>
    <row r="215" spans="1:10" x14ac:dyDescent="0.25">
      <c r="A215">
        <v>399</v>
      </c>
      <c r="B215">
        <v>1.6E-2</v>
      </c>
      <c r="C215">
        <v>2.1000000000000001E-2</v>
      </c>
      <c r="D215">
        <v>2.4E-2</v>
      </c>
      <c r="E215">
        <v>2.5999999999999999E-2</v>
      </c>
      <c r="F215">
        <v>3.1E-2</v>
      </c>
      <c r="G215">
        <v>2.9000000000000001E-2</v>
      </c>
      <c r="H215">
        <v>0.03</v>
      </c>
      <c r="I215">
        <v>3.1E-2</v>
      </c>
      <c r="J215">
        <v>3.5000000000000003E-2</v>
      </c>
    </row>
    <row r="216" spans="1:10" x14ac:dyDescent="0.25">
      <c r="A216">
        <v>400</v>
      </c>
      <c r="B216">
        <v>1.6E-2</v>
      </c>
      <c r="C216">
        <v>2.1000000000000001E-2</v>
      </c>
      <c r="D216">
        <v>2.4E-2</v>
      </c>
      <c r="E216">
        <v>2.5999999999999999E-2</v>
      </c>
      <c r="F216">
        <v>3.1E-2</v>
      </c>
      <c r="G216">
        <v>2.9000000000000001E-2</v>
      </c>
      <c r="H216">
        <v>0.03</v>
      </c>
      <c r="I216">
        <v>3.1E-2</v>
      </c>
      <c r="J216">
        <v>3.4000000000000002E-2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045C-BFCB-465F-866B-86B87FFC2833}">
  <dimension ref="A1:J216"/>
  <sheetViews>
    <sheetView workbookViewId="0">
      <selection sqref="A1:XFD1048576"/>
    </sheetView>
  </sheetViews>
  <sheetFormatPr baseColWidth="10" defaultRowHeight="15" x14ac:dyDescent="0.25"/>
  <sheetData>
    <row r="1" spans="1:10" x14ac:dyDescent="0.25">
      <c r="B1" s="38">
        <v>0.40277777777777773</v>
      </c>
      <c r="C1" s="38">
        <v>0.4236111111111111</v>
      </c>
      <c r="D1" s="38">
        <v>0.44444444444444398</v>
      </c>
      <c r="E1" s="38">
        <v>0.46527777777777801</v>
      </c>
      <c r="F1" s="38">
        <v>0.48611111111111199</v>
      </c>
      <c r="G1" s="38">
        <v>0.52777777777777901</v>
      </c>
      <c r="H1" s="38">
        <v>0.56944444444444497</v>
      </c>
      <c r="I1" s="38">
        <v>0.61111111111111205</v>
      </c>
      <c r="J1" s="38">
        <v>0.65277777777777901</v>
      </c>
    </row>
    <row r="2" spans="1:10" x14ac:dyDescent="0.25">
      <c r="B2">
        <v>0</v>
      </c>
      <c r="C2">
        <v>0.5</v>
      </c>
      <c r="D2">
        <v>1</v>
      </c>
      <c r="E2">
        <v>1.5</v>
      </c>
      <c r="F2">
        <v>2</v>
      </c>
      <c r="G2">
        <v>3</v>
      </c>
      <c r="H2">
        <v>4</v>
      </c>
      <c r="I2">
        <v>5</v>
      </c>
      <c r="J2">
        <v>6</v>
      </c>
    </row>
    <row r="5" spans="1:10" x14ac:dyDescent="0.25">
      <c r="A5" t="s">
        <v>91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</row>
    <row r="6" spans="1:10" x14ac:dyDescent="0.25">
      <c r="A6">
        <v>190</v>
      </c>
      <c r="B6">
        <v>2.1389999999999998</v>
      </c>
      <c r="C6">
        <v>-0.73699999999999999</v>
      </c>
      <c r="D6">
        <v>1.556</v>
      </c>
      <c r="E6">
        <v>-2.004</v>
      </c>
      <c r="F6">
        <v>-1.8049999999999999</v>
      </c>
      <c r="G6">
        <v>1.6759999999999999</v>
      </c>
      <c r="H6">
        <v>0.66800000000000004</v>
      </c>
      <c r="I6">
        <v>1.6279999999999999</v>
      </c>
      <c r="J6">
        <v>-2.536</v>
      </c>
    </row>
    <row r="7" spans="1:10" x14ac:dyDescent="0.25">
      <c r="A7">
        <v>191</v>
      </c>
      <c r="B7">
        <v>0.40799999999999997</v>
      </c>
      <c r="C7">
        <v>-1.3759999999999999</v>
      </c>
      <c r="D7">
        <v>0.67500000000000004</v>
      </c>
      <c r="E7">
        <v>-1.244</v>
      </c>
      <c r="F7">
        <v>-1.1719999999999999</v>
      </c>
      <c r="G7">
        <v>-0.74399999999999999</v>
      </c>
      <c r="H7">
        <v>-1.163</v>
      </c>
      <c r="I7">
        <v>-2.044</v>
      </c>
      <c r="J7">
        <v>-2.0950000000000002</v>
      </c>
    </row>
    <row r="8" spans="1:10" x14ac:dyDescent="0.25">
      <c r="A8">
        <v>192</v>
      </c>
      <c r="B8">
        <v>0.39600000000000002</v>
      </c>
      <c r="C8">
        <v>-1.1279999999999999</v>
      </c>
      <c r="D8">
        <v>0.20399999999999999</v>
      </c>
      <c r="E8">
        <v>-0.45300000000000001</v>
      </c>
      <c r="F8">
        <v>-1.6759999999999999</v>
      </c>
      <c r="G8">
        <v>-1.794</v>
      </c>
      <c r="H8">
        <v>0.63500000000000001</v>
      </c>
      <c r="I8">
        <v>-1.611</v>
      </c>
      <c r="J8">
        <v>-2.0529999999999999</v>
      </c>
    </row>
    <row r="9" spans="1:10" x14ac:dyDescent="0.25">
      <c r="A9">
        <v>193</v>
      </c>
      <c r="B9">
        <v>0.184</v>
      </c>
      <c r="C9">
        <v>-1.2090000000000001</v>
      </c>
      <c r="D9">
        <v>0.29399999999999998</v>
      </c>
      <c r="E9">
        <v>0.26100000000000001</v>
      </c>
      <c r="F9">
        <v>-1.4139999999999999</v>
      </c>
      <c r="G9">
        <v>-1.679</v>
      </c>
      <c r="H9">
        <v>-0.87</v>
      </c>
      <c r="I9">
        <v>-1.373</v>
      </c>
      <c r="J9">
        <v>-1.9</v>
      </c>
    </row>
    <row r="10" spans="1:10" x14ac:dyDescent="0.25">
      <c r="A10">
        <v>194</v>
      </c>
      <c r="B10">
        <v>-0.28299999999999997</v>
      </c>
      <c r="C10">
        <v>-1.1439999999999999</v>
      </c>
      <c r="D10">
        <v>1.2330000000000001</v>
      </c>
      <c r="E10">
        <v>-0.45300000000000001</v>
      </c>
      <c r="F10">
        <v>-1.6120000000000001</v>
      </c>
      <c r="G10">
        <v>-0.47599999999999998</v>
      </c>
      <c r="H10">
        <v>-1.7190000000000001</v>
      </c>
      <c r="I10">
        <v>-0.66600000000000004</v>
      </c>
      <c r="J10">
        <v>-2.2200000000000002</v>
      </c>
    </row>
    <row r="11" spans="1:10" hidden="1" x14ac:dyDescent="0.25">
      <c r="A11">
        <v>195</v>
      </c>
      <c r="B11">
        <v>-1.266</v>
      </c>
      <c r="C11">
        <v>-0.68700000000000006</v>
      </c>
      <c r="D11">
        <v>-0.152</v>
      </c>
      <c r="E11">
        <v>-0.36599999999999999</v>
      </c>
      <c r="F11">
        <v>-0.90600000000000003</v>
      </c>
      <c r="G11">
        <v>-1.165</v>
      </c>
      <c r="H11">
        <v>-0.10199999999999999</v>
      </c>
      <c r="I11">
        <v>-1.4590000000000001</v>
      </c>
      <c r="J11">
        <v>-3.0339999999999998</v>
      </c>
    </row>
    <row r="12" spans="1:10" hidden="1" x14ac:dyDescent="0.25">
      <c r="A12">
        <v>196</v>
      </c>
      <c r="B12">
        <v>-0.59699999999999998</v>
      </c>
      <c r="C12">
        <v>-0.67700000000000005</v>
      </c>
      <c r="D12">
        <v>0.50600000000000001</v>
      </c>
      <c r="E12">
        <v>-0.37</v>
      </c>
      <c r="F12">
        <v>-1.6950000000000001</v>
      </c>
      <c r="G12">
        <v>-1.728</v>
      </c>
      <c r="H12">
        <v>-0.623</v>
      </c>
      <c r="I12">
        <v>-1.2569999999999999</v>
      </c>
      <c r="J12">
        <v>-2.3039999999999998</v>
      </c>
    </row>
    <row r="13" spans="1:10" hidden="1" x14ac:dyDescent="0.25">
      <c r="A13">
        <v>197</v>
      </c>
      <c r="B13">
        <v>0.27200000000000002</v>
      </c>
      <c r="C13">
        <v>-0.77800000000000002</v>
      </c>
      <c r="D13">
        <v>1.145</v>
      </c>
      <c r="E13">
        <v>5.6000000000000001E-2</v>
      </c>
      <c r="F13">
        <v>-0.35199999999999998</v>
      </c>
      <c r="G13">
        <v>-2.4329999999999998</v>
      </c>
      <c r="H13">
        <v>0.68100000000000005</v>
      </c>
      <c r="I13">
        <v>-2.5539999999999998</v>
      </c>
      <c r="J13">
        <v>-1.5089999999999999</v>
      </c>
    </row>
    <row r="14" spans="1:10" hidden="1" x14ac:dyDescent="0.25">
      <c r="A14">
        <v>198</v>
      </c>
      <c r="B14">
        <v>-0.38100000000000001</v>
      </c>
      <c r="C14">
        <v>-2.0139999999999998</v>
      </c>
      <c r="D14">
        <v>0.30399999999999999</v>
      </c>
      <c r="E14">
        <v>-1.5369999999999999</v>
      </c>
      <c r="F14">
        <v>-0.60699999999999998</v>
      </c>
      <c r="G14">
        <v>-2.056</v>
      </c>
      <c r="H14">
        <v>-1.2869999999999999</v>
      </c>
      <c r="I14">
        <v>-2.8620000000000001</v>
      </c>
      <c r="J14">
        <v>-2.0830000000000002</v>
      </c>
    </row>
    <row r="15" spans="1:10" hidden="1" x14ac:dyDescent="0.25">
      <c r="A15">
        <v>199</v>
      </c>
      <c r="B15">
        <v>-1.673</v>
      </c>
      <c r="C15">
        <v>-1.296</v>
      </c>
      <c r="D15">
        <v>-1.226</v>
      </c>
      <c r="E15">
        <v>-1.44</v>
      </c>
      <c r="F15">
        <v>-1.6859999999999999</v>
      </c>
      <c r="G15">
        <v>-2.238</v>
      </c>
      <c r="H15">
        <v>-2.2970000000000002</v>
      </c>
      <c r="I15">
        <v>-2.7320000000000002</v>
      </c>
      <c r="J15">
        <v>-3.0369999999999999</v>
      </c>
    </row>
    <row r="16" spans="1:10" hidden="1" x14ac:dyDescent="0.25">
      <c r="A16">
        <v>200</v>
      </c>
      <c r="B16">
        <v>-1.6419999999999999</v>
      </c>
      <c r="C16">
        <v>-2.1259999999999999</v>
      </c>
      <c r="D16">
        <v>-1.7310000000000001</v>
      </c>
      <c r="E16">
        <v>-1.9390000000000001</v>
      </c>
      <c r="F16">
        <v>-1.2290000000000001</v>
      </c>
      <c r="G16">
        <v>-2.0579999999999998</v>
      </c>
      <c r="H16">
        <v>-1.734</v>
      </c>
      <c r="I16">
        <v>-2.5459999999999998</v>
      </c>
      <c r="J16">
        <v>-2.589</v>
      </c>
    </row>
    <row r="17" spans="1:10" hidden="1" x14ac:dyDescent="0.25">
      <c r="A17">
        <v>201</v>
      </c>
      <c r="B17">
        <v>-1.752</v>
      </c>
      <c r="C17">
        <v>-2.0409999999999999</v>
      </c>
      <c r="D17">
        <v>-2.1230000000000002</v>
      </c>
      <c r="E17">
        <v>-2.1389999999999998</v>
      </c>
      <c r="F17">
        <v>-2.8340000000000001</v>
      </c>
      <c r="G17">
        <v>-2.8170000000000002</v>
      </c>
      <c r="H17">
        <v>-3.2669999999999999</v>
      </c>
      <c r="I17">
        <v>-2.524</v>
      </c>
      <c r="J17">
        <v>-3.359</v>
      </c>
    </row>
    <row r="18" spans="1:10" hidden="1" x14ac:dyDescent="0.25">
      <c r="A18">
        <v>202</v>
      </c>
      <c r="B18">
        <v>-1.802</v>
      </c>
      <c r="C18">
        <v>-1.8959999999999999</v>
      </c>
      <c r="D18">
        <v>-1.696</v>
      </c>
      <c r="E18">
        <v>-1.944</v>
      </c>
      <c r="F18">
        <v>-2.101</v>
      </c>
      <c r="G18">
        <v>-2.9620000000000002</v>
      </c>
      <c r="H18">
        <v>-2.1779999999999999</v>
      </c>
      <c r="I18">
        <v>-3.2480000000000002</v>
      </c>
      <c r="J18">
        <v>-3.7970000000000002</v>
      </c>
    </row>
    <row r="19" spans="1:10" hidden="1" x14ac:dyDescent="0.25">
      <c r="A19">
        <v>203</v>
      </c>
      <c r="B19">
        <v>-1.6839999999999999</v>
      </c>
      <c r="C19">
        <v>-2.4710000000000001</v>
      </c>
      <c r="D19">
        <v>-2.169</v>
      </c>
      <c r="E19">
        <v>-2.3340000000000001</v>
      </c>
      <c r="F19">
        <v>-2.4729999999999999</v>
      </c>
      <c r="G19">
        <v>-3.2759999999999998</v>
      </c>
      <c r="H19">
        <v>-2.7970000000000002</v>
      </c>
      <c r="I19">
        <v>-2.9830000000000001</v>
      </c>
      <c r="J19">
        <v>-3.0539999999999998</v>
      </c>
    </row>
    <row r="20" spans="1:10" hidden="1" x14ac:dyDescent="0.25">
      <c r="A20">
        <v>204</v>
      </c>
      <c r="B20">
        <v>-1.788</v>
      </c>
      <c r="C20">
        <v>-2.1030000000000002</v>
      </c>
      <c r="D20">
        <v>-1.8759999999999999</v>
      </c>
      <c r="E20">
        <v>-1.9910000000000001</v>
      </c>
      <c r="F20">
        <v>-2.3319999999999999</v>
      </c>
      <c r="G20">
        <v>-3.26</v>
      </c>
      <c r="H20">
        <v>-2.6669999999999998</v>
      </c>
      <c r="I20">
        <v>-2.9119999999999999</v>
      </c>
      <c r="J20">
        <v>-3.2130000000000001</v>
      </c>
    </row>
    <row r="21" spans="1:10" hidden="1" x14ac:dyDescent="0.25">
      <c r="A21">
        <v>205</v>
      </c>
      <c r="B21">
        <v>-2.1070000000000002</v>
      </c>
      <c r="C21">
        <v>-2.1509999999999998</v>
      </c>
      <c r="D21">
        <v>-1.974</v>
      </c>
      <c r="E21">
        <v>-2.7280000000000002</v>
      </c>
      <c r="F21">
        <v>-2.5630000000000002</v>
      </c>
      <c r="G21">
        <v>-2.8069999999999999</v>
      </c>
      <c r="H21">
        <v>-2.4569999999999999</v>
      </c>
      <c r="I21">
        <v>-2.802</v>
      </c>
      <c r="J21">
        <v>-3.4129999999999998</v>
      </c>
    </row>
    <row r="22" spans="1:10" hidden="1" x14ac:dyDescent="0.25">
      <c r="A22">
        <v>206</v>
      </c>
      <c r="B22">
        <v>-2.2789999999999999</v>
      </c>
      <c r="C22">
        <v>-2.5129999999999999</v>
      </c>
      <c r="D22">
        <v>-1.6459999999999999</v>
      </c>
      <c r="E22">
        <v>-2.214</v>
      </c>
      <c r="F22">
        <v>-2.6120000000000001</v>
      </c>
      <c r="G22">
        <v>-2.7559999999999998</v>
      </c>
      <c r="H22">
        <v>-2.778</v>
      </c>
      <c r="I22">
        <v>-2.8719999999999999</v>
      </c>
      <c r="J22">
        <v>-2.4929999999999999</v>
      </c>
    </row>
    <row r="23" spans="1:10" hidden="1" x14ac:dyDescent="0.25">
      <c r="A23">
        <v>207</v>
      </c>
      <c r="B23">
        <v>-1.8149999999999999</v>
      </c>
      <c r="C23">
        <v>-2.3140000000000001</v>
      </c>
      <c r="D23">
        <v>-1.889</v>
      </c>
      <c r="E23">
        <v>-2.238</v>
      </c>
      <c r="F23">
        <v>-2.7029999999999998</v>
      </c>
      <c r="G23">
        <v>-2.5379999999999998</v>
      </c>
      <c r="H23">
        <v>-2.5219999999999998</v>
      </c>
      <c r="I23">
        <v>-2.8370000000000002</v>
      </c>
      <c r="J23">
        <v>-2.9689999999999999</v>
      </c>
    </row>
    <row r="24" spans="1:10" hidden="1" x14ac:dyDescent="0.25">
      <c r="A24">
        <v>208</v>
      </c>
      <c r="B24">
        <v>-1.4910000000000001</v>
      </c>
      <c r="C24">
        <v>-1.8320000000000001</v>
      </c>
      <c r="D24">
        <v>-1.5549999999999999</v>
      </c>
      <c r="E24">
        <v>-1.7130000000000001</v>
      </c>
      <c r="F24">
        <v>-2.1850000000000001</v>
      </c>
      <c r="G24">
        <v>-1.9890000000000001</v>
      </c>
      <c r="H24">
        <v>-2.0070000000000001</v>
      </c>
      <c r="I24">
        <v>-2.089</v>
      </c>
      <c r="J24">
        <v>-2.177</v>
      </c>
    </row>
    <row r="25" spans="1:10" hidden="1" x14ac:dyDescent="0.25">
      <c r="A25">
        <v>209</v>
      </c>
      <c r="B25">
        <v>-1.294</v>
      </c>
      <c r="C25">
        <v>-1.4850000000000001</v>
      </c>
      <c r="D25">
        <v>-1.4390000000000001</v>
      </c>
      <c r="E25">
        <v>-1.56</v>
      </c>
      <c r="F25">
        <v>-1.677</v>
      </c>
      <c r="G25">
        <v>-1.736</v>
      </c>
      <c r="H25">
        <v>-1.712</v>
      </c>
      <c r="I25">
        <v>-1.96</v>
      </c>
      <c r="J25">
        <v>-1.81</v>
      </c>
    </row>
    <row r="26" spans="1:10" hidden="1" x14ac:dyDescent="0.25">
      <c r="A26">
        <v>210</v>
      </c>
      <c r="B26">
        <v>-1.1120000000000001</v>
      </c>
      <c r="C26">
        <v>-1.3220000000000001</v>
      </c>
      <c r="D26">
        <v>-1.256</v>
      </c>
      <c r="E26">
        <v>-1.395</v>
      </c>
      <c r="F26">
        <v>-1.389</v>
      </c>
      <c r="G26">
        <v>-1.446</v>
      </c>
      <c r="H26">
        <v>-1.4730000000000001</v>
      </c>
      <c r="I26">
        <v>-1.528</v>
      </c>
      <c r="J26">
        <v>-1.62</v>
      </c>
    </row>
    <row r="27" spans="1:10" hidden="1" x14ac:dyDescent="0.25">
      <c r="A27">
        <v>211</v>
      </c>
      <c r="B27">
        <v>-0.96599999999999997</v>
      </c>
      <c r="C27">
        <v>-1.135</v>
      </c>
      <c r="D27">
        <v>-1.075</v>
      </c>
      <c r="E27">
        <v>-1.196</v>
      </c>
      <c r="F27">
        <v>-1.2050000000000001</v>
      </c>
      <c r="G27">
        <v>-1.286</v>
      </c>
      <c r="H27">
        <v>-1.296</v>
      </c>
      <c r="I27">
        <v>-1.3420000000000001</v>
      </c>
      <c r="J27">
        <v>-1.4239999999999999</v>
      </c>
    </row>
    <row r="28" spans="1:10" hidden="1" x14ac:dyDescent="0.25">
      <c r="A28">
        <v>212</v>
      </c>
      <c r="B28">
        <v>-0.84099999999999997</v>
      </c>
      <c r="C28">
        <v>-0.96899999999999997</v>
      </c>
      <c r="D28">
        <v>-0.96399999999999997</v>
      </c>
      <c r="E28">
        <v>-1.081</v>
      </c>
      <c r="F28">
        <v>-1.137</v>
      </c>
      <c r="G28">
        <v>-1.1479999999999999</v>
      </c>
      <c r="H28">
        <v>-1.1870000000000001</v>
      </c>
      <c r="I28">
        <v>-1.236</v>
      </c>
      <c r="J28">
        <v>-1.3009999999999999</v>
      </c>
    </row>
    <row r="29" spans="1:10" hidden="1" x14ac:dyDescent="0.25">
      <c r="A29">
        <v>213</v>
      </c>
      <c r="B29">
        <v>-0.74299999999999999</v>
      </c>
      <c r="C29">
        <v>-0.88900000000000001</v>
      </c>
      <c r="D29">
        <v>-0.88800000000000001</v>
      </c>
      <c r="E29">
        <v>-0.98799999999999999</v>
      </c>
      <c r="F29">
        <v>-1.0369999999999999</v>
      </c>
      <c r="G29">
        <v>-1.0680000000000001</v>
      </c>
      <c r="H29">
        <v>-1.119</v>
      </c>
      <c r="I29">
        <v>-1.1579999999999999</v>
      </c>
      <c r="J29">
        <v>-1.1930000000000001</v>
      </c>
    </row>
    <row r="30" spans="1:10" hidden="1" x14ac:dyDescent="0.25">
      <c r="A30">
        <v>214</v>
      </c>
      <c r="B30">
        <v>-0.70499999999999996</v>
      </c>
      <c r="C30">
        <v>-0.84799999999999998</v>
      </c>
      <c r="D30">
        <v>-0.86299999999999999</v>
      </c>
      <c r="E30">
        <v>-0.96199999999999997</v>
      </c>
      <c r="F30">
        <v>-0.99399999999999999</v>
      </c>
      <c r="G30">
        <v>-1.0189999999999999</v>
      </c>
      <c r="H30">
        <v>-1.079</v>
      </c>
      <c r="I30">
        <v>-1.117</v>
      </c>
      <c r="J30">
        <v>-1.1599999999999999</v>
      </c>
    </row>
    <row r="31" spans="1:10" hidden="1" x14ac:dyDescent="0.25">
      <c r="A31">
        <v>215</v>
      </c>
      <c r="B31">
        <v>-0.74</v>
      </c>
      <c r="C31">
        <v>-0.876</v>
      </c>
      <c r="D31">
        <v>-0.89900000000000002</v>
      </c>
      <c r="E31">
        <v>-0.98199999999999998</v>
      </c>
      <c r="F31">
        <v>-1.012</v>
      </c>
      <c r="G31">
        <v>-1.044</v>
      </c>
      <c r="H31">
        <v>-1.0669999999999999</v>
      </c>
      <c r="I31">
        <v>-1.1160000000000001</v>
      </c>
      <c r="J31">
        <v>-1.1439999999999999</v>
      </c>
    </row>
    <row r="32" spans="1:10" hidden="1" x14ac:dyDescent="0.25">
      <c r="A32">
        <v>216</v>
      </c>
      <c r="B32">
        <v>-0.74399999999999999</v>
      </c>
      <c r="C32">
        <v>-0.90600000000000003</v>
      </c>
      <c r="D32">
        <v>-0.88500000000000001</v>
      </c>
      <c r="E32">
        <v>-0.97299999999999998</v>
      </c>
      <c r="F32">
        <v>-1.0069999999999999</v>
      </c>
      <c r="G32">
        <v>-1.0249999999999999</v>
      </c>
      <c r="H32">
        <v>-1.048</v>
      </c>
      <c r="I32">
        <v>-1.0940000000000001</v>
      </c>
      <c r="J32">
        <v>-1.117</v>
      </c>
    </row>
    <row r="33" spans="1:10" hidden="1" x14ac:dyDescent="0.25">
      <c r="A33">
        <v>217</v>
      </c>
      <c r="B33">
        <v>-0.74299999999999999</v>
      </c>
      <c r="C33">
        <v>-0.91200000000000003</v>
      </c>
      <c r="D33">
        <v>-0.88900000000000001</v>
      </c>
      <c r="E33">
        <v>-0.96699999999999997</v>
      </c>
      <c r="F33">
        <v>-1.004</v>
      </c>
      <c r="G33">
        <v>-1.0189999999999999</v>
      </c>
      <c r="H33">
        <v>-1.0449999999999999</v>
      </c>
      <c r="I33">
        <v>-1.081</v>
      </c>
      <c r="J33">
        <v>-1.1040000000000001</v>
      </c>
    </row>
    <row r="34" spans="1:10" hidden="1" x14ac:dyDescent="0.25">
      <c r="A34">
        <v>218</v>
      </c>
      <c r="B34">
        <v>-0.77300000000000002</v>
      </c>
      <c r="C34">
        <v>-0.92100000000000004</v>
      </c>
      <c r="D34">
        <v>-0.92300000000000004</v>
      </c>
      <c r="E34">
        <v>-1.006</v>
      </c>
      <c r="F34">
        <v>-1.0309999999999999</v>
      </c>
      <c r="G34">
        <v>-1.0469999999999999</v>
      </c>
      <c r="H34">
        <v>-1.0660000000000001</v>
      </c>
      <c r="I34">
        <v>-1.1020000000000001</v>
      </c>
      <c r="J34">
        <v>-1.129</v>
      </c>
    </row>
    <row r="35" spans="1:10" hidden="1" x14ac:dyDescent="0.25">
      <c r="A35">
        <v>219</v>
      </c>
      <c r="B35">
        <v>-0.79400000000000004</v>
      </c>
      <c r="C35">
        <v>-0.95599999999999996</v>
      </c>
      <c r="D35">
        <v>-0.94299999999999995</v>
      </c>
      <c r="E35">
        <v>-1.0229999999999999</v>
      </c>
      <c r="F35">
        <v>-1.0449999999999999</v>
      </c>
      <c r="G35">
        <v>-1.0489999999999999</v>
      </c>
      <c r="H35">
        <v>-1.0740000000000001</v>
      </c>
      <c r="I35">
        <v>-1.1100000000000001</v>
      </c>
      <c r="J35">
        <v>-1.131</v>
      </c>
    </row>
    <row r="36" spans="1:10" hidden="1" x14ac:dyDescent="0.25">
      <c r="A36">
        <v>220</v>
      </c>
      <c r="B36">
        <v>-0.79300000000000004</v>
      </c>
      <c r="C36">
        <v>-0.95199999999999996</v>
      </c>
      <c r="D36">
        <v>-0.93700000000000006</v>
      </c>
      <c r="E36">
        <v>-1.0109999999999999</v>
      </c>
      <c r="F36">
        <v>-1.0369999999999999</v>
      </c>
      <c r="G36">
        <v>-1.042</v>
      </c>
      <c r="H36">
        <v>-1.0640000000000001</v>
      </c>
      <c r="I36">
        <v>-1.095</v>
      </c>
      <c r="J36">
        <v>-1.1160000000000001</v>
      </c>
    </row>
    <row r="37" spans="1:10" hidden="1" x14ac:dyDescent="0.25">
      <c r="A37">
        <v>221</v>
      </c>
      <c r="B37">
        <v>-0.75900000000000001</v>
      </c>
      <c r="C37">
        <v>-0.92400000000000004</v>
      </c>
      <c r="D37">
        <v>-0.91</v>
      </c>
      <c r="E37">
        <v>-0.98699999999999999</v>
      </c>
      <c r="F37">
        <v>-1.0169999999999999</v>
      </c>
      <c r="G37">
        <v>-1.022</v>
      </c>
      <c r="H37">
        <v>-1.048</v>
      </c>
      <c r="I37">
        <v>-1.085</v>
      </c>
      <c r="J37">
        <v>-1.1040000000000001</v>
      </c>
    </row>
    <row r="38" spans="1:10" hidden="1" x14ac:dyDescent="0.25">
      <c r="A38">
        <v>222</v>
      </c>
      <c r="B38">
        <v>-0.74399999999999999</v>
      </c>
      <c r="C38">
        <v>-0.90600000000000003</v>
      </c>
      <c r="D38">
        <v>-0.89500000000000002</v>
      </c>
      <c r="E38">
        <v>-0.97099999999999997</v>
      </c>
      <c r="F38">
        <v>-0.99299999999999999</v>
      </c>
      <c r="G38">
        <v>-1.0109999999999999</v>
      </c>
      <c r="H38">
        <v>-1.026</v>
      </c>
      <c r="I38">
        <v>-1.0640000000000001</v>
      </c>
      <c r="J38">
        <v>-1.08</v>
      </c>
    </row>
    <row r="39" spans="1:10" hidden="1" x14ac:dyDescent="0.25">
      <c r="A39">
        <v>223</v>
      </c>
      <c r="B39">
        <v>-0.79200000000000004</v>
      </c>
      <c r="C39">
        <v>-0.95199999999999996</v>
      </c>
      <c r="D39">
        <v>-0.93200000000000005</v>
      </c>
      <c r="E39">
        <v>-1.002</v>
      </c>
      <c r="F39">
        <v>-1.022</v>
      </c>
      <c r="G39">
        <v>-1.032</v>
      </c>
      <c r="H39">
        <v>-1.046</v>
      </c>
      <c r="I39">
        <v>-1.0720000000000001</v>
      </c>
      <c r="J39">
        <v>-1.0920000000000001</v>
      </c>
    </row>
    <row r="40" spans="1:10" hidden="1" x14ac:dyDescent="0.25">
      <c r="A40">
        <v>224</v>
      </c>
      <c r="B40">
        <v>-0.873</v>
      </c>
      <c r="C40">
        <v>-1.0189999999999999</v>
      </c>
      <c r="D40">
        <v>-1.0109999999999999</v>
      </c>
      <c r="E40">
        <v>-1.0640000000000001</v>
      </c>
      <c r="F40">
        <v>-1.077</v>
      </c>
      <c r="G40">
        <v>-1.075</v>
      </c>
      <c r="H40">
        <v>-1.0900000000000001</v>
      </c>
      <c r="I40">
        <v>-1.1100000000000001</v>
      </c>
      <c r="J40">
        <v>-1.121</v>
      </c>
    </row>
    <row r="41" spans="1:10" hidden="1" x14ac:dyDescent="0.25">
      <c r="A41">
        <v>225</v>
      </c>
      <c r="B41">
        <v>-0.92500000000000004</v>
      </c>
      <c r="C41">
        <v>-1.071</v>
      </c>
      <c r="D41">
        <v>-1.0549999999999999</v>
      </c>
      <c r="E41">
        <v>-1.1020000000000001</v>
      </c>
      <c r="F41">
        <v>-1.107</v>
      </c>
      <c r="G41">
        <v>-1.101</v>
      </c>
      <c r="H41">
        <v>-1.1100000000000001</v>
      </c>
      <c r="I41">
        <v>-1.125</v>
      </c>
      <c r="J41">
        <v>-1.1240000000000001</v>
      </c>
    </row>
    <row r="42" spans="1:10" hidden="1" x14ac:dyDescent="0.25">
      <c r="A42">
        <v>226</v>
      </c>
      <c r="B42">
        <v>-0.94299999999999995</v>
      </c>
      <c r="C42">
        <v>-1.081</v>
      </c>
      <c r="D42">
        <v>-1.0780000000000001</v>
      </c>
      <c r="E42">
        <v>-1.1100000000000001</v>
      </c>
      <c r="F42">
        <v>-1.115</v>
      </c>
      <c r="G42">
        <v>-1.1040000000000001</v>
      </c>
      <c r="H42">
        <v>-1.1180000000000001</v>
      </c>
      <c r="I42">
        <v>-1.119</v>
      </c>
      <c r="J42">
        <v>-1.1259999999999999</v>
      </c>
    </row>
    <row r="43" spans="1:10" hidden="1" x14ac:dyDescent="0.25">
      <c r="A43">
        <v>227</v>
      </c>
      <c r="B43">
        <v>-0.92500000000000004</v>
      </c>
      <c r="C43">
        <v>-1.069</v>
      </c>
      <c r="D43">
        <v>-1.056</v>
      </c>
      <c r="E43">
        <v>-1.085</v>
      </c>
      <c r="F43">
        <v>-1.093</v>
      </c>
      <c r="G43">
        <v>-1.0780000000000001</v>
      </c>
      <c r="H43">
        <v>-1.091</v>
      </c>
      <c r="I43">
        <v>-1.0980000000000001</v>
      </c>
      <c r="J43">
        <v>-1.099</v>
      </c>
    </row>
    <row r="44" spans="1:10" hidden="1" x14ac:dyDescent="0.25">
      <c r="A44">
        <v>228</v>
      </c>
      <c r="B44">
        <v>-0.89300000000000002</v>
      </c>
      <c r="C44">
        <v>-1.034</v>
      </c>
      <c r="D44">
        <v>-1.0269999999999999</v>
      </c>
      <c r="E44">
        <v>-1.0549999999999999</v>
      </c>
      <c r="F44">
        <v>-1.0589999999999999</v>
      </c>
      <c r="G44">
        <v>-1.05</v>
      </c>
      <c r="H44">
        <v>-1.06</v>
      </c>
      <c r="I44">
        <v>-1.0669999999999999</v>
      </c>
      <c r="J44">
        <v>-1.0669999999999999</v>
      </c>
    </row>
    <row r="45" spans="1:10" hidden="1" x14ac:dyDescent="0.25">
      <c r="A45">
        <v>229</v>
      </c>
      <c r="B45">
        <v>-0.84799999999999998</v>
      </c>
      <c r="C45">
        <v>-0.98599999999999999</v>
      </c>
      <c r="D45">
        <v>-0.98399999999999999</v>
      </c>
      <c r="E45">
        <v>-1.01</v>
      </c>
      <c r="F45">
        <v>-1.016</v>
      </c>
      <c r="G45">
        <v>-1.0089999999999999</v>
      </c>
      <c r="H45">
        <v>-1.02</v>
      </c>
      <c r="I45">
        <v>-1.0289999999999999</v>
      </c>
      <c r="J45">
        <v>-1.0289999999999999</v>
      </c>
    </row>
    <row r="46" spans="1:10" hidden="1" x14ac:dyDescent="0.25">
      <c r="A46">
        <v>230</v>
      </c>
      <c r="B46">
        <v>-0.79300000000000004</v>
      </c>
      <c r="C46">
        <v>-0.92900000000000005</v>
      </c>
      <c r="D46">
        <v>-0.92600000000000005</v>
      </c>
      <c r="E46">
        <v>-0.95899999999999996</v>
      </c>
      <c r="F46">
        <v>-0.96599999999999997</v>
      </c>
      <c r="G46">
        <v>-0.95899999999999996</v>
      </c>
      <c r="H46">
        <v>-0.97199999999999998</v>
      </c>
      <c r="I46">
        <v>-0.98199999999999998</v>
      </c>
      <c r="J46">
        <v>-0.98499999999999999</v>
      </c>
    </row>
    <row r="47" spans="1:10" hidden="1" x14ac:dyDescent="0.25">
      <c r="A47">
        <v>231</v>
      </c>
      <c r="B47">
        <v>-0.73399999999999999</v>
      </c>
      <c r="C47">
        <v>-0.86699999999999999</v>
      </c>
      <c r="D47">
        <v>-0.86799999999999999</v>
      </c>
      <c r="E47">
        <v>-0.90100000000000002</v>
      </c>
      <c r="F47">
        <v>-0.91200000000000003</v>
      </c>
      <c r="G47">
        <v>-0.90500000000000003</v>
      </c>
      <c r="H47">
        <v>-0.92</v>
      </c>
      <c r="I47">
        <v>-0.93100000000000005</v>
      </c>
      <c r="J47">
        <v>-0.93600000000000005</v>
      </c>
    </row>
    <row r="48" spans="1:10" hidden="1" x14ac:dyDescent="0.25">
      <c r="A48">
        <v>232</v>
      </c>
      <c r="B48">
        <v>-0.67200000000000004</v>
      </c>
      <c r="C48">
        <v>-0.79800000000000004</v>
      </c>
      <c r="D48">
        <v>-0.80500000000000005</v>
      </c>
      <c r="E48">
        <v>-0.84199999999999997</v>
      </c>
      <c r="F48">
        <v>-0.85299999999999998</v>
      </c>
      <c r="G48">
        <v>-0.85</v>
      </c>
      <c r="H48">
        <v>-0.86599999999999999</v>
      </c>
      <c r="I48">
        <v>-0.88100000000000001</v>
      </c>
      <c r="J48">
        <v>-0.88700000000000001</v>
      </c>
    </row>
    <row r="49" spans="1:10" hidden="1" x14ac:dyDescent="0.25">
      <c r="A49">
        <v>233</v>
      </c>
      <c r="B49">
        <v>-0.60199999999999998</v>
      </c>
      <c r="C49">
        <v>-0.72199999999999998</v>
      </c>
      <c r="D49">
        <v>-0.73899999999999999</v>
      </c>
      <c r="E49">
        <v>-0.77600000000000002</v>
      </c>
      <c r="F49">
        <v>-0.79200000000000004</v>
      </c>
      <c r="G49">
        <v>-0.79100000000000004</v>
      </c>
      <c r="H49">
        <v>-0.80700000000000005</v>
      </c>
      <c r="I49">
        <v>-0.82499999999999996</v>
      </c>
      <c r="J49">
        <v>-0.83399999999999996</v>
      </c>
    </row>
    <row r="50" spans="1:10" hidden="1" x14ac:dyDescent="0.25">
      <c r="A50">
        <v>234</v>
      </c>
      <c r="B50">
        <v>-0.52400000000000002</v>
      </c>
      <c r="C50">
        <v>-0.63800000000000001</v>
      </c>
      <c r="D50">
        <v>-0.66200000000000003</v>
      </c>
      <c r="E50">
        <v>-0.70199999999999996</v>
      </c>
      <c r="F50">
        <v>-0.72099999999999997</v>
      </c>
      <c r="G50">
        <v>-0.72399999999999998</v>
      </c>
      <c r="H50">
        <v>-0.74199999999999999</v>
      </c>
      <c r="I50">
        <v>-0.76400000000000001</v>
      </c>
      <c r="J50">
        <v>-0.77400000000000002</v>
      </c>
    </row>
    <row r="51" spans="1:10" hidden="1" x14ac:dyDescent="0.25">
      <c r="A51">
        <v>235</v>
      </c>
      <c r="B51">
        <v>-0.441</v>
      </c>
      <c r="C51">
        <v>-0.55400000000000005</v>
      </c>
      <c r="D51">
        <v>-0.57799999999999996</v>
      </c>
      <c r="E51">
        <v>-0.624</v>
      </c>
      <c r="F51">
        <v>-0.64500000000000002</v>
      </c>
      <c r="G51">
        <v>-0.65200000000000002</v>
      </c>
      <c r="H51">
        <v>-0.67300000000000004</v>
      </c>
      <c r="I51">
        <v>-0.69699999999999995</v>
      </c>
      <c r="J51">
        <v>-0.71299999999999997</v>
      </c>
    </row>
    <row r="52" spans="1:10" hidden="1" x14ac:dyDescent="0.25">
      <c r="A52">
        <v>236</v>
      </c>
      <c r="B52">
        <v>-0.35599999999999998</v>
      </c>
      <c r="C52">
        <v>-0.46400000000000002</v>
      </c>
      <c r="D52">
        <v>-0.48899999999999999</v>
      </c>
      <c r="E52">
        <v>-0.54200000000000004</v>
      </c>
      <c r="F52">
        <v>-0.56599999999999995</v>
      </c>
      <c r="G52">
        <v>-0.57699999999999996</v>
      </c>
      <c r="H52">
        <v>-0.6</v>
      </c>
      <c r="I52">
        <v>-0.629</v>
      </c>
      <c r="J52">
        <v>-0.64900000000000002</v>
      </c>
    </row>
    <row r="53" spans="1:10" hidden="1" x14ac:dyDescent="0.25">
      <c r="A53">
        <v>237</v>
      </c>
      <c r="B53">
        <v>-0.26400000000000001</v>
      </c>
      <c r="C53">
        <v>-0.36699999999999999</v>
      </c>
      <c r="D53">
        <v>-0.39300000000000002</v>
      </c>
      <c r="E53">
        <v>-0.45400000000000001</v>
      </c>
      <c r="F53">
        <v>-0.48299999999999998</v>
      </c>
      <c r="G53">
        <v>-0.499</v>
      </c>
      <c r="H53">
        <v>-0.52300000000000002</v>
      </c>
      <c r="I53">
        <v>-0.56000000000000005</v>
      </c>
      <c r="J53">
        <v>-0.57899999999999996</v>
      </c>
    </row>
    <row r="54" spans="1:10" hidden="1" x14ac:dyDescent="0.25">
      <c r="A54">
        <v>238</v>
      </c>
      <c r="B54">
        <v>-0.17</v>
      </c>
      <c r="C54">
        <v>-0.26800000000000002</v>
      </c>
      <c r="D54">
        <v>-0.29799999999999999</v>
      </c>
      <c r="E54">
        <v>-0.36799999999999999</v>
      </c>
      <c r="F54">
        <v>-0.39800000000000002</v>
      </c>
      <c r="G54">
        <v>-0.41899999999999998</v>
      </c>
      <c r="H54">
        <v>-0.44600000000000001</v>
      </c>
      <c r="I54">
        <v>-0.48799999999999999</v>
      </c>
      <c r="J54">
        <v>-0.51200000000000001</v>
      </c>
    </row>
    <row r="55" spans="1:10" hidden="1" x14ac:dyDescent="0.25">
      <c r="A55">
        <v>239</v>
      </c>
      <c r="B55">
        <v>-7.6999999999999999E-2</v>
      </c>
      <c r="C55">
        <v>-0.17</v>
      </c>
      <c r="D55">
        <v>-0.20300000000000001</v>
      </c>
      <c r="E55">
        <v>-0.28100000000000003</v>
      </c>
      <c r="F55">
        <v>-0.315</v>
      </c>
      <c r="G55">
        <v>-0.34100000000000003</v>
      </c>
      <c r="H55">
        <v>-0.37</v>
      </c>
      <c r="I55">
        <v>-0.41599999999999998</v>
      </c>
      <c r="J55">
        <v>-0.44500000000000001</v>
      </c>
    </row>
    <row r="56" spans="1:10" hidden="1" x14ac:dyDescent="0.25">
      <c r="A56">
        <v>240</v>
      </c>
      <c r="B56">
        <v>1.4E-2</v>
      </c>
      <c r="C56">
        <v>-7.4999999999999997E-2</v>
      </c>
      <c r="D56">
        <v>-0.107</v>
      </c>
      <c r="E56">
        <v>-0.19500000000000001</v>
      </c>
      <c r="F56">
        <v>-0.23200000000000001</v>
      </c>
      <c r="G56">
        <v>-0.26400000000000001</v>
      </c>
      <c r="H56">
        <v>-0.29599999999999999</v>
      </c>
      <c r="I56">
        <v>-0.34599999999999997</v>
      </c>
      <c r="J56">
        <v>-0.378</v>
      </c>
    </row>
    <row r="57" spans="1:10" hidden="1" x14ac:dyDescent="0.25">
      <c r="A57">
        <v>241</v>
      </c>
      <c r="B57">
        <v>0.109</v>
      </c>
      <c r="C57">
        <v>2.5999999999999999E-2</v>
      </c>
      <c r="D57">
        <v>-8.9999999999999993E-3</v>
      </c>
      <c r="E57">
        <v>-0.106</v>
      </c>
      <c r="F57">
        <v>-0.14899999999999999</v>
      </c>
      <c r="G57">
        <v>-0.186</v>
      </c>
      <c r="H57">
        <v>-0.219</v>
      </c>
      <c r="I57">
        <v>-0.27600000000000002</v>
      </c>
      <c r="J57">
        <v>-0.312</v>
      </c>
    </row>
    <row r="58" spans="1:10" hidden="1" x14ac:dyDescent="0.25">
      <c r="A58">
        <v>242</v>
      </c>
      <c r="B58">
        <v>0.214</v>
      </c>
      <c r="C58">
        <v>0.13600000000000001</v>
      </c>
      <c r="D58">
        <v>9.6000000000000002E-2</v>
      </c>
      <c r="E58">
        <v>-1.0999999999999999E-2</v>
      </c>
      <c r="F58">
        <v>-6.0999999999999999E-2</v>
      </c>
      <c r="G58">
        <v>-0.10100000000000001</v>
      </c>
      <c r="H58">
        <v>-0.13800000000000001</v>
      </c>
      <c r="I58">
        <v>-0.20100000000000001</v>
      </c>
      <c r="J58">
        <v>-0.24199999999999999</v>
      </c>
    </row>
    <row r="59" spans="1:10" hidden="1" x14ac:dyDescent="0.25">
      <c r="A59">
        <v>243</v>
      </c>
      <c r="B59">
        <v>0.32500000000000001</v>
      </c>
      <c r="C59">
        <v>0.251</v>
      </c>
      <c r="D59">
        <v>0.20899999999999999</v>
      </c>
      <c r="E59">
        <v>0.09</v>
      </c>
      <c r="F59">
        <v>3.4000000000000002E-2</v>
      </c>
      <c r="G59">
        <v>-1.2999999999999999E-2</v>
      </c>
      <c r="H59">
        <v>-5.2999999999999999E-2</v>
      </c>
      <c r="I59">
        <v>-0.123</v>
      </c>
      <c r="J59">
        <v>-0.16900000000000001</v>
      </c>
    </row>
    <row r="60" spans="1:10" hidden="1" x14ac:dyDescent="0.25">
      <c r="A60">
        <v>244</v>
      </c>
      <c r="B60">
        <v>0.437</v>
      </c>
      <c r="C60">
        <v>0.36699999999999999</v>
      </c>
      <c r="D60">
        <v>0.32400000000000001</v>
      </c>
      <c r="E60">
        <v>0.19</v>
      </c>
      <c r="F60">
        <v>0.13</v>
      </c>
      <c r="G60">
        <v>7.4999999999999997E-2</v>
      </c>
      <c r="H60">
        <v>3.2000000000000001E-2</v>
      </c>
      <c r="I60">
        <v>-4.4999999999999998E-2</v>
      </c>
      <c r="J60">
        <v>-9.9000000000000005E-2</v>
      </c>
    </row>
    <row r="61" spans="1:10" x14ac:dyDescent="0.25">
      <c r="A61">
        <v>245</v>
      </c>
      <c r="B61">
        <v>0.53700000000000003</v>
      </c>
      <c r="C61">
        <v>0.47099999999999997</v>
      </c>
      <c r="D61">
        <v>0.42799999999999999</v>
      </c>
      <c r="E61">
        <v>0.28100000000000003</v>
      </c>
      <c r="F61">
        <v>0.218</v>
      </c>
      <c r="G61">
        <v>0.156</v>
      </c>
      <c r="H61">
        <v>0.111</v>
      </c>
      <c r="I61">
        <v>2.5000000000000001E-2</v>
      </c>
      <c r="J61">
        <v>-3.2000000000000001E-2</v>
      </c>
    </row>
    <row r="62" spans="1:10" x14ac:dyDescent="0.25">
      <c r="A62">
        <v>246</v>
      </c>
      <c r="B62">
        <v>0.61799999999999999</v>
      </c>
      <c r="C62">
        <v>0.55900000000000005</v>
      </c>
      <c r="D62">
        <v>0.51100000000000001</v>
      </c>
      <c r="E62">
        <v>0.35699999999999998</v>
      </c>
      <c r="F62">
        <v>0.28899999999999998</v>
      </c>
      <c r="G62">
        <v>0.224</v>
      </c>
      <c r="H62">
        <v>0.17699999999999999</v>
      </c>
      <c r="I62">
        <v>8.5000000000000006E-2</v>
      </c>
      <c r="J62">
        <v>2.4E-2</v>
      </c>
    </row>
    <row r="63" spans="1:10" x14ac:dyDescent="0.25">
      <c r="A63">
        <v>247</v>
      </c>
      <c r="B63">
        <v>0.67300000000000004</v>
      </c>
      <c r="C63">
        <v>0.61699999999999999</v>
      </c>
      <c r="D63">
        <v>0.56899999999999995</v>
      </c>
      <c r="E63">
        <v>0.41</v>
      </c>
      <c r="F63">
        <v>0.34</v>
      </c>
      <c r="G63">
        <v>0.27100000000000002</v>
      </c>
      <c r="H63">
        <v>0.224</v>
      </c>
      <c r="I63">
        <v>0.13100000000000001</v>
      </c>
      <c r="J63">
        <v>6.8000000000000005E-2</v>
      </c>
    </row>
    <row r="64" spans="1:10" x14ac:dyDescent="0.25">
      <c r="A64">
        <v>248</v>
      </c>
      <c r="B64">
        <v>0.71399999999999997</v>
      </c>
      <c r="C64">
        <v>0.66100000000000003</v>
      </c>
      <c r="D64">
        <v>0.61199999999999999</v>
      </c>
      <c r="E64">
        <v>0.45100000000000001</v>
      </c>
      <c r="F64">
        <v>0.38</v>
      </c>
      <c r="G64">
        <v>0.31</v>
      </c>
      <c r="H64">
        <v>0.26200000000000001</v>
      </c>
      <c r="I64">
        <v>0.16800000000000001</v>
      </c>
      <c r="J64">
        <v>0.104</v>
      </c>
    </row>
    <row r="65" spans="1:10" x14ac:dyDescent="0.25">
      <c r="A65">
        <v>249</v>
      </c>
      <c r="B65">
        <v>0.76500000000000001</v>
      </c>
      <c r="C65">
        <v>0.71499999999999997</v>
      </c>
      <c r="D65">
        <v>0.66500000000000004</v>
      </c>
      <c r="E65">
        <v>0.5</v>
      </c>
      <c r="F65">
        <v>0.42599999999999999</v>
      </c>
      <c r="G65">
        <v>0.35499999999999998</v>
      </c>
      <c r="H65">
        <v>0.30599999999999999</v>
      </c>
      <c r="I65">
        <v>0.21</v>
      </c>
      <c r="J65">
        <v>0.14399999999999999</v>
      </c>
    </row>
    <row r="66" spans="1:10" x14ac:dyDescent="0.25">
      <c r="A66">
        <v>250</v>
      </c>
      <c r="B66">
        <v>0.83699999999999997</v>
      </c>
      <c r="C66">
        <v>0.79</v>
      </c>
      <c r="D66">
        <v>0.73899999999999999</v>
      </c>
      <c r="E66">
        <v>0.56499999999999995</v>
      </c>
      <c r="F66">
        <v>0.48799999999999999</v>
      </c>
      <c r="G66">
        <v>0.41499999999999998</v>
      </c>
      <c r="H66">
        <v>0.36399999999999999</v>
      </c>
      <c r="I66">
        <v>0.26200000000000001</v>
      </c>
      <c r="J66">
        <v>0.193</v>
      </c>
    </row>
    <row r="67" spans="1:10" x14ac:dyDescent="0.25">
      <c r="A67">
        <v>251</v>
      </c>
      <c r="B67">
        <v>0.91300000000000003</v>
      </c>
      <c r="C67">
        <v>0.87</v>
      </c>
      <c r="D67">
        <v>0.81599999999999995</v>
      </c>
      <c r="E67">
        <v>0.63500000000000001</v>
      </c>
      <c r="F67">
        <v>0.55400000000000005</v>
      </c>
      <c r="G67">
        <v>0.47699999999999998</v>
      </c>
      <c r="H67">
        <v>0.42399999999999999</v>
      </c>
      <c r="I67">
        <v>0.316</v>
      </c>
      <c r="J67">
        <v>0.24299999999999999</v>
      </c>
    </row>
    <row r="68" spans="1:10" x14ac:dyDescent="0.25">
      <c r="A68">
        <v>252</v>
      </c>
      <c r="B68">
        <v>0.98299999999999998</v>
      </c>
      <c r="C68">
        <v>0.94699999999999995</v>
      </c>
      <c r="D68">
        <v>0.89</v>
      </c>
      <c r="E68">
        <v>0.7</v>
      </c>
      <c r="F68">
        <v>0.61699999999999999</v>
      </c>
      <c r="G68">
        <v>0.53400000000000003</v>
      </c>
      <c r="H68">
        <v>0.47899999999999998</v>
      </c>
      <c r="I68">
        <v>0.36699999999999999</v>
      </c>
      <c r="J68">
        <v>0.28899999999999998</v>
      </c>
    </row>
    <row r="69" spans="1:10" s="30" customFormat="1" x14ac:dyDescent="0.25">
      <c r="A69" s="30">
        <v>253</v>
      </c>
      <c r="B69" s="30">
        <v>1.127</v>
      </c>
      <c r="C69" s="82">
        <v>1</v>
      </c>
      <c r="D69" s="30">
        <v>0.94599999999999995</v>
      </c>
      <c r="E69" s="30">
        <v>0.748</v>
      </c>
      <c r="F69" s="30">
        <v>0.66400000000000003</v>
      </c>
      <c r="G69" s="30">
        <v>0.57699999999999996</v>
      </c>
      <c r="H69" s="30">
        <v>0.52</v>
      </c>
      <c r="I69" s="30">
        <v>0.40500000000000003</v>
      </c>
      <c r="J69" s="30">
        <v>0.32400000000000001</v>
      </c>
    </row>
    <row r="70" spans="1:10" x14ac:dyDescent="0.25">
      <c r="A70">
        <v>254</v>
      </c>
      <c r="B70">
        <v>1.0169999999999999</v>
      </c>
      <c r="C70">
        <v>0.998</v>
      </c>
      <c r="D70">
        <v>0.94699999999999995</v>
      </c>
      <c r="E70">
        <v>0.751</v>
      </c>
      <c r="F70">
        <v>0.66700000000000004</v>
      </c>
      <c r="G70">
        <v>0.57999999999999996</v>
      </c>
      <c r="H70">
        <v>0.52600000000000002</v>
      </c>
      <c r="I70">
        <v>0.41099999999999998</v>
      </c>
      <c r="J70">
        <v>0.33200000000000002</v>
      </c>
    </row>
    <row r="71" spans="1:10" x14ac:dyDescent="0.25">
      <c r="A71">
        <v>255</v>
      </c>
      <c r="B71">
        <v>0.94899999999999995</v>
      </c>
      <c r="C71">
        <v>0.93100000000000005</v>
      </c>
      <c r="D71">
        <v>0.88700000000000001</v>
      </c>
      <c r="E71">
        <v>0.70099999999999996</v>
      </c>
      <c r="F71">
        <v>0.624</v>
      </c>
      <c r="G71">
        <v>0.54300000000000004</v>
      </c>
      <c r="H71">
        <v>0.49199999999999999</v>
      </c>
      <c r="I71">
        <v>0.38500000000000001</v>
      </c>
      <c r="J71">
        <v>0.311</v>
      </c>
    </row>
    <row r="72" spans="1:10" x14ac:dyDescent="0.25">
      <c r="A72">
        <v>256</v>
      </c>
      <c r="B72">
        <v>0.83599999999999997</v>
      </c>
      <c r="C72">
        <v>0.81100000000000005</v>
      </c>
      <c r="D72">
        <v>0.77400000000000002</v>
      </c>
      <c r="E72">
        <v>0.60899999999999999</v>
      </c>
      <c r="F72">
        <v>0.54200000000000004</v>
      </c>
      <c r="G72">
        <v>0.47099999999999997</v>
      </c>
      <c r="H72">
        <v>0.42599999999999999</v>
      </c>
      <c r="I72">
        <v>0.33100000000000002</v>
      </c>
      <c r="J72">
        <v>0.26600000000000001</v>
      </c>
    </row>
    <row r="73" spans="1:10" x14ac:dyDescent="0.25">
      <c r="A73">
        <v>257</v>
      </c>
      <c r="B73">
        <v>0.71699999999999997</v>
      </c>
      <c r="C73">
        <v>0.68200000000000005</v>
      </c>
      <c r="D73">
        <v>0.64900000000000002</v>
      </c>
      <c r="E73">
        <v>0.51100000000000001</v>
      </c>
      <c r="F73">
        <v>0.45200000000000001</v>
      </c>
      <c r="G73">
        <v>0.39300000000000002</v>
      </c>
      <c r="H73">
        <v>0.35299999999999998</v>
      </c>
      <c r="I73">
        <v>0.27100000000000002</v>
      </c>
      <c r="J73">
        <v>0.218</v>
      </c>
    </row>
    <row r="74" spans="1:10" x14ac:dyDescent="0.25">
      <c r="A74">
        <v>258</v>
      </c>
      <c r="B74">
        <v>0.626</v>
      </c>
      <c r="C74">
        <v>0.58299999999999996</v>
      </c>
      <c r="D74">
        <v>0.55400000000000005</v>
      </c>
      <c r="E74">
        <v>0.434</v>
      </c>
      <c r="F74">
        <v>0.38300000000000001</v>
      </c>
      <c r="G74">
        <v>0.33300000000000002</v>
      </c>
      <c r="H74">
        <v>0.29799999999999999</v>
      </c>
      <c r="I74">
        <v>0.22700000000000001</v>
      </c>
      <c r="J74">
        <v>0.18099999999999999</v>
      </c>
    </row>
    <row r="75" spans="1:10" x14ac:dyDescent="0.25">
      <c r="A75">
        <v>259</v>
      </c>
      <c r="B75">
        <v>0.55300000000000005</v>
      </c>
      <c r="C75">
        <v>0.505</v>
      </c>
      <c r="D75">
        <v>0.48099999999999998</v>
      </c>
      <c r="E75">
        <v>0.375</v>
      </c>
      <c r="F75">
        <v>0.33</v>
      </c>
      <c r="G75">
        <v>0.28699999999999998</v>
      </c>
      <c r="H75">
        <v>0.25600000000000001</v>
      </c>
      <c r="I75">
        <v>0.193</v>
      </c>
      <c r="J75">
        <v>0.153</v>
      </c>
    </row>
    <row r="76" spans="1:10" x14ac:dyDescent="0.25">
      <c r="A76">
        <v>260</v>
      </c>
      <c r="B76">
        <v>0.48099999999999998</v>
      </c>
      <c r="C76">
        <v>0.432</v>
      </c>
      <c r="D76">
        <v>0.41399999999999998</v>
      </c>
      <c r="E76">
        <v>0.32</v>
      </c>
      <c r="F76">
        <v>0.28000000000000003</v>
      </c>
      <c r="G76">
        <v>0.24399999999999999</v>
      </c>
      <c r="H76">
        <v>0.216</v>
      </c>
      <c r="I76">
        <v>0.161</v>
      </c>
      <c r="J76">
        <v>0.127</v>
      </c>
    </row>
    <row r="77" spans="1:10" x14ac:dyDescent="0.25">
      <c r="A77">
        <v>261</v>
      </c>
      <c r="B77">
        <v>0.40300000000000002</v>
      </c>
      <c r="C77">
        <v>0.35799999999999998</v>
      </c>
      <c r="D77">
        <v>0.34399999999999997</v>
      </c>
      <c r="E77">
        <v>0.26300000000000001</v>
      </c>
      <c r="F77">
        <v>0.22800000000000001</v>
      </c>
      <c r="G77">
        <v>0.2</v>
      </c>
      <c r="H77">
        <v>0.17499999999999999</v>
      </c>
      <c r="I77">
        <v>0.127</v>
      </c>
      <c r="J77">
        <v>9.9000000000000005E-2</v>
      </c>
    </row>
    <row r="78" spans="1:10" x14ac:dyDescent="0.25">
      <c r="A78">
        <v>262</v>
      </c>
      <c r="B78">
        <v>0.33300000000000002</v>
      </c>
      <c r="C78">
        <v>0.28999999999999998</v>
      </c>
      <c r="D78">
        <v>0.27900000000000003</v>
      </c>
      <c r="E78">
        <v>0.21099999999999999</v>
      </c>
      <c r="F78">
        <v>0.18099999999999999</v>
      </c>
      <c r="G78">
        <v>0.159</v>
      </c>
      <c r="H78">
        <v>0.13700000000000001</v>
      </c>
      <c r="I78">
        <v>9.6000000000000002E-2</v>
      </c>
      <c r="J78">
        <v>7.2999999999999995E-2</v>
      </c>
    </row>
    <row r="79" spans="1:10" x14ac:dyDescent="0.25">
      <c r="A79">
        <v>263</v>
      </c>
      <c r="B79">
        <v>0.27600000000000002</v>
      </c>
      <c r="C79">
        <v>0.23499999999999999</v>
      </c>
      <c r="D79">
        <v>0.22800000000000001</v>
      </c>
      <c r="E79">
        <v>0.16900000000000001</v>
      </c>
      <c r="F79">
        <v>0.14499999999999999</v>
      </c>
      <c r="G79">
        <v>0.127</v>
      </c>
      <c r="H79">
        <v>0.107</v>
      </c>
      <c r="I79">
        <v>7.1999999999999995E-2</v>
      </c>
      <c r="J79">
        <v>5.2999999999999999E-2</v>
      </c>
    </row>
    <row r="80" spans="1:10" x14ac:dyDescent="0.25">
      <c r="A80">
        <v>264</v>
      </c>
      <c r="B80">
        <v>0.24099999999999999</v>
      </c>
      <c r="C80">
        <v>0.20200000000000001</v>
      </c>
      <c r="D80">
        <v>0.19800000000000001</v>
      </c>
      <c r="E80">
        <v>0.14599999999999999</v>
      </c>
      <c r="F80">
        <v>0.123</v>
      </c>
      <c r="G80">
        <v>0.108</v>
      </c>
      <c r="H80">
        <v>0.09</v>
      </c>
      <c r="I80">
        <v>5.8999999999999997E-2</v>
      </c>
      <c r="J80">
        <v>4.2000000000000003E-2</v>
      </c>
    </row>
    <row r="81" spans="1:10" x14ac:dyDescent="0.25">
      <c r="A81">
        <v>265</v>
      </c>
      <c r="B81">
        <v>0.22500000000000001</v>
      </c>
      <c r="C81">
        <v>0.188</v>
      </c>
      <c r="D81">
        <v>0.184</v>
      </c>
      <c r="E81">
        <v>0.13500000000000001</v>
      </c>
      <c r="F81">
        <v>0.114</v>
      </c>
      <c r="G81">
        <v>0.10100000000000001</v>
      </c>
      <c r="H81">
        <v>8.3000000000000004E-2</v>
      </c>
      <c r="I81">
        <v>5.3999999999999999E-2</v>
      </c>
      <c r="J81">
        <v>3.9E-2</v>
      </c>
    </row>
    <row r="82" spans="1:10" x14ac:dyDescent="0.25">
      <c r="A82">
        <v>266</v>
      </c>
      <c r="B82">
        <v>0.21299999999999999</v>
      </c>
      <c r="C82">
        <v>0.17499999999999999</v>
      </c>
      <c r="D82">
        <v>0.17299999999999999</v>
      </c>
      <c r="E82">
        <v>0.127</v>
      </c>
      <c r="F82">
        <v>0.108</v>
      </c>
      <c r="G82">
        <v>9.5000000000000001E-2</v>
      </c>
      <c r="H82">
        <v>7.8E-2</v>
      </c>
      <c r="I82">
        <v>5.0999999999999997E-2</v>
      </c>
      <c r="J82">
        <v>3.6999999999999998E-2</v>
      </c>
    </row>
    <row r="83" spans="1:10" x14ac:dyDescent="0.25">
      <c r="A83">
        <v>267</v>
      </c>
      <c r="B83">
        <v>0.19700000000000001</v>
      </c>
      <c r="C83">
        <v>0.161</v>
      </c>
      <c r="D83">
        <v>0.16</v>
      </c>
      <c r="E83">
        <v>0.11700000000000001</v>
      </c>
      <c r="F83">
        <v>9.9000000000000005E-2</v>
      </c>
      <c r="G83">
        <v>8.7999999999999995E-2</v>
      </c>
      <c r="H83">
        <v>7.1999999999999995E-2</v>
      </c>
      <c r="I83">
        <v>4.7E-2</v>
      </c>
      <c r="J83">
        <v>3.4000000000000002E-2</v>
      </c>
    </row>
    <row r="84" spans="1:10" x14ac:dyDescent="0.25">
      <c r="A84">
        <v>268</v>
      </c>
      <c r="B84">
        <v>0.186</v>
      </c>
      <c r="C84">
        <v>0.151</v>
      </c>
      <c r="D84">
        <v>0.151</v>
      </c>
      <c r="E84">
        <v>0.111</v>
      </c>
      <c r="F84">
        <v>9.2999999999999999E-2</v>
      </c>
      <c r="G84">
        <v>8.3000000000000004E-2</v>
      </c>
      <c r="H84">
        <v>6.8000000000000005E-2</v>
      </c>
      <c r="I84">
        <v>4.3999999999999997E-2</v>
      </c>
      <c r="J84">
        <v>3.2000000000000001E-2</v>
      </c>
    </row>
    <row r="85" spans="1:10" x14ac:dyDescent="0.25">
      <c r="A85">
        <v>269</v>
      </c>
      <c r="B85">
        <v>0.17199999999999999</v>
      </c>
      <c r="C85">
        <v>0.13800000000000001</v>
      </c>
      <c r="D85">
        <v>0.13700000000000001</v>
      </c>
      <c r="E85">
        <v>0.10100000000000001</v>
      </c>
      <c r="F85">
        <v>8.5000000000000006E-2</v>
      </c>
      <c r="G85">
        <v>7.6999999999999999E-2</v>
      </c>
      <c r="H85">
        <v>6.2E-2</v>
      </c>
      <c r="I85">
        <v>0.04</v>
      </c>
      <c r="J85">
        <v>2.9000000000000001E-2</v>
      </c>
    </row>
    <row r="86" spans="1:10" x14ac:dyDescent="0.25">
      <c r="A86">
        <v>270</v>
      </c>
      <c r="B86">
        <v>0.15</v>
      </c>
      <c r="C86">
        <v>0.11700000000000001</v>
      </c>
      <c r="D86">
        <v>0.11700000000000001</v>
      </c>
      <c r="E86">
        <v>8.5999999999999993E-2</v>
      </c>
      <c r="F86">
        <v>7.0999999999999994E-2</v>
      </c>
      <c r="G86">
        <v>6.5000000000000002E-2</v>
      </c>
      <c r="H86">
        <v>5.0999999999999997E-2</v>
      </c>
      <c r="I86">
        <v>3.1E-2</v>
      </c>
      <c r="J86">
        <v>2.3E-2</v>
      </c>
    </row>
    <row r="87" spans="1:10" x14ac:dyDescent="0.25">
      <c r="A87">
        <v>271</v>
      </c>
      <c r="B87">
        <v>0.13300000000000001</v>
      </c>
      <c r="C87">
        <v>0.10299999999999999</v>
      </c>
      <c r="D87">
        <v>0.10299999999999999</v>
      </c>
      <c r="E87">
        <v>7.3999999999999996E-2</v>
      </c>
      <c r="F87">
        <v>6.0999999999999999E-2</v>
      </c>
      <c r="G87">
        <v>5.7000000000000002E-2</v>
      </c>
      <c r="H87">
        <v>4.3999999999999997E-2</v>
      </c>
      <c r="I87">
        <v>2.5999999999999999E-2</v>
      </c>
      <c r="J87">
        <v>1.7999999999999999E-2</v>
      </c>
    </row>
    <row r="88" spans="1:10" x14ac:dyDescent="0.25">
      <c r="A88">
        <v>272</v>
      </c>
      <c r="B88">
        <v>0.13300000000000001</v>
      </c>
      <c r="C88">
        <v>0.10199999999999999</v>
      </c>
      <c r="D88">
        <v>0.10299999999999999</v>
      </c>
      <c r="E88">
        <v>7.4999999999999997E-2</v>
      </c>
      <c r="F88">
        <v>6.2E-2</v>
      </c>
      <c r="G88">
        <v>5.8000000000000003E-2</v>
      </c>
      <c r="H88">
        <v>4.4999999999999998E-2</v>
      </c>
      <c r="I88">
        <v>2.8000000000000001E-2</v>
      </c>
      <c r="J88">
        <v>0.02</v>
      </c>
    </row>
    <row r="89" spans="1:10" x14ac:dyDescent="0.25">
      <c r="A89">
        <v>273</v>
      </c>
      <c r="B89">
        <v>0.14399999999999999</v>
      </c>
      <c r="C89">
        <v>0.113</v>
      </c>
      <c r="D89">
        <v>0.114</v>
      </c>
      <c r="E89">
        <v>8.5000000000000006E-2</v>
      </c>
      <c r="F89">
        <v>7.1999999999999995E-2</v>
      </c>
      <c r="G89">
        <v>6.7000000000000004E-2</v>
      </c>
      <c r="H89">
        <v>5.3999999999999999E-2</v>
      </c>
      <c r="I89">
        <v>3.5000000000000003E-2</v>
      </c>
      <c r="J89">
        <v>2.8000000000000001E-2</v>
      </c>
    </row>
    <row r="90" spans="1:10" x14ac:dyDescent="0.25">
      <c r="A90">
        <v>274</v>
      </c>
      <c r="B90">
        <v>0.158</v>
      </c>
      <c r="C90">
        <v>0.127</v>
      </c>
      <c r="D90">
        <v>0.127</v>
      </c>
      <c r="E90">
        <v>9.7000000000000003E-2</v>
      </c>
      <c r="F90">
        <v>8.3000000000000004E-2</v>
      </c>
      <c r="G90">
        <v>7.8E-2</v>
      </c>
      <c r="H90">
        <v>6.4000000000000001E-2</v>
      </c>
      <c r="I90">
        <v>4.4999999999999998E-2</v>
      </c>
      <c r="J90">
        <v>3.5999999999999997E-2</v>
      </c>
    </row>
    <row r="91" spans="1:10" x14ac:dyDescent="0.25">
      <c r="A91">
        <v>275</v>
      </c>
      <c r="B91">
        <v>0.17</v>
      </c>
      <c r="C91">
        <v>0.13900000000000001</v>
      </c>
      <c r="D91">
        <v>0.13900000000000001</v>
      </c>
      <c r="E91">
        <v>0.108</v>
      </c>
      <c r="F91">
        <v>9.2999999999999999E-2</v>
      </c>
      <c r="G91">
        <v>8.6999999999999994E-2</v>
      </c>
      <c r="H91">
        <v>7.2999999999999995E-2</v>
      </c>
      <c r="I91">
        <v>5.2999999999999999E-2</v>
      </c>
      <c r="J91">
        <v>4.3999999999999997E-2</v>
      </c>
    </row>
    <row r="92" spans="1:10" x14ac:dyDescent="0.25">
      <c r="A92">
        <v>276</v>
      </c>
      <c r="B92">
        <v>0.17699999999999999</v>
      </c>
      <c r="C92">
        <v>0.14599999999999999</v>
      </c>
      <c r="D92">
        <v>0.14599999999999999</v>
      </c>
      <c r="E92">
        <v>0.114</v>
      </c>
      <c r="F92">
        <v>9.9000000000000005E-2</v>
      </c>
      <c r="G92">
        <v>9.1999999999999998E-2</v>
      </c>
      <c r="H92">
        <v>7.9000000000000001E-2</v>
      </c>
      <c r="I92">
        <v>5.8000000000000003E-2</v>
      </c>
      <c r="J92">
        <v>4.8000000000000001E-2</v>
      </c>
    </row>
    <row r="93" spans="1:10" x14ac:dyDescent="0.25">
      <c r="A93">
        <v>277</v>
      </c>
      <c r="B93">
        <v>0.16900000000000001</v>
      </c>
      <c r="C93">
        <v>0.13900000000000001</v>
      </c>
      <c r="D93">
        <v>0.14000000000000001</v>
      </c>
      <c r="E93">
        <v>0.109</v>
      </c>
      <c r="F93">
        <v>9.5000000000000001E-2</v>
      </c>
      <c r="G93">
        <v>8.8999999999999996E-2</v>
      </c>
      <c r="H93">
        <v>7.5999999999999998E-2</v>
      </c>
      <c r="I93">
        <v>5.6000000000000001E-2</v>
      </c>
      <c r="J93">
        <v>4.7E-2</v>
      </c>
    </row>
    <row r="94" spans="1:10" x14ac:dyDescent="0.25">
      <c r="A94">
        <v>278</v>
      </c>
      <c r="B94">
        <v>0.14499999999999999</v>
      </c>
      <c r="C94">
        <v>0.11700000000000001</v>
      </c>
      <c r="D94">
        <v>0.11799999999999999</v>
      </c>
      <c r="E94">
        <v>9.1999999999999998E-2</v>
      </c>
      <c r="F94">
        <v>0.08</v>
      </c>
      <c r="G94">
        <v>7.5999999999999998E-2</v>
      </c>
      <c r="H94">
        <v>6.4000000000000001E-2</v>
      </c>
      <c r="I94">
        <v>4.5999999999999999E-2</v>
      </c>
      <c r="J94">
        <v>3.9E-2</v>
      </c>
    </row>
    <row r="95" spans="1:10" x14ac:dyDescent="0.25">
      <c r="A95">
        <v>279</v>
      </c>
      <c r="B95">
        <v>0.11899999999999999</v>
      </c>
      <c r="C95">
        <v>9.1999999999999998E-2</v>
      </c>
      <c r="D95">
        <v>9.4E-2</v>
      </c>
      <c r="E95">
        <v>7.1999999999999995E-2</v>
      </c>
      <c r="F95">
        <v>6.2E-2</v>
      </c>
      <c r="G95">
        <v>0.06</v>
      </c>
      <c r="H95">
        <v>4.9000000000000002E-2</v>
      </c>
      <c r="I95">
        <v>3.4000000000000002E-2</v>
      </c>
      <c r="J95">
        <v>2.9000000000000001E-2</v>
      </c>
    </row>
    <row r="96" spans="1:10" x14ac:dyDescent="0.25">
      <c r="A96">
        <v>280</v>
      </c>
      <c r="B96">
        <v>0.10299999999999999</v>
      </c>
      <c r="C96">
        <v>7.6999999999999999E-2</v>
      </c>
      <c r="D96">
        <v>7.9000000000000001E-2</v>
      </c>
      <c r="E96">
        <v>6.0999999999999999E-2</v>
      </c>
      <c r="F96">
        <v>5.1999999999999998E-2</v>
      </c>
      <c r="G96">
        <v>5.0999999999999997E-2</v>
      </c>
      <c r="H96">
        <v>4.1000000000000002E-2</v>
      </c>
      <c r="I96">
        <v>2.7E-2</v>
      </c>
      <c r="J96">
        <v>2.4E-2</v>
      </c>
    </row>
    <row r="97" spans="1:10" x14ac:dyDescent="0.25">
      <c r="A97">
        <v>281</v>
      </c>
      <c r="B97">
        <v>0.10199999999999999</v>
      </c>
      <c r="C97">
        <v>7.6999999999999999E-2</v>
      </c>
      <c r="D97">
        <v>7.9000000000000001E-2</v>
      </c>
      <c r="E97">
        <v>6.2E-2</v>
      </c>
      <c r="F97">
        <v>5.1999999999999998E-2</v>
      </c>
      <c r="G97">
        <v>5.1999999999999998E-2</v>
      </c>
      <c r="H97">
        <v>4.2000000000000003E-2</v>
      </c>
      <c r="I97">
        <v>2.9000000000000001E-2</v>
      </c>
      <c r="J97">
        <v>2.5000000000000001E-2</v>
      </c>
    </row>
    <row r="98" spans="1:10" x14ac:dyDescent="0.25">
      <c r="A98">
        <v>282</v>
      </c>
      <c r="B98">
        <v>0.112</v>
      </c>
      <c r="C98">
        <v>8.6999999999999994E-2</v>
      </c>
      <c r="D98">
        <v>8.8999999999999996E-2</v>
      </c>
      <c r="E98">
        <v>7.0000000000000007E-2</v>
      </c>
      <c r="F98">
        <v>0.06</v>
      </c>
      <c r="G98">
        <v>5.8999999999999997E-2</v>
      </c>
      <c r="H98">
        <v>4.9000000000000002E-2</v>
      </c>
      <c r="I98">
        <v>3.5000000000000003E-2</v>
      </c>
      <c r="J98">
        <v>3.1E-2</v>
      </c>
    </row>
    <row r="99" spans="1:10" x14ac:dyDescent="0.25">
      <c r="A99">
        <v>283</v>
      </c>
      <c r="B99">
        <v>0.11899999999999999</v>
      </c>
      <c r="C99">
        <v>9.5000000000000001E-2</v>
      </c>
      <c r="D99">
        <v>9.7000000000000003E-2</v>
      </c>
      <c r="E99">
        <v>7.5999999999999998E-2</v>
      </c>
      <c r="F99">
        <v>6.7000000000000004E-2</v>
      </c>
      <c r="G99">
        <v>6.5000000000000002E-2</v>
      </c>
      <c r="H99">
        <v>5.5E-2</v>
      </c>
      <c r="I99">
        <v>0.04</v>
      </c>
      <c r="J99">
        <v>3.5999999999999997E-2</v>
      </c>
    </row>
    <row r="100" spans="1:10" x14ac:dyDescent="0.25">
      <c r="A100">
        <v>284</v>
      </c>
      <c r="B100">
        <v>0.112</v>
      </c>
      <c r="C100">
        <v>8.7999999999999995E-2</v>
      </c>
      <c r="D100">
        <v>9.0999999999999998E-2</v>
      </c>
      <c r="E100">
        <v>7.1999999999999995E-2</v>
      </c>
      <c r="F100">
        <v>6.3E-2</v>
      </c>
      <c r="G100">
        <v>6.2E-2</v>
      </c>
      <c r="H100">
        <v>5.1999999999999998E-2</v>
      </c>
      <c r="I100">
        <v>3.7999999999999999E-2</v>
      </c>
      <c r="J100">
        <v>3.4000000000000002E-2</v>
      </c>
    </row>
    <row r="101" spans="1:10" x14ac:dyDescent="0.25">
      <c r="A101">
        <v>285</v>
      </c>
      <c r="B101">
        <v>0.09</v>
      </c>
      <c r="C101">
        <v>6.9000000000000006E-2</v>
      </c>
      <c r="D101">
        <v>7.0999999999999994E-2</v>
      </c>
      <c r="E101">
        <v>5.6000000000000001E-2</v>
      </c>
      <c r="F101">
        <v>4.8000000000000001E-2</v>
      </c>
      <c r="G101">
        <v>4.9000000000000002E-2</v>
      </c>
      <c r="H101">
        <v>0.04</v>
      </c>
      <c r="I101">
        <v>2.9000000000000001E-2</v>
      </c>
      <c r="J101">
        <v>2.5999999999999999E-2</v>
      </c>
    </row>
    <row r="102" spans="1:10" x14ac:dyDescent="0.25">
      <c r="A102">
        <v>286</v>
      </c>
      <c r="B102">
        <v>6.6000000000000003E-2</v>
      </c>
      <c r="C102">
        <v>4.7E-2</v>
      </c>
      <c r="D102">
        <v>0.05</v>
      </c>
      <c r="E102">
        <v>3.9E-2</v>
      </c>
      <c r="F102">
        <v>3.3000000000000002E-2</v>
      </c>
      <c r="G102">
        <v>3.5000000000000003E-2</v>
      </c>
      <c r="H102">
        <v>2.7E-2</v>
      </c>
      <c r="I102">
        <v>1.7999999999999999E-2</v>
      </c>
      <c r="J102">
        <v>1.7000000000000001E-2</v>
      </c>
    </row>
    <row r="103" spans="1:10" x14ac:dyDescent="0.25">
      <c r="A103">
        <v>287</v>
      </c>
      <c r="B103">
        <v>4.8000000000000001E-2</v>
      </c>
      <c r="C103">
        <v>0.03</v>
      </c>
      <c r="D103">
        <v>3.3000000000000002E-2</v>
      </c>
      <c r="E103">
        <v>2.5000000000000001E-2</v>
      </c>
      <c r="F103">
        <v>0.02</v>
      </c>
      <c r="G103">
        <v>2.4E-2</v>
      </c>
      <c r="H103">
        <v>1.7000000000000001E-2</v>
      </c>
      <c r="I103">
        <v>0.01</v>
      </c>
      <c r="J103">
        <v>0.01</v>
      </c>
    </row>
    <row r="104" spans="1:10" x14ac:dyDescent="0.25">
      <c r="A104">
        <v>288</v>
      </c>
      <c r="B104">
        <v>3.5000000000000003E-2</v>
      </c>
      <c r="C104">
        <v>1.7999999999999999E-2</v>
      </c>
      <c r="D104">
        <v>2.1999999999999999E-2</v>
      </c>
      <c r="E104">
        <v>1.6E-2</v>
      </c>
      <c r="F104">
        <v>1.2E-2</v>
      </c>
      <c r="G104">
        <v>1.7000000000000001E-2</v>
      </c>
      <c r="H104">
        <v>0.01</v>
      </c>
      <c r="I104">
        <v>4.0000000000000001E-3</v>
      </c>
      <c r="J104">
        <v>5.0000000000000001E-3</v>
      </c>
    </row>
    <row r="105" spans="1:10" x14ac:dyDescent="0.25">
      <c r="A105">
        <v>289</v>
      </c>
      <c r="B105">
        <v>0.03</v>
      </c>
      <c r="C105">
        <v>1.2999999999999999E-2</v>
      </c>
      <c r="D105">
        <v>1.7000000000000001E-2</v>
      </c>
      <c r="E105">
        <v>1.2E-2</v>
      </c>
      <c r="F105">
        <v>8.0000000000000002E-3</v>
      </c>
      <c r="G105">
        <v>1.4E-2</v>
      </c>
      <c r="H105">
        <v>7.0000000000000001E-3</v>
      </c>
      <c r="I105">
        <v>2E-3</v>
      </c>
      <c r="J105">
        <v>4.0000000000000001E-3</v>
      </c>
    </row>
    <row r="106" spans="1:10" x14ac:dyDescent="0.25">
      <c r="A106">
        <v>290</v>
      </c>
      <c r="B106">
        <v>3.5999999999999997E-2</v>
      </c>
      <c r="C106">
        <v>0.02</v>
      </c>
      <c r="D106">
        <v>2.3E-2</v>
      </c>
      <c r="E106">
        <v>1.7000000000000001E-2</v>
      </c>
      <c r="F106">
        <v>1.2999999999999999E-2</v>
      </c>
      <c r="G106">
        <v>1.9E-2</v>
      </c>
      <c r="H106">
        <v>1.2E-2</v>
      </c>
      <c r="I106">
        <v>6.0000000000000001E-3</v>
      </c>
      <c r="J106">
        <v>7.0000000000000001E-3</v>
      </c>
    </row>
    <row r="107" spans="1:10" x14ac:dyDescent="0.25">
      <c r="A107">
        <v>291</v>
      </c>
      <c r="B107">
        <v>5.8000000000000003E-2</v>
      </c>
      <c r="C107">
        <v>4.1000000000000002E-2</v>
      </c>
      <c r="D107">
        <v>4.2999999999999997E-2</v>
      </c>
      <c r="E107">
        <v>3.4000000000000002E-2</v>
      </c>
      <c r="F107">
        <v>2.9000000000000001E-2</v>
      </c>
      <c r="G107">
        <v>3.3000000000000002E-2</v>
      </c>
      <c r="H107">
        <v>2.5000000000000001E-2</v>
      </c>
      <c r="I107">
        <v>1.7999999999999999E-2</v>
      </c>
      <c r="J107">
        <v>1.7000000000000001E-2</v>
      </c>
    </row>
    <row r="108" spans="1:10" x14ac:dyDescent="0.25">
      <c r="A108">
        <v>292</v>
      </c>
      <c r="B108">
        <v>8.6999999999999994E-2</v>
      </c>
      <c r="C108">
        <v>6.9000000000000006E-2</v>
      </c>
      <c r="D108">
        <v>7.0000000000000007E-2</v>
      </c>
      <c r="E108">
        <v>5.7000000000000002E-2</v>
      </c>
      <c r="F108">
        <v>0.05</v>
      </c>
      <c r="G108">
        <v>5.1999999999999998E-2</v>
      </c>
      <c r="H108">
        <v>4.2999999999999997E-2</v>
      </c>
      <c r="I108">
        <v>3.3000000000000002E-2</v>
      </c>
      <c r="J108">
        <v>3.1E-2</v>
      </c>
    </row>
    <row r="109" spans="1:10" x14ac:dyDescent="0.25">
      <c r="A109">
        <v>293</v>
      </c>
      <c r="B109">
        <v>0.124</v>
      </c>
      <c r="C109">
        <v>0.106</v>
      </c>
      <c r="D109">
        <v>0.104</v>
      </c>
      <c r="E109">
        <v>8.6999999999999994E-2</v>
      </c>
      <c r="F109">
        <v>7.6999999999999999E-2</v>
      </c>
      <c r="G109">
        <v>7.5999999999999998E-2</v>
      </c>
      <c r="H109">
        <v>6.5000000000000002E-2</v>
      </c>
      <c r="I109">
        <v>5.2999999999999999E-2</v>
      </c>
      <c r="J109">
        <v>4.8000000000000001E-2</v>
      </c>
    </row>
    <row r="110" spans="1:10" x14ac:dyDescent="0.25">
      <c r="A110">
        <v>294</v>
      </c>
      <c r="B110">
        <v>0.17299999999999999</v>
      </c>
      <c r="C110">
        <v>0.153</v>
      </c>
      <c r="D110">
        <v>0.151</v>
      </c>
      <c r="E110">
        <v>0.126</v>
      </c>
      <c r="F110">
        <v>0.113</v>
      </c>
      <c r="G110">
        <v>0.107</v>
      </c>
      <c r="H110">
        <v>9.5000000000000001E-2</v>
      </c>
      <c r="I110">
        <v>7.9000000000000001E-2</v>
      </c>
      <c r="J110">
        <v>7.0999999999999994E-2</v>
      </c>
    </row>
    <row r="111" spans="1:10" x14ac:dyDescent="0.25">
      <c r="A111">
        <v>295</v>
      </c>
      <c r="B111">
        <v>0.20699999999999999</v>
      </c>
      <c r="C111">
        <v>0.184</v>
      </c>
      <c r="D111">
        <v>0.183</v>
      </c>
      <c r="E111">
        <v>0.151</v>
      </c>
      <c r="F111">
        <v>0.13700000000000001</v>
      </c>
      <c r="G111">
        <v>0.128</v>
      </c>
      <c r="H111">
        <v>0.11600000000000001</v>
      </c>
      <c r="I111">
        <v>9.6000000000000002E-2</v>
      </c>
      <c r="J111">
        <v>8.5000000000000006E-2</v>
      </c>
    </row>
    <row r="112" spans="1:10" x14ac:dyDescent="0.25">
      <c r="A112">
        <v>296</v>
      </c>
      <c r="B112">
        <v>0.186</v>
      </c>
      <c r="C112">
        <v>0.16400000000000001</v>
      </c>
      <c r="D112">
        <v>0.16500000000000001</v>
      </c>
      <c r="E112">
        <v>0.13600000000000001</v>
      </c>
      <c r="F112">
        <v>0.124</v>
      </c>
      <c r="G112">
        <v>0.11700000000000001</v>
      </c>
      <c r="H112">
        <v>0.106</v>
      </c>
      <c r="I112">
        <v>8.6999999999999994E-2</v>
      </c>
      <c r="J112">
        <v>7.6999999999999999E-2</v>
      </c>
    </row>
    <row r="113" spans="1:10" x14ac:dyDescent="0.25">
      <c r="A113">
        <v>297</v>
      </c>
      <c r="B113">
        <v>0.123</v>
      </c>
      <c r="C113">
        <v>0.105</v>
      </c>
      <c r="D113">
        <v>0.106</v>
      </c>
      <c r="E113">
        <v>8.7999999999999995E-2</v>
      </c>
      <c r="F113">
        <v>0.08</v>
      </c>
      <c r="G113">
        <v>7.6999999999999999E-2</v>
      </c>
      <c r="H113">
        <v>6.9000000000000006E-2</v>
      </c>
      <c r="I113">
        <v>5.5E-2</v>
      </c>
      <c r="J113">
        <v>5.0999999999999997E-2</v>
      </c>
    </row>
    <row r="114" spans="1:10" x14ac:dyDescent="0.25">
      <c r="A114">
        <v>298</v>
      </c>
      <c r="B114">
        <v>5.8999999999999997E-2</v>
      </c>
      <c r="C114">
        <v>4.3999999999999997E-2</v>
      </c>
      <c r="D114">
        <v>4.5999999999999999E-2</v>
      </c>
      <c r="E114">
        <v>3.9E-2</v>
      </c>
      <c r="F114">
        <v>3.4000000000000002E-2</v>
      </c>
      <c r="G114">
        <v>3.6999999999999998E-2</v>
      </c>
      <c r="H114">
        <v>0.03</v>
      </c>
      <c r="I114">
        <v>2.4E-2</v>
      </c>
      <c r="J114">
        <v>2.4E-2</v>
      </c>
    </row>
    <row r="115" spans="1:10" x14ac:dyDescent="0.25">
      <c r="A115">
        <v>299</v>
      </c>
      <c r="B115">
        <v>1.6E-2</v>
      </c>
      <c r="C115">
        <v>3.0000000000000001E-3</v>
      </c>
      <c r="D115">
        <v>6.0000000000000001E-3</v>
      </c>
      <c r="E115">
        <v>5.0000000000000001E-3</v>
      </c>
      <c r="F115">
        <v>4.0000000000000001E-3</v>
      </c>
      <c r="G115">
        <v>0.01</v>
      </c>
      <c r="H115">
        <v>5.0000000000000001E-3</v>
      </c>
      <c r="I115">
        <v>3.0000000000000001E-3</v>
      </c>
      <c r="J115">
        <v>6.0000000000000001E-3</v>
      </c>
    </row>
    <row r="116" spans="1:10" x14ac:dyDescent="0.25">
      <c r="A116">
        <v>300</v>
      </c>
      <c r="B116">
        <v>-1.2999999999999999E-2</v>
      </c>
      <c r="C116">
        <v>-2.5000000000000001E-2</v>
      </c>
      <c r="D116">
        <v>-2.1000000000000001E-2</v>
      </c>
      <c r="E116">
        <v>-1.7000000000000001E-2</v>
      </c>
      <c r="F116">
        <v>-1.7000000000000001E-2</v>
      </c>
      <c r="G116">
        <v>-7.0000000000000001E-3</v>
      </c>
      <c r="H116">
        <v>-1.0999999999999999E-2</v>
      </c>
      <c r="I116">
        <v>-1.0999999999999999E-2</v>
      </c>
      <c r="J116">
        <v>-6.0000000000000001E-3</v>
      </c>
    </row>
    <row r="117" spans="1:10" x14ac:dyDescent="0.25">
      <c r="A117">
        <v>301</v>
      </c>
      <c r="B117">
        <v>-0.03</v>
      </c>
      <c r="C117">
        <v>-4.1000000000000002E-2</v>
      </c>
      <c r="D117">
        <v>-3.5000000000000003E-2</v>
      </c>
      <c r="E117">
        <v>-2.9000000000000001E-2</v>
      </c>
      <c r="F117">
        <v>-2.8000000000000001E-2</v>
      </c>
      <c r="G117">
        <v>-1.7000000000000001E-2</v>
      </c>
      <c r="H117">
        <v>-0.02</v>
      </c>
      <c r="I117">
        <v>-1.7999999999999999E-2</v>
      </c>
      <c r="J117">
        <v>-1.2E-2</v>
      </c>
    </row>
    <row r="118" spans="1:10" x14ac:dyDescent="0.25">
      <c r="A118">
        <v>302</v>
      </c>
      <c r="B118">
        <v>-3.9E-2</v>
      </c>
      <c r="C118">
        <v>-0.05</v>
      </c>
      <c r="D118">
        <v>-4.3999999999999997E-2</v>
      </c>
      <c r="E118">
        <v>-3.5999999999999997E-2</v>
      </c>
      <c r="F118">
        <v>-3.4000000000000002E-2</v>
      </c>
      <c r="G118">
        <v>-2.1999999999999999E-2</v>
      </c>
      <c r="H118">
        <v>-2.5000000000000001E-2</v>
      </c>
      <c r="I118">
        <v>-2.1999999999999999E-2</v>
      </c>
      <c r="J118">
        <v>-1.4999999999999999E-2</v>
      </c>
    </row>
    <row r="119" spans="1:10" x14ac:dyDescent="0.25">
      <c r="A119">
        <v>303</v>
      </c>
      <c r="B119">
        <v>-4.2999999999999997E-2</v>
      </c>
      <c r="C119">
        <v>-5.2999999999999999E-2</v>
      </c>
      <c r="D119">
        <v>-4.8000000000000001E-2</v>
      </c>
      <c r="E119">
        <v>-3.7999999999999999E-2</v>
      </c>
      <c r="F119">
        <v>-3.5999999999999997E-2</v>
      </c>
      <c r="G119">
        <v>-2.4E-2</v>
      </c>
      <c r="H119">
        <v>-2.5999999999999999E-2</v>
      </c>
      <c r="I119">
        <v>-2.3E-2</v>
      </c>
      <c r="J119">
        <v>-1.6E-2</v>
      </c>
    </row>
    <row r="120" spans="1:10" x14ac:dyDescent="0.25">
      <c r="A120">
        <v>304</v>
      </c>
      <c r="B120">
        <v>-4.3999999999999997E-2</v>
      </c>
      <c r="C120">
        <v>-5.3999999999999999E-2</v>
      </c>
      <c r="D120">
        <v>-4.8000000000000001E-2</v>
      </c>
      <c r="E120">
        <v>-3.9E-2</v>
      </c>
      <c r="F120">
        <v>-3.5999999999999997E-2</v>
      </c>
      <c r="G120">
        <v>-2.4E-2</v>
      </c>
      <c r="H120">
        <v>-2.5999999999999999E-2</v>
      </c>
      <c r="I120">
        <v>-2.1999999999999999E-2</v>
      </c>
      <c r="J120">
        <v>-1.4999999999999999E-2</v>
      </c>
    </row>
    <row r="121" spans="1:10" x14ac:dyDescent="0.25">
      <c r="A121">
        <v>305</v>
      </c>
      <c r="B121">
        <v>-4.2999999999999997E-2</v>
      </c>
      <c r="C121">
        <v>-5.3999999999999999E-2</v>
      </c>
      <c r="D121">
        <v>-4.8000000000000001E-2</v>
      </c>
      <c r="E121">
        <v>-3.7999999999999999E-2</v>
      </c>
      <c r="F121">
        <v>-3.5000000000000003E-2</v>
      </c>
      <c r="G121">
        <v>-2.3E-2</v>
      </c>
      <c r="H121">
        <v>-2.5000000000000001E-2</v>
      </c>
      <c r="I121">
        <v>-2.1000000000000001E-2</v>
      </c>
      <c r="J121">
        <v>-1.4E-2</v>
      </c>
    </row>
    <row r="122" spans="1:10" x14ac:dyDescent="0.25">
      <c r="A122">
        <v>306</v>
      </c>
      <c r="B122">
        <v>-4.2999999999999997E-2</v>
      </c>
      <c r="C122">
        <v>-5.2999999999999999E-2</v>
      </c>
      <c r="D122">
        <v>-4.7E-2</v>
      </c>
      <c r="E122">
        <v>-3.6999999999999998E-2</v>
      </c>
      <c r="F122">
        <v>-3.4000000000000002E-2</v>
      </c>
      <c r="G122">
        <v>-2.3E-2</v>
      </c>
      <c r="H122">
        <v>-2.5000000000000001E-2</v>
      </c>
      <c r="I122">
        <v>-0.02</v>
      </c>
      <c r="J122">
        <v>-1.2999999999999999E-2</v>
      </c>
    </row>
    <row r="123" spans="1:10" x14ac:dyDescent="0.25">
      <c r="A123">
        <v>307</v>
      </c>
      <c r="B123">
        <v>-4.1000000000000002E-2</v>
      </c>
      <c r="C123">
        <v>-5.1999999999999998E-2</v>
      </c>
      <c r="D123">
        <v>-4.4999999999999998E-2</v>
      </c>
      <c r="E123">
        <v>-3.5000000000000003E-2</v>
      </c>
      <c r="F123">
        <v>-3.3000000000000002E-2</v>
      </c>
      <c r="G123">
        <v>-2.1000000000000001E-2</v>
      </c>
      <c r="H123">
        <v>-2.3E-2</v>
      </c>
      <c r="I123">
        <v>-1.9E-2</v>
      </c>
      <c r="J123">
        <v>-1.2E-2</v>
      </c>
    </row>
    <row r="124" spans="1:10" x14ac:dyDescent="0.25">
      <c r="A124">
        <v>308</v>
      </c>
      <c r="B124">
        <v>-3.7999999999999999E-2</v>
      </c>
      <c r="C124">
        <v>-4.9000000000000002E-2</v>
      </c>
      <c r="D124">
        <v>-4.2999999999999997E-2</v>
      </c>
      <c r="E124">
        <v>-3.3000000000000002E-2</v>
      </c>
      <c r="F124">
        <v>-0.03</v>
      </c>
      <c r="G124">
        <v>-1.9E-2</v>
      </c>
      <c r="H124">
        <v>-0.02</v>
      </c>
      <c r="I124">
        <v>-1.6E-2</v>
      </c>
      <c r="J124">
        <v>-8.9999999999999993E-3</v>
      </c>
    </row>
    <row r="125" spans="1:10" x14ac:dyDescent="0.25">
      <c r="A125">
        <v>309</v>
      </c>
      <c r="B125">
        <v>-3.6999999999999998E-2</v>
      </c>
      <c r="C125">
        <v>-4.7E-2</v>
      </c>
      <c r="D125">
        <v>-4.2000000000000003E-2</v>
      </c>
      <c r="E125">
        <v>-3.2000000000000001E-2</v>
      </c>
      <c r="F125">
        <v>-2.9000000000000001E-2</v>
      </c>
      <c r="G125">
        <v>-1.7999999999999999E-2</v>
      </c>
      <c r="H125">
        <v>-0.02</v>
      </c>
      <c r="I125">
        <v>-1.6E-2</v>
      </c>
      <c r="J125">
        <v>-8.9999999999999993E-3</v>
      </c>
    </row>
    <row r="126" spans="1:10" x14ac:dyDescent="0.25">
      <c r="A126">
        <v>310</v>
      </c>
      <c r="B126">
        <v>-3.5000000000000003E-2</v>
      </c>
      <c r="C126">
        <v>-4.5999999999999999E-2</v>
      </c>
      <c r="D126">
        <v>-0.04</v>
      </c>
      <c r="E126">
        <v>-3.1E-2</v>
      </c>
      <c r="F126">
        <v>-2.8000000000000001E-2</v>
      </c>
      <c r="G126">
        <v>-1.7000000000000001E-2</v>
      </c>
      <c r="H126">
        <v>-1.7999999999999999E-2</v>
      </c>
      <c r="I126">
        <v>-1.4E-2</v>
      </c>
      <c r="J126">
        <v>-7.0000000000000001E-3</v>
      </c>
    </row>
    <row r="127" spans="1:10" x14ac:dyDescent="0.25">
      <c r="A127">
        <v>311</v>
      </c>
      <c r="B127">
        <v>-3.3000000000000002E-2</v>
      </c>
      <c r="C127">
        <v>-4.3999999999999997E-2</v>
      </c>
      <c r="D127">
        <v>-3.7999999999999999E-2</v>
      </c>
      <c r="E127">
        <v>-2.9000000000000001E-2</v>
      </c>
      <c r="F127">
        <v>-2.5999999999999999E-2</v>
      </c>
      <c r="G127">
        <v>-1.4999999999999999E-2</v>
      </c>
      <c r="H127">
        <v>-1.7000000000000001E-2</v>
      </c>
      <c r="I127">
        <v>-1.2999999999999999E-2</v>
      </c>
      <c r="J127">
        <v>-6.0000000000000001E-3</v>
      </c>
    </row>
    <row r="128" spans="1:10" x14ac:dyDescent="0.25">
      <c r="A128">
        <v>312</v>
      </c>
      <c r="B128">
        <v>-3.1E-2</v>
      </c>
      <c r="C128">
        <v>-4.1000000000000002E-2</v>
      </c>
      <c r="D128">
        <v>-3.5999999999999997E-2</v>
      </c>
      <c r="E128">
        <v>-2.7E-2</v>
      </c>
      <c r="F128">
        <v>-2.4E-2</v>
      </c>
      <c r="G128">
        <v>-1.4E-2</v>
      </c>
      <c r="H128">
        <v>-1.4999999999999999E-2</v>
      </c>
      <c r="I128">
        <v>-1.0999999999999999E-2</v>
      </c>
      <c r="J128">
        <v>-4.0000000000000001E-3</v>
      </c>
    </row>
    <row r="129" spans="1:10" x14ac:dyDescent="0.25">
      <c r="A129">
        <v>313</v>
      </c>
      <c r="B129">
        <v>-0.03</v>
      </c>
      <c r="C129">
        <v>-0.04</v>
      </c>
      <c r="D129">
        <v>-3.4000000000000002E-2</v>
      </c>
      <c r="E129">
        <v>-2.5999999999999999E-2</v>
      </c>
      <c r="F129">
        <v>-2.3E-2</v>
      </c>
      <c r="G129">
        <v>-1.2999999999999999E-2</v>
      </c>
      <c r="H129">
        <v>-1.4E-2</v>
      </c>
      <c r="I129">
        <v>-0.01</v>
      </c>
      <c r="J129">
        <v>-3.0000000000000001E-3</v>
      </c>
    </row>
    <row r="130" spans="1:10" x14ac:dyDescent="0.25">
      <c r="A130">
        <v>314</v>
      </c>
      <c r="B130">
        <v>-2.8000000000000001E-2</v>
      </c>
      <c r="C130">
        <v>-3.7999999999999999E-2</v>
      </c>
      <c r="D130">
        <v>-3.3000000000000002E-2</v>
      </c>
      <c r="E130">
        <v>-2.5000000000000001E-2</v>
      </c>
      <c r="F130">
        <v>-2.1999999999999999E-2</v>
      </c>
      <c r="G130">
        <v>-1.2E-2</v>
      </c>
      <c r="H130">
        <v>-1.2999999999999999E-2</v>
      </c>
      <c r="I130">
        <v>-8.9999999999999993E-3</v>
      </c>
      <c r="J130">
        <v>-2E-3</v>
      </c>
    </row>
    <row r="131" spans="1:10" x14ac:dyDescent="0.25">
      <c r="A131">
        <v>315</v>
      </c>
      <c r="B131">
        <v>-2.7E-2</v>
      </c>
      <c r="C131">
        <v>-3.6999999999999998E-2</v>
      </c>
      <c r="D131">
        <v>-3.2000000000000001E-2</v>
      </c>
      <c r="E131">
        <v>-2.4E-2</v>
      </c>
      <c r="F131">
        <v>-2.1000000000000001E-2</v>
      </c>
      <c r="G131">
        <v>-1.0999999999999999E-2</v>
      </c>
      <c r="H131">
        <v>-1.2E-2</v>
      </c>
      <c r="I131">
        <v>-8.0000000000000002E-3</v>
      </c>
      <c r="J131">
        <v>-2E-3</v>
      </c>
    </row>
    <row r="132" spans="1:10" x14ac:dyDescent="0.25">
      <c r="A132">
        <v>316</v>
      </c>
      <c r="B132">
        <v>-2.4E-2</v>
      </c>
      <c r="C132">
        <v>-3.5000000000000003E-2</v>
      </c>
      <c r="D132">
        <v>-0.03</v>
      </c>
      <c r="E132">
        <v>-2.1999999999999999E-2</v>
      </c>
      <c r="F132">
        <v>-1.9E-2</v>
      </c>
      <c r="G132">
        <v>-8.9999999999999993E-3</v>
      </c>
      <c r="H132">
        <v>-1.0999999999999999E-2</v>
      </c>
      <c r="I132">
        <v>-7.0000000000000001E-3</v>
      </c>
      <c r="J132">
        <v>-1E-3</v>
      </c>
    </row>
    <row r="133" spans="1:10" x14ac:dyDescent="0.25">
      <c r="A133">
        <v>317</v>
      </c>
      <c r="B133">
        <v>-2.3E-2</v>
      </c>
      <c r="C133">
        <v>-3.4000000000000002E-2</v>
      </c>
      <c r="D133">
        <v>-2.8000000000000001E-2</v>
      </c>
      <c r="E133">
        <v>-2.1000000000000001E-2</v>
      </c>
      <c r="F133">
        <v>-1.7999999999999999E-2</v>
      </c>
      <c r="G133">
        <v>-8.0000000000000002E-3</v>
      </c>
      <c r="H133">
        <v>-8.9999999999999993E-3</v>
      </c>
      <c r="I133">
        <v>-6.0000000000000001E-3</v>
      </c>
      <c r="J133">
        <v>0</v>
      </c>
    </row>
    <row r="134" spans="1:10" x14ac:dyDescent="0.25">
      <c r="A134">
        <v>318</v>
      </c>
      <c r="B134">
        <v>-2.1999999999999999E-2</v>
      </c>
      <c r="C134">
        <v>-3.3000000000000002E-2</v>
      </c>
      <c r="D134">
        <v>-2.8000000000000001E-2</v>
      </c>
      <c r="E134">
        <v>-0.02</v>
      </c>
      <c r="F134">
        <v>-1.7999999999999999E-2</v>
      </c>
      <c r="G134">
        <v>-8.0000000000000002E-3</v>
      </c>
      <c r="H134">
        <v>-8.9999999999999993E-3</v>
      </c>
      <c r="I134">
        <v>-6.0000000000000001E-3</v>
      </c>
      <c r="J134">
        <v>1E-3</v>
      </c>
    </row>
    <row r="135" spans="1:10" x14ac:dyDescent="0.25">
      <c r="A135">
        <v>319</v>
      </c>
      <c r="B135">
        <v>-2.1000000000000001E-2</v>
      </c>
      <c r="C135">
        <v>-3.2000000000000001E-2</v>
      </c>
      <c r="D135">
        <v>-2.5999999999999999E-2</v>
      </c>
      <c r="E135">
        <v>-1.9E-2</v>
      </c>
      <c r="F135">
        <v>-1.7000000000000001E-2</v>
      </c>
      <c r="G135">
        <v>-7.0000000000000001E-3</v>
      </c>
      <c r="H135">
        <v>-8.0000000000000002E-3</v>
      </c>
      <c r="I135">
        <v>-5.0000000000000001E-3</v>
      </c>
      <c r="J135">
        <v>2E-3</v>
      </c>
    </row>
    <row r="136" spans="1:10" x14ac:dyDescent="0.25">
      <c r="A136">
        <v>320</v>
      </c>
      <c r="B136">
        <v>-0.02</v>
      </c>
      <c r="C136">
        <v>-0.03</v>
      </c>
      <c r="D136">
        <v>-2.5000000000000001E-2</v>
      </c>
      <c r="E136">
        <v>-1.7999999999999999E-2</v>
      </c>
      <c r="F136">
        <v>-1.4999999999999999E-2</v>
      </c>
      <c r="G136">
        <v>-6.0000000000000001E-3</v>
      </c>
      <c r="H136">
        <v>-7.0000000000000001E-3</v>
      </c>
      <c r="I136">
        <v>-4.0000000000000001E-3</v>
      </c>
      <c r="J136">
        <v>2E-3</v>
      </c>
    </row>
    <row r="137" spans="1:10" x14ac:dyDescent="0.25">
      <c r="A137">
        <v>321</v>
      </c>
      <c r="B137">
        <v>-1.9E-2</v>
      </c>
      <c r="C137">
        <v>-2.9000000000000001E-2</v>
      </c>
      <c r="D137">
        <v>-2.4E-2</v>
      </c>
      <c r="E137">
        <v>-1.7999999999999999E-2</v>
      </c>
      <c r="F137">
        <v>-1.4999999999999999E-2</v>
      </c>
      <c r="G137">
        <v>-6.0000000000000001E-3</v>
      </c>
      <c r="H137">
        <v>-7.0000000000000001E-3</v>
      </c>
      <c r="I137">
        <v>-4.0000000000000001E-3</v>
      </c>
      <c r="J137">
        <v>2E-3</v>
      </c>
    </row>
    <row r="138" spans="1:10" x14ac:dyDescent="0.25">
      <c r="A138">
        <v>322</v>
      </c>
      <c r="B138">
        <v>-1.7000000000000001E-2</v>
      </c>
      <c r="C138">
        <v>-2.8000000000000001E-2</v>
      </c>
      <c r="D138">
        <v>-2.3E-2</v>
      </c>
      <c r="E138">
        <v>-1.7000000000000001E-2</v>
      </c>
      <c r="F138">
        <v>-1.4E-2</v>
      </c>
      <c r="G138">
        <v>-5.0000000000000001E-3</v>
      </c>
      <c r="H138">
        <v>-6.0000000000000001E-3</v>
      </c>
      <c r="I138">
        <v>-3.0000000000000001E-3</v>
      </c>
      <c r="J138">
        <v>3.0000000000000001E-3</v>
      </c>
    </row>
    <row r="139" spans="1:10" x14ac:dyDescent="0.25">
      <c r="A139">
        <v>323</v>
      </c>
      <c r="B139">
        <v>-1.4999999999999999E-2</v>
      </c>
      <c r="C139">
        <v>-2.5000000000000001E-2</v>
      </c>
      <c r="D139">
        <v>-0.02</v>
      </c>
      <c r="E139">
        <v>-1.4999999999999999E-2</v>
      </c>
      <c r="F139">
        <v>-1.2E-2</v>
      </c>
      <c r="G139">
        <v>-3.0000000000000001E-3</v>
      </c>
      <c r="H139">
        <v>-5.0000000000000001E-3</v>
      </c>
      <c r="I139">
        <v>-2E-3</v>
      </c>
      <c r="J139">
        <v>4.0000000000000001E-3</v>
      </c>
    </row>
    <row r="140" spans="1:10" x14ac:dyDescent="0.25">
      <c r="A140">
        <v>324</v>
      </c>
      <c r="B140">
        <v>-1.4E-2</v>
      </c>
      <c r="C140">
        <v>-2.4E-2</v>
      </c>
      <c r="D140">
        <v>-1.9E-2</v>
      </c>
      <c r="E140">
        <v>-1.4E-2</v>
      </c>
      <c r="F140">
        <v>-1.2E-2</v>
      </c>
      <c r="G140">
        <v>-3.0000000000000001E-3</v>
      </c>
      <c r="H140">
        <v>-4.0000000000000001E-3</v>
      </c>
      <c r="I140">
        <v>-1E-3</v>
      </c>
      <c r="J140">
        <v>5.0000000000000001E-3</v>
      </c>
    </row>
    <row r="141" spans="1:10" x14ac:dyDescent="0.25">
      <c r="A141">
        <v>325</v>
      </c>
      <c r="B141">
        <v>-1.2999999999999999E-2</v>
      </c>
      <c r="C141">
        <v>-2.3E-2</v>
      </c>
      <c r="D141">
        <v>-1.9E-2</v>
      </c>
      <c r="E141">
        <v>-1.2999999999999999E-2</v>
      </c>
      <c r="F141">
        <v>-1.0999999999999999E-2</v>
      </c>
      <c r="G141">
        <v>-3.0000000000000001E-3</v>
      </c>
      <c r="H141">
        <v>-4.0000000000000001E-3</v>
      </c>
      <c r="I141">
        <v>-1E-3</v>
      </c>
      <c r="J141">
        <v>5.0000000000000001E-3</v>
      </c>
    </row>
    <row r="142" spans="1:10" x14ac:dyDescent="0.25">
      <c r="A142">
        <v>326</v>
      </c>
      <c r="B142">
        <v>-1.2999999999999999E-2</v>
      </c>
      <c r="C142">
        <v>-2.3E-2</v>
      </c>
      <c r="D142">
        <v>-1.7999999999999999E-2</v>
      </c>
      <c r="E142">
        <v>-1.2999999999999999E-2</v>
      </c>
      <c r="F142">
        <v>-1.0999999999999999E-2</v>
      </c>
      <c r="G142">
        <v>-2E-3</v>
      </c>
      <c r="H142">
        <v>-4.0000000000000001E-3</v>
      </c>
      <c r="I142">
        <v>-1E-3</v>
      </c>
      <c r="J142">
        <v>5.0000000000000001E-3</v>
      </c>
    </row>
    <row r="143" spans="1:10" x14ac:dyDescent="0.25">
      <c r="A143">
        <v>327</v>
      </c>
      <c r="B143">
        <v>-1.2E-2</v>
      </c>
      <c r="C143">
        <v>-2.1999999999999999E-2</v>
      </c>
      <c r="D143">
        <v>-1.7999999999999999E-2</v>
      </c>
      <c r="E143">
        <v>-1.2999999999999999E-2</v>
      </c>
      <c r="F143">
        <v>-1.0999999999999999E-2</v>
      </c>
      <c r="G143">
        <v>-2E-3</v>
      </c>
      <c r="H143">
        <v>-3.0000000000000001E-3</v>
      </c>
      <c r="I143">
        <v>-1E-3</v>
      </c>
      <c r="J143">
        <v>5.0000000000000001E-3</v>
      </c>
    </row>
    <row r="144" spans="1:10" x14ac:dyDescent="0.25">
      <c r="A144">
        <v>328</v>
      </c>
      <c r="B144">
        <v>-1.0999999999999999E-2</v>
      </c>
      <c r="C144">
        <v>-2.1000000000000001E-2</v>
      </c>
      <c r="D144">
        <v>-1.7000000000000001E-2</v>
      </c>
      <c r="E144">
        <v>-1.2E-2</v>
      </c>
      <c r="F144">
        <v>-0.01</v>
      </c>
      <c r="G144">
        <v>-1E-3</v>
      </c>
      <c r="H144">
        <v>-3.0000000000000001E-3</v>
      </c>
      <c r="I144">
        <v>0</v>
      </c>
      <c r="J144">
        <v>6.0000000000000001E-3</v>
      </c>
    </row>
    <row r="145" spans="1:10" x14ac:dyDescent="0.25">
      <c r="A145">
        <v>329</v>
      </c>
      <c r="B145">
        <v>-8.9999999999999993E-3</v>
      </c>
      <c r="C145">
        <v>-0.02</v>
      </c>
      <c r="D145">
        <v>-1.4999999999999999E-2</v>
      </c>
      <c r="E145">
        <v>-1.0999999999999999E-2</v>
      </c>
      <c r="F145">
        <v>-8.9999999999999993E-3</v>
      </c>
      <c r="G145">
        <v>-1E-3</v>
      </c>
      <c r="H145">
        <v>-2E-3</v>
      </c>
      <c r="I145">
        <v>0</v>
      </c>
      <c r="J145">
        <v>6.0000000000000001E-3</v>
      </c>
    </row>
    <row r="146" spans="1:10" x14ac:dyDescent="0.25">
      <c r="A146">
        <v>330</v>
      </c>
      <c r="B146">
        <v>-8.0000000000000002E-3</v>
      </c>
      <c r="C146">
        <v>-1.7999999999999999E-2</v>
      </c>
      <c r="D146">
        <v>-1.4E-2</v>
      </c>
      <c r="E146">
        <v>-0.01</v>
      </c>
      <c r="F146">
        <v>-8.0000000000000002E-3</v>
      </c>
      <c r="G146">
        <v>0</v>
      </c>
      <c r="H146">
        <v>-1E-3</v>
      </c>
      <c r="I146">
        <v>1E-3</v>
      </c>
      <c r="J146">
        <v>7.0000000000000001E-3</v>
      </c>
    </row>
    <row r="147" spans="1:10" x14ac:dyDescent="0.25">
      <c r="A147">
        <v>331</v>
      </c>
      <c r="B147">
        <v>-6.0000000000000001E-3</v>
      </c>
      <c r="C147">
        <v>-1.7000000000000001E-2</v>
      </c>
      <c r="D147">
        <v>-1.2999999999999999E-2</v>
      </c>
      <c r="E147">
        <v>-8.9999999999999993E-3</v>
      </c>
      <c r="F147">
        <v>-8.0000000000000002E-3</v>
      </c>
      <c r="G147">
        <v>0</v>
      </c>
      <c r="H147">
        <v>-1E-3</v>
      </c>
      <c r="I147">
        <v>1E-3</v>
      </c>
      <c r="J147">
        <v>7.0000000000000001E-3</v>
      </c>
    </row>
    <row r="148" spans="1:10" x14ac:dyDescent="0.25">
      <c r="A148">
        <v>332</v>
      </c>
      <c r="B148">
        <v>-7.0000000000000001E-3</v>
      </c>
      <c r="C148">
        <v>-1.7000000000000001E-2</v>
      </c>
      <c r="D148">
        <v>-1.2999999999999999E-2</v>
      </c>
      <c r="E148">
        <v>-0.01</v>
      </c>
      <c r="F148">
        <v>-8.0000000000000002E-3</v>
      </c>
      <c r="G148">
        <v>0</v>
      </c>
      <c r="H148">
        <v>-1E-3</v>
      </c>
      <c r="I148">
        <v>1E-3</v>
      </c>
      <c r="J148">
        <v>7.0000000000000001E-3</v>
      </c>
    </row>
    <row r="149" spans="1:10" x14ac:dyDescent="0.25">
      <c r="A149">
        <v>333</v>
      </c>
      <c r="B149">
        <v>-7.0000000000000001E-3</v>
      </c>
      <c r="C149">
        <v>-1.7000000000000001E-2</v>
      </c>
      <c r="D149">
        <v>-1.4E-2</v>
      </c>
      <c r="E149">
        <v>-0.01</v>
      </c>
      <c r="F149">
        <v>-8.0000000000000002E-3</v>
      </c>
      <c r="G149">
        <v>0</v>
      </c>
      <c r="H149">
        <v>-2E-3</v>
      </c>
      <c r="I149">
        <v>1E-3</v>
      </c>
      <c r="J149">
        <v>6.0000000000000001E-3</v>
      </c>
    </row>
    <row r="150" spans="1:10" x14ac:dyDescent="0.25">
      <c r="A150">
        <v>334</v>
      </c>
      <c r="B150">
        <v>-8.0000000000000002E-3</v>
      </c>
      <c r="C150">
        <v>-1.7999999999999999E-2</v>
      </c>
      <c r="D150">
        <v>-1.4E-2</v>
      </c>
      <c r="E150">
        <v>-0.01</v>
      </c>
      <c r="F150">
        <v>-8.9999999999999993E-3</v>
      </c>
      <c r="G150">
        <v>-1E-3</v>
      </c>
      <c r="H150">
        <v>-2E-3</v>
      </c>
      <c r="I150">
        <v>0</v>
      </c>
      <c r="J150">
        <v>6.0000000000000001E-3</v>
      </c>
    </row>
    <row r="151" spans="1:10" x14ac:dyDescent="0.25">
      <c r="A151">
        <v>335</v>
      </c>
      <c r="B151">
        <v>-7.0000000000000001E-3</v>
      </c>
      <c r="C151">
        <v>-1.7000000000000001E-2</v>
      </c>
      <c r="D151">
        <v>-1.2999999999999999E-2</v>
      </c>
      <c r="E151">
        <v>-0.01</v>
      </c>
      <c r="F151">
        <v>-8.0000000000000002E-3</v>
      </c>
      <c r="G151">
        <v>0</v>
      </c>
      <c r="H151">
        <v>-2E-3</v>
      </c>
      <c r="I151">
        <v>1E-3</v>
      </c>
      <c r="J151">
        <v>6.0000000000000001E-3</v>
      </c>
    </row>
    <row r="152" spans="1:10" x14ac:dyDescent="0.25">
      <c r="A152">
        <v>336</v>
      </c>
      <c r="B152">
        <v>-6.0000000000000001E-3</v>
      </c>
      <c r="C152">
        <v>-1.6E-2</v>
      </c>
      <c r="D152">
        <v>-1.2E-2</v>
      </c>
      <c r="E152">
        <v>-0.01</v>
      </c>
      <c r="F152">
        <v>-8.0000000000000002E-3</v>
      </c>
      <c r="G152">
        <v>0</v>
      </c>
      <c r="H152">
        <v>-1E-3</v>
      </c>
      <c r="I152">
        <v>1E-3</v>
      </c>
      <c r="J152">
        <v>7.0000000000000001E-3</v>
      </c>
    </row>
    <row r="153" spans="1:10" x14ac:dyDescent="0.25">
      <c r="A153">
        <v>337</v>
      </c>
      <c r="B153">
        <v>-5.0000000000000001E-3</v>
      </c>
      <c r="C153">
        <v>-1.4999999999999999E-2</v>
      </c>
      <c r="D153">
        <v>-1.0999999999999999E-2</v>
      </c>
      <c r="E153">
        <v>-8.0000000000000002E-3</v>
      </c>
      <c r="F153">
        <v>-7.0000000000000001E-3</v>
      </c>
      <c r="G153">
        <v>1E-3</v>
      </c>
      <c r="H153">
        <v>0</v>
      </c>
      <c r="I153">
        <v>2E-3</v>
      </c>
      <c r="J153">
        <v>7.0000000000000001E-3</v>
      </c>
    </row>
    <row r="154" spans="1:10" x14ac:dyDescent="0.25">
      <c r="A154">
        <v>338</v>
      </c>
      <c r="B154">
        <v>-4.0000000000000001E-3</v>
      </c>
      <c r="C154">
        <v>-1.2999999999999999E-2</v>
      </c>
      <c r="D154">
        <v>-0.01</v>
      </c>
      <c r="E154">
        <v>-8.0000000000000002E-3</v>
      </c>
      <c r="F154">
        <v>-6.0000000000000001E-3</v>
      </c>
      <c r="G154">
        <v>1E-3</v>
      </c>
      <c r="H154">
        <v>0</v>
      </c>
      <c r="I154">
        <v>2E-3</v>
      </c>
      <c r="J154">
        <v>7.0000000000000001E-3</v>
      </c>
    </row>
    <row r="155" spans="1:10" x14ac:dyDescent="0.25">
      <c r="A155">
        <v>339</v>
      </c>
      <c r="B155">
        <v>-3.0000000000000001E-3</v>
      </c>
      <c r="C155">
        <v>-1.0999999999999999E-2</v>
      </c>
      <c r="D155">
        <v>-8.0000000000000002E-3</v>
      </c>
      <c r="E155">
        <v>-7.0000000000000001E-3</v>
      </c>
      <c r="F155">
        <v>-5.0000000000000001E-3</v>
      </c>
      <c r="G155">
        <v>2E-3</v>
      </c>
      <c r="H155">
        <v>1E-3</v>
      </c>
      <c r="I155">
        <v>2E-3</v>
      </c>
      <c r="J155">
        <v>8.0000000000000002E-3</v>
      </c>
    </row>
    <row r="156" spans="1:10" x14ac:dyDescent="0.25">
      <c r="A156">
        <v>340</v>
      </c>
      <c r="B156">
        <v>-3.0000000000000001E-3</v>
      </c>
      <c r="C156">
        <v>-1.2E-2</v>
      </c>
      <c r="D156">
        <v>-8.9999999999999993E-3</v>
      </c>
      <c r="E156">
        <v>-7.0000000000000001E-3</v>
      </c>
      <c r="F156">
        <v>-6.0000000000000001E-3</v>
      </c>
      <c r="G156">
        <v>1E-3</v>
      </c>
      <c r="H156">
        <v>0</v>
      </c>
      <c r="I156">
        <v>1E-3</v>
      </c>
      <c r="J156">
        <v>7.0000000000000001E-3</v>
      </c>
    </row>
    <row r="157" spans="1:10" x14ac:dyDescent="0.25">
      <c r="A157">
        <v>341</v>
      </c>
      <c r="B157">
        <v>-3.0000000000000001E-3</v>
      </c>
      <c r="C157">
        <v>-1.2E-2</v>
      </c>
      <c r="D157">
        <v>-8.9999999999999993E-3</v>
      </c>
      <c r="E157">
        <v>-7.0000000000000001E-3</v>
      </c>
      <c r="F157">
        <v>-5.0000000000000001E-3</v>
      </c>
      <c r="G157">
        <v>1E-3</v>
      </c>
      <c r="H157">
        <v>0</v>
      </c>
      <c r="I157">
        <v>2E-3</v>
      </c>
      <c r="J157">
        <v>7.0000000000000001E-3</v>
      </c>
    </row>
    <row r="158" spans="1:10" x14ac:dyDescent="0.25">
      <c r="A158">
        <v>342</v>
      </c>
      <c r="B158">
        <v>-4.0000000000000001E-3</v>
      </c>
      <c r="C158">
        <v>-1.2E-2</v>
      </c>
      <c r="D158">
        <v>-8.9999999999999993E-3</v>
      </c>
      <c r="E158">
        <v>-8.0000000000000002E-3</v>
      </c>
      <c r="F158">
        <v>-6.0000000000000001E-3</v>
      </c>
      <c r="G158">
        <v>1E-3</v>
      </c>
      <c r="H158">
        <v>0</v>
      </c>
      <c r="I158">
        <v>1E-3</v>
      </c>
      <c r="J158">
        <v>7.0000000000000001E-3</v>
      </c>
    </row>
    <row r="159" spans="1:10" x14ac:dyDescent="0.25">
      <c r="A159">
        <v>343</v>
      </c>
      <c r="B159">
        <v>-4.0000000000000001E-3</v>
      </c>
      <c r="C159">
        <v>-1.2999999999999999E-2</v>
      </c>
      <c r="D159">
        <v>-8.9999999999999993E-3</v>
      </c>
      <c r="E159">
        <v>-8.0000000000000002E-3</v>
      </c>
      <c r="F159">
        <v>-6.0000000000000001E-3</v>
      </c>
      <c r="G159">
        <v>1E-3</v>
      </c>
      <c r="H159">
        <v>-1E-3</v>
      </c>
      <c r="I159">
        <v>1E-3</v>
      </c>
      <c r="J159">
        <v>6.0000000000000001E-3</v>
      </c>
    </row>
    <row r="160" spans="1:10" x14ac:dyDescent="0.25">
      <c r="A160">
        <v>344</v>
      </c>
      <c r="B160">
        <v>-4.0000000000000001E-3</v>
      </c>
      <c r="C160">
        <v>-1.2E-2</v>
      </c>
      <c r="D160">
        <v>-8.9999999999999993E-3</v>
      </c>
      <c r="E160">
        <v>-8.0000000000000002E-3</v>
      </c>
      <c r="F160">
        <v>-6.0000000000000001E-3</v>
      </c>
      <c r="G160">
        <v>1E-3</v>
      </c>
      <c r="H160">
        <v>-1E-3</v>
      </c>
      <c r="I160">
        <v>1E-3</v>
      </c>
      <c r="J160">
        <v>6.0000000000000001E-3</v>
      </c>
    </row>
    <row r="161" spans="1:10" x14ac:dyDescent="0.25">
      <c r="A161">
        <v>345</v>
      </c>
      <c r="B161">
        <v>-2E-3</v>
      </c>
      <c r="C161">
        <v>-1.0999999999999999E-2</v>
      </c>
      <c r="D161">
        <v>-8.0000000000000002E-3</v>
      </c>
      <c r="E161">
        <v>-7.0000000000000001E-3</v>
      </c>
      <c r="F161">
        <v>-5.0000000000000001E-3</v>
      </c>
      <c r="G161">
        <v>1E-3</v>
      </c>
      <c r="H161">
        <v>0</v>
      </c>
      <c r="I161">
        <v>1E-3</v>
      </c>
      <c r="J161">
        <v>7.0000000000000001E-3</v>
      </c>
    </row>
    <row r="162" spans="1:10" x14ac:dyDescent="0.25">
      <c r="A162">
        <v>346</v>
      </c>
      <c r="B162">
        <v>0</v>
      </c>
      <c r="C162">
        <v>-8.9999999999999993E-3</v>
      </c>
      <c r="D162">
        <v>-6.0000000000000001E-3</v>
      </c>
      <c r="E162">
        <v>-5.0000000000000001E-3</v>
      </c>
      <c r="F162">
        <v>-4.0000000000000001E-3</v>
      </c>
      <c r="G162">
        <v>3.0000000000000001E-3</v>
      </c>
      <c r="H162">
        <v>1E-3</v>
      </c>
      <c r="I162">
        <v>3.0000000000000001E-3</v>
      </c>
      <c r="J162">
        <v>7.0000000000000001E-3</v>
      </c>
    </row>
    <row r="163" spans="1:10" x14ac:dyDescent="0.25">
      <c r="A163">
        <v>347</v>
      </c>
      <c r="B163">
        <v>1E-3</v>
      </c>
      <c r="C163">
        <v>-7.0000000000000001E-3</v>
      </c>
      <c r="D163">
        <v>-4.0000000000000001E-3</v>
      </c>
      <c r="E163">
        <v>-4.0000000000000001E-3</v>
      </c>
      <c r="F163">
        <v>-3.0000000000000001E-3</v>
      </c>
      <c r="G163">
        <v>3.0000000000000001E-3</v>
      </c>
      <c r="H163">
        <v>2E-3</v>
      </c>
      <c r="I163">
        <v>3.0000000000000001E-3</v>
      </c>
      <c r="J163">
        <v>8.0000000000000002E-3</v>
      </c>
    </row>
    <row r="164" spans="1:10" x14ac:dyDescent="0.25">
      <c r="A164">
        <v>348</v>
      </c>
      <c r="B164">
        <v>0</v>
      </c>
      <c r="C164">
        <v>-8.0000000000000002E-3</v>
      </c>
      <c r="D164">
        <v>-5.0000000000000001E-3</v>
      </c>
      <c r="E164">
        <v>-5.0000000000000001E-3</v>
      </c>
      <c r="F164">
        <v>-4.0000000000000001E-3</v>
      </c>
      <c r="G164">
        <v>3.0000000000000001E-3</v>
      </c>
      <c r="H164">
        <v>1E-3</v>
      </c>
      <c r="I164">
        <v>3.0000000000000001E-3</v>
      </c>
      <c r="J164">
        <v>7.0000000000000001E-3</v>
      </c>
    </row>
    <row r="165" spans="1:10" x14ac:dyDescent="0.25">
      <c r="A165">
        <v>349</v>
      </c>
      <c r="B165">
        <v>-1E-3</v>
      </c>
      <c r="C165">
        <v>-8.9999999999999993E-3</v>
      </c>
      <c r="D165">
        <v>-7.0000000000000001E-3</v>
      </c>
      <c r="E165">
        <v>-6.0000000000000001E-3</v>
      </c>
      <c r="F165">
        <v>-5.0000000000000001E-3</v>
      </c>
      <c r="G165">
        <v>2E-3</v>
      </c>
      <c r="H165">
        <v>0</v>
      </c>
      <c r="I165">
        <v>2E-3</v>
      </c>
      <c r="J165">
        <v>6.0000000000000001E-3</v>
      </c>
    </row>
    <row r="166" spans="1:10" x14ac:dyDescent="0.25">
      <c r="A166">
        <v>350</v>
      </c>
      <c r="B166">
        <v>-2E-3</v>
      </c>
      <c r="C166">
        <v>-0.01</v>
      </c>
      <c r="D166">
        <v>-8.0000000000000002E-3</v>
      </c>
      <c r="E166">
        <v>-7.0000000000000001E-3</v>
      </c>
      <c r="F166">
        <v>-5.0000000000000001E-3</v>
      </c>
      <c r="G166">
        <v>1E-3</v>
      </c>
      <c r="H166">
        <v>0</v>
      </c>
      <c r="I166">
        <v>1E-3</v>
      </c>
      <c r="J166">
        <v>6.0000000000000001E-3</v>
      </c>
    </row>
    <row r="167" spans="1:10" x14ac:dyDescent="0.25">
      <c r="A167">
        <v>351</v>
      </c>
      <c r="B167">
        <v>-2E-3</v>
      </c>
      <c r="C167">
        <v>-0.01</v>
      </c>
      <c r="D167">
        <v>-8.0000000000000002E-3</v>
      </c>
      <c r="E167">
        <v>-7.0000000000000001E-3</v>
      </c>
      <c r="F167">
        <v>-6.0000000000000001E-3</v>
      </c>
      <c r="G167">
        <v>1E-3</v>
      </c>
      <c r="H167">
        <v>0</v>
      </c>
      <c r="I167">
        <v>1E-3</v>
      </c>
      <c r="J167">
        <v>6.0000000000000001E-3</v>
      </c>
    </row>
    <row r="168" spans="1:10" x14ac:dyDescent="0.25">
      <c r="A168">
        <v>352</v>
      </c>
      <c r="B168">
        <v>-2E-3</v>
      </c>
      <c r="C168">
        <v>-0.01</v>
      </c>
      <c r="D168">
        <v>-7.0000000000000001E-3</v>
      </c>
      <c r="E168">
        <v>-7.0000000000000001E-3</v>
      </c>
      <c r="F168">
        <v>-5.0000000000000001E-3</v>
      </c>
      <c r="G168">
        <v>1E-3</v>
      </c>
      <c r="H168">
        <v>0</v>
      </c>
      <c r="I168">
        <v>1E-3</v>
      </c>
      <c r="J168">
        <v>6.0000000000000001E-3</v>
      </c>
    </row>
    <row r="169" spans="1:10" x14ac:dyDescent="0.25">
      <c r="A169">
        <v>353</v>
      </c>
      <c r="B169">
        <v>-2E-3</v>
      </c>
      <c r="C169">
        <v>-0.01</v>
      </c>
      <c r="D169">
        <v>-7.0000000000000001E-3</v>
      </c>
      <c r="E169">
        <v>-7.0000000000000001E-3</v>
      </c>
      <c r="F169">
        <v>-5.0000000000000001E-3</v>
      </c>
      <c r="G169">
        <v>1E-3</v>
      </c>
      <c r="H169">
        <v>0</v>
      </c>
      <c r="I169">
        <v>1E-3</v>
      </c>
      <c r="J169">
        <v>6.0000000000000001E-3</v>
      </c>
    </row>
    <row r="170" spans="1:10" x14ac:dyDescent="0.25">
      <c r="A170">
        <v>354</v>
      </c>
      <c r="B170">
        <v>-2E-3</v>
      </c>
      <c r="C170">
        <v>-8.9999999999999993E-3</v>
      </c>
      <c r="D170">
        <v>-7.0000000000000001E-3</v>
      </c>
      <c r="E170">
        <v>-6.0000000000000001E-3</v>
      </c>
      <c r="F170">
        <v>-5.0000000000000001E-3</v>
      </c>
      <c r="G170">
        <v>1E-3</v>
      </c>
      <c r="H170">
        <v>0</v>
      </c>
      <c r="I170">
        <v>1E-3</v>
      </c>
      <c r="J170">
        <v>6.0000000000000001E-3</v>
      </c>
    </row>
    <row r="171" spans="1:10" x14ac:dyDescent="0.25">
      <c r="A171">
        <v>355</v>
      </c>
      <c r="B171">
        <v>-1E-3</v>
      </c>
      <c r="C171">
        <v>-8.0000000000000002E-3</v>
      </c>
      <c r="D171">
        <v>-6.0000000000000001E-3</v>
      </c>
      <c r="E171">
        <v>-6.0000000000000001E-3</v>
      </c>
      <c r="F171">
        <v>-5.0000000000000001E-3</v>
      </c>
      <c r="G171">
        <v>1E-3</v>
      </c>
      <c r="H171">
        <v>0</v>
      </c>
      <c r="I171">
        <v>1E-3</v>
      </c>
      <c r="J171">
        <v>6.0000000000000001E-3</v>
      </c>
    </row>
    <row r="172" spans="1:10" x14ac:dyDescent="0.25">
      <c r="A172">
        <v>356</v>
      </c>
      <c r="B172">
        <v>-1E-3</v>
      </c>
      <c r="C172">
        <v>-8.0000000000000002E-3</v>
      </c>
      <c r="D172">
        <v>-6.0000000000000001E-3</v>
      </c>
      <c r="E172">
        <v>-6.0000000000000001E-3</v>
      </c>
      <c r="F172">
        <v>-5.0000000000000001E-3</v>
      </c>
      <c r="G172">
        <v>1E-3</v>
      </c>
      <c r="H172">
        <v>0</v>
      </c>
      <c r="I172">
        <v>1E-3</v>
      </c>
      <c r="J172">
        <v>6.0000000000000001E-3</v>
      </c>
    </row>
    <row r="173" spans="1:10" x14ac:dyDescent="0.25">
      <c r="A173">
        <v>357</v>
      </c>
      <c r="B173">
        <v>-1E-3</v>
      </c>
      <c r="C173">
        <v>-8.0000000000000002E-3</v>
      </c>
      <c r="D173">
        <v>-6.0000000000000001E-3</v>
      </c>
      <c r="E173">
        <v>-6.0000000000000001E-3</v>
      </c>
      <c r="F173">
        <v>-4.0000000000000001E-3</v>
      </c>
      <c r="G173">
        <v>1E-3</v>
      </c>
      <c r="H173">
        <v>0</v>
      </c>
      <c r="I173">
        <v>1E-3</v>
      </c>
      <c r="J173">
        <v>6.0000000000000001E-3</v>
      </c>
    </row>
    <row r="174" spans="1:10" x14ac:dyDescent="0.25">
      <c r="A174">
        <v>358</v>
      </c>
      <c r="B174">
        <v>-1E-3</v>
      </c>
      <c r="C174">
        <v>-7.0000000000000001E-3</v>
      </c>
      <c r="D174">
        <v>-5.0000000000000001E-3</v>
      </c>
      <c r="E174">
        <v>-5.0000000000000001E-3</v>
      </c>
      <c r="F174">
        <v>-4.0000000000000001E-3</v>
      </c>
      <c r="G174">
        <v>2E-3</v>
      </c>
      <c r="H174">
        <v>0</v>
      </c>
      <c r="I174">
        <v>1E-3</v>
      </c>
      <c r="J174">
        <v>6.0000000000000001E-3</v>
      </c>
    </row>
    <row r="175" spans="1:10" x14ac:dyDescent="0.25">
      <c r="A175">
        <v>359</v>
      </c>
      <c r="B175">
        <v>-1E-3</v>
      </c>
      <c r="C175">
        <v>-7.0000000000000001E-3</v>
      </c>
      <c r="D175">
        <v>-5.0000000000000001E-3</v>
      </c>
      <c r="E175">
        <v>-5.0000000000000001E-3</v>
      </c>
      <c r="F175">
        <v>-4.0000000000000001E-3</v>
      </c>
      <c r="G175">
        <v>2E-3</v>
      </c>
      <c r="H175">
        <v>1E-3</v>
      </c>
      <c r="I175">
        <v>2E-3</v>
      </c>
      <c r="J175">
        <v>6.0000000000000001E-3</v>
      </c>
    </row>
    <row r="176" spans="1:10" x14ac:dyDescent="0.25">
      <c r="A176">
        <v>360</v>
      </c>
      <c r="B176">
        <v>0</v>
      </c>
      <c r="C176">
        <v>-6.0000000000000001E-3</v>
      </c>
      <c r="D176">
        <v>-5.0000000000000001E-3</v>
      </c>
      <c r="E176">
        <v>-5.0000000000000001E-3</v>
      </c>
      <c r="F176">
        <v>-3.0000000000000001E-3</v>
      </c>
      <c r="G176">
        <v>2E-3</v>
      </c>
      <c r="H176">
        <v>1E-3</v>
      </c>
      <c r="I176">
        <v>2E-3</v>
      </c>
      <c r="J176">
        <v>6.0000000000000001E-3</v>
      </c>
    </row>
    <row r="177" spans="1:10" x14ac:dyDescent="0.25">
      <c r="A177">
        <v>361</v>
      </c>
      <c r="B177">
        <v>0</v>
      </c>
      <c r="C177">
        <v>-6.0000000000000001E-3</v>
      </c>
      <c r="D177">
        <v>-5.0000000000000001E-3</v>
      </c>
      <c r="E177">
        <v>-5.0000000000000001E-3</v>
      </c>
      <c r="F177">
        <v>-4.0000000000000001E-3</v>
      </c>
      <c r="G177">
        <v>2E-3</v>
      </c>
      <c r="H177">
        <v>0</v>
      </c>
      <c r="I177">
        <v>1E-3</v>
      </c>
      <c r="J177">
        <v>6.0000000000000001E-3</v>
      </c>
    </row>
    <row r="178" spans="1:10" x14ac:dyDescent="0.25">
      <c r="A178">
        <v>362</v>
      </c>
      <c r="B178">
        <v>0</v>
      </c>
      <c r="C178">
        <v>-7.0000000000000001E-3</v>
      </c>
      <c r="D178">
        <v>-5.0000000000000001E-3</v>
      </c>
      <c r="E178">
        <v>-5.0000000000000001E-3</v>
      </c>
      <c r="F178">
        <v>-4.0000000000000001E-3</v>
      </c>
      <c r="G178">
        <v>1E-3</v>
      </c>
      <c r="H178">
        <v>0</v>
      </c>
      <c r="I178">
        <v>1E-3</v>
      </c>
      <c r="J178">
        <v>6.0000000000000001E-3</v>
      </c>
    </row>
    <row r="179" spans="1:10" x14ac:dyDescent="0.25">
      <c r="A179">
        <v>363</v>
      </c>
      <c r="B179">
        <v>0</v>
      </c>
      <c r="C179">
        <v>-7.0000000000000001E-3</v>
      </c>
      <c r="D179">
        <v>-5.0000000000000001E-3</v>
      </c>
      <c r="E179">
        <v>-5.0000000000000001E-3</v>
      </c>
      <c r="F179">
        <v>-4.0000000000000001E-3</v>
      </c>
      <c r="G179">
        <v>2E-3</v>
      </c>
      <c r="H179">
        <v>0</v>
      </c>
      <c r="I179">
        <v>1E-3</v>
      </c>
      <c r="J179">
        <v>6.0000000000000001E-3</v>
      </c>
    </row>
    <row r="180" spans="1:10" x14ac:dyDescent="0.25">
      <c r="A180">
        <v>364</v>
      </c>
      <c r="B180">
        <v>1E-3</v>
      </c>
      <c r="C180">
        <v>-7.0000000000000001E-3</v>
      </c>
      <c r="D180">
        <v>-5.0000000000000001E-3</v>
      </c>
      <c r="E180">
        <v>-5.0000000000000001E-3</v>
      </c>
      <c r="F180">
        <v>-4.0000000000000001E-3</v>
      </c>
      <c r="G180">
        <v>2E-3</v>
      </c>
      <c r="H180">
        <v>0</v>
      </c>
      <c r="I180">
        <v>1E-3</v>
      </c>
      <c r="J180">
        <v>6.0000000000000001E-3</v>
      </c>
    </row>
    <row r="181" spans="1:10" x14ac:dyDescent="0.25">
      <c r="A181">
        <v>365</v>
      </c>
      <c r="B181">
        <v>1E-3</v>
      </c>
      <c r="C181">
        <v>-7.0000000000000001E-3</v>
      </c>
      <c r="D181">
        <v>-5.0000000000000001E-3</v>
      </c>
      <c r="E181">
        <v>-5.0000000000000001E-3</v>
      </c>
      <c r="F181">
        <v>-4.0000000000000001E-3</v>
      </c>
      <c r="G181">
        <v>1E-3</v>
      </c>
      <c r="H181">
        <v>0</v>
      </c>
      <c r="I181">
        <v>1E-3</v>
      </c>
      <c r="J181">
        <v>6.0000000000000001E-3</v>
      </c>
    </row>
    <row r="182" spans="1:10" x14ac:dyDescent="0.25">
      <c r="A182">
        <v>366</v>
      </c>
      <c r="B182">
        <v>1E-3</v>
      </c>
      <c r="C182">
        <v>-6.0000000000000001E-3</v>
      </c>
      <c r="D182">
        <v>-6.0000000000000001E-3</v>
      </c>
      <c r="E182">
        <v>-5.0000000000000001E-3</v>
      </c>
      <c r="F182">
        <v>-4.0000000000000001E-3</v>
      </c>
      <c r="G182">
        <v>1E-3</v>
      </c>
      <c r="H182">
        <v>0</v>
      </c>
      <c r="I182">
        <v>1E-3</v>
      </c>
      <c r="J182">
        <v>6.0000000000000001E-3</v>
      </c>
    </row>
    <row r="183" spans="1:10" x14ac:dyDescent="0.25">
      <c r="A183">
        <v>367</v>
      </c>
      <c r="B183">
        <v>0</v>
      </c>
      <c r="C183">
        <v>-6.0000000000000001E-3</v>
      </c>
      <c r="D183">
        <v>-6.0000000000000001E-3</v>
      </c>
      <c r="E183">
        <v>-5.0000000000000001E-3</v>
      </c>
      <c r="F183">
        <v>-4.0000000000000001E-3</v>
      </c>
      <c r="G183">
        <v>1E-3</v>
      </c>
      <c r="H183">
        <v>0</v>
      </c>
      <c r="I183">
        <v>1E-3</v>
      </c>
      <c r="J183">
        <v>5.0000000000000001E-3</v>
      </c>
    </row>
    <row r="184" spans="1:10" x14ac:dyDescent="0.25">
      <c r="A184">
        <v>368</v>
      </c>
      <c r="B184">
        <v>1E-3</v>
      </c>
      <c r="C184">
        <v>-6.0000000000000001E-3</v>
      </c>
      <c r="D184">
        <v>-5.0000000000000001E-3</v>
      </c>
      <c r="E184">
        <v>-5.0000000000000001E-3</v>
      </c>
      <c r="F184">
        <v>-4.0000000000000001E-3</v>
      </c>
      <c r="G184">
        <v>2E-3</v>
      </c>
      <c r="H184">
        <v>0</v>
      </c>
      <c r="I184">
        <v>1E-3</v>
      </c>
      <c r="J184">
        <v>6.0000000000000001E-3</v>
      </c>
    </row>
    <row r="185" spans="1:10" x14ac:dyDescent="0.25">
      <c r="A185">
        <v>369</v>
      </c>
      <c r="B185">
        <v>1E-3</v>
      </c>
      <c r="C185">
        <v>-6.0000000000000001E-3</v>
      </c>
      <c r="D185">
        <v>-5.0000000000000001E-3</v>
      </c>
      <c r="E185">
        <v>-5.0000000000000001E-3</v>
      </c>
      <c r="F185">
        <v>-4.0000000000000001E-3</v>
      </c>
      <c r="G185">
        <v>1E-3</v>
      </c>
      <c r="H185">
        <v>0</v>
      </c>
      <c r="I185">
        <v>1E-3</v>
      </c>
      <c r="J185">
        <v>5.0000000000000001E-3</v>
      </c>
    </row>
    <row r="186" spans="1:10" x14ac:dyDescent="0.25">
      <c r="A186">
        <v>370</v>
      </c>
      <c r="B186">
        <v>2E-3</v>
      </c>
      <c r="C186">
        <v>-6.0000000000000001E-3</v>
      </c>
      <c r="D186">
        <v>-5.0000000000000001E-3</v>
      </c>
      <c r="E186">
        <v>-5.0000000000000001E-3</v>
      </c>
      <c r="F186">
        <v>-4.0000000000000001E-3</v>
      </c>
      <c r="G186">
        <v>1E-3</v>
      </c>
      <c r="H186">
        <v>0</v>
      </c>
      <c r="I186">
        <v>1E-3</v>
      </c>
      <c r="J186">
        <v>5.0000000000000001E-3</v>
      </c>
    </row>
    <row r="187" spans="1:10" x14ac:dyDescent="0.25">
      <c r="A187">
        <v>371</v>
      </c>
      <c r="B187">
        <v>2E-3</v>
      </c>
      <c r="C187">
        <v>-5.0000000000000001E-3</v>
      </c>
      <c r="D187">
        <v>-5.0000000000000001E-3</v>
      </c>
      <c r="E187">
        <v>-5.0000000000000001E-3</v>
      </c>
      <c r="F187">
        <v>-3.0000000000000001E-3</v>
      </c>
      <c r="G187">
        <v>2E-3</v>
      </c>
      <c r="H187">
        <v>0</v>
      </c>
      <c r="I187">
        <v>1E-3</v>
      </c>
      <c r="J187">
        <v>5.0000000000000001E-3</v>
      </c>
    </row>
    <row r="188" spans="1:10" x14ac:dyDescent="0.25">
      <c r="A188">
        <v>372</v>
      </c>
      <c r="B188">
        <v>2E-3</v>
      </c>
      <c r="C188">
        <v>-5.0000000000000001E-3</v>
      </c>
      <c r="D188">
        <v>-5.0000000000000001E-3</v>
      </c>
      <c r="E188">
        <v>-4.0000000000000001E-3</v>
      </c>
      <c r="F188">
        <v>-3.0000000000000001E-3</v>
      </c>
      <c r="G188">
        <v>2E-3</v>
      </c>
      <c r="H188">
        <v>0</v>
      </c>
      <c r="I188">
        <v>1E-3</v>
      </c>
      <c r="J188">
        <v>5.0000000000000001E-3</v>
      </c>
    </row>
    <row r="189" spans="1:10" x14ac:dyDescent="0.25">
      <c r="A189">
        <v>373</v>
      </c>
      <c r="B189">
        <v>2E-3</v>
      </c>
      <c r="C189">
        <v>-5.0000000000000001E-3</v>
      </c>
      <c r="D189">
        <v>-5.0000000000000001E-3</v>
      </c>
      <c r="E189">
        <v>-4.0000000000000001E-3</v>
      </c>
      <c r="F189">
        <v>-3.0000000000000001E-3</v>
      </c>
      <c r="G189">
        <v>1E-3</v>
      </c>
      <c r="H189">
        <v>0</v>
      </c>
      <c r="I189">
        <v>1E-3</v>
      </c>
      <c r="J189">
        <v>5.0000000000000001E-3</v>
      </c>
    </row>
    <row r="190" spans="1:10" x14ac:dyDescent="0.25">
      <c r="A190">
        <v>374</v>
      </c>
      <c r="B190">
        <v>2E-3</v>
      </c>
      <c r="C190">
        <v>-4.0000000000000001E-3</v>
      </c>
      <c r="D190">
        <v>-5.0000000000000001E-3</v>
      </c>
      <c r="E190">
        <v>-4.0000000000000001E-3</v>
      </c>
      <c r="F190">
        <v>-3.0000000000000001E-3</v>
      </c>
      <c r="G190">
        <v>2E-3</v>
      </c>
      <c r="H190">
        <v>0</v>
      </c>
      <c r="I190">
        <v>1E-3</v>
      </c>
      <c r="J190">
        <v>5.0000000000000001E-3</v>
      </c>
    </row>
    <row r="191" spans="1:10" x14ac:dyDescent="0.25">
      <c r="A191">
        <v>375</v>
      </c>
      <c r="B191">
        <v>2E-3</v>
      </c>
      <c r="C191">
        <v>-4.0000000000000001E-3</v>
      </c>
      <c r="D191">
        <v>-4.0000000000000001E-3</v>
      </c>
      <c r="E191">
        <v>-4.0000000000000001E-3</v>
      </c>
      <c r="F191">
        <v>-3.0000000000000001E-3</v>
      </c>
      <c r="G191">
        <v>2E-3</v>
      </c>
      <c r="H191">
        <v>0</v>
      </c>
      <c r="I191">
        <v>2E-3</v>
      </c>
      <c r="J191">
        <v>5.0000000000000001E-3</v>
      </c>
    </row>
    <row r="192" spans="1:10" x14ac:dyDescent="0.25">
      <c r="A192">
        <v>376</v>
      </c>
      <c r="B192">
        <v>2E-3</v>
      </c>
      <c r="C192">
        <v>-3.0000000000000001E-3</v>
      </c>
      <c r="D192">
        <v>-4.0000000000000001E-3</v>
      </c>
      <c r="E192">
        <v>-4.0000000000000001E-3</v>
      </c>
      <c r="F192">
        <v>-2E-3</v>
      </c>
      <c r="G192">
        <v>2E-3</v>
      </c>
      <c r="H192">
        <v>1E-3</v>
      </c>
      <c r="I192">
        <v>2E-3</v>
      </c>
      <c r="J192">
        <v>5.0000000000000001E-3</v>
      </c>
    </row>
    <row r="193" spans="1:10" x14ac:dyDescent="0.25">
      <c r="A193">
        <v>377</v>
      </c>
      <c r="B193">
        <v>2E-3</v>
      </c>
      <c r="C193">
        <v>-3.0000000000000001E-3</v>
      </c>
      <c r="D193">
        <v>-4.0000000000000001E-3</v>
      </c>
      <c r="E193">
        <v>-3.0000000000000001E-3</v>
      </c>
      <c r="F193">
        <v>-2E-3</v>
      </c>
      <c r="G193">
        <v>2E-3</v>
      </c>
      <c r="H193">
        <v>1E-3</v>
      </c>
      <c r="I193">
        <v>2E-3</v>
      </c>
      <c r="J193">
        <v>5.0000000000000001E-3</v>
      </c>
    </row>
    <row r="194" spans="1:10" x14ac:dyDescent="0.25">
      <c r="A194">
        <v>378</v>
      </c>
      <c r="B194">
        <v>2E-3</v>
      </c>
      <c r="C194">
        <v>-2E-3</v>
      </c>
      <c r="D194">
        <v>-3.0000000000000001E-3</v>
      </c>
      <c r="E194">
        <v>-3.0000000000000001E-3</v>
      </c>
      <c r="F194">
        <v>-2E-3</v>
      </c>
      <c r="G194">
        <v>2E-3</v>
      </c>
      <c r="H194">
        <v>1E-3</v>
      </c>
      <c r="I194">
        <v>2E-3</v>
      </c>
      <c r="J194">
        <v>5.0000000000000001E-3</v>
      </c>
    </row>
    <row r="195" spans="1:10" x14ac:dyDescent="0.25">
      <c r="A195">
        <v>379</v>
      </c>
      <c r="B195">
        <v>3.0000000000000001E-3</v>
      </c>
      <c r="C195">
        <v>-2E-3</v>
      </c>
      <c r="D195">
        <v>-3.0000000000000001E-3</v>
      </c>
      <c r="E195">
        <v>-3.0000000000000001E-3</v>
      </c>
      <c r="F195">
        <v>-2E-3</v>
      </c>
      <c r="G195">
        <v>3.0000000000000001E-3</v>
      </c>
      <c r="H195">
        <v>1E-3</v>
      </c>
      <c r="I195">
        <v>3.0000000000000001E-3</v>
      </c>
      <c r="J195">
        <v>5.0000000000000001E-3</v>
      </c>
    </row>
    <row r="196" spans="1:10" x14ac:dyDescent="0.25">
      <c r="A196">
        <v>380</v>
      </c>
      <c r="B196">
        <v>3.0000000000000001E-3</v>
      </c>
      <c r="C196">
        <v>-2E-3</v>
      </c>
      <c r="D196">
        <v>-3.0000000000000001E-3</v>
      </c>
      <c r="E196">
        <v>-3.0000000000000001E-3</v>
      </c>
      <c r="F196">
        <v>-2E-3</v>
      </c>
      <c r="G196">
        <v>2E-3</v>
      </c>
      <c r="H196">
        <v>1E-3</v>
      </c>
      <c r="I196">
        <v>3.0000000000000001E-3</v>
      </c>
      <c r="J196">
        <v>5.0000000000000001E-3</v>
      </c>
    </row>
    <row r="197" spans="1:10" x14ac:dyDescent="0.25">
      <c r="A197">
        <v>381</v>
      </c>
      <c r="B197">
        <v>3.0000000000000001E-3</v>
      </c>
      <c r="C197">
        <v>-3.0000000000000001E-3</v>
      </c>
      <c r="D197">
        <v>-3.0000000000000001E-3</v>
      </c>
      <c r="E197">
        <v>-3.0000000000000001E-3</v>
      </c>
      <c r="F197">
        <v>-3.0000000000000001E-3</v>
      </c>
      <c r="G197">
        <v>2E-3</v>
      </c>
      <c r="H197">
        <v>0</v>
      </c>
      <c r="I197">
        <v>3.0000000000000001E-3</v>
      </c>
      <c r="J197">
        <v>4.0000000000000001E-3</v>
      </c>
    </row>
    <row r="198" spans="1:10" x14ac:dyDescent="0.25">
      <c r="A198">
        <v>382</v>
      </c>
      <c r="B198">
        <v>3.0000000000000001E-3</v>
      </c>
      <c r="C198">
        <v>-3.0000000000000001E-3</v>
      </c>
      <c r="D198">
        <v>-3.0000000000000001E-3</v>
      </c>
      <c r="E198">
        <v>-3.0000000000000001E-3</v>
      </c>
      <c r="F198">
        <v>-3.0000000000000001E-3</v>
      </c>
      <c r="G198">
        <v>2E-3</v>
      </c>
      <c r="H198">
        <v>0</v>
      </c>
      <c r="I198">
        <v>3.0000000000000001E-3</v>
      </c>
      <c r="J198">
        <v>4.0000000000000001E-3</v>
      </c>
    </row>
    <row r="199" spans="1:10" x14ac:dyDescent="0.25">
      <c r="A199">
        <v>383</v>
      </c>
      <c r="B199">
        <v>3.0000000000000001E-3</v>
      </c>
      <c r="C199">
        <v>-3.0000000000000001E-3</v>
      </c>
      <c r="D199">
        <v>-4.0000000000000001E-3</v>
      </c>
      <c r="E199">
        <v>-4.0000000000000001E-3</v>
      </c>
      <c r="F199">
        <v>-3.0000000000000001E-3</v>
      </c>
      <c r="G199">
        <v>2E-3</v>
      </c>
      <c r="H199">
        <v>0</v>
      </c>
      <c r="I199">
        <v>3.0000000000000001E-3</v>
      </c>
      <c r="J199">
        <v>4.0000000000000001E-3</v>
      </c>
    </row>
    <row r="200" spans="1:10" x14ac:dyDescent="0.25">
      <c r="A200">
        <v>384</v>
      </c>
      <c r="B200">
        <v>3.0000000000000001E-3</v>
      </c>
      <c r="C200">
        <v>-4.0000000000000001E-3</v>
      </c>
      <c r="D200">
        <v>-4.0000000000000001E-3</v>
      </c>
      <c r="E200">
        <v>-4.0000000000000001E-3</v>
      </c>
      <c r="F200">
        <v>-3.0000000000000001E-3</v>
      </c>
      <c r="G200">
        <v>2E-3</v>
      </c>
      <c r="H200">
        <v>0</v>
      </c>
      <c r="I200">
        <v>2E-3</v>
      </c>
      <c r="J200">
        <v>4.0000000000000001E-3</v>
      </c>
    </row>
    <row r="201" spans="1:10" x14ac:dyDescent="0.25">
      <c r="A201">
        <v>385</v>
      </c>
      <c r="B201">
        <v>3.0000000000000001E-3</v>
      </c>
      <c r="C201">
        <v>-4.0000000000000001E-3</v>
      </c>
      <c r="D201">
        <v>-4.0000000000000001E-3</v>
      </c>
      <c r="E201">
        <v>-4.0000000000000001E-3</v>
      </c>
      <c r="F201">
        <v>-3.0000000000000001E-3</v>
      </c>
      <c r="G201">
        <v>2E-3</v>
      </c>
      <c r="H201">
        <v>0</v>
      </c>
      <c r="I201">
        <v>2E-3</v>
      </c>
      <c r="J201">
        <v>4.0000000000000001E-3</v>
      </c>
    </row>
    <row r="202" spans="1:10" x14ac:dyDescent="0.25">
      <c r="A202">
        <v>386</v>
      </c>
      <c r="B202">
        <v>3.0000000000000001E-3</v>
      </c>
      <c r="C202">
        <v>-4.0000000000000001E-3</v>
      </c>
      <c r="D202">
        <v>-4.0000000000000001E-3</v>
      </c>
      <c r="E202">
        <v>-4.0000000000000001E-3</v>
      </c>
      <c r="F202">
        <v>-3.0000000000000001E-3</v>
      </c>
      <c r="G202">
        <v>2E-3</v>
      </c>
      <c r="H202">
        <v>0</v>
      </c>
      <c r="I202">
        <v>2E-3</v>
      </c>
      <c r="J202">
        <v>4.0000000000000001E-3</v>
      </c>
    </row>
    <row r="203" spans="1:10" x14ac:dyDescent="0.25">
      <c r="A203">
        <v>387</v>
      </c>
      <c r="B203">
        <v>3.0000000000000001E-3</v>
      </c>
      <c r="C203">
        <v>-3.0000000000000001E-3</v>
      </c>
      <c r="D203">
        <v>-4.0000000000000001E-3</v>
      </c>
      <c r="E203">
        <v>-4.0000000000000001E-3</v>
      </c>
      <c r="F203">
        <v>-3.0000000000000001E-3</v>
      </c>
      <c r="G203">
        <v>2E-3</v>
      </c>
      <c r="H203">
        <v>0</v>
      </c>
      <c r="I203">
        <v>2E-3</v>
      </c>
      <c r="J203">
        <v>4.0000000000000001E-3</v>
      </c>
    </row>
    <row r="204" spans="1:10" x14ac:dyDescent="0.25">
      <c r="A204">
        <v>388</v>
      </c>
      <c r="B204">
        <v>3.0000000000000001E-3</v>
      </c>
      <c r="C204">
        <v>-3.0000000000000001E-3</v>
      </c>
      <c r="D204">
        <v>-4.0000000000000001E-3</v>
      </c>
      <c r="E204">
        <v>-4.0000000000000001E-3</v>
      </c>
      <c r="F204">
        <v>-3.0000000000000001E-3</v>
      </c>
      <c r="G204">
        <v>1E-3</v>
      </c>
      <c r="H204">
        <v>0</v>
      </c>
      <c r="I204">
        <v>1E-3</v>
      </c>
      <c r="J204">
        <v>4.0000000000000001E-3</v>
      </c>
    </row>
    <row r="205" spans="1:10" x14ac:dyDescent="0.25">
      <c r="A205">
        <v>389</v>
      </c>
      <c r="B205">
        <v>3.0000000000000001E-3</v>
      </c>
      <c r="C205">
        <v>-3.0000000000000001E-3</v>
      </c>
      <c r="D205">
        <v>-4.0000000000000001E-3</v>
      </c>
      <c r="E205">
        <v>-4.0000000000000001E-3</v>
      </c>
      <c r="F205">
        <v>-3.0000000000000001E-3</v>
      </c>
      <c r="G205">
        <v>2E-3</v>
      </c>
      <c r="H205">
        <v>0</v>
      </c>
      <c r="I205">
        <v>1E-3</v>
      </c>
      <c r="J205">
        <v>4.0000000000000001E-3</v>
      </c>
    </row>
    <row r="206" spans="1:10" x14ac:dyDescent="0.25">
      <c r="A206">
        <v>390</v>
      </c>
      <c r="B206">
        <v>3.0000000000000001E-3</v>
      </c>
      <c r="C206">
        <v>-3.0000000000000001E-3</v>
      </c>
      <c r="D206">
        <v>-4.0000000000000001E-3</v>
      </c>
      <c r="E206">
        <v>-4.0000000000000001E-3</v>
      </c>
      <c r="F206">
        <v>-3.0000000000000001E-3</v>
      </c>
      <c r="G206">
        <v>1E-3</v>
      </c>
      <c r="H206">
        <v>0</v>
      </c>
      <c r="I206">
        <v>1E-3</v>
      </c>
      <c r="J206">
        <v>3.0000000000000001E-3</v>
      </c>
    </row>
    <row r="207" spans="1:10" x14ac:dyDescent="0.25">
      <c r="A207">
        <v>391</v>
      </c>
      <c r="B207">
        <v>3.0000000000000001E-3</v>
      </c>
      <c r="C207">
        <v>-3.0000000000000001E-3</v>
      </c>
      <c r="D207">
        <v>-4.0000000000000001E-3</v>
      </c>
      <c r="E207">
        <v>-4.0000000000000001E-3</v>
      </c>
      <c r="F207">
        <v>-3.0000000000000001E-3</v>
      </c>
      <c r="G207">
        <v>1E-3</v>
      </c>
      <c r="H207">
        <v>0</v>
      </c>
      <c r="I207">
        <v>1E-3</v>
      </c>
      <c r="J207">
        <v>4.0000000000000001E-3</v>
      </c>
    </row>
    <row r="208" spans="1:10" x14ac:dyDescent="0.25">
      <c r="A208">
        <v>392</v>
      </c>
      <c r="B208">
        <v>3.0000000000000001E-3</v>
      </c>
      <c r="C208">
        <v>-3.0000000000000001E-3</v>
      </c>
      <c r="D208">
        <v>-4.0000000000000001E-3</v>
      </c>
      <c r="E208">
        <v>-4.0000000000000001E-3</v>
      </c>
      <c r="F208">
        <v>-3.0000000000000001E-3</v>
      </c>
      <c r="G208">
        <v>1E-3</v>
      </c>
      <c r="H208">
        <v>0</v>
      </c>
      <c r="I208">
        <v>1E-3</v>
      </c>
      <c r="J208">
        <v>3.0000000000000001E-3</v>
      </c>
    </row>
    <row r="209" spans="1:10" x14ac:dyDescent="0.25">
      <c r="A209">
        <v>393</v>
      </c>
      <c r="B209">
        <v>3.0000000000000001E-3</v>
      </c>
      <c r="C209">
        <v>-3.0000000000000001E-3</v>
      </c>
      <c r="D209">
        <v>-4.0000000000000001E-3</v>
      </c>
      <c r="E209">
        <v>-4.0000000000000001E-3</v>
      </c>
      <c r="F209">
        <v>-3.0000000000000001E-3</v>
      </c>
      <c r="G209">
        <v>1E-3</v>
      </c>
      <c r="H209">
        <v>0</v>
      </c>
      <c r="I209">
        <v>0</v>
      </c>
      <c r="J209">
        <v>3.0000000000000001E-3</v>
      </c>
    </row>
    <row r="210" spans="1:10" x14ac:dyDescent="0.25">
      <c r="A210">
        <v>394</v>
      </c>
      <c r="B210">
        <v>4.0000000000000001E-3</v>
      </c>
      <c r="C210">
        <v>-3.0000000000000001E-3</v>
      </c>
      <c r="D210">
        <v>-3.0000000000000001E-3</v>
      </c>
      <c r="E210">
        <v>-3.0000000000000001E-3</v>
      </c>
      <c r="F210">
        <v>-3.0000000000000001E-3</v>
      </c>
      <c r="G210">
        <v>1E-3</v>
      </c>
      <c r="H210">
        <v>0</v>
      </c>
      <c r="I210">
        <v>1E-3</v>
      </c>
      <c r="J210">
        <v>4.0000000000000001E-3</v>
      </c>
    </row>
    <row r="211" spans="1:10" x14ac:dyDescent="0.25">
      <c r="A211">
        <v>395</v>
      </c>
      <c r="B211">
        <v>4.0000000000000001E-3</v>
      </c>
      <c r="C211">
        <v>-3.0000000000000001E-3</v>
      </c>
      <c r="D211">
        <v>-3.0000000000000001E-3</v>
      </c>
      <c r="E211">
        <v>-4.0000000000000001E-3</v>
      </c>
      <c r="F211">
        <v>-3.0000000000000001E-3</v>
      </c>
      <c r="G211">
        <v>1E-3</v>
      </c>
      <c r="H211">
        <v>0</v>
      </c>
      <c r="I211">
        <v>1E-3</v>
      </c>
      <c r="J211">
        <v>3.0000000000000001E-3</v>
      </c>
    </row>
    <row r="212" spans="1:10" x14ac:dyDescent="0.25">
      <c r="A212">
        <v>396</v>
      </c>
      <c r="B212">
        <v>4.0000000000000001E-3</v>
      </c>
      <c r="C212">
        <v>-3.0000000000000001E-3</v>
      </c>
      <c r="D212">
        <v>-3.0000000000000001E-3</v>
      </c>
      <c r="E212">
        <v>-4.0000000000000001E-3</v>
      </c>
      <c r="F212">
        <v>-3.0000000000000001E-3</v>
      </c>
      <c r="G212">
        <v>1E-3</v>
      </c>
      <c r="H212">
        <v>0</v>
      </c>
      <c r="I212">
        <v>1E-3</v>
      </c>
      <c r="J212">
        <v>3.0000000000000001E-3</v>
      </c>
    </row>
    <row r="213" spans="1:10" x14ac:dyDescent="0.25">
      <c r="A213">
        <v>397</v>
      </c>
      <c r="B213">
        <v>4.0000000000000001E-3</v>
      </c>
      <c r="C213">
        <v>-3.0000000000000001E-3</v>
      </c>
      <c r="D213">
        <v>-3.0000000000000001E-3</v>
      </c>
      <c r="E213">
        <v>-4.0000000000000001E-3</v>
      </c>
      <c r="F213">
        <v>-3.0000000000000001E-3</v>
      </c>
      <c r="G213">
        <v>1E-3</v>
      </c>
      <c r="H213">
        <v>0</v>
      </c>
      <c r="I213">
        <v>0</v>
      </c>
      <c r="J213">
        <v>3.0000000000000001E-3</v>
      </c>
    </row>
    <row r="214" spans="1:10" x14ac:dyDescent="0.25">
      <c r="A214">
        <v>398</v>
      </c>
      <c r="B214">
        <v>4.0000000000000001E-3</v>
      </c>
      <c r="C214">
        <v>-3.0000000000000001E-3</v>
      </c>
      <c r="D214">
        <v>-3.0000000000000001E-3</v>
      </c>
      <c r="E214">
        <v>-3.0000000000000001E-3</v>
      </c>
      <c r="F214">
        <v>-3.0000000000000001E-3</v>
      </c>
      <c r="G214">
        <v>1E-3</v>
      </c>
      <c r="H214">
        <v>0</v>
      </c>
      <c r="I214">
        <v>0</v>
      </c>
      <c r="J214">
        <v>3.0000000000000001E-3</v>
      </c>
    </row>
    <row r="215" spans="1:10" x14ac:dyDescent="0.25">
      <c r="A215">
        <v>399</v>
      </c>
      <c r="B215">
        <v>4.0000000000000001E-3</v>
      </c>
      <c r="C215">
        <v>-3.0000000000000001E-3</v>
      </c>
      <c r="D215">
        <v>-3.0000000000000001E-3</v>
      </c>
      <c r="E215">
        <v>-3.0000000000000001E-3</v>
      </c>
      <c r="F215">
        <v>-3.0000000000000001E-3</v>
      </c>
      <c r="G215">
        <v>1E-3</v>
      </c>
      <c r="H215">
        <v>0</v>
      </c>
      <c r="I215">
        <v>0</v>
      </c>
      <c r="J215">
        <v>3.0000000000000001E-3</v>
      </c>
    </row>
    <row r="216" spans="1:10" x14ac:dyDescent="0.25">
      <c r="A216">
        <v>400</v>
      </c>
      <c r="B216">
        <v>4.0000000000000001E-3</v>
      </c>
      <c r="C216">
        <v>-3.0000000000000001E-3</v>
      </c>
      <c r="D216">
        <v>-3.0000000000000001E-3</v>
      </c>
      <c r="E216">
        <v>-3.0000000000000001E-3</v>
      </c>
      <c r="F216">
        <v>-3.0000000000000001E-3</v>
      </c>
      <c r="G216">
        <v>1E-3</v>
      </c>
      <c r="H216">
        <v>0</v>
      </c>
      <c r="I216">
        <v>1E-3</v>
      </c>
      <c r="J216">
        <v>3.0000000000000001E-3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1489-D3BD-4899-9240-C15BE9C8CEB3}">
  <dimension ref="A1:J216"/>
  <sheetViews>
    <sheetView workbookViewId="0">
      <selection activeCell="L63" sqref="L63"/>
    </sheetView>
  </sheetViews>
  <sheetFormatPr baseColWidth="10" defaultRowHeight="15" x14ac:dyDescent="0.25"/>
  <sheetData>
    <row r="1" spans="1:10" x14ac:dyDescent="0.25">
      <c r="B1" s="38">
        <v>0.40972222222222227</v>
      </c>
      <c r="C1" s="38">
        <v>0.43055555555555558</v>
      </c>
      <c r="D1" s="38">
        <v>0.45138888888888901</v>
      </c>
      <c r="E1" s="38">
        <v>0.47222222222222199</v>
      </c>
      <c r="F1" s="38">
        <v>0.49305555555555602</v>
      </c>
      <c r="G1" s="38">
        <v>0.53472222222222299</v>
      </c>
      <c r="H1" s="38">
        <v>0.57638888888888895</v>
      </c>
      <c r="I1" s="38">
        <v>0.61805555555555602</v>
      </c>
      <c r="J1" s="38">
        <v>0.65972222222222299</v>
      </c>
    </row>
    <row r="2" spans="1:10" x14ac:dyDescent="0.25">
      <c r="B2">
        <v>0</v>
      </c>
      <c r="C2">
        <v>0.5</v>
      </c>
      <c r="D2">
        <v>1</v>
      </c>
      <c r="E2">
        <v>1.5</v>
      </c>
      <c r="F2">
        <v>2</v>
      </c>
      <c r="G2">
        <v>3</v>
      </c>
      <c r="H2">
        <v>4</v>
      </c>
      <c r="I2">
        <v>5</v>
      </c>
      <c r="J2">
        <v>6</v>
      </c>
    </row>
    <row r="5" spans="1:10" x14ac:dyDescent="0.25">
      <c r="A5" t="s">
        <v>91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</row>
    <row r="6" spans="1:10" x14ac:dyDescent="0.25">
      <c r="A6">
        <v>190</v>
      </c>
      <c r="B6">
        <v>-2.8980000000000001</v>
      </c>
      <c r="C6">
        <v>-3.508</v>
      </c>
      <c r="D6">
        <v>1.5580000000000001</v>
      </c>
      <c r="E6">
        <v>-2.9980000000000002</v>
      </c>
      <c r="F6">
        <v>0.95199999999999996</v>
      </c>
      <c r="G6">
        <v>-3.6920000000000002</v>
      </c>
      <c r="H6">
        <v>0.95199999999999996</v>
      </c>
      <c r="I6">
        <v>-2.8570000000000002</v>
      </c>
      <c r="J6">
        <v>-3.6190000000000002</v>
      </c>
    </row>
    <row r="7" spans="1:10" x14ac:dyDescent="0.25">
      <c r="A7">
        <v>191</v>
      </c>
      <c r="B7">
        <v>-0.48599999999999999</v>
      </c>
      <c r="C7">
        <v>-0.08</v>
      </c>
      <c r="D7">
        <v>-1.202</v>
      </c>
      <c r="E7">
        <v>-2.3159999999999998</v>
      </c>
      <c r="F7">
        <v>-3.3250000000000002</v>
      </c>
      <c r="G7">
        <v>-2.16</v>
      </c>
      <c r="H7">
        <v>-3.238</v>
      </c>
      <c r="I7">
        <v>-0.66900000000000004</v>
      </c>
      <c r="J7">
        <v>-2.8570000000000002</v>
      </c>
    </row>
    <row r="8" spans="1:10" x14ac:dyDescent="0.25">
      <c r="A8">
        <v>192</v>
      </c>
      <c r="B8">
        <v>-1.262</v>
      </c>
      <c r="C8">
        <v>-2.1269999999999998</v>
      </c>
      <c r="D8">
        <v>0.17599999999999999</v>
      </c>
      <c r="E8">
        <v>-2.665</v>
      </c>
      <c r="F8">
        <v>-2.9470000000000001</v>
      </c>
      <c r="G8">
        <v>-3.238</v>
      </c>
      <c r="H8">
        <v>-1.333</v>
      </c>
      <c r="I8">
        <v>-2.64</v>
      </c>
      <c r="J8">
        <v>-4</v>
      </c>
    </row>
    <row r="9" spans="1:10" x14ac:dyDescent="0.25">
      <c r="A9">
        <v>193</v>
      </c>
      <c r="B9">
        <v>-0.78100000000000003</v>
      </c>
      <c r="C9">
        <v>-1.345</v>
      </c>
      <c r="D9">
        <v>-1.546</v>
      </c>
      <c r="E9">
        <v>-3.3490000000000002</v>
      </c>
      <c r="F9">
        <v>-2.391</v>
      </c>
      <c r="G9">
        <v>-2.1269999999999998</v>
      </c>
      <c r="H9">
        <v>-2.1859999999999999</v>
      </c>
      <c r="I9">
        <v>-3.7069999999999999</v>
      </c>
      <c r="J9">
        <v>-3.238</v>
      </c>
    </row>
    <row r="10" spans="1:10" x14ac:dyDescent="0.25">
      <c r="A10">
        <v>194</v>
      </c>
      <c r="B10">
        <v>-1.746</v>
      </c>
      <c r="C10">
        <v>-0.82299999999999995</v>
      </c>
      <c r="D10">
        <v>-1.4850000000000001</v>
      </c>
      <c r="E10">
        <v>-1.651</v>
      </c>
      <c r="F10">
        <v>-2.8250000000000002</v>
      </c>
      <c r="G10">
        <v>-3.238</v>
      </c>
      <c r="H10">
        <v>-2.1459999999999999</v>
      </c>
      <c r="I10">
        <v>-3.0249999999999999</v>
      </c>
      <c r="J10">
        <v>-2.8570000000000002</v>
      </c>
    </row>
    <row r="11" spans="1:10" hidden="1" x14ac:dyDescent="0.25">
      <c r="A11">
        <v>195</v>
      </c>
      <c r="B11">
        <v>-1.946</v>
      </c>
      <c r="C11">
        <v>-2.7549999999999999</v>
      </c>
      <c r="D11">
        <v>-2.149</v>
      </c>
      <c r="E11">
        <v>-1.915</v>
      </c>
      <c r="F11">
        <v>-1.143</v>
      </c>
      <c r="G11">
        <v>-0.75700000000000001</v>
      </c>
      <c r="H11">
        <v>-2.2509999999999999</v>
      </c>
      <c r="I11">
        <v>-2.3340000000000001</v>
      </c>
      <c r="J11">
        <v>-2.8570000000000002</v>
      </c>
    </row>
    <row r="12" spans="1:10" hidden="1" x14ac:dyDescent="0.25">
      <c r="A12">
        <v>196</v>
      </c>
      <c r="B12">
        <v>-1.67</v>
      </c>
      <c r="C12">
        <v>-0.24099999999999999</v>
      </c>
      <c r="D12">
        <v>-1.272</v>
      </c>
      <c r="E12">
        <v>-1.6819999999999999</v>
      </c>
      <c r="F12">
        <v>-0.43</v>
      </c>
      <c r="G12">
        <v>-0.64200000000000002</v>
      </c>
      <c r="H12">
        <v>-2.0649999999999999</v>
      </c>
      <c r="I12">
        <v>-2.99</v>
      </c>
      <c r="J12">
        <v>-4</v>
      </c>
    </row>
    <row r="13" spans="1:10" hidden="1" x14ac:dyDescent="0.25">
      <c r="A13">
        <v>197</v>
      </c>
      <c r="B13">
        <v>-1.155</v>
      </c>
      <c r="C13">
        <v>-1.3109999999999999</v>
      </c>
      <c r="D13">
        <v>-1.7190000000000001</v>
      </c>
      <c r="E13">
        <v>-1.127</v>
      </c>
      <c r="F13">
        <v>-2.6019999999999999</v>
      </c>
      <c r="G13">
        <v>-3.214</v>
      </c>
      <c r="H13">
        <v>-1.0740000000000001</v>
      </c>
      <c r="I13">
        <v>-2.2189999999999999</v>
      </c>
      <c r="J13">
        <v>-3.5720000000000001</v>
      </c>
    </row>
    <row r="14" spans="1:10" hidden="1" x14ac:dyDescent="0.25">
      <c r="A14">
        <v>198</v>
      </c>
      <c r="B14">
        <v>-0.69199999999999995</v>
      </c>
      <c r="C14">
        <v>-1.1739999999999999</v>
      </c>
      <c r="D14">
        <v>-2.097</v>
      </c>
      <c r="E14">
        <v>-2.4529999999999998</v>
      </c>
      <c r="F14">
        <v>-1.8049999999999999</v>
      </c>
      <c r="G14">
        <v>-1.798</v>
      </c>
      <c r="H14">
        <v>-0.51700000000000002</v>
      </c>
      <c r="I14">
        <v>-3.38</v>
      </c>
      <c r="J14">
        <v>-2.988</v>
      </c>
    </row>
    <row r="15" spans="1:10" hidden="1" x14ac:dyDescent="0.25">
      <c r="A15">
        <v>199</v>
      </c>
      <c r="B15">
        <v>-2.3740000000000001</v>
      </c>
      <c r="C15">
        <v>-1.738</v>
      </c>
      <c r="D15">
        <v>-2.5070000000000001</v>
      </c>
      <c r="E15">
        <v>-2.984</v>
      </c>
      <c r="F15">
        <v>-3.1040000000000001</v>
      </c>
      <c r="G15">
        <v>-2.46</v>
      </c>
      <c r="H15">
        <v>-2.0920000000000001</v>
      </c>
      <c r="I15">
        <v>-3.4630000000000001</v>
      </c>
      <c r="J15">
        <v>-3.6190000000000002</v>
      </c>
    </row>
    <row r="16" spans="1:10" hidden="1" x14ac:dyDescent="0.25">
      <c r="A16">
        <v>200</v>
      </c>
      <c r="B16">
        <v>-2.4630000000000001</v>
      </c>
      <c r="C16">
        <v>-2.7229999999999999</v>
      </c>
      <c r="D16">
        <v>-2.355</v>
      </c>
      <c r="E16">
        <v>-3.028</v>
      </c>
      <c r="F16">
        <v>-2.5009999999999999</v>
      </c>
      <c r="G16">
        <v>-2.569</v>
      </c>
      <c r="H16">
        <v>-2.9369999999999998</v>
      </c>
      <c r="I16">
        <v>-3.6549999999999998</v>
      </c>
      <c r="J16">
        <v>-3.4860000000000002</v>
      </c>
    </row>
    <row r="17" spans="1:10" hidden="1" x14ac:dyDescent="0.25">
      <c r="A17">
        <v>201</v>
      </c>
      <c r="B17">
        <v>-2.3109999999999999</v>
      </c>
      <c r="C17">
        <v>-2.145</v>
      </c>
      <c r="D17">
        <v>-2.786</v>
      </c>
      <c r="E17">
        <v>-2.8159999999999998</v>
      </c>
      <c r="F17">
        <v>-3.1320000000000001</v>
      </c>
      <c r="G17">
        <v>-2.7570000000000001</v>
      </c>
      <c r="H17">
        <v>-3.085</v>
      </c>
      <c r="I17">
        <v>-2.4279999999999999</v>
      </c>
      <c r="J17">
        <v>-3.8290000000000002</v>
      </c>
    </row>
    <row r="18" spans="1:10" hidden="1" x14ac:dyDescent="0.25">
      <c r="A18">
        <v>202</v>
      </c>
      <c r="B18">
        <v>-2.74</v>
      </c>
      <c r="C18">
        <v>-2.3149999999999999</v>
      </c>
      <c r="D18">
        <v>-2.625</v>
      </c>
      <c r="E18">
        <v>-3.3959999999999999</v>
      </c>
      <c r="F18">
        <v>-2.8620000000000001</v>
      </c>
      <c r="G18">
        <v>-2.6709999999999998</v>
      </c>
      <c r="H18">
        <v>-3.028</v>
      </c>
      <c r="I18">
        <v>-3.1680000000000001</v>
      </c>
      <c r="J18">
        <v>-3.375</v>
      </c>
    </row>
    <row r="19" spans="1:10" hidden="1" x14ac:dyDescent="0.25">
      <c r="A19">
        <v>203</v>
      </c>
      <c r="B19">
        <v>-3.3330000000000002</v>
      </c>
      <c r="C19">
        <v>-3.5990000000000002</v>
      </c>
      <c r="D19">
        <v>-3.6030000000000002</v>
      </c>
      <c r="E19">
        <v>-3.242</v>
      </c>
      <c r="F19">
        <v>-3.5</v>
      </c>
      <c r="G19">
        <v>-3.4830000000000001</v>
      </c>
      <c r="H19">
        <v>-3.7890000000000001</v>
      </c>
      <c r="I19">
        <v>-3.7069999999999999</v>
      </c>
      <c r="J19">
        <v>-3.7890000000000001</v>
      </c>
    </row>
    <row r="20" spans="1:10" hidden="1" x14ac:dyDescent="0.25">
      <c r="A20">
        <v>204</v>
      </c>
      <c r="B20">
        <v>-2.9969999999999999</v>
      </c>
      <c r="C20">
        <v>-3.2450000000000001</v>
      </c>
      <c r="D20">
        <v>-2.9969999999999999</v>
      </c>
      <c r="E20">
        <v>-3.34</v>
      </c>
      <c r="F20">
        <v>-3.2330000000000001</v>
      </c>
      <c r="G20">
        <v>-3.423</v>
      </c>
      <c r="H20">
        <v>-3.65</v>
      </c>
      <c r="I20">
        <v>-3.6110000000000002</v>
      </c>
      <c r="J20">
        <v>-3.8809999999999998</v>
      </c>
    </row>
    <row r="21" spans="1:10" hidden="1" x14ac:dyDescent="0.25">
      <c r="A21">
        <v>205</v>
      </c>
      <c r="B21">
        <v>-2.165</v>
      </c>
      <c r="C21">
        <v>-2.3210000000000002</v>
      </c>
      <c r="D21">
        <v>-2.3860000000000001</v>
      </c>
      <c r="E21">
        <v>-3.18</v>
      </c>
      <c r="F21">
        <v>-2.9729999999999999</v>
      </c>
      <c r="G21">
        <v>-2.8319999999999999</v>
      </c>
      <c r="H21">
        <v>-2.7839999999999998</v>
      </c>
      <c r="I21">
        <v>-3.4020000000000001</v>
      </c>
      <c r="J21">
        <v>-3.7160000000000002</v>
      </c>
    </row>
    <row r="22" spans="1:10" hidden="1" x14ac:dyDescent="0.25">
      <c r="A22">
        <v>206</v>
      </c>
      <c r="B22">
        <v>-2.0390000000000001</v>
      </c>
      <c r="C22">
        <v>-2.2360000000000002</v>
      </c>
      <c r="D22">
        <v>-2.2189999999999999</v>
      </c>
      <c r="E22">
        <v>-2.5009999999999999</v>
      </c>
      <c r="F22">
        <v>-2.6890000000000001</v>
      </c>
      <c r="G22">
        <v>-2.27</v>
      </c>
      <c r="H22">
        <v>-2.9729999999999999</v>
      </c>
      <c r="I22">
        <v>-2.798</v>
      </c>
      <c r="J22">
        <v>-3.2789999999999999</v>
      </c>
    </row>
    <row r="23" spans="1:10" hidden="1" x14ac:dyDescent="0.25">
      <c r="A23">
        <v>207</v>
      </c>
      <c r="B23">
        <v>-1.758</v>
      </c>
      <c r="C23">
        <v>-1.639</v>
      </c>
      <c r="D23">
        <v>-1.8009999999999999</v>
      </c>
      <c r="E23">
        <v>-1.8180000000000001</v>
      </c>
      <c r="F23">
        <v>-2.2000000000000002</v>
      </c>
      <c r="G23">
        <v>-2.0289999999999999</v>
      </c>
      <c r="H23">
        <v>-2.25</v>
      </c>
      <c r="I23">
        <v>-2.1880000000000002</v>
      </c>
      <c r="J23">
        <v>-3.2440000000000002</v>
      </c>
    </row>
    <row r="24" spans="1:10" hidden="1" x14ac:dyDescent="0.25">
      <c r="A24">
        <v>208</v>
      </c>
      <c r="B24">
        <v>-1.6870000000000001</v>
      </c>
      <c r="C24">
        <v>-1.5409999999999999</v>
      </c>
      <c r="D24">
        <v>-1.595</v>
      </c>
      <c r="E24">
        <v>-1.6220000000000001</v>
      </c>
      <c r="F24">
        <v>-1.6519999999999999</v>
      </c>
      <c r="G24">
        <v>-1.659</v>
      </c>
      <c r="H24">
        <v>-1.718</v>
      </c>
      <c r="I24">
        <v>-2.0630000000000002</v>
      </c>
      <c r="J24">
        <v>-2.238</v>
      </c>
    </row>
    <row r="25" spans="1:10" hidden="1" x14ac:dyDescent="0.25">
      <c r="A25">
        <v>209</v>
      </c>
      <c r="B25">
        <v>-1.4970000000000001</v>
      </c>
      <c r="C25">
        <v>-1.4630000000000001</v>
      </c>
      <c r="D25">
        <v>-1.5049999999999999</v>
      </c>
      <c r="E25">
        <v>-1.5149999999999999</v>
      </c>
      <c r="F25">
        <v>-1.41</v>
      </c>
      <c r="G25">
        <v>-1.4079999999999999</v>
      </c>
      <c r="H25">
        <v>-1.4590000000000001</v>
      </c>
      <c r="I25">
        <v>-1.5489999999999999</v>
      </c>
      <c r="J25">
        <v>-1.806</v>
      </c>
    </row>
    <row r="26" spans="1:10" hidden="1" x14ac:dyDescent="0.25">
      <c r="A26">
        <v>210</v>
      </c>
      <c r="B26">
        <v>-1.4570000000000001</v>
      </c>
      <c r="C26">
        <v>-1.383</v>
      </c>
      <c r="D26">
        <v>-1.409</v>
      </c>
      <c r="E26">
        <v>-1.4490000000000001</v>
      </c>
      <c r="F26">
        <v>-1.36</v>
      </c>
      <c r="G26">
        <v>-1.3240000000000001</v>
      </c>
      <c r="H26">
        <v>-1.421</v>
      </c>
      <c r="I26">
        <v>-1.47</v>
      </c>
      <c r="J26">
        <v>-1.548</v>
      </c>
    </row>
    <row r="27" spans="1:10" hidden="1" x14ac:dyDescent="0.25">
      <c r="A27">
        <v>211</v>
      </c>
      <c r="B27">
        <v>-1.3919999999999999</v>
      </c>
      <c r="C27">
        <v>-1.329</v>
      </c>
      <c r="D27">
        <v>-1.363</v>
      </c>
      <c r="E27">
        <v>-1.395</v>
      </c>
      <c r="F27">
        <v>-1.3360000000000001</v>
      </c>
      <c r="G27">
        <v>-1.2709999999999999</v>
      </c>
      <c r="H27">
        <v>-1.3620000000000001</v>
      </c>
      <c r="I27">
        <v>-1.4370000000000001</v>
      </c>
      <c r="J27">
        <v>-1.5409999999999999</v>
      </c>
    </row>
    <row r="28" spans="1:10" hidden="1" x14ac:dyDescent="0.25">
      <c r="A28">
        <v>212</v>
      </c>
      <c r="B28">
        <v>-1.341</v>
      </c>
      <c r="C28">
        <v>-1.34</v>
      </c>
      <c r="D28">
        <v>-1.341</v>
      </c>
      <c r="E28">
        <v>-1.3320000000000001</v>
      </c>
      <c r="F28">
        <v>-1.3</v>
      </c>
      <c r="G28">
        <v>-1.2350000000000001</v>
      </c>
      <c r="H28">
        <v>-1.3069999999999999</v>
      </c>
      <c r="I28">
        <v>-1.409</v>
      </c>
      <c r="J28">
        <v>-1.4910000000000001</v>
      </c>
    </row>
    <row r="29" spans="1:10" hidden="1" x14ac:dyDescent="0.25">
      <c r="A29">
        <v>213</v>
      </c>
      <c r="B29">
        <v>-1.3340000000000001</v>
      </c>
      <c r="C29">
        <v>-1.33</v>
      </c>
      <c r="D29">
        <v>-1.3480000000000001</v>
      </c>
      <c r="E29">
        <v>-1.337</v>
      </c>
      <c r="F29">
        <v>-1.302</v>
      </c>
      <c r="G29">
        <v>-1.256</v>
      </c>
      <c r="H29">
        <v>-1.321</v>
      </c>
      <c r="I29">
        <v>-1.385</v>
      </c>
      <c r="J29">
        <v>-1.45</v>
      </c>
    </row>
    <row r="30" spans="1:10" hidden="1" x14ac:dyDescent="0.25">
      <c r="A30">
        <v>214</v>
      </c>
      <c r="B30">
        <v>-1.3560000000000001</v>
      </c>
      <c r="C30">
        <v>-1.325</v>
      </c>
      <c r="D30">
        <v>-1.3580000000000001</v>
      </c>
      <c r="E30">
        <v>-1.3560000000000001</v>
      </c>
      <c r="F30">
        <v>-1.321</v>
      </c>
      <c r="G30">
        <v>-1.272</v>
      </c>
      <c r="H30">
        <v>-1.37</v>
      </c>
      <c r="I30">
        <v>-1.4550000000000001</v>
      </c>
      <c r="J30">
        <v>-1.4670000000000001</v>
      </c>
    </row>
    <row r="31" spans="1:10" hidden="1" x14ac:dyDescent="0.25">
      <c r="A31">
        <v>215</v>
      </c>
      <c r="B31">
        <v>-1.405</v>
      </c>
      <c r="C31">
        <v>-1.37</v>
      </c>
      <c r="D31">
        <v>-1.401</v>
      </c>
      <c r="E31">
        <v>-1.385</v>
      </c>
      <c r="F31">
        <v>-1.355</v>
      </c>
      <c r="G31">
        <v>-1.282</v>
      </c>
      <c r="H31">
        <v>-1.3919999999999999</v>
      </c>
      <c r="I31">
        <v>-1.4350000000000001</v>
      </c>
      <c r="J31">
        <v>-1.4670000000000001</v>
      </c>
    </row>
    <row r="32" spans="1:10" hidden="1" x14ac:dyDescent="0.25">
      <c r="A32">
        <v>216</v>
      </c>
      <c r="B32">
        <v>-1.4570000000000001</v>
      </c>
      <c r="C32">
        <v>-1.4350000000000001</v>
      </c>
      <c r="D32">
        <v>-1.4470000000000001</v>
      </c>
      <c r="E32">
        <v>-1.4510000000000001</v>
      </c>
      <c r="F32">
        <v>-1.4139999999999999</v>
      </c>
      <c r="G32">
        <v>-1.347</v>
      </c>
      <c r="H32">
        <v>-1.4430000000000001</v>
      </c>
      <c r="I32">
        <v>-1.4890000000000001</v>
      </c>
      <c r="J32">
        <v>-1.544</v>
      </c>
    </row>
    <row r="33" spans="1:10" hidden="1" x14ac:dyDescent="0.25">
      <c r="A33">
        <v>217</v>
      </c>
      <c r="B33">
        <v>-1.478</v>
      </c>
      <c r="C33">
        <v>-1.4570000000000001</v>
      </c>
      <c r="D33">
        <v>-1.4690000000000001</v>
      </c>
      <c r="E33">
        <v>-1.462</v>
      </c>
      <c r="F33">
        <v>-1.423</v>
      </c>
      <c r="G33">
        <v>-1.3759999999999999</v>
      </c>
      <c r="H33">
        <v>-1.4450000000000001</v>
      </c>
      <c r="I33">
        <v>-1.482</v>
      </c>
      <c r="J33">
        <v>-1.548</v>
      </c>
    </row>
    <row r="34" spans="1:10" hidden="1" x14ac:dyDescent="0.25">
      <c r="A34">
        <v>218</v>
      </c>
      <c r="B34">
        <v>-1.5429999999999999</v>
      </c>
      <c r="C34">
        <v>-1.5089999999999999</v>
      </c>
      <c r="D34">
        <v>-1.51</v>
      </c>
      <c r="E34">
        <v>-1.51</v>
      </c>
      <c r="F34">
        <v>-1.4710000000000001</v>
      </c>
      <c r="G34">
        <v>-1.419</v>
      </c>
      <c r="H34">
        <v>-1.488</v>
      </c>
      <c r="I34">
        <v>-1.5349999999999999</v>
      </c>
      <c r="J34">
        <v>-1.573</v>
      </c>
    </row>
    <row r="35" spans="1:10" hidden="1" x14ac:dyDescent="0.25">
      <c r="A35">
        <v>219</v>
      </c>
      <c r="B35">
        <v>-1.5780000000000001</v>
      </c>
      <c r="C35">
        <v>-1.5389999999999999</v>
      </c>
      <c r="D35">
        <v>-1.5489999999999999</v>
      </c>
      <c r="E35">
        <v>-1.5249999999999999</v>
      </c>
      <c r="F35">
        <v>-1.496</v>
      </c>
      <c r="G35">
        <v>-1.4350000000000001</v>
      </c>
      <c r="H35">
        <v>-1.51</v>
      </c>
      <c r="I35">
        <v>-1.5529999999999999</v>
      </c>
      <c r="J35">
        <v>-1.5920000000000001</v>
      </c>
    </row>
    <row r="36" spans="1:10" hidden="1" x14ac:dyDescent="0.25">
      <c r="A36">
        <v>220</v>
      </c>
      <c r="B36">
        <v>-1.5860000000000001</v>
      </c>
      <c r="C36">
        <v>-1.548</v>
      </c>
      <c r="D36">
        <v>-1.5449999999999999</v>
      </c>
      <c r="E36">
        <v>-1.5449999999999999</v>
      </c>
      <c r="F36">
        <v>-1.512</v>
      </c>
      <c r="G36">
        <v>-1.4430000000000001</v>
      </c>
      <c r="H36">
        <v>-1.516</v>
      </c>
      <c r="I36">
        <v>-1.552</v>
      </c>
      <c r="J36">
        <v>-1.595</v>
      </c>
    </row>
    <row r="37" spans="1:10" hidden="1" x14ac:dyDescent="0.25">
      <c r="A37">
        <v>221</v>
      </c>
      <c r="B37">
        <v>-1.5620000000000001</v>
      </c>
      <c r="C37">
        <v>-1.5149999999999999</v>
      </c>
      <c r="D37">
        <v>-1.5169999999999999</v>
      </c>
      <c r="E37">
        <v>-1.508</v>
      </c>
      <c r="F37">
        <v>-1.472</v>
      </c>
      <c r="G37">
        <v>-1.431</v>
      </c>
      <c r="H37">
        <v>-1.486</v>
      </c>
      <c r="I37">
        <v>-1.544</v>
      </c>
      <c r="J37">
        <v>-1.577</v>
      </c>
    </row>
    <row r="38" spans="1:10" hidden="1" x14ac:dyDescent="0.25">
      <c r="A38">
        <v>222</v>
      </c>
      <c r="B38">
        <v>-1.554</v>
      </c>
      <c r="C38">
        <v>-1.5229999999999999</v>
      </c>
      <c r="D38">
        <v>-1.5269999999999999</v>
      </c>
      <c r="E38">
        <v>-1.518</v>
      </c>
      <c r="F38">
        <v>-1.4810000000000001</v>
      </c>
      <c r="G38">
        <v>-1.42</v>
      </c>
      <c r="H38">
        <v>-1.4910000000000001</v>
      </c>
      <c r="I38">
        <v>-1.5349999999999999</v>
      </c>
      <c r="J38">
        <v>-1.5609999999999999</v>
      </c>
    </row>
    <row r="39" spans="1:10" hidden="1" x14ac:dyDescent="0.25">
      <c r="A39">
        <v>223</v>
      </c>
      <c r="B39">
        <v>-1.62</v>
      </c>
      <c r="C39">
        <v>-1.58</v>
      </c>
      <c r="D39">
        <v>-1.579</v>
      </c>
      <c r="E39">
        <v>-1.5620000000000001</v>
      </c>
      <c r="F39">
        <v>-1.5189999999999999</v>
      </c>
      <c r="G39">
        <v>-1.4690000000000001</v>
      </c>
      <c r="H39">
        <v>-1.534</v>
      </c>
      <c r="I39">
        <v>-1.57</v>
      </c>
      <c r="J39">
        <v>-1.603</v>
      </c>
    </row>
    <row r="40" spans="1:10" hidden="1" x14ac:dyDescent="0.25">
      <c r="A40">
        <v>224</v>
      </c>
      <c r="B40">
        <v>-1.7</v>
      </c>
      <c r="C40">
        <v>-1.6459999999999999</v>
      </c>
      <c r="D40">
        <v>-1.633</v>
      </c>
      <c r="E40">
        <v>-1.61</v>
      </c>
      <c r="F40">
        <v>-1.5640000000000001</v>
      </c>
      <c r="G40">
        <v>-1.51</v>
      </c>
      <c r="H40">
        <v>-1.5469999999999999</v>
      </c>
      <c r="I40">
        <v>-1.591</v>
      </c>
      <c r="J40">
        <v>-1.6160000000000001</v>
      </c>
    </row>
    <row r="41" spans="1:10" hidden="1" x14ac:dyDescent="0.25">
      <c r="A41">
        <v>225</v>
      </c>
      <c r="B41">
        <v>-1.752</v>
      </c>
      <c r="C41">
        <v>-1.6859999999999999</v>
      </c>
      <c r="D41">
        <v>-1.67</v>
      </c>
      <c r="E41">
        <v>-1.639</v>
      </c>
      <c r="F41">
        <v>-1.595</v>
      </c>
      <c r="G41">
        <v>-1.5369999999999999</v>
      </c>
      <c r="H41">
        <v>-1.5680000000000001</v>
      </c>
      <c r="I41">
        <v>-1.603</v>
      </c>
      <c r="J41">
        <v>-1.633</v>
      </c>
    </row>
    <row r="42" spans="1:10" hidden="1" x14ac:dyDescent="0.25">
      <c r="A42">
        <v>226</v>
      </c>
      <c r="B42">
        <v>-1.768</v>
      </c>
      <c r="C42">
        <v>-1.7030000000000001</v>
      </c>
      <c r="D42">
        <v>-1.6839999999999999</v>
      </c>
      <c r="E42">
        <v>-1.655</v>
      </c>
      <c r="F42">
        <v>-1.605</v>
      </c>
      <c r="G42">
        <v>-1.5369999999999999</v>
      </c>
      <c r="H42">
        <v>-1.5740000000000001</v>
      </c>
      <c r="I42">
        <v>-1.605</v>
      </c>
      <c r="J42">
        <v>-1.615</v>
      </c>
    </row>
    <row r="43" spans="1:10" hidden="1" x14ac:dyDescent="0.25">
      <c r="A43">
        <v>227</v>
      </c>
      <c r="B43">
        <v>-1.748</v>
      </c>
      <c r="C43">
        <v>-1.6830000000000001</v>
      </c>
      <c r="D43">
        <v>-1.6659999999999999</v>
      </c>
      <c r="E43">
        <v>-1.6359999999999999</v>
      </c>
      <c r="F43">
        <v>-1.5880000000000001</v>
      </c>
      <c r="G43">
        <v>-1.524</v>
      </c>
      <c r="H43">
        <v>-1.5640000000000001</v>
      </c>
      <c r="I43">
        <v>-1.587</v>
      </c>
      <c r="J43">
        <v>-1.605</v>
      </c>
    </row>
    <row r="44" spans="1:10" hidden="1" x14ac:dyDescent="0.25">
      <c r="A44">
        <v>228</v>
      </c>
      <c r="B44">
        <v>-1.6930000000000001</v>
      </c>
      <c r="C44">
        <v>-1.6319999999999999</v>
      </c>
      <c r="D44">
        <v>-1.615</v>
      </c>
      <c r="E44">
        <v>-1.5860000000000001</v>
      </c>
      <c r="F44">
        <v>-1.536</v>
      </c>
      <c r="G44">
        <v>-1.4730000000000001</v>
      </c>
      <c r="H44">
        <v>-1.504</v>
      </c>
      <c r="I44">
        <v>-1.536</v>
      </c>
      <c r="J44">
        <v>-1.55</v>
      </c>
    </row>
    <row r="45" spans="1:10" hidden="1" x14ac:dyDescent="0.25">
      <c r="A45">
        <v>229</v>
      </c>
      <c r="B45">
        <v>-1.6279999999999999</v>
      </c>
      <c r="C45">
        <v>-1.5740000000000001</v>
      </c>
      <c r="D45">
        <v>-1.5549999999999999</v>
      </c>
      <c r="E45">
        <v>-1.5249999999999999</v>
      </c>
      <c r="F45">
        <v>-1.474</v>
      </c>
      <c r="G45">
        <v>-1.413</v>
      </c>
      <c r="H45">
        <v>-1.4510000000000001</v>
      </c>
      <c r="I45">
        <v>-1.4790000000000001</v>
      </c>
      <c r="J45">
        <v>-1.492</v>
      </c>
    </row>
    <row r="46" spans="1:10" hidden="1" x14ac:dyDescent="0.25">
      <c r="A46">
        <v>230</v>
      </c>
      <c r="B46">
        <v>-1.544</v>
      </c>
      <c r="C46">
        <v>-1.494</v>
      </c>
      <c r="D46">
        <v>-1.482</v>
      </c>
      <c r="E46">
        <v>-1.452</v>
      </c>
      <c r="F46">
        <v>-1.403</v>
      </c>
      <c r="G46">
        <v>-1.347</v>
      </c>
      <c r="H46">
        <v>-1.385</v>
      </c>
      <c r="I46">
        <v>-1.4159999999999999</v>
      </c>
      <c r="J46">
        <v>-1.4279999999999999</v>
      </c>
    </row>
    <row r="47" spans="1:10" hidden="1" x14ac:dyDescent="0.25">
      <c r="A47">
        <v>231</v>
      </c>
      <c r="B47">
        <v>-1.45</v>
      </c>
      <c r="C47">
        <v>-1.407</v>
      </c>
      <c r="D47">
        <v>-1.3959999999999999</v>
      </c>
      <c r="E47">
        <v>-1.3680000000000001</v>
      </c>
      <c r="F47">
        <v>-1.321</v>
      </c>
      <c r="G47">
        <v>-1.2689999999999999</v>
      </c>
      <c r="H47">
        <v>-1.3080000000000001</v>
      </c>
      <c r="I47">
        <v>-1.335</v>
      </c>
      <c r="J47">
        <v>-1.35</v>
      </c>
    </row>
    <row r="48" spans="1:10" hidden="1" x14ac:dyDescent="0.25">
      <c r="A48">
        <v>232</v>
      </c>
      <c r="B48">
        <v>-1.3580000000000001</v>
      </c>
      <c r="C48">
        <v>-1.3220000000000001</v>
      </c>
      <c r="D48">
        <v>-1.3149999999999999</v>
      </c>
      <c r="E48">
        <v>-1.2889999999999999</v>
      </c>
      <c r="F48">
        <v>-1.244</v>
      </c>
      <c r="G48">
        <v>-1.1930000000000001</v>
      </c>
      <c r="H48">
        <v>-1.234</v>
      </c>
      <c r="I48">
        <v>-1.2609999999999999</v>
      </c>
      <c r="J48">
        <v>-1.28</v>
      </c>
    </row>
    <row r="49" spans="1:10" hidden="1" x14ac:dyDescent="0.25">
      <c r="A49">
        <v>233</v>
      </c>
      <c r="B49">
        <v>-1.2529999999999999</v>
      </c>
      <c r="C49">
        <v>-1.226</v>
      </c>
      <c r="D49">
        <v>-1.2210000000000001</v>
      </c>
      <c r="E49">
        <v>-1.196</v>
      </c>
      <c r="F49">
        <v>-1.1539999999999999</v>
      </c>
      <c r="G49">
        <v>-1.103</v>
      </c>
      <c r="H49">
        <v>-1.1519999999999999</v>
      </c>
      <c r="I49">
        <v>-1.1779999999999999</v>
      </c>
      <c r="J49">
        <v>-1.198</v>
      </c>
    </row>
    <row r="50" spans="1:10" hidden="1" x14ac:dyDescent="0.25">
      <c r="A50">
        <v>234</v>
      </c>
      <c r="B50">
        <v>-1.137</v>
      </c>
      <c r="C50">
        <v>-1.119</v>
      </c>
      <c r="D50">
        <v>-1.1180000000000001</v>
      </c>
      <c r="E50">
        <v>-1.097</v>
      </c>
      <c r="F50">
        <v>-1.0569999999999999</v>
      </c>
      <c r="G50">
        <v>-1.0089999999999999</v>
      </c>
      <c r="H50">
        <v>-1.0620000000000001</v>
      </c>
      <c r="I50">
        <v>-1.0840000000000001</v>
      </c>
      <c r="J50">
        <v>-1.109</v>
      </c>
    </row>
    <row r="51" spans="1:10" hidden="1" x14ac:dyDescent="0.25">
      <c r="A51">
        <v>235</v>
      </c>
      <c r="B51">
        <v>-1.014</v>
      </c>
      <c r="C51">
        <v>-1.0069999999999999</v>
      </c>
      <c r="D51">
        <v>-1.01</v>
      </c>
      <c r="E51">
        <v>-0.99</v>
      </c>
      <c r="F51">
        <v>-0.95299999999999996</v>
      </c>
      <c r="G51">
        <v>-0.90900000000000003</v>
      </c>
      <c r="H51">
        <v>-0.96399999999999997</v>
      </c>
      <c r="I51">
        <v>-0.99199999999999999</v>
      </c>
      <c r="J51">
        <v>-1.0189999999999999</v>
      </c>
    </row>
    <row r="52" spans="1:10" hidden="1" x14ac:dyDescent="0.25">
      <c r="A52">
        <v>236</v>
      </c>
      <c r="B52">
        <v>-0.88800000000000001</v>
      </c>
      <c r="C52">
        <v>-0.89300000000000002</v>
      </c>
      <c r="D52">
        <v>-0.89900000000000002</v>
      </c>
      <c r="E52">
        <v>-0.88300000000000001</v>
      </c>
      <c r="F52">
        <v>-0.84799999999999998</v>
      </c>
      <c r="G52">
        <v>-0.80800000000000005</v>
      </c>
      <c r="H52">
        <v>-0.86799999999999999</v>
      </c>
      <c r="I52">
        <v>-0.89900000000000002</v>
      </c>
      <c r="J52">
        <v>-0.92600000000000005</v>
      </c>
    </row>
    <row r="53" spans="1:10" hidden="1" x14ac:dyDescent="0.25">
      <c r="A53">
        <v>237</v>
      </c>
      <c r="B53">
        <v>-0.75700000000000001</v>
      </c>
      <c r="C53">
        <v>-0.77200000000000002</v>
      </c>
      <c r="D53">
        <v>-0.78100000000000003</v>
      </c>
      <c r="E53">
        <v>-0.77200000000000002</v>
      </c>
      <c r="F53">
        <v>-0.73799999999999999</v>
      </c>
      <c r="G53">
        <v>-0.70299999999999996</v>
      </c>
      <c r="H53">
        <v>-0.76800000000000002</v>
      </c>
      <c r="I53">
        <v>-0.8</v>
      </c>
      <c r="J53">
        <v>-0.82899999999999996</v>
      </c>
    </row>
    <row r="54" spans="1:10" hidden="1" x14ac:dyDescent="0.25">
      <c r="A54">
        <v>238</v>
      </c>
      <c r="B54">
        <v>-0.624</v>
      </c>
      <c r="C54">
        <v>-0.64900000000000002</v>
      </c>
      <c r="D54">
        <v>-0.66400000000000003</v>
      </c>
      <c r="E54">
        <v>-0.65900000000000003</v>
      </c>
      <c r="F54">
        <v>-0.628</v>
      </c>
      <c r="G54">
        <v>-0.59599999999999997</v>
      </c>
      <c r="H54">
        <v>-0.66900000000000004</v>
      </c>
      <c r="I54">
        <v>-0.69899999999999995</v>
      </c>
      <c r="J54">
        <v>-0.73299999999999998</v>
      </c>
    </row>
    <row r="55" spans="1:10" hidden="1" x14ac:dyDescent="0.25">
      <c r="A55">
        <v>239</v>
      </c>
      <c r="B55">
        <v>-0.49099999999999999</v>
      </c>
      <c r="C55">
        <v>-0.52800000000000002</v>
      </c>
      <c r="D55">
        <v>-0.54900000000000004</v>
      </c>
      <c r="E55">
        <v>-0.54600000000000004</v>
      </c>
      <c r="F55">
        <v>-0.51800000000000002</v>
      </c>
      <c r="G55">
        <v>-0.49</v>
      </c>
      <c r="H55">
        <v>-0.56899999999999995</v>
      </c>
      <c r="I55">
        <v>-0.6</v>
      </c>
      <c r="J55">
        <v>-0.63600000000000001</v>
      </c>
    </row>
    <row r="56" spans="1:10" hidden="1" x14ac:dyDescent="0.25">
      <c r="A56">
        <v>240</v>
      </c>
      <c r="B56">
        <v>-0.35899999999999999</v>
      </c>
      <c r="C56">
        <v>-0.40500000000000003</v>
      </c>
      <c r="D56">
        <v>-0.435</v>
      </c>
      <c r="E56">
        <v>-0.435</v>
      </c>
      <c r="F56">
        <v>-0.40799999999999997</v>
      </c>
      <c r="G56">
        <v>-0.38700000000000001</v>
      </c>
      <c r="H56">
        <v>-0.47</v>
      </c>
      <c r="I56">
        <v>-0.502</v>
      </c>
      <c r="J56">
        <v>-0.54</v>
      </c>
    </row>
    <row r="57" spans="1:10" hidden="1" x14ac:dyDescent="0.25">
      <c r="A57">
        <v>241</v>
      </c>
      <c r="B57">
        <v>-0.22500000000000001</v>
      </c>
      <c r="C57">
        <v>-0.28499999999999998</v>
      </c>
      <c r="D57">
        <v>-0.31900000000000001</v>
      </c>
      <c r="E57">
        <v>-0.32300000000000001</v>
      </c>
      <c r="F57">
        <v>-0.29899999999999999</v>
      </c>
      <c r="G57">
        <v>-0.28299999999999997</v>
      </c>
      <c r="H57">
        <v>-0.372</v>
      </c>
      <c r="I57">
        <v>-0.40500000000000003</v>
      </c>
      <c r="J57">
        <v>-0.44600000000000001</v>
      </c>
    </row>
    <row r="58" spans="1:10" hidden="1" x14ac:dyDescent="0.25">
      <c r="A58">
        <v>242</v>
      </c>
      <c r="B58">
        <v>-8.3000000000000004E-2</v>
      </c>
      <c r="C58">
        <v>-0.159</v>
      </c>
      <c r="D58">
        <v>-0.19800000000000001</v>
      </c>
      <c r="E58">
        <v>-0.20499999999999999</v>
      </c>
      <c r="F58">
        <v>-0.185</v>
      </c>
      <c r="G58">
        <v>-0.17399999999999999</v>
      </c>
      <c r="H58">
        <v>-0.27</v>
      </c>
      <c r="I58">
        <v>-0.30399999999999999</v>
      </c>
      <c r="J58">
        <v>-0.34899999999999998</v>
      </c>
    </row>
    <row r="59" spans="1:10" hidden="1" x14ac:dyDescent="0.25">
      <c r="A59">
        <v>243</v>
      </c>
      <c r="B59">
        <v>6.7000000000000004E-2</v>
      </c>
      <c r="C59">
        <v>-2.4E-2</v>
      </c>
      <c r="D59">
        <v>-7.0000000000000007E-2</v>
      </c>
      <c r="E59">
        <v>-8.3000000000000004E-2</v>
      </c>
      <c r="F59">
        <v>-6.7000000000000004E-2</v>
      </c>
      <c r="G59">
        <v>-0.06</v>
      </c>
      <c r="H59">
        <v>-0.16300000000000001</v>
      </c>
      <c r="I59">
        <v>-0.20100000000000001</v>
      </c>
      <c r="J59">
        <v>-0.251</v>
      </c>
    </row>
    <row r="60" spans="1:10" x14ac:dyDescent="0.25">
      <c r="A60">
        <v>244</v>
      </c>
      <c r="B60">
        <v>0.215</v>
      </c>
      <c r="C60">
        <v>0.109</v>
      </c>
      <c r="D60">
        <v>5.5E-2</v>
      </c>
      <c r="E60">
        <v>3.5999999999999997E-2</v>
      </c>
      <c r="F60">
        <v>5.0999999999999997E-2</v>
      </c>
      <c r="G60">
        <v>0.05</v>
      </c>
      <c r="H60">
        <v>-0.06</v>
      </c>
      <c r="I60">
        <v>-0.10100000000000001</v>
      </c>
      <c r="J60">
        <v>-0.155</v>
      </c>
    </row>
    <row r="61" spans="1:10" x14ac:dyDescent="0.25">
      <c r="A61">
        <v>245</v>
      </c>
      <c r="B61">
        <v>0.34899999999999998</v>
      </c>
      <c r="C61">
        <v>0.22800000000000001</v>
      </c>
      <c r="D61">
        <v>0.16900000000000001</v>
      </c>
      <c r="E61">
        <v>0.14199999999999999</v>
      </c>
      <c r="F61">
        <v>0.158</v>
      </c>
      <c r="G61">
        <v>0.152</v>
      </c>
      <c r="H61">
        <v>3.3000000000000002E-2</v>
      </c>
      <c r="I61">
        <v>-0.01</v>
      </c>
      <c r="J61">
        <v>-6.6000000000000003E-2</v>
      </c>
    </row>
    <row r="62" spans="1:10" x14ac:dyDescent="0.25">
      <c r="A62">
        <v>246</v>
      </c>
      <c r="B62">
        <v>0.45500000000000002</v>
      </c>
      <c r="C62">
        <v>0.32600000000000001</v>
      </c>
      <c r="D62">
        <v>0.26200000000000001</v>
      </c>
      <c r="E62">
        <v>0.23200000000000001</v>
      </c>
      <c r="F62">
        <v>0.246</v>
      </c>
      <c r="G62">
        <v>0.23599999999999999</v>
      </c>
      <c r="H62">
        <v>0.11</v>
      </c>
      <c r="I62">
        <v>6.8000000000000005E-2</v>
      </c>
      <c r="J62">
        <v>8.0000000000000002E-3</v>
      </c>
    </row>
    <row r="63" spans="1:10" x14ac:dyDescent="0.25">
      <c r="A63">
        <v>247</v>
      </c>
      <c r="B63">
        <v>0.53100000000000003</v>
      </c>
      <c r="C63">
        <v>0.39600000000000002</v>
      </c>
      <c r="D63">
        <v>0.32900000000000001</v>
      </c>
      <c r="E63">
        <v>0.29899999999999999</v>
      </c>
      <c r="F63">
        <v>0.311</v>
      </c>
      <c r="G63">
        <v>0.29899999999999999</v>
      </c>
      <c r="H63">
        <v>0.17</v>
      </c>
      <c r="I63">
        <v>0.128</v>
      </c>
      <c r="J63">
        <v>6.7000000000000004E-2</v>
      </c>
    </row>
    <row r="64" spans="1:10" x14ac:dyDescent="0.25">
      <c r="A64">
        <v>248</v>
      </c>
      <c r="B64">
        <v>0.58899999999999997</v>
      </c>
      <c r="C64">
        <v>0.45</v>
      </c>
      <c r="D64">
        <v>0.38100000000000001</v>
      </c>
      <c r="E64">
        <v>0.35199999999999998</v>
      </c>
      <c r="F64">
        <v>0.36199999999999999</v>
      </c>
      <c r="G64">
        <v>0.34699999999999998</v>
      </c>
      <c r="H64">
        <v>0.218</v>
      </c>
      <c r="I64">
        <v>0.17599999999999999</v>
      </c>
      <c r="J64">
        <v>0.114</v>
      </c>
    </row>
    <row r="65" spans="1:10" x14ac:dyDescent="0.25">
      <c r="A65">
        <v>249</v>
      </c>
      <c r="B65">
        <v>0.65700000000000003</v>
      </c>
      <c r="C65">
        <v>0.51300000000000001</v>
      </c>
      <c r="D65">
        <v>0.442</v>
      </c>
      <c r="E65">
        <v>0.41099999999999998</v>
      </c>
      <c r="F65">
        <v>0.41899999999999998</v>
      </c>
      <c r="G65">
        <v>0.40200000000000002</v>
      </c>
      <c r="H65">
        <v>0.27200000000000002</v>
      </c>
      <c r="I65">
        <v>0.22900000000000001</v>
      </c>
      <c r="J65">
        <v>0.16500000000000001</v>
      </c>
    </row>
    <row r="66" spans="1:10" x14ac:dyDescent="0.25">
      <c r="A66">
        <v>250</v>
      </c>
      <c r="B66">
        <v>0.748</v>
      </c>
      <c r="C66">
        <v>0.59499999999999997</v>
      </c>
      <c r="D66">
        <v>0.52300000000000002</v>
      </c>
      <c r="E66">
        <v>0.48799999999999999</v>
      </c>
      <c r="F66">
        <v>0.49299999999999999</v>
      </c>
      <c r="G66">
        <v>0.47499999999999998</v>
      </c>
      <c r="H66">
        <v>0.34</v>
      </c>
      <c r="I66">
        <v>0.29299999999999998</v>
      </c>
      <c r="J66">
        <v>0.22800000000000001</v>
      </c>
    </row>
    <row r="67" spans="1:10" x14ac:dyDescent="0.25">
      <c r="A67">
        <v>251</v>
      </c>
      <c r="B67">
        <v>0.84199999999999997</v>
      </c>
      <c r="C67">
        <v>0.68200000000000005</v>
      </c>
      <c r="D67">
        <v>0.60399999999999998</v>
      </c>
      <c r="E67">
        <v>0.56599999999999995</v>
      </c>
      <c r="F67">
        <v>0.56899999999999995</v>
      </c>
      <c r="G67">
        <v>0.54800000000000004</v>
      </c>
      <c r="H67">
        <v>0.40600000000000003</v>
      </c>
      <c r="I67">
        <v>0.35899999999999999</v>
      </c>
      <c r="J67">
        <v>0.29099999999999998</v>
      </c>
    </row>
    <row r="68" spans="1:10" x14ac:dyDescent="0.25">
      <c r="A68">
        <v>252</v>
      </c>
      <c r="B68">
        <v>0.93100000000000005</v>
      </c>
      <c r="C68">
        <v>0.76100000000000001</v>
      </c>
      <c r="D68">
        <v>0.67900000000000005</v>
      </c>
      <c r="E68">
        <v>0.63900000000000001</v>
      </c>
      <c r="F68">
        <v>0.64</v>
      </c>
      <c r="G68">
        <v>0.61499999999999999</v>
      </c>
      <c r="H68">
        <v>0.46700000000000003</v>
      </c>
      <c r="I68">
        <v>0.42</v>
      </c>
      <c r="J68">
        <v>0.34899999999999998</v>
      </c>
    </row>
    <row r="69" spans="1:10" s="30" customFormat="1" x14ac:dyDescent="0.25">
      <c r="A69" s="30">
        <v>253</v>
      </c>
      <c r="B69" s="30">
        <v>0.89900000000000002</v>
      </c>
      <c r="C69" s="30">
        <v>0.81599999999999995</v>
      </c>
      <c r="D69" s="30">
        <v>0.73</v>
      </c>
      <c r="E69" s="30">
        <v>0.68700000000000006</v>
      </c>
      <c r="F69" s="30">
        <v>0.69099999999999995</v>
      </c>
      <c r="G69" s="30">
        <v>0.66100000000000003</v>
      </c>
      <c r="H69" s="30">
        <v>0.51</v>
      </c>
      <c r="I69" s="30">
        <v>0.46400000000000002</v>
      </c>
      <c r="J69" s="30">
        <v>0.39100000000000001</v>
      </c>
    </row>
    <row r="70" spans="1:10" x14ac:dyDescent="0.25">
      <c r="A70">
        <v>254</v>
      </c>
      <c r="B70">
        <v>0.98499999999999999</v>
      </c>
      <c r="C70">
        <v>0.81200000000000006</v>
      </c>
      <c r="D70">
        <v>0.72899999999999998</v>
      </c>
      <c r="E70">
        <v>0.68600000000000005</v>
      </c>
      <c r="F70">
        <v>0.69299999999999995</v>
      </c>
      <c r="G70">
        <v>0.66400000000000003</v>
      </c>
      <c r="H70">
        <v>0.51400000000000001</v>
      </c>
      <c r="I70">
        <v>0.47</v>
      </c>
      <c r="J70">
        <v>0.39900000000000002</v>
      </c>
    </row>
    <row r="71" spans="1:10" x14ac:dyDescent="0.25">
      <c r="A71">
        <v>255</v>
      </c>
      <c r="B71">
        <v>0.91300000000000003</v>
      </c>
      <c r="C71">
        <v>0.752</v>
      </c>
      <c r="D71">
        <v>0.67400000000000004</v>
      </c>
      <c r="E71">
        <v>0.63500000000000001</v>
      </c>
      <c r="F71">
        <v>0.64400000000000002</v>
      </c>
      <c r="G71">
        <v>0.621</v>
      </c>
      <c r="H71">
        <v>0.48</v>
      </c>
      <c r="I71">
        <v>0.439</v>
      </c>
      <c r="J71">
        <v>0.371</v>
      </c>
    </row>
    <row r="72" spans="1:10" x14ac:dyDescent="0.25">
      <c r="A72">
        <v>256</v>
      </c>
      <c r="B72">
        <v>0.78800000000000003</v>
      </c>
      <c r="C72">
        <v>0.64800000000000002</v>
      </c>
      <c r="D72">
        <v>0.57999999999999996</v>
      </c>
      <c r="E72">
        <v>0.54800000000000004</v>
      </c>
      <c r="F72">
        <v>0.56299999999999994</v>
      </c>
      <c r="G72">
        <v>0.54700000000000004</v>
      </c>
      <c r="H72">
        <v>0.41799999999999998</v>
      </c>
      <c r="I72">
        <v>0.38</v>
      </c>
      <c r="J72">
        <v>0.32</v>
      </c>
    </row>
    <row r="73" spans="1:10" x14ac:dyDescent="0.25">
      <c r="A73">
        <v>257</v>
      </c>
      <c r="B73">
        <v>0.65400000000000003</v>
      </c>
      <c r="C73">
        <v>0.53600000000000003</v>
      </c>
      <c r="D73">
        <v>0.48099999999999998</v>
      </c>
      <c r="E73">
        <v>0.45500000000000002</v>
      </c>
      <c r="F73">
        <v>0.47399999999999998</v>
      </c>
      <c r="G73">
        <v>0.46600000000000003</v>
      </c>
      <c r="H73">
        <v>0.35</v>
      </c>
      <c r="I73">
        <v>0.317</v>
      </c>
      <c r="J73">
        <v>0.26400000000000001</v>
      </c>
    </row>
    <row r="74" spans="1:10" x14ac:dyDescent="0.25">
      <c r="A74">
        <v>258</v>
      </c>
      <c r="B74">
        <v>0.55200000000000005</v>
      </c>
      <c r="C74">
        <v>0.45200000000000001</v>
      </c>
      <c r="D74">
        <v>0.40400000000000003</v>
      </c>
      <c r="E74">
        <v>0.38600000000000001</v>
      </c>
      <c r="F74">
        <v>0.40600000000000003</v>
      </c>
      <c r="G74">
        <v>0.40500000000000003</v>
      </c>
      <c r="H74">
        <v>0.29899999999999999</v>
      </c>
      <c r="I74">
        <v>0.27</v>
      </c>
      <c r="J74">
        <v>0.222</v>
      </c>
    </row>
    <row r="75" spans="1:10" x14ac:dyDescent="0.25">
      <c r="A75">
        <v>259</v>
      </c>
      <c r="B75">
        <v>0.47299999999999998</v>
      </c>
      <c r="C75">
        <v>0.38700000000000001</v>
      </c>
      <c r="D75">
        <v>0.34499999999999997</v>
      </c>
      <c r="E75">
        <v>0.33200000000000002</v>
      </c>
      <c r="F75">
        <v>0.35299999999999998</v>
      </c>
      <c r="G75">
        <v>0.35699999999999998</v>
      </c>
      <c r="H75">
        <v>0.26</v>
      </c>
      <c r="I75">
        <v>0.23300000000000001</v>
      </c>
      <c r="J75">
        <v>0.19</v>
      </c>
    </row>
    <row r="76" spans="1:10" x14ac:dyDescent="0.25">
      <c r="A76">
        <v>260</v>
      </c>
      <c r="B76">
        <v>0.39400000000000002</v>
      </c>
      <c r="C76">
        <v>0.32</v>
      </c>
      <c r="D76">
        <v>0.28599999999999998</v>
      </c>
      <c r="E76">
        <v>0.27700000000000002</v>
      </c>
      <c r="F76">
        <v>0.30099999999999999</v>
      </c>
      <c r="G76">
        <v>0.309</v>
      </c>
      <c r="H76">
        <v>0.221</v>
      </c>
      <c r="I76">
        <v>0.19600000000000001</v>
      </c>
      <c r="J76">
        <v>0.158</v>
      </c>
    </row>
    <row r="77" spans="1:10" x14ac:dyDescent="0.25">
      <c r="A77">
        <v>261</v>
      </c>
      <c r="B77">
        <v>0.308</v>
      </c>
      <c r="C77">
        <v>0.25</v>
      </c>
      <c r="D77">
        <v>0.224</v>
      </c>
      <c r="E77">
        <v>0.219</v>
      </c>
      <c r="F77">
        <v>0.245</v>
      </c>
      <c r="G77">
        <v>0.25800000000000001</v>
      </c>
      <c r="H77">
        <v>0.18</v>
      </c>
      <c r="I77">
        <v>0.156</v>
      </c>
      <c r="J77">
        <v>0.123</v>
      </c>
    </row>
    <row r="78" spans="1:10" x14ac:dyDescent="0.25">
      <c r="A78">
        <v>262</v>
      </c>
      <c r="B78">
        <v>0.22900000000000001</v>
      </c>
      <c r="C78">
        <v>0.185</v>
      </c>
      <c r="D78">
        <v>0.16500000000000001</v>
      </c>
      <c r="E78">
        <v>0.16500000000000001</v>
      </c>
      <c r="F78">
        <v>0.193</v>
      </c>
      <c r="G78">
        <v>0.21199999999999999</v>
      </c>
      <c r="H78">
        <v>0.14099999999999999</v>
      </c>
      <c r="I78">
        <v>0.12</v>
      </c>
      <c r="J78">
        <v>0.09</v>
      </c>
    </row>
    <row r="79" spans="1:10" x14ac:dyDescent="0.25">
      <c r="A79">
        <v>263</v>
      </c>
      <c r="B79">
        <v>0.16700000000000001</v>
      </c>
      <c r="C79">
        <v>0.13500000000000001</v>
      </c>
      <c r="D79">
        <v>0.11899999999999999</v>
      </c>
      <c r="E79">
        <v>0.122</v>
      </c>
      <c r="F79">
        <v>0.152</v>
      </c>
      <c r="G79">
        <v>0.17599999999999999</v>
      </c>
      <c r="H79">
        <v>0.111</v>
      </c>
      <c r="I79">
        <v>9.1999999999999998E-2</v>
      </c>
      <c r="J79">
        <v>6.6000000000000003E-2</v>
      </c>
    </row>
    <row r="80" spans="1:10" x14ac:dyDescent="0.25">
      <c r="A80">
        <v>264</v>
      </c>
      <c r="B80">
        <v>0.13</v>
      </c>
      <c r="C80">
        <v>0.104</v>
      </c>
      <c r="D80">
        <v>9.0999999999999998E-2</v>
      </c>
      <c r="E80">
        <v>9.8000000000000004E-2</v>
      </c>
      <c r="F80">
        <v>0.129</v>
      </c>
      <c r="G80">
        <v>0.155</v>
      </c>
      <c r="H80">
        <v>9.5000000000000001E-2</v>
      </c>
      <c r="I80">
        <v>7.5999999999999998E-2</v>
      </c>
      <c r="J80">
        <v>5.2999999999999999E-2</v>
      </c>
    </row>
    <row r="81" spans="1:10" x14ac:dyDescent="0.25">
      <c r="A81">
        <v>265</v>
      </c>
      <c r="B81">
        <v>0.114</v>
      </c>
      <c r="C81">
        <v>9.1999999999999998E-2</v>
      </c>
      <c r="D81">
        <v>8.1000000000000003E-2</v>
      </c>
      <c r="E81">
        <v>8.7999999999999995E-2</v>
      </c>
      <c r="F81">
        <v>0.121</v>
      </c>
      <c r="G81">
        <v>0.14799999999999999</v>
      </c>
      <c r="H81">
        <v>0.09</v>
      </c>
      <c r="I81">
        <v>7.1999999999999995E-2</v>
      </c>
      <c r="J81">
        <v>0.05</v>
      </c>
    </row>
    <row r="82" spans="1:10" x14ac:dyDescent="0.25">
      <c r="A82">
        <v>266</v>
      </c>
      <c r="B82">
        <v>0.10100000000000001</v>
      </c>
      <c r="C82">
        <v>8.1000000000000003E-2</v>
      </c>
      <c r="D82">
        <v>7.1999999999999995E-2</v>
      </c>
      <c r="E82">
        <v>8.1000000000000003E-2</v>
      </c>
      <c r="F82">
        <v>0.114</v>
      </c>
      <c r="G82">
        <v>0.14199999999999999</v>
      </c>
      <c r="H82">
        <v>8.5999999999999993E-2</v>
      </c>
      <c r="I82">
        <v>7.0000000000000007E-2</v>
      </c>
      <c r="J82">
        <v>4.8000000000000001E-2</v>
      </c>
    </row>
    <row r="83" spans="1:10" x14ac:dyDescent="0.25">
      <c r="A83">
        <v>267</v>
      </c>
      <c r="B83">
        <v>8.5000000000000006E-2</v>
      </c>
      <c r="C83">
        <v>6.9000000000000006E-2</v>
      </c>
      <c r="D83">
        <v>6.2E-2</v>
      </c>
      <c r="E83">
        <v>7.1999999999999995E-2</v>
      </c>
      <c r="F83">
        <v>0.106</v>
      </c>
      <c r="G83">
        <v>0.13500000000000001</v>
      </c>
      <c r="H83">
        <v>8.1000000000000003E-2</v>
      </c>
      <c r="I83">
        <v>6.5000000000000002E-2</v>
      </c>
      <c r="J83">
        <v>4.4999999999999998E-2</v>
      </c>
    </row>
    <row r="84" spans="1:10" x14ac:dyDescent="0.25">
      <c r="A84">
        <v>268</v>
      </c>
      <c r="B84">
        <v>7.3999999999999996E-2</v>
      </c>
      <c r="C84">
        <v>6.0999999999999999E-2</v>
      </c>
      <c r="D84">
        <v>5.5E-2</v>
      </c>
      <c r="E84">
        <v>6.6000000000000003E-2</v>
      </c>
      <c r="F84">
        <v>0.1</v>
      </c>
      <c r="G84">
        <v>0.13100000000000001</v>
      </c>
      <c r="H84">
        <v>7.9000000000000001E-2</v>
      </c>
      <c r="I84">
        <v>6.3E-2</v>
      </c>
      <c r="J84">
        <v>4.2999999999999997E-2</v>
      </c>
    </row>
    <row r="85" spans="1:10" x14ac:dyDescent="0.25">
      <c r="A85">
        <v>269</v>
      </c>
      <c r="B85">
        <v>5.8999999999999997E-2</v>
      </c>
      <c r="C85">
        <v>4.9000000000000002E-2</v>
      </c>
      <c r="D85">
        <v>4.4999999999999998E-2</v>
      </c>
      <c r="E85">
        <v>5.7000000000000002E-2</v>
      </c>
      <c r="F85">
        <v>9.1999999999999998E-2</v>
      </c>
      <c r="G85">
        <v>0.124</v>
      </c>
      <c r="H85">
        <v>7.3999999999999996E-2</v>
      </c>
      <c r="I85">
        <v>5.8000000000000003E-2</v>
      </c>
      <c r="J85">
        <v>0.04</v>
      </c>
    </row>
    <row r="86" spans="1:10" x14ac:dyDescent="0.25">
      <c r="A86">
        <v>270</v>
      </c>
      <c r="B86">
        <v>3.4000000000000002E-2</v>
      </c>
      <c r="C86">
        <v>0.03</v>
      </c>
      <c r="D86">
        <v>2.8000000000000001E-2</v>
      </c>
      <c r="E86">
        <v>4.2000000000000003E-2</v>
      </c>
      <c r="F86">
        <v>7.8E-2</v>
      </c>
      <c r="G86">
        <v>0.111</v>
      </c>
      <c r="H86">
        <v>6.4000000000000001E-2</v>
      </c>
      <c r="I86">
        <v>4.9000000000000002E-2</v>
      </c>
      <c r="J86">
        <v>3.2000000000000001E-2</v>
      </c>
    </row>
    <row r="87" spans="1:10" x14ac:dyDescent="0.25">
      <c r="A87">
        <v>271</v>
      </c>
      <c r="B87">
        <v>1.7000000000000001E-2</v>
      </c>
      <c r="C87">
        <v>1.6E-2</v>
      </c>
      <c r="D87">
        <v>1.6E-2</v>
      </c>
      <c r="E87">
        <v>3.2000000000000001E-2</v>
      </c>
      <c r="F87">
        <v>6.8000000000000005E-2</v>
      </c>
      <c r="G87">
        <v>0.10299999999999999</v>
      </c>
      <c r="H87">
        <v>5.8000000000000003E-2</v>
      </c>
      <c r="I87">
        <v>4.3999999999999997E-2</v>
      </c>
      <c r="J87">
        <v>2.8000000000000001E-2</v>
      </c>
    </row>
    <row r="88" spans="1:10" x14ac:dyDescent="0.25">
      <c r="A88">
        <v>272</v>
      </c>
      <c r="B88">
        <v>1.7999999999999999E-2</v>
      </c>
      <c r="C88">
        <v>1.7999999999999999E-2</v>
      </c>
      <c r="D88">
        <v>1.9E-2</v>
      </c>
      <c r="E88">
        <v>3.5000000000000003E-2</v>
      </c>
      <c r="F88">
        <v>7.0000000000000007E-2</v>
      </c>
      <c r="G88">
        <v>0.106</v>
      </c>
      <c r="H88">
        <v>6.2E-2</v>
      </c>
      <c r="I88">
        <v>4.7E-2</v>
      </c>
      <c r="J88">
        <v>3.1E-2</v>
      </c>
    </row>
    <row r="89" spans="1:10" x14ac:dyDescent="0.25">
      <c r="A89">
        <v>273</v>
      </c>
      <c r="B89">
        <v>3.3000000000000002E-2</v>
      </c>
      <c r="C89">
        <v>3.1E-2</v>
      </c>
      <c r="D89">
        <v>3.1E-2</v>
      </c>
      <c r="E89">
        <v>4.7E-2</v>
      </c>
      <c r="F89">
        <v>8.3000000000000004E-2</v>
      </c>
      <c r="G89">
        <v>0.11799999999999999</v>
      </c>
      <c r="H89">
        <v>7.2999999999999995E-2</v>
      </c>
      <c r="I89">
        <v>5.8000000000000003E-2</v>
      </c>
      <c r="J89">
        <v>4.2000000000000003E-2</v>
      </c>
    </row>
    <row r="90" spans="1:10" x14ac:dyDescent="0.25">
      <c r="A90">
        <v>274</v>
      </c>
      <c r="B90">
        <v>0.05</v>
      </c>
      <c r="C90">
        <v>4.7E-2</v>
      </c>
      <c r="D90">
        <v>4.5999999999999999E-2</v>
      </c>
      <c r="E90">
        <v>6.0999999999999999E-2</v>
      </c>
      <c r="F90">
        <v>9.7000000000000003E-2</v>
      </c>
      <c r="G90">
        <v>0.13200000000000001</v>
      </c>
      <c r="H90">
        <v>8.5999999999999993E-2</v>
      </c>
      <c r="I90">
        <v>7.0999999999999994E-2</v>
      </c>
      <c r="J90">
        <v>5.3999999999999999E-2</v>
      </c>
    </row>
    <row r="91" spans="1:10" x14ac:dyDescent="0.25">
      <c r="A91">
        <v>275</v>
      </c>
      <c r="B91">
        <v>6.5000000000000002E-2</v>
      </c>
      <c r="C91">
        <v>0.06</v>
      </c>
      <c r="D91">
        <v>5.8999999999999997E-2</v>
      </c>
      <c r="E91">
        <v>7.2999999999999995E-2</v>
      </c>
      <c r="F91">
        <v>0.109</v>
      </c>
      <c r="G91">
        <v>0.14299999999999999</v>
      </c>
      <c r="H91">
        <v>9.7000000000000003E-2</v>
      </c>
      <c r="I91">
        <v>8.1000000000000003E-2</v>
      </c>
      <c r="J91">
        <v>6.4000000000000001E-2</v>
      </c>
    </row>
    <row r="92" spans="1:10" x14ac:dyDescent="0.25">
      <c r="A92">
        <v>276</v>
      </c>
      <c r="B92">
        <v>7.3999999999999996E-2</v>
      </c>
      <c r="C92">
        <v>6.8000000000000005E-2</v>
      </c>
      <c r="D92">
        <v>6.7000000000000004E-2</v>
      </c>
      <c r="E92">
        <v>8.1000000000000003E-2</v>
      </c>
      <c r="F92">
        <v>0.11700000000000001</v>
      </c>
      <c r="G92">
        <v>0.151</v>
      </c>
      <c r="H92">
        <v>0.104</v>
      </c>
      <c r="I92">
        <v>8.8999999999999996E-2</v>
      </c>
      <c r="J92">
        <v>7.0999999999999994E-2</v>
      </c>
    </row>
    <row r="93" spans="1:10" x14ac:dyDescent="0.25">
      <c r="A93">
        <v>277</v>
      </c>
      <c r="B93">
        <v>6.7000000000000004E-2</v>
      </c>
      <c r="C93">
        <v>6.3E-2</v>
      </c>
      <c r="D93">
        <v>6.2E-2</v>
      </c>
      <c r="E93">
        <v>7.5999999999999998E-2</v>
      </c>
      <c r="F93">
        <v>0.114</v>
      </c>
      <c r="G93">
        <v>0.14799999999999999</v>
      </c>
      <c r="H93">
        <v>0.10199999999999999</v>
      </c>
      <c r="I93">
        <v>8.6999999999999994E-2</v>
      </c>
      <c r="J93">
        <v>7.0000000000000007E-2</v>
      </c>
    </row>
    <row r="94" spans="1:10" x14ac:dyDescent="0.25">
      <c r="A94">
        <v>278</v>
      </c>
      <c r="B94">
        <v>4.1000000000000002E-2</v>
      </c>
      <c r="C94">
        <v>4.2000000000000003E-2</v>
      </c>
      <c r="D94">
        <v>4.2999999999999997E-2</v>
      </c>
      <c r="E94">
        <v>5.8999999999999997E-2</v>
      </c>
      <c r="F94">
        <v>9.7000000000000003E-2</v>
      </c>
      <c r="G94">
        <v>0.13400000000000001</v>
      </c>
      <c r="H94">
        <v>0.09</v>
      </c>
      <c r="I94">
        <v>7.5999999999999998E-2</v>
      </c>
      <c r="J94">
        <v>6.0999999999999999E-2</v>
      </c>
    </row>
    <row r="95" spans="1:10" x14ac:dyDescent="0.25">
      <c r="A95">
        <v>279</v>
      </c>
      <c r="B95">
        <v>1.0999999999999999E-2</v>
      </c>
      <c r="C95">
        <v>1.7000000000000001E-2</v>
      </c>
      <c r="D95">
        <v>2.1000000000000001E-2</v>
      </c>
      <c r="E95">
        <v>3.9E-2</v>
      </c>
      <c r="F95">
        <v>7.8E-2</v>
      </c>
      <c r="G95">
        <v>0.11600000000000001</v>
      </c>
      <c r="H95">
        <v>7.5999999999999998E-2</v>
      </c>
      <c r="I95">
        <v>6.2E-2</v>
      </c>
      <c r="J95">
        <v>4.8000000000000001E-2</v>
      </c>
    </row>
    <row r="96" spans="1:10" x14ac:dyDescent="0.25">
      <c r="A96">
        <v>280</v>
      </c>
      <c r="B96">
        <v>-7.0000000000000001E-3</v>
      </c>
      <c r="C96">
        <v>2E-3</v>
      </c>
      <c r="D96">
        <v>7.0000000000000001E-3</v>
      </c>
      <c r="E96">
        <v>2.5999999999999999E-2</v>
      </c>
      <c r="F96">
        <v>6.6000000000000003E-2</v>
      </c>
      <c r="G96">
        <v>0.105</v>
      </c>
      <c r="H96">
        <v>6.7000000000000004E-2</v>
      </c>
      <c r="I96">
        <v>5.3999999999999999E-2</v>
      </c>
      <c r="J96">
        <v>4.1000000000000002E-2</v>
      </c>
    </row>
    <row r="97" spans="1:10" x14ac:dyDescent="0.25">
      <c r="A97">
        <v>281</v>
      </c>
      <c r="B97">
        <v>-8.0000000000000002E-3</v>
      </c>
      <c r="C97">
        <v>3.0000000000000001E-3</v>
      </c>
      <c r="D97">
        <v>8.0000000000000002E-3</v>
      </c>
      <c r="E97">
        <v>2.7E-2</v>
      </c>
      <c r="F97">
        <v>6.6000000000000003E-2</v>
      </c>
      <c r="G97">
        <v>0.106</v>
      </c>
      <c r="H97">
        <v>6.9000000000000006E-2</v>
      </c>
      <c r="I97">
        <v>5.6000000000000001E-2</v>
      </c>
      <c r="J97">
        <v>4.2999999999999997E-2</v>
      </c>
    </row>
    <row r="98" spans="1:10" x14ac:dyDescent="0.25">
      <c r="A98">
        <v>282</v>
      </c>
      <c r="B98">
        <v>4.0000000000000001E-3</v>
      </c>
      <c r="C98">
        <v>1.2999999999999999E-2</v>
      </c>
      <c r="D98">
        <v>1.7999999999999999E-2</v>
      </c>
      <c r="E98">
        <v>3.6999999999999998E-2</v>
      </c>
      <c r="F98">
        <v>7.4999999999999997E-2</v>
      </c>
      <c r="G98">
        <v>0.114</v>
      </c>
      <c r="H98">
        <v>7.5999999999999998E-2</v>
      </c>
      <c r="I98">
        <v>6.3E-2</v>
      </c>
      <c r="J98">
        <v>0.05</v>
      </c>
    </row>
    <row r="99" spans="1:10" x14ac:dyDescent="0.25">
      <c r="A99">
        <v>283</v>
      </c>
      <c r="B99">
        <v>1.2999999999999999E-2</v>
      </c>
      <c r="C99">
        <v>0.02</v>
      </c>
      <c r="D99">
        <v>2.4E-2</v>
      </c>
      <c r="E99">
        <v>4.2999999999999997E-2</v>
      </c>
      <c r="F99">
        <v>8.2000000000000003E-2</v>
      </c>
      <c r="G99">
        <v>0.12</v>
      </c>
      <c r="H99">
        <v>8.2000000000000003E-2</v>
      </c>
      <c r="I99">
        <v>6.9000000000000006E-2</v>
      </c>
      <c r="J99">
        <v>5.6000000000000001E-2</v>
      </c>
    </row>
    <row r="100" spans="1:10" x14ac:dyDescent="0.25">
      <c r="A100">
        <v>284</v>
      </c>
      <c r="B100">
        <v>5.0000000000000001E-3</v>
      </c>
      <c r="C100">
        <v>1.4E-2</v>
      </c>
      <c r="D100">
        <v>1.9E-2</v>
      </c>
      <c r="E100">
        <v>3.6999999999999998E-2</v>
      </c>
      <c r="F100">
        <v>7.6999999999999999E-2</v>
      </c>
      <c r="G100">
        <v>0.11600000000000001</v>
      </c>
      <c r="H100">
        <v>7.8E-2</v>
      </c>
      <c r="I100">
        <v>6.6000000000000003E-2</v>
      </c>
      <c r="J100">
        <v>5.2999999999999999E-2</v>
      </c>
    </row>
    <row r="101" spans="1:10" x14ac:dyDescent="0.25">
      <c r="A101">
        <v>285</v>
      </c>
      <c r="B101">
        <v>-1.9E-2</v>
      </c>
      <c r="C101">
        <v>-7.0000000000000001E-3</v>
      </c>
      <c r="D101">
        <v>0</v>
      </c>
      <c r="E101">
        <v>0.02</v>
      </c>
      <c r="F101">
        <v>0.06</v>
      </c>
      <c r="G101">
        <v>0.10100000000000001</v>
      </c>
      <c r="H101">
        <v>6.5000000000000002E-2</v>
      </c>
      <c r="I101">
        <v>5.3999999999999999E-2</v>
      </c>
      <c r="J101">
        <v>4.2000000000000003E-2</v>
      </c>
    </row>
    <row r="102" spans="1:10" x14ac:dyDescent="0.25">
      <c r="A102">
        <v>286</v>
      </c>
      <c r="B102">
        <v>-4.7E-2</v>
      </c>
      <c r="C102">
        <v>-0.03</v>
      </c>
      <c r="D102">
        <v>-2.1000000000000001E-2</v>
      </c>
      <c r="E102">
        <v>1E-3</v>
      </c>
      <c r="F102">
        <v>4.1000000000000002E-2</v>
      </c>
      <c r="G102">
        <v>8.4000000000000005E-2</v>
      </c>
      <c r="H102">
        <v>5.0999999999999997E-2</v>
      </c>
      <c r="I102">
        <v>3.9E-2</v>
      </c>
      <c r="J102">
        <v>0.03</v>
      </c>
    </row>
    <row r="103" spans="1:10" x14ac:dyDescent="0.25">
      <c r="A103">
        <v>287</v>
      </c>
      <c r="B103">
        <v>-6.9000000000000006E-2</v>
      </c>
      <c r="C103">
        <v>-4.8000000000000001E-2</v>
      </c>
      <c r="D103">
        <v>-3.7999999999999999E-2</v>
      </c>
      <c r="E103">
        <v>-1.4999999999999999E-2</v>
      </c>
      <c r="F103">
        <v>2.5999999999999999E-2</v>
      </c>
      <c r="G103">
        <v>6.9000000000000006E-2</v>
      </c>
      <c r="H103">
        <v>3.7999999999999999E-2</v>
      </c>
      <c r="I103">
        <v>2.8000000000000001E-2</v>
      </c>
      <c r="J103">
        <v>1.9E-2</v>
      </c>
    </row>
    <row r="104" spans="1:10" x14ac:dyDescent="0.25">
      <c r="A104">
        <v>288</v>
      </c>
      <c r="B104">
        <v>-8.4000000000000005E-2</v>
      </c>
      <c r="C104">
        <v>-6.0999999999999999E-2</v>
      </c>
      <c r="D104">
        <v>-0.05</v>
      </c>
      <c r="E104">
        <v>-2.5999999999999999E-2</v>
      </c>
      <c r="F104">
        <v>1.4999999999999999E-2</v>
      </c>
      <c r="G104">
        <v>5.8999999999999997E-2</v>
      </c>
      <c r="H104">
        <v>0.03</v>
      </c>
      <c r="I104">
        <v>0.02</v>
      </c>
      <c r="J104">
        <v>1.2E-2</v>
      </c>
    </row>
    <row r="105" spans="1:10" x14ac:dyDescent="0.25">
      <c r="A105">
        <v>289</v>
      </c>
      <c r="B105">
        <v>-0.09</v>
      </c>
      <c r="C105">
        <v>-6.7000000000000004E-2</v>
      </c>
      <c r="D105">
        <v>-5.6000000000000001E-2</v>
      </c>
      <c r="E105">
        <v>-3.1E-2</v>
      </c>
      <c r="F105">
        <v>0.01</v>
      </c>
      <c r="G105">
        <v>5.3999999999999999E-2</v>
      </c>
      <c r="H105">
        <v>2.5999999999999999E-2</v>
      </c>
      <c r="I105">
        <v>1.6E-2</v>
      </c>
      <c r="J105">
        <v>8.9999999999999993E-3</v>
      </c>
    </row>
    <row r="106" spans="1:10" x14ac:dyDescent="0.25">
      <c r="A106">
        <v>290</v>
      </c>
      <c r="B106">
        <v>-8.3000000000000004E-2</v>
      </c>
      <c r="C106">
        <v>-6.0999999999999999E-2</v>
      </c>
      <c r="D106">
        <v>-0.05</v>
      </c>
      <c r="E106">
        <v>-2.5999999999999999E-2</v>
      </c>
      <c r="F106">
        <v>1.4E-2</v>
      </c>
      <c r="G106">
        <v>5.8999999999999997E-2</v>
      </c>
      <c r="H106">
        <v>0.03</v>
      </c>
      <c r="I106">
        <v>0.02</v>
      </c>
      <c r="J106">
        <v>1.2E-2</v>
      </c>
    </row>
    <row r="107" spans="1:10" x14ac:dyDescent="0.25">
      <c r="A107">
        <v>291</v>
      </c>
      <c r="B107">
        <v>-5.8000000000000003E-2</v>
      </c>
      <c r="C107">
        <v>-0.04</v>
      </c>
      <c r="D107">
        <v>-3.1E-2</v>
      </c>
      <c r="E107">
        <v>-8.9999999999999993E-3</v>
      </c>
      <c r="F107">
        <v>3.1E-2</v>
      </c>
      <c r="G107">
        <v>7.3999999999999996E-2</v>
      </c>
      <c r="H107">
        <v>4.2999999999999997E-2</v>
      </c>
      <c r="I107">
        <v>3.3000000000000002E-2</v>
      </c>
      <c r="J107">
        <v>2.4E-2</v>
      </c>
    </row>
    <row r="108" spans="1:10" x14ac:dyDescent="0.25">
      <c r="A108">
        <v>292</v>
      </c>
      <c r="B108">
        <v>-2.5000000000000001E-2</v>
      </c>
      <c r="C108">
        <v>-1.2E-2</v>
      </c>
      <c r="D108">
        <v>-6.0000000000000001E-3</v>
      </c>
      <c r="E108">
        <v>1.4999999999999999E-2</v>
      </c>
      <c r="F108">
        <v>5.3999999999999999E-2</v>
      </c>
      <c r="G108">
        <v>9.5000000000000001E-2</v>
      </c>
      <c r="H108">
        <v>6.0999999999999999E-2</v>
      </c>
      <c r="I108">
        <v>0.05</v>
      </c>
      <c r="J108">
        <v>0.04</v>
      </c>
    </row>
    <row r="109" spans="1:10" x14ac:dyDescent="0.25">
      <c r="A109">
        <v>293</v>
      </c>
      <c r="B109">
        <v>1.7000000000000001E-2</v>
      </c>
      <c r="C109">
        <v>2.4E-2</v>
      </c>
      <c r="D109">
        <v>2.5999999999999999E-2</v>
      </c>
      <c r="E109">
        <v>4.7E-2</v>
      </c>
      <c r="F109">
        <v>8.4000000000000005E-2</v>
      </c>
      <c r="G109">
        <v>0.122</v>
      </c>
      <c r="H109">
        <v>8.5000000000000006E-2</v>
      </c>
      <c r="I109">
        <v>7.2999999999999995E-2</v>
      </c>
      <c r="J109">
        <v>6.0999999999999999E-2</v>
      </c>
    </row>
    <row r="110" spans="1:10" x14ac:dyDescent="0.25">
      <c r="A110">
        <v>294</v>
      </c>
      <c r="B110">
        <v>7.3999999999999996E-2</v>
      </c>
      <c r="C110">
        <v>7.1999999999999995E-2</v>
      </c>
      <c r="D110">
        <v>7.0000000000000007E-2</v>
      </c>
      <c r="E110">
        <v>8.6999999999999994E-2</v>
      </c>
      <c r="F110">
        <v>0.123</v>
      </c>
      <c r="G110">
        <v>0.157</v>
      </c>
      <c r="H110">
        <v>0.115</v>
      </c>
      <c r="I110">
        <v>0.10299999999999999</v>
      </c>
      <c r="J110">
        <v>8.8999999999999996E-2</v>
      </c>
    </row>
    <row r="111" spans="1:10" x14ac:dyDescent="0.25">
      <c r="A111">
        <v>295</v>
      </c>
      <c r="B111">
        <v>0.114</v>
      </c>
      <c r="C111">
        <v>0.104</v>
      </c>
      <c r="D111">
        <v>0.1</v>
      </c>
      <c r="E111">
        <v>0.114</v>
      </c>
      <c r="F111">
        <v>0.15</v>
      </c>
      <c r="G111">
        <v>0.18099999999999999</v>
      </c>
      <c r="H111">
        <v>0.13600000000000001</v>
      </c>
      <c r="I111">
        <v>0.123</v>
      </c>
      <c r="J111">
        <v>0.107</v>
      </c>
    </row>
    <row r="112" spans="1:10" x14ac:dyDescent="0.25">
      <c r="A112">
        <v>296</v>
      </c>
      <c r="B112">
        <v>0.09</v>
      </c>
      <c r="C112">
        <v>8.5000000000000006E-2</v>
      </c>
      <c r="D112">
        <v>8.1000000000000003E-2</v>
      </c>
      <c r="E112">
        <v>9.5000000000000001E-2</v>
      </c>
      <c r="F112">
        <v>0.13300000000000001</v>
      </c>
      <c r="G112">
        <v>0.16600000000000001</v>
      </c>
      <c r="H112">
        <v>0.122</v>
      </c>
      <c r="I112">
        <v>0.111</v>
      </c>
      <c r="J112">
        <v>9.6000000000000002E-2</v>
      </c>
    </row>
    <row r="113" spans="1:10" x14ac:dyDescent="0.25">
      <c r="A113">
        <v>297</v>
      </c>
      <c r="B113">
        <v>1.7000000000000001E-2</v>
      </c>
      <c r="C113">
        <v>2.4E-2</v>
      </c>
      <c r="D113">
        <v>2.4E-2</v>
      </c>
      <c r="E113">
        <v>4.2999999999999997E-2</v>
      </c>
      <c r="F113">
        <v>8.4000000000000005E-2</v>
      </c>
      <c r="G113">
        <v>0.12</v>
      </c>
      <c r="H113">
        <v>8.3000000000000004E-2</v>
      </c>
      <c r="I113">
        <v>7.2999999999999995E-2</v>
      </c>
      <c r="J113">
        <v>6.2E-2</v>
      </c>
    </row>
    <row r="114" spans="1:10" x14ac:dyDescent="0.25">
      <c r="A114">
        <v>298</v>
      </c>
      <c r="B114">
        <v>-5.7000000000000002E-2</v>
      </c>
      <c r="C114">
        <v>-3.9E-2</v>
      </c>
      <c r="D114">
        <v>-3.4000000000000002E-2</v>
      </c>
      <c r="E114">
        <v>-8.9999999999999993E-3</v>
      </c>
      <c r="F114">
        <v>3.2000000000000001E-2</v>
      </c>
      <c r="G114">
        <v>7.1999999999999995E-2</v>
      </c>
      <c r="H114">
        <v>4.2000000000000003E-2</v>
      </c>
      <c r="I114">
        <v>3.4000000000000002E-2</v>
      </c>
      <c r="J114">
        <v>2.5999999999999999E-2</v>
      </c>
    </row>
    <row r="115" spans="1:10" x14ac:dyDescent="0.25">
      <c r="A115">
        <v>299</v>
      </c>
      <c r="B115">
        <v>-0.107</v>
      </c>
      <c r="C115">
        <v>-8.2000000000000003E-2</v>
      </c>
      <c r="D115">
        <v>-7.1999999999999995E-2</v>
      </c>
      <c r="E115">
        <v>-4.4999999999999998E-2</v>
      </c>
      <c r="F115">
        <v>-4.0000000000000001E-3</v>
      </c>
      <c r="G115">
        <v>3.9E-2</v>
      </c>
      <c r="H115">
        <v>1.4999999999999999E-2</v>
      </c>
      <c r="I115">
        <v>8.0000000000000002E-3</v>
      </c>
      <c r="J115">
        <v>3.0000000000000001E-3</v>
      </c>
    </row>
    <row r="116" spans="1:10" x14ac:dyDescent="0.25">
      <c r="A116">
        <v>300</v>
      </c>
      <c r="B116">
        <v>-0.13900000000000001</v>
      </c>
      <c r="C116">
        <v>-0.11</v>
      </c>
      <c r="D116">
        <v>-9.7000000000000003E-2</v>
      </c>
      <c r="E116">
        <v>-6.8000000000000005E-2</v>
      </c>
      <c r="F116">
        <v>-2.7E-2</v>
      </c>
      <c r="G116">
        <v>1.7999999999999999E-2</v>
      </c>
      <c r="H116">
        <v>-3.0000000000000001E-3</v>
      </c>
      <c r="I116">
        <v>-0.01</v>
      </c>
      <c r="J116">
        <v>-1.2999999999999999E-2</v>
      </c>
    </row>
    <row r="117" spans="1:10" x14ac:dyDescent="0.25">
      <c r="A117">
        <v>301</v>
      </c>
      <c r="B117">
        <v>-0.159</v>
      </c>
      <c r="C117">
        <v>-0.126</v>
      </c>
      <c r="D117">
        <v>-0.112</v>
      </c>
      <c r="E117">
        <v>-8.2000000000000003E-2</v>
      </c>
      <c r="F117">
        <v>-0.04</v>
      </c>
      <c r="G117">
        <v>6.0000000000000001E-3</v>
      </c>
      <c r="H117">
        <v>-1.2999999999999999E-2</v>
      </c>
      <c r="I117">
        <v>-1.9E-2</v>
      </c>
      <c r="J117">
        <v>-2.1999999999999999E-2</v>
      </c>
    </row>
    <row r="118" spans="1:10" x14ac:dyDescent="0.25">
      <c r="A118">
        <v>302</v>
      </c>
      <c r="B118">
        <v>-0.17</v>
      </c>
      <c r="C118">
        <v>-0.13500000000000001</v>
      </c>
      <c r="D118">
        <v>-0.12</v>
      </c>
      <c r="E118">
        <v>-0.09</v>
      </c>
      <c r="F118">
        <v>-4.8000000000000001E-2</v>
      </c>
      <c r="G118">
        <v>-1E-3</v>
      </c>
      <c r="H118">
        <v>-1.9E-2</v>
      </c>
      <c r="I118">
        <v>-2.5000000000000001E-2</v>
      </c>
      <c r="J118">
        <v>-2.5999999999999999E-2</v>
      </c>
    </row>
    <row r="119" spans="1:10" x14ac:dyDescent="0.25">
      <c r="A119">
        <v>303</v>
      </c>
      <c r="B119">
        <v>-0.17499999999999999</v>
      </c>
      <c r="C119">
        <v>-0.13800000000000001</v>
      </c>
      <c r="D119">
        <v>-0.124</v>
      </c>
      <c r="E119">
        <v>-9.2999999999999999E-2</v>
      </c>
      <c r="F119">
        <v>-5.0999999999999997E-2</v>
      </c>
      <c r="G119">
        <v>-4.0000000000000001E-3</v>
      </c>
      <c r="H119">
        <v>-2.1000000000000001E-2</v>
      </c>
      <c r="I119">
        <v>-2.7E-2</v>
      </c>
      <c r="J119">
        <v>-2.8000000000000001E-2</v>
      </c>
    </row>
    <row r="120" spans="1:10" x14ac:dyDescent="0.25">
      <c r="A120">
        <v>304</v>
      </c>
      <c r="B120">
        <v>-0.17599999999999999</v>
      </c>
      <c r="C120">
        <v>-0.13900000000000001</v>
      </c>
      <c r="D120">
        <v>-0.125</v>
      </c>
      <c r="E120">
        <v>-9.4E-2</v>
      </c>
      <c r="F120">
        <v>-5.1999999999999998E-2</v>
      </c>
      <c r="G120">
        <v>-4.0000000000000001E-3</v>
      </c>
      <c r="H120">
        <v>-2.1999999999999999E-2</v>
      </c>
      <c r="I120">
        <v>-2.7E-2</v>
      </c>
      <c r="J120">
        <v>-2.8000000000000001E-2</v>
      </c>
    </row>
    <row r="121" spans="1:10" x14ac:dyDescent="0.25">
      <c r="A121">
        <v>305</v>
      </c>
      <c r="B121">
        <v>-0.17599999999999999</v>
      </c>
      <c r="C121">
        <v>-0.13900000000000001</v>
      </c>
      <c r="D121">
        <v>-0.125</v>
      </c>
      <c r="E121">
        <v>-9.2999999999999999E-2</v>
      </c>
      <c r="F121">
        <v>-5.1999999999999998E-2</v>
      </c>
      <c r="G121">
        <v>-4.0000000000000001E-3</v>
      </c>
      <c r="H121">
        <v>-2.1000000000000001E-2</v>
      </c>
      <c r="I121">
        <v>-2.5999999999999999E-2</v>
      </c>
      <c r="J121">
        <v>-2.7E-2</v>
      </c>
    </row>
    <row r="122" spans="1:10" x14ac:dyDescent="0.25">
      <c r="A122">
        <v>306</v>
      </c>
      <c r="B122">
        <v>-0.17499999999999999</v>
      </c>
      <c r="C122">
        <v>-0.13800000000000001</v>
      </c>
      <c r="D122">
        <v>-0.124</v>
      </c>
      <c r="E122">
        <v>-9.4E-2</v>
      </c>
      <c r="F122">
        <v>-5.0999999999999997E-2</v>
      </c>
      <c r="G122">
        <v>-3.0000000000000001E-3</v>
      </c>
      <c r="H122">
        <v>-2.1000000000000001E-2</v>
      </c>
      <c r="I122">
        <v>-2.5999999999999999E-2</v>
      </c>
      <c r="J122">
        <v>-2.7E-2</v>
      </c>
    </row>
    <row r="123" spans="1:10" x14ac:dyDescent="0.25">
      <c r="A123">
        <v>307</v>
      </c>
      <c r="B123">
        <v>-0.17299999999999999</v>
      </c>
      <c r="C123">
        <v>-0.13700000000000001</v>
      </c>
      <c r="D123">
        <v>-0.123</v>
      </c>
      <c r="E123">
        <v>-9.1999999999999998E-2</v>
      </c>
      <c r="F123">
        <v>-0.05</v>
      </c>
      <c r="G123">
        <v>-2E-3</v>
      </c>
      <c r="H123">
        <v>-1.9E-2</v>
      </c>
      <c r="I123">
        <v>-2.5000000000000001E-2</v>
      </c>
      <c r="J123">
        <v>-2.5000000000000001E-2</v>
      </c>
    </row>
    <row r="124" spans="1:10" x14ac:dyDescent="0.25">
      <c r="A124">
        <v>308</v>
      </c>
      <c r="B124">
        <v>-0.17</v>
      </c>
      <c r="C124">
        <v>-0.13400000000000001</v>
      </c>
      <c r="D124">
        <v>-0.12</v>
      </c>
      <c r="E124">
        <v>-8.8999999999999996E-2</v>
      </c>
      <c r="F124">
        <v>-4.7E-2</v>
      </c>
      <c r="G124">
        <v>1E-3</v>
      </c>
      <c r="H124">
        <v>-1.7000000000000001E-2</v>
      </c>
      <c r="I124">
        <v>-2.1999999999999999E-2</v>
      </c>
      <c r="J124">
        <v>-2.3E-2</v>
      </c>
    </row>
    <row r="125" spans="1:10" x14ac:dyDescent="0.25">
      <c r="A125">
        <v>309</v>
      </c>
      <c r="B125">
        <v>-0.16800000000000001</v>
      </c>
      <c r="C125">
        <v>-0.13300000000000001</v>
      </c>
      <c r="D125">
        <v>-0.11899999999999999</v>
      </c>
      <c r="E125">
        <v>-8.8999999999999996E-2</v>
      </c>
      <c r="F125">
        <v>-4.5999999999999999E-2</v>
      </c>
      <c r="G125">
        <v>1E-3</v>
      </c>
      <c r="H125">
        <v>-1.7000000000000001E-2</v>
      </c>
      <c r="I125">
        <v>-2.1999999999999999E-2</v>
      </c>
      <c r="J125">
        <v>-2.1999999999999999E-2</v>
      </c>
    </row>
    <row r="126" spans="1:10" x14ac:dyDescent="0.25">
      <c r="A126">
        <v>310</v>
      </c>
      <c r="B126">
        <v>-0.16600000000000001</v>
      </c>
      <c r="C126">
        <v>-0.13100000000000001</v>
      </c>
      <c r="D126">
        <v>-0.11799999999999999</v>
      </c>
      <c r="E126">
        <v>-8.6999999999999994E-2</v>
      </c>
      <c r="F126">
        <v>-4.4999999999999998E-2</v>
      </c>
      <c r="G126">
        <v>2E-3</v>
      </c>
      <c r="H126">
        <v>-1.4999999999999999E-2</v>
      </c>
      <c r="I126">
        <v>-0.02</v>
      </c>
      <c r="J126">
        <v>-2.1000000000000001E-2</v>
      </c>
    </row>
    <row r="127" spans="1:10" x14ac:dyDescent="0.25">
      <c r="A127">
        <v>311</v>
      </c>
      <c r="B127">
        <v>-0.16400000000000001</v>
      </c>
      <c r="C127">
        <v>-0.129</v>
      </c>
      <c r="D127">
        <v>-0.11600000000000001</v>
      </c>
      <c r="E127">
        <v>-8.5000000000000006E-2</v>
      </c>
      <c r="F127">
        <v>-4.2999999999999997E-2</v>
      </c>
      <c r="G127">
        <v>4.0000000000000001E-3</v>
      </c>
      <c r="H127">
        <v>-1.4E-2</v>
      </c>
      <c r="I127">
        <v>-1.7999999999999999E-2</v>
      </c>
      <c r="J127">
        <v>-1.9E-2</v>
      </c>
    </row>
    <row r="128" spans="1:10" x14ac:dyDescent="0.25">
      <c r="A128">
        <v>312</v>
      </c>
      <c r="B128">
        <v>-0.161</v>
      </c>
      <c r="C128">
        <v>-0.127</v>
      </c>
      <c r="D128">
        <v>-0.114</v>
      </c>
      <c r="E128">
        <v>-8.3000000000000004E-2</v>
      </c>
      <c r="F128">
        <v>-4.2000000000000003E-2</v>
      </c>
      <c r="G128">
        <v>6.0000000000000001E-3</v>
      </c>
      <c r="H128">
        <v>-1.2E-2</v>
      </c>
      <c r="I128">
        <v>-1.6E-2</v>
      </c>
      <c r="J128">
        <v>-1.7999999999999999E-2</v>
      </c>
    </row>
    <row r="129" spans="1:10" x14ac:dyDescent="0.25">
      <c r="A129">
        <v>313</v>
      </c>
      <c r="B129">
        <v>-0.16</v>
      </c>
      <c r="C129">
        <v>-0.126</v>
      </c>
      <c r="D129">
        <v>-0.113</v>
      </c>
      <c r="E129">
        <v>-8.2000000000000003E-2</v>
      </c>
      <c r="F129">
        <v>-4.1000000000000002E-2</v>
      </c>
      <c r="G129">
        <v>7.0000000000000001E-3</v>
      </c>
      <c r="H129">
        <v>-1.0999999999999999E-2</v>
      </c>
      <c r="I129">
        <v>-1.6E-2</v>
      </c>
      <c r="J129">
        <v>-1.7000000000000001E-2</v>
      </c>
    </row>
    <row r="130" spans="1:10" x14ac:dyDescent="0.25">
      <c r="A130">
        <v>314</v>
      </c>
      <c r="B130">
        <v>-0.158</v>
      </c>
      <c r="C130">
        <v>-0.125</v>
      </c>
      <c r="D130">
        <v>-0.111</v>
      </c>
      <c r="E130">
        <v>-8.1000000000000003E-2</v>
      </c>
      <c r="F130">
        <v>-0.04</v>
      </c>
      <c r="G130">
        <v>8.0000000000000002E-3</v>
      </c>
      <c r="H130">
        <v>-0.01</v>
      </c>
      <c r="I130">
        <v>-1.4999999999999999E-2</v>
      </c>
      <c r="J130">
        <v>-1.6E-2</v>
      </c>
    </row>
    <row r="131" spans="1:10" x14ac:dyDescent="0.25">
      <c r="A131">
        <v>315</v>
      </c>
      <c r="B131">
        <v>-0.156</v>
      </c>
      <c r="C131">
        <v>-0.124</v>
      </c>
      <c r="D131">
        <v>-0.11</v>
      </c>
      <c r="E131">
        <v>-0.08</v>
      </c>
      <c r="F131">
        <v>-3.9E-2</v>
      </c>
      <c r="G131">
        <v>8.9999999999999993E-3</v>
      </c>
      <c r="H131">
        <v>-8.9999999999999993E-3</v>
      </c>
      <c r="I131">
        <v>-1.4E-2</v>
      </c>
      <c r="J131">
        <v>-1.4999999999999999E-2</v>
      </c>
    </row>
    <row r="132" spans="1:10" x14ac:dyDescent="0.25">
      <c r="A132">
        <v>316</v>
      </c>
      <c r="B132">
        <v>-0.153</v>
      </c>
      <c r="C132">
        <v>-0.122</v>
      </c>
      <c r="D132">
        <v>-0.108</v>
      </c>
      <c r="E132">
        <v>-7.8E-2</v>
      </c>
      <c r="F132">
        <v>-3.6999999999999998E-2</v>
      </c>
      <c r="G132">
        <v>0.01</v>
      </c>
      <c r="H132">
        <v>-8.0000000000000002E-3</v>
      </c>
      <c r="I132">
        <v>-1.2E-2</v>
      </c>
      <c r="J132">
        <v>-1.4E-2</v>
      </c>
    </row>
    <row r="133" spans="1:10" x14ac:dyDescent="0.25">
      <c r="A133">
        <v>317</v>
      </c>
      <c r="B133">
        <v>-0.151</v>
      </c>
      <c r="C133">
        <v>-0.12</v>
      </c>
      <c r="D133">
        <v>-0.107</v>
      </c>
      <c r="E133">
        <v>-7.6999999999999999E-2</v>
      </c>
      <c r="F133">
        <v>-3.5999999999999997E-2</v>
      </c>
      <c r="G133">
        <v>1.0999999999999999E-2</v>
      </c>
      <c r="H133">
        <v>-7.0000000000000001E-3</v>
      </c>
      <c r="I133">
        <v>-1.2E-2</v>
      </c>
      <c r="J133">
        <v>-1.4E-2</v>
      </c>
    </row>
    <row r="134" spans="1:10" x14ac:dyDescent="0.25">
      <c r="A134">
        <v>318</v>
      </c>
      <c r="B134">
        <v>-0.15</v>
      </c>
      <c r="C134">
        <v>-0.11899999999999999</v>
      </c>
      <c r="D134">
        <v>-0.107</v>
      </c>
      <c r="E134">
        <v>-7.5999999999999998E-2</v>
      </c>
      <c r="F134">
        <v>-3.5999999999999997E-2</v>
      </c>
      <c r="G134">
        <v>1.0999999999999999E-2</v>
      </c>
      <c r="H134">
        <v>-7.0000000000000001E-3</v>
      </c>
      <c r="I134">
        <v>-1.0999999999999999E-2</v>
      </c>
      <c r="J134">
        <v>-1.2999999999999999E-2</v>
      </c>
    </row>
    <row r="135" spans="1:10" x14ac:dyDescent="0.25">
      <c r="A135">
        <v>319</v>
      </c>
      <c r="B135">
        <v>-0.14899999999999999</v>
      </c>
      <c r="C135">
        <v>-0.11899999999999999</v>
      </c>
      <c r="D135">
        <v>-0.106</v>
      </c>
      <c r="E135">
        <v>-7.4999999999999997E-2</v>
      </c>
      <c r="F135">
        <v>-3.5000000000000003E-2</v>
      </c>
      <c r="G135">
        <v>1.0999999999999999E-2</v>
      </c>
      <c r="H135">
        <v>-7.0000000000000001E-3</v>
      </c>
      <c r="I135">
        <v>-1.0999999999999999E-2</v>
      </c>
      <c r="J135">
        <v>-1.2999999999999999E-2</v>
      </c>
    </row>
    <row r="136" spans="1:10" x14ac:dyDescent="0.25">
      <c r="A136">
        <v>320</v>
      </c>
      <c r="B136">
        <v>-0.14699999999999999</v>
      </c>
      <c r="C136">
        <v>-0.11700000000000001</v>
      </c>
      <c r="D136">
        <v>-0.105</v>
      </c>
      <c r="E136">
        <v>-7.3999999999999996E-2</v>
      </c>
      <c r="F136">
        <v>-3.4000000000000002E-2</v>
      </c>
      <c r="G136">
        <v>1.2E-2</v>
      </c>
      <c r="H136">
        <v>-6.0000000000000001E-3</v>
      </c>
      <c r="I136">
        <v>-0.01</v>
      </c>
      <c r="J136">
        <v>-1.2E-2</v>
      </c>
    </row>
    <row r="137" spans="1:10" x14ac:dyDescent="0.25">
      <c r="A137">
        <v>321</v>
      </c>
      <c r="B137">
        <v>-0.14499999999999999</v>
      </c>
      <c r="C137">
        <v>-0.11600000000000001</v>
      </c>
      <c r="D137">
        <v>-0.104</v>
      </c>
      <c r="E137">
        <v>-7.2999999999999995E-2</v>
      </c>
      <c r="F137">
        <v>-3.4000000000000002E-2</v>
      </c>
      <c r="G137">
        <v>1.2999999999999999E-2</v>
      </c>
      <c r="H137">
        <v>-5.0000000000000001E-3</v>
      </c>
      <c r="I137">
        <v>-8.9999999999999993E-3</v>
      </c>
      <c r="J137">
        <v>-1.2E-2</v>
      </c>
    </row>
    <row r="138" spans="1:10" x14ac:dyDescent="0.25">
      <c r="A138">
        <v>322</v>
      </c>
      <c r="B138">
        <v>-0.14299999999999999</v>
      </c>
      <c r="C138">
        <v>-0.114</v>
      </c>
      <c r="D138">
        <v>-0.10299999999999999</v>
      </c>
      <c r="E138">
        <v>-7.1999999999999995E-2</v>
      </c>
      <c r="F138">
        <v>-3.3000000000000002E-2</v>
      </c>
      <c r="G138">
        <v>1.4E-2</v>
      </c>
      <c r="H138">
        <v>-5.0000000000000001E-3</v>
      </c>
      <c r="I138">
        <v>-8.9999999999999993E-3</v>
      </c>
      <c r="J138">
        <v>-1.0999999999999999E-2</v>
      </c>
    </row>
    <row r="139" spans="1:10" x14ac:dyDescent="0.25">
      <c r="A139">
        <v>323</v>
      </c>
      <c r="B139">
        <v>-0.14000000000000001</v>
      </c>
      <c r="C139">
        <v>-0.112</v>
      </c>
      <c r="D139">
        <v>-0.10100000000000001</v>
      </c>
      <c r="E139">
        <v>-7.0000000000000007E-2</v>
      </c>
      <c r="F139">
        <v>-3.1E-2</v>
      </c>
      <c r="G139">
        <v>1.4999999999999999E-2</v>
      </c>
      <c r="H139">
        <v>-4.0000000000000001E-3</v>
      </c>
      <c r="I139">
        <v>-8.0000000000000002E-3</v>
      </c>
      <c r="J139">
        <v>-0.01</v>
      </c>
    </row>
    <row r="140" spans="1:10" x14ac:dyDescent="0.25">
      <c r="A140">
        <v>324</v>
      </c>
      <c r="B140">
        <v>-0.13800000000000001</v>
      </c>
      <c r="C140">
        <v>-0.11</v>
      </c>
      <c r="D140">
        <v>-9.9000000000000005E-2</v>
      </c>
      <c r="E140">
        <v>-6.9000000000000006E-2</v>
      </c>
      <c r="F140">
        <v>-0.03</v>
      </c>
      <c r="G140">
        <v>1.6E-2</v>
      </c>
      <c r="H140">
        <v>-3.0000000000000001E-3</v>
      </c>
      <c r="I140">
        <v>-7.0000000000000001E-3</v>
      </c>
      <c r="J140">
        <v>-8.9999999999999993E-3</v>
      </c>
    </row>
    <row r="141" spans="1:10" x14ac:dyDescent="0.25">
      <c r="A141">
        <v>325</v>
      </c>
      <c r="B141">
        <v>-0.13700000000000001</v>
      </c>
      <c r="C141">
        <v>-0.11</v>
      </c>
      <c r="D141">
        <v>-9.9000000000000005E-2</v>
      </c>
      <c r="E141">
        <v>-6.8000000000000005E-2</v>
      </c>
      <c r="F141">
        <v>-0.03</v>
      </c>
      <c r="G141">
        <v>1.7000000000000001E-2</v>
      </c>
      <c r="H141">
        <v>-3.0000000000000001E-3</v>
      </c>
      <c r="I141">
        <v>-7.0000000000000001E-3</v>
      </c>
      <c r="J141">
        <v>-8.9999999999999993E-3</v>
      </c>
    </row>
    <row r="142" spans="1:10" x14ac:dyDescent="0.25">
      <c r="A142">
        <v>326</v>
      </c>
      <c r="B142">
        <v>-0.13600000000000001</v>
      </c>
      <c r="C142">
        <v>-0.109</v>
      </c>
      <c r="D142">
        <v>-9.8000000000000004E-2</v>
      </c>
      <c r="E142">
        <v>-6.8000000000000005E-2</v>
      </c>
      <c r="F142">
        <v>-0.03</v>
      </c>
      <c r="G142">
        <v>1.7000000000000001E-2</v>
      </c>
      <c r="H142">
        <v>-3.0000000000000001E-3</v>
      </c>
      <c r="I142">
        <v>-7.0000000000000001E-3</v>
      </c>
      <c r="J142">
        <v>-8.9999999999999993E-3</v>
      </c>
    </row>
    <row r="143" spans="1:10" x14ac:dyDescent="0.25">
      <c r="A143">
        <v>327</v>
      </c>
      <c r="B143">
        <v>-0.13500000000000001</v>
      </c>
      <c r="C143">
        <v>-0.109</v>
      </c>
      <c r="D143">
        <v>-9.8000000000000004E-2</v>
      </c>
      <c r="E143">
        <v>-6.8000000000000005E-2</v>
      </c>
      <c r="F143">
        <v>-2.9000000000000001E-2</v>
      </c>
      <c r="G143">
        <v>1.7000000000000001E-2</v>
      </c>
      <c r="H143">
        <v>-3.0000000000000001E-3</v>
      </c>
      <c r="I143">
        <v>-7.0000000000000001E-3</v>
      </c>
      <c r="J143">
        <v>-8.9999999999999993E-3</v>
      </c>
    </row>
    <row r="144" spans="1:10" x14ac:dyDescent="0.25">
      <c r="A144">
        <v>328</v>
      </c>
      <c r="B144">
        <v>-0.13300000000000001</v>
      </c>
      <c r="C144">
        <v>-0.107</v>
      </c>
      <c r="D144">
        <v>-9.6000000000000002E-2</v>
      </c>
      <c r="E144">
        <v>-6.6000000000000003E-2</v>
      </c>
      <c r="F144">
        <v>-2.8000000000000001E-2</v>
      </c>
      <c r="G144">
        <v>1.7999999999999999E-2</v>
      </c>
      <c r="H144">
        <v>-2E-3</v>
      </c>
      <c r="I144">
        <v>-6.0000000000000001E-3</v>
      </c>
      <c r="J144">
        <v>-8.0000000000000002E-3</v>
      </c>
    </row>
    <row r="145" spans="1:10" x14ac:dyDescent="0.25">
      <c r="A145">
        <v>329</v>
      </c>
      <c r="B145">
        <v>-0.13100000000000001</v>
      </c>
      <c r="C145">
        <v>-0.106</v>
      </c>
      <c r="D145">
        <v>-9.5000000000000001E-2</v>
      </c>
      <c r="E145">
        <v>-6.5000000000000002E-2</v>
      </c>
      <c r="F145">
        <v>-2.7E-2</v>
      </c>
      <c r="G145">
        <v>1.9E-2</v>
      </c>
      <c r="H145">
        <v>-2E-3</v>
      </c>
      <c r="I145">
        <v>-6.0000000000000001E-3</v>
      </c>
      <c r="J145">
        <v>-8.0000000000000002E-3</v>
      </c>
    </row>
    <row r="146" spans="1:10" x14ac:dyDescent="0.25">
      <c r="A146">
        <v>330</v>
      </c>
      <c r="B146">
        <v>-0.129</v>
      </c>
      <c r="C146">
        <v>-0.104</v>
      </c>
      <c r="D146">
        <v>-9.4E-2</v>
      </c>
      <c r="E146">
        <v>-6.5000000000000002E-2</v>
      </c>
      <c r="F146">
        <v>-2.5999999999999999E-2</v>
      </c>
      <c r="G146">
        <v>1.9E-2</v>
      </c>
      <c r="H146">
        <v>-2E-3</v>
      </c>
      <c r="I146">
        <v>-6.0000000000000001E-3</v>
      </c>
      <c r="J146">
        <v>-8.0000000000000002E-3</v>
      </c>
    </row>
    <row r="147" spans="1:10" x14ac:dyDescent="0.25">
      <c r="A147">
        <v>331</v>
      </c>
      <c r="B147">
        <v>-0.126</v>
      </c>
      <c r="C147">
        <v>-0.10299999999999999</v>
      </c>
      <c r="D147">
        <v>-9.2999999999999999E-2</v>
      </c>
      <c r="E147">
        <v>-6.4000000000000001E-2</v>
      </c>
      <c r="F147">
        <v>-2.5999999999999999E-2</v>
      </c>
      <c r="G147">
        <v>0.02</v>
      </c>
      <c r="H147">
        <v>-1E-3</v>
      </c>
      <c r="I147">
        <v>-5.0000000000000001E-3</v>
      </c>
      <c r="J147">
        <v>-8.0000000000000002E-3</v>
      </c>
    </row>
    <row r="148" spans="1:10" x14ac:dyDescent="0.25">
      <c r="A148">
        <v>332</v>
      </c>
      <c r="B148">
        <v>-0.126</v>
      </c>
      <c r="C148">
        <v>-0.10299999999999999</v>
      </c>
      <c r="D148">
        <v>-9.2999999999999999E-2</v>
      </c>
      <c r="E148">
        <v>-6.4000000000000001E-2</v>
      </c>
      <c r="F148">
        <v>-2.5999999999999999E-2</v>
      </c>
      <c r="G148">
        <v>1.9E-2</v>
      </c>
      <c r="H148">
        <v>-2E-3</v>
      </c>
      <c r="I148">
        <v>-6.0000000000000001E-3</v>
      </c>
      <c r="J148">
        <v>-8.9999999999999993E-3</v>
      </c>
    </row>
    <row r="149" spans="1:10" x14ac:dyDescent="0.25">
      <c r="A149">
        <v>333</v>
      </c>
      <c r="B149">
        <v>-0.126</v>
      </c>
      <c r="C149">
        <v>-0.10299999999999999</v>
      </c>
      <c r="D149">
        <v>-9.2999999999999999E-2</v>
      </c>
      <c r="E149">
        <v>-6.5000000000000002E-2</v>
      </c>
      <c r="F149">
        <v>-2.5999999999999999E-2</v>
      </c>
      <c r="G149">
        <v>1.9E-2</v>
      </c>
      <c r="H149">
        <v>-3.0000000000000001E-3</v>
      </c>
      <c r="I149">
        <v>-6.0000000000000001E-3</v>
      </c>
      <c r="J149">
        <v>-8.9999999999999993E-3</v>
      </c>
    </row>
    <row r="150" spans="1:10" x14ac:dyDescent="0.25">
      <c r="A150">
        <v>334</v>
      </c>
      <c r="B150">
        <v>-0.126</v>
      </c>
      <c r="C150">
        <v>-0.10299999999999999</v>
      </c>
      <c r="D150">
        <v>-9.2999999999999999E-2</v>
      </c>
      <c r="E150">
        <v>-6.5000000000000002E-2</v>
      </c>
      <c r="F150">
        <v>-2.7E-2</v>
      </c>
      <c r="G150">
        <v>1.9E-2</v>
      </c>
      <c r="H150">
        <v>-3.0000000000000001E-3</v>
      </c>
      <c r="I150">
        <v>-7.0000000000000001E-3</v>
      </c>
      <c r="J150">
        <v>-8.9999999999999993E-3</v>
      </c>
    </row>
    <row r="151" spans="1:10" x14ac:dyDescent="0.25">
      <c r="A151">
        <v>335</v>
      </c>
      <c r="B151">
        <v>-0.125</v>
      </c>
      <c r="C151">
        <v>-0.10299999999999999</v>
      </c>
      <c r="D151">
        <v>-9.1999999999999998E-2</v>
      </c>
      <c r="E151">
        <v>-6.5000000000000002E-2</v>
      </c>
      <c r="F151">
        <v>-2.5999999999999999E-2</v>
      </c>
      <c r="G151">
        <v>1.9E-2</v>
      </c>
      <c r="H151">
        <v>-3.0000000000000001E-3</v>
      </c>
      <c r="I151">
        <v>-7.0000000000000001E-3</v>
      </c>
      <c r="J151">
        <v>-0.01</v>
      </c>
    </row>
    <row r="152" spans="1:10" x14ac:dyDescent="0.25">
      <c r="A152">
        <v>336</v>
      </c>
      <c r="B152">
        <v>-0.123</v>
      </c>
      <c r="C152">
        <v>-0.10199999999999999</v>
      </c>
      <c r="D152">
        <v>-9.1999999999999998E-2</v>
      </c>
      <c r="E152">
        <v>-6.4000000000000001E-2</v>
      </c>
      <c r="F152">
        <v>-2.5999999999999999E-2</v>
      </c>
      <c r="G152">
        <v>1.9E-2</v>
      </c>
      <c r="H152">
        <v>-3.0000000000000001E-3</v>
      </c>
      <c r="I152">
        <v>-7.0000000000000001E-3</v>
      </c>
      <c r="J152">
        <v>-0.01</v>
      </c>
    </row>
    <row r="153" spans="1:10" x14ac:dyDescent="0.25">
      <c r="A153">
        <v>337</v>
      </c>
      <c r="B153">
        <v>-0.121</v>
      </c>
      <c r="C153">
        <v>-0.1</v>
      </c>
      <c r="D153">
        <v>-0.09</v>
      </c>
      <c r="E153">
        <v>-6.3E-2</v>
      </c>
      <c r="F153">
        <v>-2.5000000000000001E-2</v>
      </c>
      <c r="G153">
        <v>1.9E-2</v>
      </c>
      <c r="H153">
        <v>-2E-3</v>
      </c>
      <c r="I153">
        <v>-6.0000000000000001E-3</v>
      </c>
      <c r="J153">
        <v>-0.01</v>
      </c>
    </row>
    <row r="154" spans="1:10" x14ac:dyDescent="0.25">
      <c r="A154">
        <v>338</v>
      </c>
      <c r="B154">
        <v>-0.11899999999999999</v>
      </c>
      <c r="C154">
        <v>-9.9000000000000005E-2</v>
      </c>
      <c r="D154">
        <v>-8.8999999999999996E-2</v>
      </c>
      <c r="E154">
        <v>-6.2E-2</v>
      </c>
      <c r="F154">
        <v>-2.5000000000000001E-2</v>
      </c>
      <c r="G154">
        <v>0.02</v>
      </c>
      <c r="H154">
        <v>-2E-3</v>
      </c>
      <c r="I154">
        <v>-6.0000000000000001E-3</v>
      </c>
      <c r="J154">
        <v>-0.01</v>
      </c>
    </row>
    <row r="155" spans="1:10" x14ac:dyDescent="0.25">
      <c r="A155">
        <v>339</v>
      </c>
      <c r="B155">
        <v>-0.11700000000000001</v>
      </c>
      <c r="C155">
        <v>-9.8000000000000004E-2</v>
      </c>
      <c r="D155">
        <v>-8.7999999999999995E-2</v>
      </c>
      <c r="E155">
        <v>-6.0999999999999999E-2</v>
      </c>
      <c r="F155">
        <v>-2.4E-2</v>
      </c>
      <c r="G155">
        <v>2.1000000000000001E-2</v>
      </c>
      <c r="H155">
        <v>-2E-3</v>
      </c>
      <c r="I155">
        <v>-6.0000000000000001E-3</v>
      </c>
      <c r="J155">
        <v>-0.01</v>
      </c>
    </row>
    <row r="156" spans="1:10" x14ac:dyDescent="0.25">
      <c r="A156">
        <v>340</v>
      </c>
      <c r="B156">
        <v>-0.11700000000000001</v>
      </c>
      <c r="C156">
        <v>-9.8000000000000004E-2</v>
      </c>
      <c r="D156">
        <v>-8.7999999999999995E-2</v>
      </c>
      <c r="E156">
        <v>-6.2E-2</v>
      </c>
      <c r="F156">
        <v>-2.4E-2</v>
      </c>
      <c r="G156">
        <v>0.02</v>
      </c>
      <c r="H156">
        <v>-3.0000000000000001E-3</v>
      </c>
      <c r="I156">
        <v>-6.0000000000000001E-3</v>
      </c>
      <c r="J156">
        <v>-0.01</v>
      </c>
    </row>
    <row r="157" spans="1:10" x14ac:dyDescent="0.25">
      <c r="A157">
        <v>341</v>
      </c>
      <c r="B157">
        <v>-0.11700000000000001</v>
      </c>
      <c r="C157">
        <v>-9.8000000000000004E-2</v>
      </c>
      <c r="D157">
        <v>-8.7999999999999995E-2</v>
      </c>
      <c r="E157">
        <v>-6.2E-2</v>
      </c>
      <c r="F157">
        <v>-2.5000000000000001E-2</v>
      </c>
      <c r="G157">
        <v>1.9E-2</v>
      </c>
      <c r="H157">
        <v>-4.0000000000000001E-3</v>
      </c>
      <c r="I157">
        <v>-7.0000000000000001E-3</v>
      </c>
      <c r="J157">
        <v>-1.0999999999999999E-2</v>
      </c>
    </row>
    <row r="158" spans="1:10" x14ac:dyDescent="0.25">
      <c r="A158">
        <v>342</v>
      </c>
      <c r="B158">
        <v>-0.11700000000000001</v>
      </c>
      <c r="C158">
        <v>-9.8000000000000004E-2</v>
      </c>
      <c r="D158">
        <v>-8.7999999999999995E-2</v>
      </c>
      <c r="E158">
        <v>-6.2E-2</v>
      </c>
      <c r="F158">
        <v>-2.5000000000000001E-2</v>
      </c>
      <c r="G158">
        <v>1.9E-2</v>
      </c>
      <c r="H158">
        <v>-4.0000000000000001E-3</v>
      </c>
      <c r="I158">
        <v>-7.0000000000000001E-3</v>
      </c>
      <c r="J158">
        <v>-1.0999999999999999E-2</v>
      </c>
    </row>
    <row r="159" spans="1:10" x14ac:dyDescent="0.25">
      <c r="A159">
        <v>343</v>
      </c>
      <c r="B159">
        <v>-0.11600000000000001</v>
      </c>
      <c r="C159">
        <v>-9.8000000000000004E-2</v>
      </c>
      <c r="D159">
        <v>-8.7999999999999995E-2</v>
      </c>
      <c r="E159">
        <v>-6.2E-2</v>
      </c>
      <c r="F159">
        <v>-2.5000000000000001E-2</v>
      </c>
      <c r="G159">
        <v>1.7999999999999999E-2</v>
      </c>
      <c r="H159">
        <v>-5.0000000000000001E-3</v>
      </c>
      <c r="I159">
        <v>-8.0000000000000002E-3</v>
      </c>
      <c r="J159">
        <v>-1.2E-2</v>
      </c>
    </row>
    <row r="160" spans="1:10" x14ac:dyDescent="0.25">
      <c r="A160">
        <v>344</v>
      </c>
      <c r="B160">
        <v>-0.115</v>
      </c>
      <c r="C160">
        <v>-9.7000000000000003E-2</v>
      </c>
      <c r="D160">
        <v>-8.6999999999999994E-2</v>
      </c>
      <c r="E160">
        <v>-6.0999999999999999E-2</v>
      </c>
      <c r="F160">
        <v>-2.5000000000000001E-2</v>
      </c>
      <c r="G160">
        <v>1.9E-2</v>
      </c>
      <c r="H160">
        <v>-4.0000000000000001E-3</v>
      </c>
      <c r="I160">
        <v>-8.0000000000000002E-3</v>
      </c>
      <c r="J160">
        <v>-1.2E-2</v>
      </c>
    </row>
    <row r="161" spans="1:10" x14ac:dyDescent="0.25">
      <c r="A161">
        <v>345</v>
      </c>
      <c r="B161">
        <v>-0.112</v>
      </c>
      <c r="C161">
        <v>-9.5000000000000001E-2</v>
      </c>
      <c r="D161">
        <v>-8.5000000000000006E-2</v>
      </c>
      <c r="E161">
        <v>-0.06</v>
      </c>
      <c r="F161">
        <v>-2.3E-2</v>
      </c>
      <c r="G161">
        <v>0.02</v>
      </c>
      <c r="H161">
        <v>-3.0000000000000001E-3</v>
      </c>
      <c r="I161">
        <v>-7.0000000000000001E-3</v>
      </c>
      <c r="J161">
        <v>-1.0999999999999999E-2</v>
      </c>
    </row>
    <row r="162" spans="1:10" x14ac:dyDescent="0.25">
      <c r="A162">
        <v>346</v>
      </c>
      <c r="B162">
        <v>-0.109</v>
      </c>
      <c r="C162">
        <v>-9.2999999999999999E-2</v>
      </c>
      <c r="D162">
        <v>-8.3000000000000004E-2</v>
      </c>
      <c r="E162">
        <v>-5.8000000000000003E-2</v>
      </c>
      <c r="F162">
        <v>-2.1999999999999999E-2</v>
      </c>
      <c r="G162">
        <v>2.1000000000000001E-2</v>
      </c>
      <c r="H162">
        <v>-3.0000000000000001E-3</v>
      </c>
      <c r="I162">
        <v>-7.0000000000000001E-3</v>
      </c>
      <c r="J162">
        <v>-0.01</v>
      </c>
    </row>
    <row r="163" spans="1:10" x14ac:dyDescent="0.25">
      <c r="A163">
        <v>347</v>
      </c>
      <c r="B163">
        <v>-0.107</v>
      </c>
      <c r="C163">
        <v>-9.0999999999999998E-2</v>
      </c>
      <c r="D163">
        <v>-8.2000000000000003E-2</v>
      </c>
      <c r="E163">
        <v>-5.7000000000000002E-2</v>
      </c>
      <c r="F163">
        <v>-2.1000000000000001E-2</v>
      </c>
      <c r="G163">
        <v>2.1999999999999999E-2</v>
      </c>
      <c r="H163">
        <v>-2E-3</v>
      </c>
      <c r="I163">
        <v>-6.0000000000000001E-3</v>
      </c>
      <c r="J163">
        <v>-0.01</v>
      </c>
    </row>
    <row r="164" spans="1:10" x14ac:dyDescent="0.25">
      <c r="A164">
        <v>348</v>
      </c>
      <c r="B164">
        <v>-0.108</v>
      </c>
      <c r="C164">
        <v>-9.1999999999999998E-2</v>
      </c>
      <c r="D164">
        <v>-8.2000000000000003E-2</v>
      </c>
      <c r="E164">
        <v>-5.8000000000000003E-2</v>
      </c>
      <c r="F164">
        <v>-2.1999999999999999E-2</v>
      </c>
      <c r="G164">
        <v>2.1000000000000001E-2</v>
      </c>
      <c r="H164">
        <v>-3.0000000000000001E-3</v>
      </c>
      <c r="I164">
        <v>-8.0000000000000002E-3</v>
      </c>
      <c r="J164">
        <v>-1.0999999999999999E-2</v>
      </c>
    </row>
    <row r="165" spans="1:10" x14ac:dyDescent="0.25">
      <c r="A165">
        <v>349</v>
      </c>
      <c r="B165">
        <v>-0.109</v>
      </c>
      <c r="C165">
        <v>-9.2999999999999999E-2</v>
      </c>
      <c r="D165">
        <v>-8.4000000000000005E-2</v>
      </c>
      <c r="E165">
        <v>-5.8999999999999997E-2</v>
      </c>
      <c r="F165">
        <v>-2.3E-2</v>
      </c>
      <c r="G165">
        <v>0.02</v>
      </c>
      <c r="H165">
        <v>-4.0000000000000001E-3</v>
      </c>
      <c r="I165">
        <v>-8.9999999999999993E-3</v>
      </c>
      <c r="J165">
        <v>-1.2E-2</v>
      </c>
    </row>
    <row r="166" spans="1:10" x14ac:dyDescent="0.25">
      <c r="A166">
        <v>350</v>
      </c>
      <c r="B166">
        <v>-0.109</v>
      </c>
      <c r="C166">
        <v>-9.2999999999999999E-2</v>
      </c>
      <c r="D166">
        <v>-8.4000000000000005E-2</v>
      </c>
      <c r="E166">
        <v>-0.06</v>
      </c>
      <c r="F166">
        <v>-2.4E-2</v>
      </c>
      <c r="G166">
        <v>1.9E-2</v>
      </c>
      <c r="H166">
        <v>-5.0000000000000001E-3</v>
      </c>
      <c r="I166">
        <v>-0.01</v>
      </c>
      <c r="J166">
        <v>-1.2999999999999999E-2</v>
      </c>
    </row>
    <row r="167" spans="1:10" x14ac:dyDescent="0.25">
      <c r="A167">
        <v>351</v>
      </c>
      <c r="B167">
        <v>-0.109</v>
      </c>
      <c r="C167">
        <v>-9.2999999999999999E-2</v>
      </c>
      <c r="D167">
        <v>-8.4000000000000005E-2</v>
      </c>
      <c r="E167">
        <v>-0.06</v>
      </c>
      <c r="F167">
        <v>-2.5000000000000001E-2</v>
      </c>
      <c r="G167">
        <v>1.7999999999999999E-2</v>
      </c>
      <c r="H167">
        <v>-6.0000000000000001E-3</v>
      </c>
      <c r="I167">
        <v>-0.01</v>
      </c>
      <c r="J167">
        <v>-1.2999999999999999E-2</v>
      </c>
    </row>
    <row r="168" spans="1:10" x14ac:dyDescent="0.25">
      <c r="A168">
        <v>352</v>
      </c>
      <c r="B168">
        <v>-0.108</v>
      </c>
      <c r="C168">
        <v>-9.0999999999999998E-2</v>
      </c>
      <c r="D168">
        <v>-8.3000000000000004E-2</v>
      </c>
      <c r="E168">
        <v>-5.8999999999999997E-2</v>
      </c>
      <c r="F168">
        <v>-2.4E-2</v>
      </c>
      <c r="G168">
        <v>1.9E-2</v>
      </c>
      <c r="H168">
        <v>-5.0000000000000001E-3</v>
      </c>
      <c r="I168">
        <v>-0.01</v>
      </c>
      <c r="J168">
        <v>-1.2E-2</v>
      </c>
    </row>
    <row r="169" spans="1:10" x14ac:dyDescent="0.25">
      <c r="A169">
        <v>353</v>
      </c>
      <c r="B169">
        <v>-0.107</v>
      </c>
      <c r="C169">
        <v>-9.0999999999999998E-2</v>
      </c>
      <c r="D169">
        <v>-8.3000000000000004E-2</v>
      </c>
      <c r="E169">
        <v>-5.8999999999999997E-2</v>
      </c>
      <c r="F169">
        <v>-2.4E-2</v>
      </c>
      <c r="G169">
        <v>1.7999999999999999E-2</v>
      </c>
      <c r="H169">
        <v>-5.0000000000000001E-3</v>
      </c>
      <c r="I169">
        <v>-0.01</v>
      </c>
      <c r="J169">
        <v>-1.2999999999999999E-2</v>
      </c>
    </row>
    <row r="170" spans="1:10" x14ac:dyDescent="0.25">
      <c r="A170">
        <v>354</v>
      </c>
      <c r="B170">
        <v>-0.106</v>
      </c>
      <c r="C170">
        <v>-0.09</v>
      </c>
      <c r="D170">
        <v>-8.2000000000000003E-2</v>
      </c>
      <c r="E170">
        <v>-5.8999999999999997E-2</v>
      </c>
      <c r="F170">
        <v>-2.4E-2</v>
      </c>
      <c r="G170">
        <v>1.7999999999999999E-2</v>
      </c>
      <c r="H170">
        <v>-6.0000000000000001E-3</v>
      </c>
      <c r="I170">
        <v>-1.0999999999999999E-2</v>
      </c>
      <c r="J170">
        <v>-1.2999999999999999E-2</v>
      </c>
    </row>
    <row r="171" spans="1:10" x14ac:dyDescent="0.25">
      <c r="A171">
        <v>355</v>
      </c>
      <c r="B171">
        <v>-0.105</v>
      </c>
      <c r="C171">
        <v>-8.8999999999999996E-2</v>
      </c>
      <c r="D171">
        <v>-8.2000000000000003E-2</v>
      </c>
      <c r="E171">
        <v>-5.8999999999999997E-2</v>
      </c>
      <c r="F171">
        <v>-2.4E-2</v>
      </c>
      <c r="G171">
        <v>1.7999999999999999E-2</v>
      </c>
      <c r="H171">
        <v>-5.0000000000000001E-3</v>
      </c>
      <c r="I171">
        <v>-0.01</v>
      </c>
      <c r="J171">
        <v>-1.2999999999999999E-2</v>
      </c>
    </row>
    <row r="172" spans="1:10" x14ac:dyDescent="0.25">
      <c r="A172">
        <v>356</v>
      </c>
      <c r="B172">
        <v>-0.104</v>
      </c>
      <c r="C172">
        <v>-8.8999999999999996E-2</v>
      </c>
      <c r="D172">
        <v>-8.1000000000000003E-2</v>
      </c>
      <c r="E172">
        <v>-5.8999999999999997E-2</v>
      </c>
      <c r="F172">
        <v>-2.4E-2</v>
      </c>
      <c r="G172">
        <v>1.7000000000000001E-2</v>
      </c>
      <c r="H172">
        <v>-6.0000000000000001E-3</v>
      </c>
      <c r="I172">
        <v>-1.0999999999999999E-2</v>
      </c>
      <c r="J172">
        <v>-1.2999999999999999E-2</v>
      </c>
    </row>
    <row r="173" spans="1:10" x14ac:dyDescent="0.25">
      <c r="A173">
        <v>357</v>
      </c>
      <c r="B173">
        <v>-0.104</v>
      </c>
      <c r="C173">
        <v>-8.8999999999999996E-2</v>
      </c>
      <c r="D173">
        <v>-8.1000000000000003E-2</v>
      </c>
      <c r="E173">
        <v>-5.8000000000000003E-2</v>
      </c>
      <c r="F173">
        <v>-2.4E-2</v>
      </c>
      <c r="G173">
        <v>1.7000000000000001E-2</v>
      </c>
      <c r="H173">
        <v>-6.0000000000000001E-3</v>
      </c>
      <c r="I173">
        <v>-1.0999999999999999E-2</v>
      </c>
      <c r="J173">
        <v>-1.2999999999999999E-2</v>
      </c>
    </row>
    <row r="174" spans="1:10" x14ac:dyDescent="0.25">
      <c r="A174">
        <v>358</v>
      </c>
      <c r="B174">
        <v>-0.10299999999999999</v>
      </c>
      <c r="C174">
        <v>-8.8999999999999996E-2</v>
      </c>
      <c r="D174">
        <v>-8.1000000000000003E-2</v>
      </c>
      <c r="E174">
        <v>-5.8000000000000003E-2</v>
      </c>
      <c r="F174">
        <v>-2.3E-2</v>
      </c>
      <c r="G174">
        <v>1.7000000000000001E-2</v>
      </c>
      <c r="H174">
        <v>-6.0000000000000001E-3</v>
      </c>
      <c r="I174">
        <v>-1.0999999999999999E-2</v>
      </c>
      <c r="J174">
        <v>-1.4E-2</v>
      </c>
    </row>
    <row r="175" spans="1:10" x14ac:dyDescent="0.25">
      <c r="A175">
        <v>359</v>
      </c>
      <c r="B175">
        <v>-0.10199999999999999</v>
      </c>
      <c r="C175">
        <v>-8.7999999999999995E-2</v>
      </c>
      <c r="D175">
        <v>-0.08</v>
      </c>
      <c r="E175">
        <v>-5.8000000000000003E-2</v>
      </c>
      <c r="F175">
        <v>-2.3E-2</v>
      </c>
      <c r="G175">
        <v>1.7000000000000001E-2</v>
      </c>
      <c r="H175">
        <v>-6.0000000000000001E-3</v>
      </c>
      <c r="I175">
        <v>-1.0999999999999999E-2</v>
      </c>
      <c r="J175">
        <v>-1.4E-2</v>
      </c>
    </row>
    <row r="176" spans="1:10" x14ac:dyDescent="0.25">
      <c r="A176">
        <v>360</v>
      </c>
      <c r="B176">
        <v>-0.10100000000000001</v>
      </c>
      <c r="C176">
        <v>-8.7999999999999995E-2</v>
      </c>
      <c r="D176">
        <v>-7.9000000000000001E-2</v>
      </c>
      <c r="E176">
        <v>-5.7000000000000002E-2</v>
      </c>
      <c r="F176">
        <v>-2.3E-2</v>
      </c>
      <c r="G176">
        <v>1.7000000000000001E-2</v>
      </c>
      <c r="H176">
        <v>-5.0000000000000001E-3</v>
      </c>
      <c r="I176">
        <v>-1.0999999999999999E-2</v>
      </c>
      <c r="J176">
        <v>-1.2999999999999999E-2</v>
      </c>
    </row>
    <row r="177" spans="1:10" x14ac:dyDescent="0.25">
      <c r="A177">
        <v>361</v>
      </c>
      <c r="B177">
        <v>-0.1</v>
      </c>
      <c r="C177">
        <v>-8.7999999999999995E-2</v>
      </c>
      <c r="D177">
        <v>-7.9000000000000001E-2</v>
      </c>
      <c r="E177">
        <v>-5.7000000000000002E-2</v>
      </c>
      <c r="F177">
        <v>-2.3E-2</v>
      </c>
      <c r="G177">
        <v>1.7000000000000001E-2</v>
      </c>
      <c r="H177">
        <v>-5.0000000000000001E-3</v>
      </c>
      <c r="I177">
        <v>-1.0999999999999999E-2</v>
      </c>
      <c r="J177">
        <v>-1.2999999999999999E-2</v>
      </c>
    </row>
    <row r="178" spans="1:10" x14ac:dyDescent="0.25">
      <c r="A178">
        <v>362</v>
      </c>
      <c r="B178">
        <v>-9.9000000000000005E-2</v>
      </c>
      <c r="C178">
        <v>-8.6999999999999994E-2</v>
      </c>
      <c r="D178">
        <v>-7.8E-2</v>
      </c>
      <c r="E178">
        <v>-5.6000000000000001E-2</v>
      </c>
      <c r="F178">
        <v>-2.3E-2</v>
      </c>
      <c r="G178">
        <v>1.7000000000000001E-2</v>
      </c>
      <c r="H178">
        <v>-5.0000000000000001E-3</v>
      </c>
      <c r="I178">
        <v>-1.0999999999999999E-2</v>
      </c>
      <c r="J178">
        <v>-1.2999999999999999E-2</v>
      </c>
    </row>
    <row r="179" spans="1:10" x14ac:dyDescent="0.25">
      <c r="A179">
        <v>363</v>
      </c>
      <c r="B179">
        <v>-9.8000000000000004E-2</v>
      </c>
      <c r="C179">
        <v>-8.6999999999999994E-2</v>
      </c>
      <c r="D179">
        <v>-7.8E-2</v>
      </c>
      <c r="E179">
        <v>-5.6000000000000001E-2</v>
      </c>
      <c r="F179">
        <v>-2.3E-2</v>
      </c>
      <c r="G179">
        <v>1.7000000000000001E-2</v>
      </c>
      <c r="H179">
        <v>-5.0000000000000001E-3</v>
      </c>
      <c r="I179">
        <v>-1.0999999999999999E-2</v>
      </c>
      <c r="J179">
        <v>-1.4E-2</v>
      </c>
    </row>
    <row r="180" spans="1:10" x14ac:dyDescent="0.25">
      <c r="A180">
        <v>364</v>
      </c>
      <c r="B180">
        <v>-9.8000000000000004E-2</v>
      </c>
      <c r="C180">
        <v>-8.5999999999999993E-2</v>
      </c>
      <c r="D180">
        <v>-7.6999999999999999E-2</v>
      </c>
      <c r="E180">
        <v>-5.6000000000000001E-2</v>
      </c>
      <c r="F180">
        <v>-2.3E-2</v>
      </c>
      <c r="G180">
        <v>1.7000000000000001E-2</v>
      </c>
      <c r="H180">
        <v>-5.0000000000000001E-3</v>
      </c>
      <c r="I180">
        <v>-1.0999999999999999E-2</v>
      </c>
      <c r="J180">
        <v>-1.4E-2</v>
      </c>
    </row>
    <row r="181" spans="1:10" x14ac:dyDescent="0.25">
      <c r="A181">
        <v>365</v>
      </c>
      <c r="B181">
        <v>-9.7000000000000003E-2</v>
      </c>
      <c r="C181">
        <v>-8.5000000000000006E-2</v>
      </c>
      <c r="D181">
        <v>-7.6999999999999999E-2</v>
      </c>
      <c r="E181">
        <v>-5.5E-2</v>
      </c>
      <c r="F181">
        <v>-2.1999999999999999E-2</v>
      </c>
      <c r="G181">
        <v>1.7000000000000001E-2</v>
      </c>
      <c r="H181">
        <v>-5.0000000000000001E-3</v>
      </c>
      <c r="I181">
        <v>-1.0999999999999999E-2</v>
      </c>
      <c r="J181">
        <v>-1.4E-2</v>
      </c>
    </row>
    <row r="182" spans="1:10" x14ac:dyDescent="0.25">
      <c r="A182">
        <v>366</v>
      </c>
      <c r="B182">
        <v>-9.6000000000000002E-2</v>
      </c>
      <c r="C182">
        <v>-8.4000000000000005E-2</v>
      </c>
      <c r="D182">
        <v>-7.5999999999999998E-2</v>
      </c>
      <c r="E182">
        <v>-5.5E-2</v>
      </c>
      <c r="F182">
        <v>-2.1999999999999999E-2</v>
      </c>
      <c r="G182">
        <v>1.7000000000000001E-2</v>
      </c>
      <c r="H182">
        <v>-5.0000000000000001E-3</v>
      </c>
      <c r="I182">
        <v>-1.0999999999999999E-2</v>
      </c>
      <c r="J182">
        <v>-1.4E-2</v>
      </c>
    </row>
    <row r="183" spans="1:10" x14ac:dyDescent="0.25">
      <c r="A183">
        <v>367</v>
      </c>
      <c r="B183">
        <v>-9.5000000000000001E-2</v>
      </c>
      <c r="C183">
        <v>-8.4000000000000005E-2</v>
      </c>
      <c r="D183">
        <v>-7.5999999999999998E-2</v>
      </c>
      <c r="E183">
        <v>-5.5E-2</v>
      </c>
      <c r="F183">
        <v>-2.1999999999999999E-2</v>
      </c>
      <c r="G183">
        <v>1.6E-2</v>
      </c>
      <c r="H183">
        <v>-6.0000000000000001E-3</v>
      </c>
      <c r="I183">
        <v>-1.0999999999999999E-2</v>
      </c>
      <c r="J183">
        <v>-1.4E-2</v>
      </c>
    </row>
    <row r="184" spans="1:10" x14ac:dyDescent="0.25">
      <c r="A184">
        <v>368</v>
      </c>
      <c r="B184">
        <v>-9.4E-2</v>
      </c>
      <c r="C184">
        <v>-8.3000000000000004E-2</v>
      </c>
      <c r="D184">
        <v>-7.4999999999999997E-2</v>
      </c>
      <c r="E184">
        <v>-5.3999999999999999E-2</v>
      </c>
      <c r="F184">
        <v>-2.1000000000000001E-2</v>
      </c>
      <c r="G184">
        <v>1.6E-2</v>
      </c>
      <c r="H184">
        <v>-5.0000000000000001E-3</v>
      </c>
      <c r="I184">
        <v>-1.0999999999999999E-2</v>
      </c>
      <c r="J184">
        <v>-1.4E-2</v>
      </c>
    </row>
    <row r="185" spans="1:10" x14ac:dyDescent="0.25">
      <c r="A185">
        <v>369</v>
      </c>
      <c r="B185">
        <v>-9.4E-2</v>
      </c>
      <c r="C185">
        <v>-8.3000000000000004E-2</v>
      </c>
      <c r="D185">
        <v>-7.4999999999999997E-2</v>
      </c>
      <c r="E185">
        <v>-5.3999999999999999E-2</v>
      </c>
      <c r="F185">
        <v>-2.1000000000000001E-2</v>
      </c>
      <c r="G185">
        <v>1.6E-2</v>
      </c>
      <c r="H185">
        <v>-6.0000000000000001E-3</v>
      </c>
      <c r="I185">
        <v>-1.0999999999999999E-2</v>
      </c>
      <c r="J185">
        <v>-1.4E-2</v>
      </c>
    </row>
    <row r="186" spans="1:10" x14ac:dyDescent="0.25">
      <c r="A186">
        <v>370</v>
      </c>
      <c r="B186">
        <v>-9.2999999999999999E-2</v>
      </c>
      <c r="C186">
        <v>-8.2000000000000003E-2</v>
      </c>
      <c r="D186">
        <v>-7.3999999999999996E-2</v>
      </c>
      <c r="E186">
        <v>-5.2999999999999999E-2</v>
      </c>
      <c r="F186">
        <v>-2.1000000000000001E-2</v>
      </c>
      <c r="G186">
        <v>1.6E-2</v>
      </c>
      <c r="H186">
        <v>-6.0000000000000001E-3</v>
      </c>
      <c r="I186">
        <v>-0.01</v>
      </c>
      <c r="J186">
        <v>-1.4E-2</v>
      </c>
    </row>
    <row r="187" spans="1:10" x14ac:dyDescent="0.25">
      <c r="A187">
        <v>371</v>
      </c>
      <c r="B187">
        <v>-9.1999999999999998E-2</v>
      </c>
      <c r="C187">
        <v>-8.2000000000000003E-2</v>
      </c>
      <c r="D187">
        <v>-7.3999999999999996E-2</v>
      </c>
      <c r="E187">
        <v>-5.2999999999999999E-2</v>
      </c>
      <c r="F187">
        <v>-2.1000000000000001E-2</v>
      </c>
      <c r="G187">
        <v>1.6E-2</v>
      </c>
      <c r="H187">
        <v>-6.0000000000000001E-3</v>
      </c>
      <c r="I187">
        <v>-1.0999999999999999E-2</v>
      </c>
      <c r="J187">
        <v>-1.4E-2</v>
      </c>
    </row>
    <row r="188" spans="1:10" x14ac:dyDescent="0.25">
      <c r="A188">
        <v>372</v>
      </c>
      <c r="B188">
        <v>-9.1999999999999998E-2</v>
      </c>
      <c r="C188">
        <v>-8.1000000000000003E-2</v>
      </c>
      <c r="D188">
        <v>-7.3999999999999996E-2</v>
      </c>
      <c r="E188">
        <v>-5.2999999999999999E-2</v>
      </c>
      <c r="F188">
        <v>-2.1000000000000001E-2</v>
      </c>
      <c r="G188">
        <v>1.4999999999999999E-2</v>
      </c>
      <c r="H188">
        <v>-6.0000000000000001E-3</v>
      </c>
      <c r="I188">
        <v>-1.0999999999999999E-2</v>
      </c>
      <c r="J188">
        <v>-1.4E-2</v>
      </c>
    </row>
    <row r="189" spans="1:10" x14ac:dyDescent="0.25">
      <c r="A189">
        <v>373</v>
      </c>
      <c r="B189">
        <v>-9.0999999999999998E-2</v>
      </c>
      <c r="C189">
        <v>-8.1000000000000003E-2</v>
      </c>
      <c r="D189">
        <v>-7.2999999999999995E-2</v>
      </c>
      <c r="E189">
        <v>-5.2999999999999999E-2</v>
      </c>
      <c r="F189">
        <v>-2.1000000000000001E-2</v>
      </c>
      <c r="G189">
        <v>1.4999999999999999E-2</v>
      </c>
      <c r="H189">
        <v>-6.0000000000000001E-3</v>
      </c>
      <c r="I189">
        <v>-1.0999999999999999E-2</v>
      </c>
      <c r="J189">
        <v>-1.4E-2</v>
      </c>
    </row>
    <row r="190" spans="1:10" x14ac:dyDescent="0.25">
      <c r="A190">
        <v>374</v>
      </c>
      <c r="B190">
        <v>-0.09</v>
      </c>
      <c r="C190">
        <v>-0.08</v>
      </c>
      <c r="D190">
        <v>-7.1999999999999995E-2</v>
      </c>
      <c r="E190">
        <v>-5.1999999999999998E-2</v>
      </c>
      <c r="F190">
        <v>-0.02</v>
      </c>
      <c r="G190">
        <v>1.4999999999999999E-2</v>
      </c>
      <c r="H190">
        <v>-6.0000000000000001E-3</v>
      </c>
      <c r="I190">
        <v>-0.01</v>
      </c>
      <c r="J190">
        <v>-1.4E-2</v>
      </c>
    </row>
    <row r="191" spans="1:10" x14ac:dyDescent="0.25">
      <c r="A191">
        <v>375</v>
      </c>
      <c r="B191">
        <v>-8.8999999999999996E-2</v>
      </c>
      <c r="C191">
        <v>-0.08</v>
      </c>
      <c r="D191">
        <v>-7.1999999999999995E-2</v>
      </c>
      <c r="E191">
        <v>-5.1999999999999998E-2</v>
      </c>
      <c r="F191">
        <v>-0.02</v>
      </c>
      <c r="G191">
        <v>1.4999999999999999E-2</v>
      </c>
      <c r="H191">
        <v>-6.0000000000000001E-3</v>
      </c>
      <c r="I191">
        <v>-0.01</v>
      </c>
      <c r="J191">
        <v>-1.4E-2</v>
      </c>
    </row>
    <row r="192" spans="1:10" x14ac:dyDescent="0.25">
      <c r="A192">
        <v>376</v>
      </c>
      <c r="B192">
        <v>-8.8999999999999996E-2</v>
      </c>
      <c r="C192">
        <v>-7.9000000000000001E-2</v>
      </c>
      <c r="D192">
        <v>-7.1999999999999995E-2</v>
      </c>
      <c r="E192">
        <v>-5.0999999999999997E-2</v>
      </c>
      <c r="F192">
        <v>-0.02</v>
      </c>
      <c r="G192">
        <v>1.4999999999999999E-2</v>
      </c>
      <c r="H192">
        <v>-7.0000000000000001E-3</v>
      </c>
      <c r="I192">
        <v>-0.01</v>
      </c>
      <c r="J192">
        <v>-1.4E-2</v>
      </c>
    </row>
    <row r="193" spans="1:10" x14ac:dyDescent="0.25">
      <c r="A193">
        <v>377</v>
      </c>
      <c r="B193">
        <v>-8.7999999999999995E-2</v>
      </c>
      <c r="C193">
        <v>-7.9000000000000001E-2</v>
      </c>
      <c r="D193">
        <v>-7.0999999999999994E-2</v>
      </c>
      <c r="E193">
        <v>-5.0999999999999997E-2</v>
      </c>
      <c r="F193">
        <v>-0.02</v>
      </c>
      <c r="G193">
        <v>1.4999999999999999E-2</v>
      </c>
      <c r="H193">
        <v>-7.0000000000000001E-3</v>
      </c>
      <c r="I193">
        <v>-0.01</v>
      </c>
      <c r="J193">
        <v>-1.4E-2</v>
      </c>
    </row>
    <row r="194" spans="1:10" x14ac:dyDescent="0.25">
      <c r="A194">
        <v>378</v>
      </c>
      <c r="B194">
        <v>-8.6999999999999994E-2</v>
      </c>
      <c r="C194">
        <v>-7.8E-2</v>
      </c>
      <c r="D194">
        <v>-7.0999999999999994E-2</v>
      </c>
      <c r="E194">
        <v>-0.05</v>
      </c>
      <c r="F194">
        <v>-1.9E-2</v>
      </c>
      <c r="G194">
        <v>1.4999999999999999E-2</v>
      </c>
      <c r="H194">
        <v>-7.0000000000000001E-3</v>
      </c>
      <c r="I194">
        <v>-0.01</v>
      </c>
      <c r="J194">
        <v>-1.2999999999999999E-2</v>
      </c>
    </row>
    <row r="195" spans="1:10" x14ac:dyDescent="0.25">
      <c r="A195">
        <v>379</v>
      </c>
      <c r="B195">
        <v>-8.6999999999999994E-2</v>
      </c>
      <c r="C195">
        <v>-7.8E-2</v>
      </c>
      <c r="D195">
        <v>-7.0000000000000007E-2</v>
      </c>
      <c r="E195">
        <v>-0.05</v>
      </c>
      <c r="F195">
        <v>-1.9E-2</v>
      </c>
      <c r="G195">
        <v>1.6E-2</v>
      </c>
      <c r="H195">
        <v>-7.0000000000000001E-3</v>
      </c>
      <c r="I195">
        <v>-8.9999999999999993E-3</v>
      </c>
      <c r="J195">
        <v>-1.2999999999999999E-2</v>
      </c>
    </row>
    <row r="196" spans="1:10" x14ac:dyDescent="0.25">
      <c r="A196">
        <v>380</v>
      </c>
      <c r="B196">
        <v>-8.5999999999999993E-2</v>
      </c>
      <c r="C196">
        <v>-7.6999999999999999E-2</v>
      </c>
      <c r="D196">
        <v>-7.0000000000000007E-2</v>
      </c>
      <c r="E196">
        <v>-0.05</v>
      </c>
      <c r="F196">
        <v>-1.9E-2</v>
      </c>
      <c r="G196">
        <v>1.6E-2</v>
      </c>
      <c r="H196">
        <v>-7.0000000000000001E-3</v>
      </c>
      <c r="I196">
        <v>-8.9999999999999993E-3</v>
      </c>
      <c r="J196">
        <v>-1.2999999999999999E-2</v>
      </c>
    </row>
    <row r="197" spans="1:10" x14ac:dyDescent="0.25">
      <c r="A197">
        <v>381</v>
      </c>
      <c r="B197">
        <v>-8.5999999999999993E-2</v>
      </c>
      <c r="C197">
        <v>-7.6999999999999999E-2</v>
      </c>
      <c r="D197">
        <v>-6.9000000000000006E-2</v>
      </c>
      <c r="E197">
        <v>-4.9000000000000002E-2</v>
      </c>
      <c r="F197">
        <v>-1.9E-2</v>
      </c>
      <c r="G197">
        <v>1.6E-2</v>
      </c>
      <c r="H197">
        <v>-7.0000000000000001E-3</v>
      </c>
      <c r="I197">
        <v>-8.9999999999999993E-3</v>
      </c>
      <c r="J197">
        <v>-1.2999999999999999E-2</v>
      </c>
    </row>
    <row r="198" spans="1:10" x14ac:dyDescent="0.25">
      <c r="A198">
        <v>382</v>
      </c>
      <c r="B198">
        <v>-8.5000000000000006E-2</v>
      </c>
      <c r="C198">
        <v>-7.5999999999999998E-2</v>
      </c>
      <c r="D198">
        <v>-6.9000000000000006E-2</v>
      </c>
      <c r="E198">
        <v>-4.9000000000000002E-2</v>
      </c>
      <c r="F198">
        <v>-1.9E-2</v>
      </c>
      <c r="G198">
        <v>1.7000000000000001E-2</v>
      </c>
      <c r="H198">
        <v>-6.0000000000000001E-3</v>
      </c>
      <c r="I198">
        <v>-8.9999999999999993E-3</v>
      </c>
      <c r="J198">
        <v>-1.2999999999999999E-2</v>
      </c>
    </row>
    <row r="199" spans="1:10" x14ac:dyDescent="0.25">
      <c r="A199">
        <v>383</v>
      </c>
      <c r="B199">
        <v>-8.4000000000000005E-2</v>
      </c>
      <c r="C199">
        <v>-7.5999999999999998E-2</v>
      </c>
      <c r="D199">
        <v>-6.8000000000000005E-2</v>
      </c>
      <c r="E199">
        <v>-4.8000000000000001E-2</v>
      </c>
      <c r="F199">
        <v>-1.7999999999999999E-2</v>
      </c>
      <c r="G199">
        <v>1.7000000000000001E-2</v>
      </c>
      <c r="H199">
        <v>-6.0000000000000001E-3</v>
      </c>
      <c r="I199">
        <v>-8.9999999999999993E-3</v>
      </c>
      <c r="J199">
        <v>-1.2999999999999999E-2</v>
      </c>
    </row>
    <row r="200" spans="1:10" x14ac:dyDescent="0.25">
      <c r="A200">
        <v>384</v>
      </c>
      <c r="B200">
        <v>-8.4000000000000005E-2</v>
      </c>
      <c r="C200">
        <v>-7.4999999999999997E-2</v>
      </c>
      <c r="D200">
        <v>-6.8000000000000005E-2</v>
      </c>
      <c r="E200">
        <v>-4.9000000000000002E-2</v>
      </c>
      <c r="F200">
        <v>-1.7999999999999999E-2</v>
      </c>
      <c r="G200">
        <v>1.7000000000000001E-2</v>
      </c>
      <c r="H200">
        <v>-6.0000000000000001E-3</v>
      </c>
      <c r="I200">
        <v>-8.9999999999999993E-3</v>
      </c>
      <c r="J200">
        <v>-1.2999999999999999E-2</v>
      </c>
    </row>
    <row r="201" spans="1:10" x14ac:dyDescent="0.25">
      <c r="A201">
        <v>385</v>
      </c>
      <c r="B201">
        <v>-8.3000000000000004E-2</v>
      </c>
      <c r="C201">
        <v>-7.3999999999999996E-2</v>
      </c>
      <c r="D201">
        <v>-6.8000000000000005E-2</v>
      </c>
      <c r="E201">
        <v>-4.8000000000000001E-2</v>
      </c>
      <c r="F201">
        <v>-1.7999999999999999E-2</v>
      </c>
      <c r="G201">
        <v>1.7999999999999999E-2</v>
      </c>
      <c r="H201">
        <v>-6.0000000000000001E-3</v>
      </c>
      <c r="I201">
        <v>-8.9999999999999993E-3</v>
      </c>
      <c r="J201">
        <v>-1.2999999999999999E-2</v>
      </c>
    </row>
    <row r="202" spans="1:10" x14ac:dyDescent="0.25">
      <c r="A202">
        <v>386</v>
      </c>
      <c r="B202">
        <v>-8.2000000000000003E-2</v>
      </c>
      <c r="C202">
        <v>-7.3999999999999996E-2</v>
      </c>
      <c r="D202">
        <v>-6.7000000000000004E-2</v>
      </c>
      <c r="E202">
        <v>-4.8000000000000001E-2</v>
      </c>
      <c r="F202">
        <v>-1.7999999999999999E-2</v>
      </c>
      <c r="G202">
        <v>1.7999999999999999E-2</v>
      </c>
      <c r="H202">
        <v>-5.0000000000000001E-3</v>
      </c>
      <c r="I202">
        <v>-8.9999999999999993E-3</v>
      </c>
      <c r="J202">
        <v>-1.2E-2</v>
      </c>
    </row>
    <row r="203" spans="1:10" x14ac:dyDescent="0.25">
      <c r="A203">
        <v>387</v>
      </c>
      <c r="B203">
        <v>-8.2000000000000003E-2</v>
      </c>
      <c r="C203">
        <v>-7.2999999999999995E-2</v>
      </c>
      <c r="D203">
        <v>-6.6000000000000003E-2</v>
      </c>
      <c r="E203">
        <v>-4.7E-2</v>
      </c>
      <c r="F203">
        <v>-1.7000000000000001E-2</v>
      </c>
      <c r="G203">
        <v>1.7999999999999999E-2</v>
      </c>
      <c r="H203">
        <v>-5.0000000000000001E-3</v>
      </c>
      <c r="I203">
        <v>-8.9999999999999993E-3</v>
      </c>
      <c r="J203">
        <v>-1.2E-2</v>
      </c>
    </row>
    <row r="204" spans="1:10" x14ac:dyDescent="0.25">
      <c r="A204">
        <v>388</v>
      </c>
      <c r="B204">
        <v>-8.1000000000000003E-2</v>
      </c>
      <c r="C204">
        <v>-7.2999999999999995E-2</v>
      </c>
      <c r="D204">
        <v>-6.6000000000000003E-2</v>
      </c>
      <c r="E204">
        <v>-4.7E-2</v>
      </c>
      <c r="F204">
        <v>-1.7000000000000001E-2</v>
      </c>
      <c r="G204">
        <v>1.9E-2</v>
      </c>
      <c r="H204">
        <v>-5.0000000000000001E-3</v>
      </c>
      <c r="I204">
        <v>-8.9999999999999993E-3</v>
      </c>
      <c r="J204">
        <v>-1.2E-2</v>
      </c>
    </row>
    <row r="205" spans="1:10" x14ac:dyDescent="0.25">
      <c r="A205">
        <v>389</v>
      </c>
      <c r="B205">
        <v>-8.1000000000000003E-2</v>
      </c>
      <c r="C205">
        <v>-7.1999999999999995E-2</v>
      </c>
      <c r="D205">
        <v>-6.6000000000000003E-2</v>
      </c>
      <c r="E205">
        <v>-4.7E-2</v>
      </c>
      <c r="F205">
        <v>-1.7000000000000001E-2</v>
      </c>
      <c r="G205">
        <v>1.9E-2</v>
      </c>
      <c r="H205">
        <v>-5.0000000000000001E-3</v>
      </c>
      <c r="I205">
        <v>-8.9999999999999993E-3</v>
      </c>
      <c r="J205">
        <v>-1.2E-2</v>
      </c>
    </row>
    <row r="206" spans="1:10" x14ac:dyDescent="0.25">
      <c r="A206">
        <v>390</v>
      </c>
      <c r="B206">
        <v>-0.08</v>
      </c>
      <c r="C206">
        <v>-7.1999999999999995E-2</v>
      </c>
      <c r="D206">
        <v>-6.5000000000000002E-2</v>
      </c>
      <c r="E206">
        <v>-4.7E-2</v>
      </c>
      <c r="F206">
        <v>-1.7000000000000001E-2</v>
      </c>
      <c r="G206">
        <v>1.9E-2</v>
      </c>
      <c r="H206">
        <v>-5.0000000000000001E-3</v>
      </c>
      <c r="I206">
        <v>-8.0000000000000002E-3</v>
      </c>
      <c r="J206">
        <v>-1.2E-2</v>
      </c>
    </row>
    <row r="207" spans="1:10" x14ac:dyDescent="0.25">
      <c r="A207">
        <v>391</v>
      </c>
      <c r="B207">
        <v>-0.08</v>
      </c>
      <c r="C207">
        <v>-7.0999999999999994E-2</v>
      </c>
      <c r="D207">
        <v>-6.5000000000000002E-2</v>
      </c>
      <c r="E207">
        <v>-4.5999999999999999E-2</v>
      </c>
      <c r="F207">
        <v>-1.7000000000000001E-2</v>
      </c>
      <c r="G207">
        <v>1.9E-2</v>
      </c>
      <c r="H207">
        <v>-4.0000000000000001E-3</v>
      </c>
      <c r="I207">
        <v>-8.0000000000000002E-3</v>
      </c>
      <c r="J207">
        <v>-1.0999999999999999E-2</v>
      </c>
    </row>
    <row r="208" spans="1:10" x14ac:dyDescent="0.25">
      <c r="A208">
        <v>392</v>
      </c>
      <c r="B208">
        <v>-7.9000000000000001E-2</v>
      </c>
      <c r="C208">
        <v>-7.0999999999999994E-2</v>
      </c>
      <c r="D208">
        <v>-6.4000000000000001E-2</v>
      </c>
      <c r="E208">
        <v>-4.5999999999999999E-2</v>
      </c>
      <c r="F208">
        <v>-1.6E-2</v>
      </c>
      <c r="G208">
        <v>1.9E-2</v>
      </c>
      <c r="H208">
        <v>-4.0000000000000001E-3</v>
      </c>
      <c r="I208">
        <v>-8.0000000000000002E-3</v>
      </c>
      <c r="J208">
        <v>-1.0999999999999999E-2</v>
      </c>
    </row>
    <row r="209" spans="1:10" x14ac:dyDescent="0.25">
      <c r="A209">
        <v>393</v>
      </c>
      <c r="B209">
        <v>-7.8E-2</v>
      </c>
      <c r="C209">
        <v>-7.0000000000000007E-2</v>
      </c>
      <c r="D209">
        <v>-6.4000000000000001E-2</v>
      </c>
      <c r="E209">
        <v>-4.5999999999999999E-2</v>
      </c>
      <c r="F209">
        <v>-1.6E-2</v>
      </c>
      <c r="G209">
        <v>0.02</v>
      </c>
      <c r="H209">
        <v>-3.0000000000000001E-3</v>
      </c>
      <c r="I209">
        <v>-8.0000000000000002E-3</v>
      </c>
      <c r="J209">
        <v>-1.0999999999999999E-2</v>
      </c>
    </row>
    <row r="210" spans="1:10" x14ac:dyDescent="0.25">
      <c r="A210">
        <v>394</v>
      </c>
      <c r="B210">
        <v>-7.8E-2</v>
      </c>
      <c r="C210">
        <v>-7.0000000000000007E-2</v>
      </c>
      <c r="D210">
        <v>-6.3E-2</v>
      </c>
      <c r="E210">
        <v>-4.4999999999999998E-2</v>
      </c>
      <c r="F210">
        <v>-1.6E-2</v>
      </c>
      <c r="G210">
        <v>0.02</v>
      </c>
      <c r="H210">
        <v>-3.0000000000000001E-3</v>
      </c>
      <c r="I210">
        <v>-8.0000000000000002E-3</v>
      </c>
      <c r="J210">
        <v>-1.0999999999999999E-2</v>
      </c>
    </row>
    <row r="211" spans="1:10" x14ac:dyDescent="0.25">
      <c r="A211">
        <v>395</v>
      </c>
      <c r="B211">
        <v>-7.6999999999999999E-2</v>
      </c>
      <c r="C211">
        <v>-6.9000000000000006E-2</v>
      </c>
      <c r="D211">
        <v>-6.3E-2</v>
      </c>
      <c r="E211">
        <v>-4.4999999999999998E-2</v>
      </c>
      <c r="F211">
        <v>-1.4999999999999999E-2</v>
      </c>
      <c r="G211">
        <v>0.02</v>
      </c>
      <c r="H211">
        <v>-2E-3</v>
      </c>
      <c r="I211">
        <v>-8.0000000000000002E-3</v>
      </c>
      <c r="J211">
        <v>-0.01</v>
      </c>
    </row>
    <row r="212" spans="1:10" x14ac:dyDescent="0.25">
      <c r="A212">
        <v>396</v>
      </c>
      <c r="B212">
        <v>-7.6999999999999999E-2</v>
      </c>
      <c r="C212">
        <v>-6.9000000000000006E-2</v>
      </c>
      <c r="D212">
        <v>-6.3E-2</v>
      </c>
      <c r="E212">
        <v>-4.3999999999999997E-2</v>
      </c>
      <c r="F212">
        <v>-1.4999999999999999E-2</v>
      </c>
      <c r="G212">
        <v>0.02</v>
      </c>
      <c r="H212">
        <v>-2E-3</v>
      </c>
      <c r="I212">
        <v>-7.0000000000000001E-3</v>
      </c>
      <c r="J212">
        <v>-0.01</v>
      </c>
    </row>
    <row r="213" spans="1:10" x14ac:dyDescent="0.25">
      <c r="A213">
        <v>397</v>
      </c>
      <c r="B213">
        <v>-7.5999999999999998E-2</v>
      </c>
      <c r="C213">
        <v>-6.8000000000000005E-2</v>
      </c>
      <c r="D213">
        <v>-6.2E-2</v>
      </c>
      <c r="E213">
        <v>-4.3999999999999997E-2</v>
      </c>
      <c r="F213">
        <v>-1.4999999999999999E-2</v>
      </c>
      <c r="G213">
        <v>2.1000000000000001E-2</v>
      </c>
      <c r="H213">
        <v>-2E-3</v>
      </c>
      <c r="I213">
        <v>-7.0000000000000001E-3</v>
      </c>
      <c r="J213">
        <v>-0.01</v>
      </c>
    </row>
    <row r="214" spans="1:10" x14ac:dyDescent="0.25">
      <c r="A214">
        <v>398</v>
      </c>
      <c r="B214">
        <v>-7.5999999999999998E-2</v>
      </c>
      <c r="C214">
        <v>-6.8000000000000005E-2</v>
      </c>
      <c r="D214">
        <v>-6.2E-2</v>
      </c>
      <c r="E214">
        <v>-4.3999999999999997E-2</v>
      </c>
      <c r="F214">
        <v>-1.4999999999999999E-2</v>
      </c>
      <c r="G214">
        <v>2.1000000000000001E-2</v>
      </c>
      <c r="H214">
        <v>-2E-3</v>
      </c>
      <c r="I214">
        <v>-7.0000000000000001E-3</v>
      </c>
      <c r="J214">
        <v>-0.01</v>
      </c>
    </row>
    <row r="215" spans="1:10" x14ac:dyDescent="0.25">
      <c r="A215">
        <v>399</v>
      </c>
      <c r="B215">
        <v>-7.4999999999999997E-2</v>
      </c>
      <c r="C215">
        <v>-6.7000000000000004E-2</v>
      </c>
      <c r="D215">
        <v>-6.0999999999999999E-2</v>
      </c>
      <c r="E215">
        <v>-4.2999999999999997E-2</v>
      </c>
      <c r="F215">
        <v>-1.4E-2</v>
      </c>
      <c r="G215">
        <v>2.1000000000000001E-2</v>
      </c>
      <c r="H215">
        <v>-2E-3</v>
      </c>
      <c r="I215">
        <v>-7.0000000000000001E-3</v>
      </c>
      <c r="J215">
        <v>-8.9999999999999993E-3</v>
      </c>
    </row>
    <row r="216" spans="1:10" x14ac:dyDescent="0.25">
      <c r="A216">
        <v>400</v>
      </c>
      <c r="B216">
        <v>-7.4999999999999997E-2</v>
      </c>
      <c r="C216">
        <v>-6.7000000000000004E-2</v>
      </c>
      <c r="D216">
        <v>-6.0999999999999999E-2</v>
      </c>
      <c r="E216">
        <v>-4.2999999999999997E-2</v>
      </c>
      <c r="F216">
        <v>-1.4E-2</v>
      </c>
      <c r="G216">
        <v>2.1000000000000001E-2</v>
      </c>
      <c r="H216">
        <v>-2E-3</v>
      </c>
      <c r="I216">
        <v>-7.0000000000000001E-3</v>
      </c>
      <c r="J216">
        <v>-8.9999999999999993E-3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Experimento </vt:lpstr>
      <vt:lpstr>Análisis</vt:lpstr>
      <vt:lpstr>Imagenes</vt:lpstr>
      <vt:lpstr>Datos</vt:lpstr>
      <vt:lpstr>(C)=9 mgL</vt:lpstr>
      <vt:lpstr>(C)=8 mgL</vt:lpstr>
      <vt:lpstr>(C)=7 mgL</vt:lpstr>
      <vt:lpstr>(C)=6</vt:lpstr>
      <vt:lpstr>(C)=5 mgL</vt:lpstr>
      <vt:lpstr>(C)=4 </vt:lpstr>
      <vt:lpstr>(C)=3 mgL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gonzalez</dc:creator>
  <cp:lastModifiedBy>Alexis pantoja pineda</cp:lastModifiedBy>
  <dcterms:created xsi:type="dcterms:W3CDTF">2022-11-16T15:25:07Z</dcterms:created>
  <dcterms:modified xsi:type="dcterms:W3CDTF">2023-09-02T19:13:23Z</dcterms:modified>
</cp:coreProperties>
</file>