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drawings/drawing2.xml" ContentType="application/vnd.openxmlformats-officedocument.drawing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krizt\OneDrive\Desktop\Resultados 2\"/>
    </mc:Choice>
  </mc:AlternateContent>
  <xr:revisionPtr revIDLastSave="0" documentId="13_ncr:1_{8D1FD8F5-58B5-4303-8740-573C33345EF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Experimento 7" sheetId="1" r:id="rId1"/>
    <sheet name="Análisis" sheetId="2" r:id="rId2"/>
    <sheet name="Imagenes" sheetId="3" r:id="rId3"/>
    <sheet name="Datos" sheetId="4" r:id="rId4"/>
    <sheet name="(C)=9 mgL" sheetId="5" r:id="rId5"/>
    <sheet name="(C)=8 mgL" sheetId="6" r:id="rId6"/>
    <sheet name="(C)=7 mgL" sheetId="7" r:id="rId7"/>
    <sheet name="(C)=6.1" sheetId="8" r:id="rId8"/>
    <sheet name="(C)=5 mgL" sheetId="9" r:id="rId9"/>
    <sheet name="(C)=4 (6 punto)" sheetId="10" r:id="rId10"/>
    <sheet name="(C)=3 mgL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6" roundtripDataChecksum="WSm0A9qlhO0VRk5ff7vaNUOEYpVbDzSpaV88WBx1pf8="/>
    </ext>
  </extLst>
</workbook>
</file>

<file path=xl/calcChain.xml><?xml version="1.0" encoding="utf-8"?>
<calcChain xmlns="http://schemas.openxmlformats.org/spreadsheetml/2006/main">
  <c r="CY93" i="2" l="1"/>
  <c r="DK90" i="2"/>
  <c r="CE93" i="2"/>
  <c r="AR91" i="2"/>
  <c r="J16" i="2"/>
  <c r="R92" i="2"/>
  <c r="AB91" i="2"/>
  <c r="CD92" i="2"/>
  <c r="CD91" i="2"/>
  <c r="AE216" i="8"/>
  <c r="AC216" i="8"/>
  <c r="R216" i="8"/>
  <c r="P216" i="8"/>
  <c r="E216" i="8"/>
  <c r="C216" i="8"/>
  <c r="AE215" i="8"/>
  <c r="AC215" i="8"/>
  <c r="R215" i="8"/>
  <c r="P215" i="8"/>
  <c r="E215" i="8"/>
  <c r="C215" i="8"/>
  <c r="AE214" i="8"/>
  <c r="AC214" i="8"/>
  <c r="R214" i="8"/>
  <c r="P214" i="8"/>
  <c r="E214" i="8"/>
  <c r="C214" i="8"/>
  <c r="AE213" i="8"/>
  <c r="AC213" i="8"/>
  <c r="R213" i="8"/>
  <c r="P213" i="8"/>
  <c r="E213" i="8"/>
  <c r="C213" i="8"/>
  <c r="AE212" i="8"/>
  <c r="AC212" i="8"/>
  <c r="R212" i="8"/>
  <c r="P212" i="8"/>
  <c r="E212" i="8"/>
  <c r="C212" i="8"/>
  <c r="AE211" i="8"/>
  <c r="AC211" i="8"/>
  <c r="R211" i="8"/>
  <c r="P211" i="8"/>
  <c r="E211" i="8"/>
  <c r="C211" i="8"/>
  <c r="AE210" i="8"/>
  <c r="AC210" i="8"/>
  <c r="R210" i="8"/>
  <c r="P210" i="8"/>
  <c r="E210" i="8"/>
  <c r="C210" i="8"/>
  <c r="AE209" i="8"/>
  <c r="AC209" i="8"/>
  <c r="R209" i="8"/>
  <c r="P209" i="8"/>
  <c r="E209" i="8"/>
  <c r="C209" i="8"/>
  <c r="AE208" i="8"/>
  <c r="AC208" i="8"/>
  <c r="R208" i="8"/>
  <c r="P208" i="8"/>
  <c r="E208" i="8"/>
  <c r="C208" i="8"/>
  <c r="AE207" i="8"/>
  <c r="AC207" i="8"/>
  <c r="R207" i="8"/>
  <c r="P207" i="8"/>
  <c r="E207" i="8"/>
  <c r="C207" i="8"/>
  <c r="AE206" i="8"/>
  <c r="AC206" i="8"/>
  <c r="R206" i="8"/>
  <c r="P206" i="8"/>
  <c r="E206" i="8"/>
  <c r="C206" i="8"/>
  <c r="AE205" i="8"/>
  <c r="AC205" i="8"/>
  <c r="R205" i="8"/>
  <c r="P205" i="8"/>
  <c r="E205" i="8"/>
  <c r="C205" i="8"/>
  <c r="AE204" i="8"/>
  <c r="AC204" i="8"/>
  <c r="R204" i="8"/>
  <c r="P204" i="8"/>
  <c r="E204" i="8"/>
  <c r="C204" i="8"/>
  <c r="AE203" i="8"/>
  <c r="AC203" i="8"/>
  <c r="R203" i="8"/>
  <c r="P203" i="8"/>
  <c r="E203" i="8"/>
  <c r="C203" i="8"/>
  <c r="AE202" i="8"/>
  <c r="AC202" i="8"/>
  <c r="R202" i="8"/>
  <c r="P202" i="8"/>
  <c r="E202" i="8"/>
  <c r="C202" i="8"/>
  <c r="AE201" i="8"/>
  <c r="AC201" i="8"/>
  <c r="R201" i="8"/>
  <c r="P201" i="8"/>
  <c r="E201" i="8"/>
  <c r="C201" i="8"/>
  <c r="AE200" i="8"/>
  <c r="AC200" i="8"/>
  <c r="R200" i="8"/>
  <c r="P200" i="8"/>
  <c r="E200" i="8"/>
  <c r="C200" i="8"/>
  <c r="AE199" i="8"/>
  <c r="AC199" i="8"/>
  <c r="R199" i="8"/>
  <c r="P199" i="8"/>
  <c r="E199" i="8"/>
  <c r="C199" i="8"/>
  <c r="AE198" i="8"/>
  <c r="AC198" i="8"/>
  <c r="R198" i="8"/>
  <c r="P198" i="8"/>
  <c r="E198" i="8"/>
  <c r="C198" i="8"/>
  <c r="AE197" i="8"/>
  <c r="AC197" i="8"/>
  <c r="R197" i="8"/>
  <c r="P197" i="8"/>
  <c r="E197" i="8"/>
  <c r="C197" i="8"/>
  <c r="AE196" i="8"/>
  <c r="AC196" i="8"/>
  <c r="R196" i="8"/>
  <c r="P196" i="8"/>
  <c r="E196" i="8"/>
  <c r="C196" i="8"/>
  <c r="AE195" i="8"/>
  <c r="AC195" i="8"/>
  <c r="R195" i="8"/>
  <c r="P195" i="8"/>
  <c r="E195" i="8"/>
  <c r="C195" i="8"/>
  <c r="AE194" i="8"/>
  <c r="AC194" i="8"/>
  <c r="R194" i="8"/>
  <c r="P194" i="8"/>
  <c r="E194" i="8"/>
  <c r="C194" i="8"/>
  <c r="AE193" i="8"/>
  <c r="AC193" i="8"/>
  <c r="R193" i="8"/>
  <c r="P193" i="8"/>
  <c r="E193" i="8"/>
  <c r="C193" i="8"/>
  <c r="AE192" i="8"/>
  <c r="AC192" i="8"/>
  <c r="R192" i="8"/>
  <c r="P192" i="8"/>
  <c r="E192" i="8"/>
  <c r="C192" i="8"/>
  <c r="AE191" i="8"/>
  <c r="AC191" i="8"/>
  <c r="R191" i="8"/>
  <c r="P191" i="8"/>
  <c r="E191" i="8"/>
  <c r="C191" i="8"/>
  <c r="AE190" i="8"/>
  <c r="AC190" i="8"/>
  <c r="R190" i="8"/>
  <c r="P190" i="8"/>
  <c r="E190" i="8"/>
  <c r="C190" i="8"/>
  <c r="AE189" i="8"/>
  <c r="AC189" i="8"/>
  <c r="R189" i="8"/>
  <c r="P189" i="8"/>
  <c r="E189" i="8"/>
  <c r="C189" i="8"/>
  <c r="AE188" i="8"/>
  <c r="AC188" i="8"/>
  <c r="R188" i="8"/>
  <c r="P188" i="8"/>
  <c r="E188" i="8"/>
  <c r="C188" i="8"/>
  <c r="AE187" i="8"/>
  <c r="AC187" i="8"/>
  <c r="R187" i="8"/>
  <c r="P187" i="8"/>
  <c r="E187" i="8"/>
  <c r="C187" i="8"/>
  <c r="AE186" i="8"/>
  <c r="AC186" i="8"/>
  <c r="R186" i="8"/>
  <c r="P186" i="8"/>
  <c r="E186" i="8"/>
  <c r="C186" i="8"/>
  <c r="AE185" i="8"/>
  <c r="AC185" i="8"/>
  <c r="R185" i="8"/>
  <c r="P185" i="8"/>
  <c r="E185" i="8"/>
  <c r="C185" i="8"/>
  <c r="AE184" i="8"/>
  <c r="AC184" i="8"/>
  <c r="R184" i="8"/>
  <c r="P184" i="8"/>
  <c r="E184" i="8"/>
  <c r="C184" i="8"/>
  <c r="AE183" i="8"/>
  <c r="AC183" i="8"/>
  <c r="R183" i="8"/>
  <c r="P183" i="8"/>
  <c r="E183" i="8"/>
  <c r="C183" i="8"/>
  <c r="AE182" i="8"/>
  <c r="AC182" i="8"/>
  <c r="R182" i="8"/>
  <c r="P182" i="8"/>
  <c r="E182" i="8"/>
  <c r="C182" i="8"/>
  <c r="AE181" i="8"/>
  <c r="AC181" i="8"/>
  <c r="R181" i="8"/>
  <c r="P181" i="8"/>
  <c r="E181" i="8"/>
  <c r="C181" i="8"/>
  <c r="AE180" i="8"/>
  <c r="AC180" i="8"/>
  <c r="R180" i="8"/>
  <c r="P180" i="8"/>
  <c r="E180" i="8"/>
  <c r="C180" i="8"/>
  <c r="AE179" i="8"/>
  <c r="AC179" i="8"/>
  <c r="R179" i="8"/>
  <c r="P179" i="8"/>
  <c r="E179" i="8"/>
  <c r="C179" i="8"/>
  <c r="AE178" i="8"/>
  <c r="AC178" i="8"/>
  <c r="R178" i="8"/>
  <c r="P178" i="8"/>
  <c r="E178" i="8"/>
  <c r="C178" i="8"/>
  <c r="AE177" i="8"/>
  <c r="AC177" i="8"/>
  <c r="R177" i="8"/>
  <c r="P177" i="8"/>
  <c r="E177" i="8"/>
  <c r="C177" i="8"/>
  <c r="AE176" i="8"/>
  <c r="AC176" i="8"/>
  <c r="R176" i="8"/>
  <c r="P176" i="8"/>
  <c r="E176" i="8"/>
  <c r="C176" i="8"/>
  <c r="AE175" i="8"/>
  <c r="AC175" i="8"/>
  <c r="R175" i="8"/>
  <c r="P175" i="8"/>
  <c r="E175" i="8"/>
  <c r="C175" i="8"/>
  <c r="AE174" i="8"/>
  <c r="AC174" i="8"/>
  <c r="R174" i="8"/>
  <c r="P174" i="8"/>
  <c r="E174" i="8"/>
  <c r="C174" i="8"/>
  <c r="AE173" i="8"/>
  <c r="AC173" i="8"/>
  <c r="R173" i="8"/>
  <c r="P173" i="8"/>
  <c r="E173" i="8"/>
  <c r="C173" i="8"/>
  <c r="AE172" i="8"/>
  <c r="AC172" i="8"/>
  <c r="R172" i="8"/>
  <c r="P172" i="8"/>
  <c r="E172" i="8"/>
  <c r="C172" i="8"/>
  <c r="AE171" i="8"/>
  <c r="AC171" i="8"/>
  <c r="R171" i="8"/>
  <c r="P171" i="8"/>
  <c r="E171" i="8"/>
  <c r="C171" i="8"/>
  <c r="AE170" i="8"/>
  <c r="AC170" i="8"/>
  <c r="R170" i="8"/>
  <c r="P170" i="8"/>
  <c r="E170" i="8"/>
  <c r="C170" i="8"/>
  <c r="AE169" i="8"/>
  <c r="AC169" i="8"/>
  <c r="R169" i="8"/>
  <c r="P169" i="8"/>
  <c r="E169" i="8"/>
  <c r="C169" i="8"/>
  <c r="AE168" i="8"/>
  <c r="AC168" i="8"/>
  <c r="R168" i="8"/>
  <c r="P168" i="8"/>
  <c r="E168" i="8"/>
  <c r="C168" i="8"/>
  <c r="AE167" i="8"/>
  <c r="AC167" i="8"/>
  <c r="R167" i="8"/>
  <c r="P167" i="8"/>
  <c r="E167" i="8"/>
  <c r="C167" i="8"/>
  <c r="AE166" i="8"/>
  <c r="AC166" i="8"/>
  <c r="R166" i="8"/>
  <c r="P166" i="8"/>
  <c r="E166" i="8"/>
  <c r="C166" i="8"/>
  <c r="AE165" i="8"/>
  <c r="AC165" i="8"/>
  <c r="R165" i="8"/>
  <c r="P165" i="8"/>
  <c r="E165" i="8"/>
  <c r="C165" i="8"/>
  <c r="AE164" i="8"/>
  <c r="AC164" i="8"/>
  <c r="R164" i="8"/>
  <c r="P164" i="8"/>
  <c r="E164" i="8"/>
  <c r="C164" i="8"/>
  <c r="AE163" i="8"/>
  <c r="AC163" i="8"/>
  <c r="R163" i="8"/>
  <c r="P163" i="8"/>
  <c r="E163" i="8"/>
  <c r="C163" i="8"/>
  <c r="AE162" i="8"/>
  <c r="AC162" i="8"/>
  <c r="R162" i="8"/>
  <c r="P162" i="8"/>
  <c r="E162" i="8"/>
  <c r="C162" i="8"/>
  <c r="AE161" i="8"/>
  <c r="AC161" i="8"/>
  <c r="R161" i="8"/>
  <c r="P161" i="8"/>
  <c r="E161" i="8"/>
  <c r="C161" i="8"/>
  <c r="AE160" i="8"/>
  <c r="AC160" i="8"/>
  <c r="R160" i="8"/>
  <c r="P160" i="8"/>
  <c r="E160" i="8"/>
  <c r="C160" i="8"/>
  <c r="AE159" i="8"/>
  <c r="AC159" i="8"/>
  <c r="R159" i="8"/>
  <c r="P159" i="8"/>
  <c r="E159" i="8"/>
  <c r="C159" i="8"/>
  <c r="AE158" i="8"/>
  <c r="AC158" i="8"/>
  <c r="R158" i="8"/>
  <c r="P158" i="8"/>
  <c r="E158" i="8"/>
  <c r="C158" i="8"/>
  <c r="AE157" i="8"/>
  <c r="AC157" i="8"/>
  <c r="R157" i="8"/>
  <c r="P157" i="8"/>
  <c r="E157" i="8"/>
  <c r="C157" i="8"/>
  <c r="AE156" i="8"/>
  <c r="AC156" i="8"/>
  <c r="R156" i="8"/>
  <c r="P156" i="8"/>
  <c r="E156" i="8"/>
  <c r="C156" i="8"/>
  <c r="AE155" i="8"/>
  <c r="AC155" i="8"/>
  <c r="R155" i="8"/>
  <c r="P155" i="8"/>
  <c r="E155" i="8"/>
  <c r="C155" i="8"/>
  <c r="AE154" i="8"/>
  <c r="AC154" i="8"/>
  <c r="R154" i="8"/>
  <c r="P154" i="8"/>
  <c r="E154" i="8"/>
  <c r="C154" i="8"/>
  <c r="AE153" i="8"/>
  <c r="AC153" i="8"/>
  <c r="R153" i="8"/>
  <c r="P153" i="8"/>
  <c r="E153" i="8"/>
  <c r="C153" i="8"/>
  <c r="AE152" i="8"/>
  <c r="AC152" i="8"/>
  <c r="R152" i="8"/>
  <c r="P152" i="8"/>
  <c r="E152" i="8"/>
  <c r="C152" i="8"/>
  <c r="AE151" i="8"/>
  <c r="AC151" i="8"/>
  <c r="R151" i="8"/>
  <c r="P151" i="8"/>
  <c r="E151" i="8"/>
  <c r="C151" i="8"/>
  <c r="AE150" i="8"/>
  <c r="AC150" i="8"/>
  <c r="R150" i="8"/>
  <c r="P150" i="8"/>
  <c r="E150" i="8"/>
  <c r="C150" i="8"/>
  <c r="AE149" i="8"/>
  <c r="AC149" i="8"/>
  <c r="R149" i="8"/>
  <c r="P149" i="8"/>
  <c r="E149" i="8"/>
  <c r="C149" i="8"/>
  <c r="AE148" i="8"/>
  <c r="AC148" i="8"/>
  <c r="R148" i="8"/>
  <c r="P148" i="8"/>
  <c r="E148" i="8"/>
  <c r="C148" i="8"/>
  <c r="AE147" i="8"/>
  <c r="AC147" i="8"/>
  <c r="R147" i="8"/>
  <c r="P147" i="8"/>
  <c r="E147" i="8"/>
  <c r="C147" i="8"/>
  <c r="AE146" i="8"/>
  <c r="AC146" i="8"/>
  <c r="R146" i="8"/>
  <c r="P146" i="8"/>
  <c r="E146" i="8"/>
  <c r="C146" i="8"/>
  <c r="AE145" i="8"/>
  <c r="AC145" i="8"/>
  <c r="R145" i="8"/>
  <c r="P145" i="8"/>
  <c r="E145" i="8"/>
  <c r="C145" i="8"/>
  <c r="AE144" i="8"/>
  <c r="AC144" i="8"/>
  <c r="R144" i="8"/>
  <c r="P144" i="8"/>
  <c r="E144" i="8"/>
  <c r="C144" i="8"/>
  <c r="AE143" i="8"/>
  <c r="AC143" i="8"/>
  <c r="R143" i="8"/>
  <c r="P143" i="8"/>
  <c r="E143" i="8"/>
  <c r="C143" i="8"/>
  <c r="AE142" i="8"/>
  <c r="AC142" i="8"/>
  <c r="R142" i="8"/>
  <c r="P142" i="8"/>
  <c r="E142" i="8"/>
  <c r="C142" i="8"/>
  <c r="AE141" i="8"/>
  <c r="AC141" i="8"/>
  <c r="R141" i="8"/>
  <c r="P141" i="8"/>
  <c r="E141" i="8"/>
  <c r="C141" i="8"/>
  <c r="AE140" i="8"/>
  <c r="AC140" i="8"/>
  <c r="R140" i="8"/>
  <c r="P140" i="8"/>
  <c r="E140" i="8"/>
  <c r="C140" i="8"/>
  <c r="AE139" i="8"/>
  <c r="AC139" i="8"/>
  <c r="R139" i="8"/>
  <c r="P139" i="8"/>
  <c r="E139" i="8"/>
  <c r="C139" i="8"/>
  <c r="AE138" i="8"/>
  <c r="AC138" i="8"/>
  <c r="R138" i="8"/>
  <c r="P138" i="8"/>
  <c r="E138" i="8"/>
  <c r="C138" i="8"/>
  <c r="AE137" i="8"/>
  <c r="AC137" i="8"/>
  <c r="R137" i="8"/>
  <c r="P137" i="8"/>
  <c r="E137" i="8"/>
  <c r="C137" i="8"/>
  <c r="AE136" i="8"/>
  <c r="AC136" i="8"/>
  <c r="R136" i="8"/>
  <c r="P136" i="8"/>
  <c r="E136" i="8"/>
  <c r="C136" i="8"/>
  <c r="AE135" i="8"/>
  <c r="AC135" i="8"/>
  <c r="R135" i="8"/>
  <c r="P135" i="8"/>
  <c r="E135" i="8"/>
  <c r="C135" i="8"/>
  <c r="AE134" i="8"/>
  <c r="AC134" i="8"/>
  <c r="R134" i="8"/>
  <c r="P134" i="8"/>
  <c r="E134" i="8"/>
  <c r="C134" i="8"/>
  <c r="AE133" i="8"/>
  <c r="AC133" i="8"/>
  <c r="R133" i="8"/>
  <c r="P133" i="8"/>
  <c r="E133" i="8"/>
  <c r="C133" i="8"/>
  <c r="AE132" i="8"/>
  <c r="AC132" i="8"/>
  <c r="R132" i="8"/>
  <c r="P132" i="8"/>
  <c r="E132" i="8"/>
  <c r="C132" i="8"/>
  <c r="AE131" i="8"/>
  <c r="AC131" i="8"/>
  <c r="R131" i="8"/>
  <c r="P131" i="8"/>
  <c r="E131" i="8"/>
  <c r="C131" i="8"/>
  <c r="AE130" i="8"/>
  <c r="AC130" i="8"/>
  <c r="R130" i="8"/>
  <c r="P130" i="8"/>
  <c r="E130" i="8"/>
  <c r="C130" i="8"/>
  <c r="AE129" i="8"/>
  <c r="AC129" i="8"/>
  <c r="R129" i="8"/>
  <c r="P129" i="8"/>
  <c r="E129" i="8"/>
  <c r="C129" i="8"/>
  <c r="AE128" i="8"/>
  <c r="AC128" i="8"/>
  <c r="R128" i="8"/>
  <c r="P128" i="8"/>
  <c r="E128" i="8"/>
  <c r="C128" i="8"/>
  <c r="AE127" i="8"/>
  <c r="AC127" i="8"/>
  <c r="R127" i="8"/>
  <c r="P127" i="8"/>
  <c r="E127" i="8"/>
  <c r="C127" i="8"/>
  <c r="AE126" i="8"/>
  <c r="AC126" i="8"/>
  <c r="R126" i="8"/>
  <c r="P126" i="8"/>
  <c r="E126" i="8"/>
  <c r="C126" i="8"/>
  <c r="AE125" i="8"/>
  <c r="AC125" i="8"/>
  <c r="R125" i="8"/>
  <c r="P125" i="8"/>
  <c r="E125" i="8"/>
  <c r="C125" i="8"/>
  <c r="AE124" i="8"/>
  <c r="AC124" i="8"/>
  <c r="R124" i="8"/>
  <c r="P124" i="8"/>
  <c r="E124" i="8"/>
  <c r="C124" i="8"/>
  <c r="AE123" i="8"/>
  <c r="AC123" i="8"/>
  <c r="R123" i="8"/>
  <c r="P123" i="8"/>
  <c r="E123" i="8"/>
  <c r="C123" i="8"/>
  <c r="AE122" i="8"/>
  <c r="AC122" i="8"/>
  <c r="R122" i="8"/>
  <c r="P122" i="8"/>
  <c r="E122" i="8"/>
  <c r="C122" i="8"/>
  <c r="AE121" i="8"/>
  <c r="AC121" i="8"/>
  <c r="R121" i="8"/>
  <c r="P121" i="8"/>
  <c r="E121" i="8"/>
  <c r="C121" i="8"/>
  <c r="AE120" i="8"/>
  <c r="AC120" i="8"/>
  <c r="R120" i="8"/>
  <c r="P120" i="8"/>
  <c r="E120" i="8"/>
  <c r="C120" i="8"/>
  <c r="AE119" i="8"/>
  <c r="AC119" i="8"/>
  <c r="R119" i="8"/>
  <c r="P119" i="8"/>
  <c r="E119" i="8"/>
  <c r="C119" i="8"/>
  <c r="AE118" i="8"/>
  <c r="AC118" i="8"/>
  <c r="R118" i="8"/>
  <c r="P118" i="8"/>
  <c r="E118" i="8"/>
  <c r="C118" i="8"/>
  <c r="AE117" i="8"/>
  <c r="AC117" i="8"/>
  <c r="R117" i="8"/>
  <c r="P117" i="8"/>
  <c r="E117" i="8"/>
  <c r="C117" i="8"/>
  <c r="AE116" i="8"/>
  <c r="AC116" i="8"/>
  <c r="R116" i="8"/>
  <c r="P116" i="8"/>
  <c r="E116" i="8"/>
  <c r="C116" i="8"/>
  <c r="AE115" i="8"/>
  <c r="AC115" i="8"/>
  <c r="R115" i="8"/>
  <c r="P115" i="8"/>
  <c r="E115" i="8"/>
  <c r="C115" i="8"/>
  <c r="AE114" i="8"/>
  <c r="AC114" i="8"/>
  <c r="R114" i="8"/>
  <c r="P114" i="8"/>
  <c r="E114" i="8"/>
  <c r="C114" i="8"/>
  <c r="AE113" i="8"/>
  <c r="AC113" i="8"/>
  <c r="R113" i="8"/>
  <c r="P113" i="8"/>
  <c r="E113" i="8"/>
  <c r="C113" i="8"/>
  <c r="AE112" i="8"/>
  <c r="AC112" i="8"/>
  <c r="R112" i="8"/>
  <c r="P112" i="8"/>
  <c r="E112" i="8"/>
  <c r="C112" i="8"/>
  <c r="AE111" i="8"/>
  <c r="AC111" i="8"/>
  <c r="R111" i="8"/>
  <c r="P111" i="8"/>
  <c r="E111" i="8"/>
  <c r="C111" i="8"/>
  <c r="AE110" i="8"/>
  <c r="AC110" i="8"/>
  <c r="R110" i="8"/>
  <c r="P110" i="8"/>
  <c r="E110" i="8"/>
  <c r="C110" i="8"/>
  <c r="AE109" i="8"/>
  <c r="AC109" i="8"/>
  <c r="R109" i="8"/>
  <c r="P109" i="8"/>
  <c r="E109" i="8"/>
  <c r="C109" i="8"/>
  <c r="AE108" i="8"/>
  <c r="AC108" i="8"/>
  <c r="R108" i="8"/>
  <c r="P108" i="8"/>
  <c r="E108" i="8"/>
  <c r="C108" i="8"/>
  <c r="AE107" i="8"/>
  <c r="AC107" i="8"/>
  <c r="R107" i="8"/>
  <c r="P107" i="8"/>
  <c r="E107" i="8"/>
  <c r="C107" i="8"/>
  <c r="AE106" i="8"/>
  <c r="AC106" i="8"/>
  <c r="R106" i="8"/>
  <c r="P106" i="8"/>
  <c r="E106" i="8"/>
  <c r="C106" i="8"/>
  <c r="AE105" i="8"/>
  <c r="AC105" i="8"/>
  <c r="R105" i="8"/>
  <c r="P105" i="8"/>
  <c r="E105" i="8"/>
  <c r="C105" i="8"/>
  <c r="AE104" i="8"/>
  <c r="AC104" i="8"/>
  <c r="R104" i="8"/>
  <c r="P104" i="8"/>
  <c r="E104" i="8"/>
  <c r="C104" i="8"/>
  <c r="AE103" i="8"/>
  <c r="AC103" i="8"/>
  <c r="R103" i="8"/>
  <c r="P103" i="8"/>
  <c r="E103" i="8"/>
  <c r="C103" i="8"/>
  <c r="AE102" i="8"/>
  <c r="AC102" i="8"/>
  <c r="R102" i="8"/>
  <c r="P102" i="8"/>
  <c r="E102" i="8"/>
  <c r="C102" i="8"/>
  <c r="AE101" i="8"/>
  <c r="AC101" i="8"/>
  <c r="R101" i="8"/>
  <c r="P101" i="8"/>
  <c r="E101" i="8"/>
  <c r="C101" i="8"/>
  <c r="AE100" i="8"/>
  <c r="AC100" i="8"/>
  <c r="R100" i="8"/>
  <c r="P100" i="8"/>
  <c r="E100" i="8"/>
  <c r="C100" i="8"/>
  <c r="AE99" i="8"/>
  <c r="AC99" i="8"/>
  <c r="R99" i="8"/>
  <c r="P99" i="8"/>
  <c r="E99" i="8"/>
  <c r="C99" i="8"/>
  <c r="AE98" i="8"/>
  <c r="AC98" i="8"/>
  <c r="R98" i="8"/>
  <c r="P98" i="8"/>
  <c r="E98" i="8"/>
  <c r="C98" i="8"/>
  <c r="AE97" i="8"/>
  <c r="AC97" i="8"/>
  <c r="R97" i="8"/>
  <c r="P97" i="8"/>
  <c r="E97" i="8"/>
  <c r="C97" i="8"/>
  <c r="AE96" i="8"/>
  <c r="AC96" i="8"/>
  <c r="R96" i="8"/>
  <c r="P96" i="8"/>
  <c r="E96" i="8"/>
  <c r="C96" i="8"/>
  <c r="AE95" i="8"/>
  <c r="AC95" i="8"/>
  <c r="R95" i="8"/>
  <c r="P95" i="8"/>
  <c r="E95" i="8"/>
  <c r="C95" i="8"/>
  <c r="AE94" i="8"/>
  <c r="AC94" i="8"/>
  <c r="R94" i="8"/>
  <c r="P94" i="8"/>
  <c r="E94" i="8"/>
  <c r="C94" i="8"/>
  <c r="AE93" i="8"/>
  <c r="AC93" i="8"/>
  <c r="R93" i="8"/>
  <c r="P93" i="8"/>
  <c r="E93" i="8"/>
  <c r="C93" i="8"/>
  <c r="AE92" i="8"/>
  <c r="AC92" i="8"/>
  <c r="R92" i="8"/>
  <c r="P92" i="8"/>
  <c r="E92" i="8"/>
  <c r="C92" i="8"/>
  <c r="AE91" i="8"/>
  <c r="AC91" i="8"/>
  <c r="R91" i="8"/>
  <c r="P91" i="8"/>
  <c r="E91" i="8"/>
  <c r="C91" i="8"/>
  <c r="AE90" i="8"/>
  <c r="AC90" i="8"/>
  <c r="R90" i="8"/>
  <c r="P90" i="8"/>
  <c r="E90" i="8"/>
  <c r="C90" i="8"/>
  <c r="AE89" i="8"/>
  <c r="AC89" i="8"/>
  <c r="R89" i="8"/>
  <c r="P89" i="8"/>
  <c r="E89" i="8"/>
  <c r="C89" i="8"/>
  <c r="AE88" i="8"/>
  <c r="AC88" i="8"/>
  <c r="R88" i="8"/>
  <c r="P88" i="8"/>
  <c r="E88" i="8"/>
  <c r="C88" i="8"/>
  <c r="AE87" i="8"/>
  <c r="AC87" i="8"/>
  <c r="R87" i="8"/>
  <c r="P87" i="8"/>
  <c r="E87" i="8"/>
  <c r="C87" i="8"/>
  <c r="AE86" i="8"/>
  <c r="AC86" i="8"/>
  <c r="R86" i="8"/>
  <c r="P86" i="8"/>
  <c r="E86" i="8"/>
  <c r="C86" i="8"/>
  <c r="AE85" i="8"/>
  <c r="AC85" i="8"/>
  <c r="R85" i="8"/>
  <c r="P85" i="8"/>
  <c r="E85" i="8"/>
  <c r="C85" i="8"/>
  <c r="AE84" i="8"/>
  <c r="AC84" i="8"/>
  <c r="R84" i="8"/>
  <c r="P84" i="8"/>
  <c r="E84" i="8"/>
  <c r="C84" i="8"/>
  <c r="AE83" i="8"/>
  <c r="AC83" i="8"/>
  <c r="R83" i="8"/>
  <c r="P83" i="8"/>
  <c r="E83" i="8"/>
  <c r="C83" i="8"/>
  <c r="AE82" i="8"/>
  <c r="AC82" i="8"/>
  <c r="R82" i="8"/>
  <c r="P82" i="8"/>
  <c r="E82" i="8"/>
  <c r="C82" i="8"/>
  <c r="AE81" i="8"/>
  <c r="AC81" i="8"/>
  <c r="R81" i="8"/>
  <c r="P81" i="8"/>
  <c r="E81" i="8"/>
  <c r="C81" i="8"/>
  <c r="AE80" i="8"/>
  <c r="AC80" i="8"/>
  <c r="R80" i="8"/>
  <c r="P80" i="8"/>
  <c r="E80" i="8"/>
  <c r="C80" i="8"/>
  <c r="AE79" i="8"/>
  <c r="AC79" i="8"/>
  <c r="R79" i="8"/>
  <c r="P79" i="8"/>
  <c r="E79" i="8"/>
  <c r="C79" i="8"/>
  <c r="AE78" i="8"/>
  <c r="AC78" i="8"/>
  <c r="R78" i="8"/>
  <c r="P78" i="8"/>
  <c r="E78" i="8"/>
  <c r="C78" i="8"/>
  <c r="AE77" i="8"/>
  <c r="AC77" i="8"/>
  <c r="R77" i="8"/>
  <c r="P77" i="8"/>
  <c r="E77" i="8"/>
  <c r="C77" i="8"/>
  <c r="AE76" i="8"/>
  <c r="AC76" i="8"/>
  <c r="R76" i="8"/>
  <c r="P76" i="8"/>
  <c r="E76" i="8"/>
  <c r="C76" i="8"/>
  <c r="AE75" i="8"/>
  <c r="AC75" i="8"/>
  <c r="R75" i="8"/>
  <c r="P75" i="8"/>
  <c r="E75" i="8"/>
  <c r="C75" i="8"/>
  <c r="AE74" i="8"/>
  <c r="AC74" i="8"/>
  <c r="R74" i="8"/>
  <c r="P74" i="8"/>
  <c r="E74" i="8"/>
  <c r="C74" i="8"/>
  <c r="AE73" i="8"/>
  <c r="AC73" i="8"/>
  <c r="R73" i="8"/>
  <c r="P73" i="8"/>
  <c r="E73" i="8"/>
  <c r="C73" i="8"/>
  <c r="AE72" i="8"/>
  <c r="AC72" i="8"/>
  <c r="R72" i="8"/>
  <c r="P72" i="8"/>
  <c r="E72" i="8"/>
  <c r="C72" i="8"/>
  <c r="AE71" i="8"/>
  <c r="AC71" i="8"/>
  <c r="R71" i="8"/>
  <c r="P71" i="8"/>
  <c r="E71" i="8"/>
  <c r="C71" i="8"/>
  <c r="AE70" i="8"/>
  <c r="AC70" i="8"/>
  <c r="R70" i="8"/>
  <c r="P70" i="8"/>
  <c r="E70" i="8"/>
  <c r="C70" i="8"/>
  <c r="AE69" i="8"/>
  <c r="AC69" i="8"/>
  <c r="R69" i="8"/>
  <c r="P69" i="8"/>
  <c r="E69" i="8"/>
  <c r="C69" i="8"/>
  <c r="AE68" i="8"/>
  <c r="AC68" i="8"/>
  <c r="R68" i="8"/>
  <c r="P68" i="8"/>
  <c r="E68" i="8"/>
  <c r="C68" i="8"/>
  <c r="AE67" i="8"/>
  <c r="AC67" i="8"/>
  <c r="R67" i="8"/>
  <c r="P67" i="8"/>
  <c r="E67" i="8"/>
  <c r="C67" i="8"/>
  <c r="AE66" i="8"/>
  <c r="AC66" i="8"/>
  <c r="R66" i="8"/>
  <c r="P66" i="8"/>
  <c r="E66" i="8"/>
  <c r="C66" i="8"/>
  <c r="AE65" i="8"/>
  <c r="AC65" i="8"/>
  <c r="R65" i="8"/>
  <c r="P65" i="8"/>
  <c r="E65" i="8"/>
  <c r="C65" i="8"/>
  <c r="AE64" i="8"/>
  <c r="AC64" i="8"/>
  <c r="R64" i="8"/>
  <c r="P64" i="8"/>
  <c r="E64" i="8"/>
  <c r="C64" i="8"/>
  <c r="AE63" i="8"/>
  <c r="AC63" i="8"/>
  <c r="R63" i="8"/>
  <c r="P63" i="8"/>
  <c r="E63" i="8"/>
  <c r="C63" i="8"/>
  <c r="AE62" i="8"/>
  <c r="AC62" i="8"/>
  <c r="R62" i="8"/>
  <c r="P62" i="8"/>
  <c r="E62" i="8"/>
  <c r="C62" i="8"/>
  <c r="AE61" i="8"/>
  <c r="AC61" i="8"/>
  <c r="R61" i="8"/>
  <c r="P61" i="8"/>
  <c r="E61" i="8"/>
  <c r="C61" i="8"/>
  <c r="AE60" i="8"/>
  <c r="AC60" i="8"/>
  <c r="R60" i="8"/>
  <c r="P60" i="8"/>
  <c r="E60" i="8"/>
  <c r="C60" i="8"/>
  <c r="AE59" i="8"/>
  <c r="AC59" i="8"/>
  <c r="R59" i="8"/>
  <c r="P59" i="8"/>
  <c r="E59" i="8"/>
  <c r="C59" i="8"/>
  <c r="AE58" i="8"/>
  <c r="AC58" i="8"/>
  <c r="R58" i="8"/>
  <c r="P58" i="8"/>
  <c r="E58" i="8"/>
  <c r="C58" i="8"/>
  <c r="AE57" i="8"/>
  <c r="AC57" i="8"/>
  <c r="R57" i="8"/>
  <c r="P57" i="8"/>
  <c r="E57" i="8"/>
  <c r="C57" i="8"/>
  <c r="AE56" i="8"/>
  <c r="AC56" i="8"/>
  <c r="R56" i="8"/>
  <c r="P56" i="8"/>
  <c r="E56" i="8"/>
  <c r="C56" i="8"/>
  <c r="AE55" i="8"/>
  <c r="AC55" i="8"/>
  <c r="R55" i="8"/>
  <c r="P55" i="8"/>
  <c r="E55" i="8"/>
  <c r="C55" i="8"/>
  <c r="AE54" i="8"/>
  <c r="AC54" i="8"/>
  <c r="R54" i="8"/>
  <c r="P54" i="8"/>
  <c r="E54" i="8"/>
  <c r="C54" i="8"/>
  <c r="AE53" i="8"/>
  <c r="AC53" i="8"/>
  <c r="R53" i="8"/>
  <c r="P53" i="8"/>
  <c r="E53" i="8"/>
  <c r="C53" i="8"/>
  <c r="AE52" i="8"/>
  <c r="AC52" i="8"/>
  <c r="R52" i="8"/>
  <c r="P52" i="8"/>
  <c r="E52" i="8"/>
  <c r="C52" i="8"/>
  <c r="AE51" i="8"/>
  <c r="AC51" i="8"/>
  <c r="R51" i="8"/>
  <c r="P51" i="8"/>
  <c r="E51" i="8"/>
  <c r="C51" i="8"/>
  <c r="AE50" i="8"/>
  <c r="AC50" i="8"/>
  <c r="R50" i="8"/>
  <c r="P50" i="8"/>
  <c r="E50" i="8"/>
  <c r="C50" i="8"/>
  <c r="AE49" i="8"/>
  <c r="AC49" i="8"/>
  <c r="R49" i="8"/>
  <c r="P49" i="8"/>
  <c r="E49" i="8"/>
  <c r="C49" i="8"/>
  <c r="AE48" i="8"/>
  <c r="AC48" i="8"/>
  <c r="R48" i="8"/>
  <c r="P48" i="8"/>
  <c r="E48" i="8"/>
  <c r="C48" i="8"/>
  <c r="AE47" i="8"/>
  <c r="AC47" i="8"/>
  <c r="R47" i="8"/>
  <c r="P47" i="8"/>
  <c r="E47" i="8"/>
  <c r="C47" i="8"/>
  <c r="AE46" i="8"/>
  <c r="AC46" i="8"/>
  <c r="R46" i="8"/>
  <c r="P46" i="8"/>
  <c r="E46" i="8"/>
  <c r="C46" i="8"/>
  <c r="AE45" i="8"/>
  <c r="AC45" i="8"/>
  <c r="R45" i="8"/>
  <c r="P45" i="8"/>
  <c r="E45" i="8"/>
  <c r="C45" i="8"/>
  <c r="AE44" i="8"/>
  <c r="AC44" i="8"/>
  <c r="R44" i="8"/>
  <c r="P44" i="8"/>
  <c r="E44" i="8"/>
  <c r="C44" i="8"/>
  <c r="AE43" i="8"/>
  <c r="AC43" i="8"/>
  <c r="R43" i="8"/>
  <c r="P43" i="8"/>
  <c r="E43" i="8"/>
  <c r="C43" i="8"/>
  <c r="AE42" i="8"/>
  <c r="AC42" i="8"/>
  <c r="R42" i="8"/>
  <c r="P42" i="8"/>
  <c r="E42" i="8"/>
  <c r="C42" i="8"/>
  <c r="AE41" i="8"/>
  <c r="AC41" i="8"/>
  <c r="R41" i="8"/>
  <c r="P41" i="8"/>
  <c r="E41" i="8"/>
  <c r="C41" i="8"/>
  <c r="AE40" i="8"/>
  <c r="AC40" i="8"/>
  <c r="R40" i="8"/>
  <c r="P40" i="8"/>
  <c r="E40" i="8"/>
  <c r="C40" i="8"/>
  <c r="AE39" i="8"/>
  <c r="AC39" i="8"/>
  <c r="R39" i="8"/>
  <c r="P39" i="8"/>
  <c r="E39" i="8"/>
  <c r="C39" i="8"/>
  <c r="AE38" i="8"/>
  <c r="AC38" i="8"/>
  <c r="R38" i="8"/>
  <c r="P38" i="8"/>
  <c r="E38" i="8"/>
  <c r="C38" i="8"/>
  <c r="AE37" i="8"/>
  <c r="AC37" i="8"/>
  <c r="R37" i="8"/>
  <c r="P37" i="8"/>
  <c r="E37" i="8"/>
  <c r="C37" i="8"/>
  <c r="AE36" i="8"/>
  <c r="AC36" i="8"/>
  <c r="R36" i="8"/>
  <c r="P36" i="8"/>
  <c r="E36" i="8"/>
  <c r="C36" i="8"/>
  <c r="AE35" i="8"/>
  <c r="AC35" i="8"/>
  <c r="R35" i="8"/>
  <c r="P35" i="8"/>
  <c r="E35" i="8"/>
  <c r="C35" i="8"/>
  <c r="AE34" i="8"/>
  <c r="AC34" i="8"/>
  <c r="R34" i="8"/>
  <c r="P34" i="8"/>
  <c r="E34" i="8"/>
  <c r="C34" i="8"/>
  <c r="AE33" i="8"/>
  <c r="AC33" i="8"/>
  <c r="R33" i="8"/>
  <c r="P33" i="8"/>
  <c r="E33" i="8"/>
  <c r="C33" i="8"/>
  <c r="AE32" i="8"/>
  <c r="AC32" i="8"/>
  <c r="R32" i="8"/>
  <c r="P32" i="8"/>
  <c r="E32" i="8"/>
  <c r="C32" i="8"/>
  <c r="AE31" i="8"/>
  <c r="AC31" i="8"/>
  <c r="R31" i="8"/>
  <c r="P31" i="8"/>
  <c r="E31" i="8"/>
  <c r="C31" i="8"/>
  <c r="AE30" i="8"/>
  <c r="AC30" i="8"/>
  <c r="R30" i="8"/>
  <c r="P30" i="8"/>
  <c r="E30" i="8"/>
  <c r="C30" i="8"/>
  <c r="AE29" i="8"/>
  <c r="AC29" i="8"/>
  <c r="R29" i="8"/>
  <c r="P29" i="8"/>
  <c r="E29" i="8"/>
  <c r="C29" i="8"/>
  <c r="AE28" i="8"/>
  <c r="AC28" i="8"/>
  <c r="R28" i="8"/>
  <c r="P28" i="8"/>
  <c r="E28" i="8"/>
  <c r="C28" i="8"/>
  <c r="AE27" i="8"/>
  <c r="AC27" i="8"/>
  <c r="R27" i="8"/>
  <c r="P27" i="8"/>
  <c r="E27" i="8"/>
  <c r="C27" i="8"/>
  <c r="AE26" i="8"/>
  <c r="AC26" i="8"/>
  <c r="R26" i="8"/>
  <c r="P26" i="8"/>
  <c r="E26" i="8"/>
  <c r="C26" i="8"/>
  <c r="AE25" i="8"/>
  <c r="AC25" i="8"/>
  <c r="R25" i="8"/>
  <c r="P25" i="8"/>
  <c r="E25" i="8"/>
  <c r="C25" i="8"/>
  <c r="AE24" i="8"/>
  <c r="AC24" i="8"/>
  <c r="R24" i="8"/>
  <c r="P24" i="8"/>
  <c r="E24" i="8"/>
  <c r="C24" i="8"/>
  <c r="AE23" i="8"/>
  <c r="AC23" i="8"/>
  <c r="R23" i="8"/>
  <c r="P23" i="8"/>
  <c r="E23" i="8"/>
  <c r="C23" i="8"/>
  <c r="AE22" i="8"/>
  <c r="AC22" i="8"/>
  <c r="R22" i="8"/>
  <c r="P22" i="8"/>
  <c r="E22" i="8"/>
  <c r="C22" i="8"/>
  <c r="AE21" i="8"/>
  <c r="AC21" i="8"/>
  <c r="R21" i="8"/>
  <c r="P21" i="8"/>
  <c r="E21" i="8"/>
  <c r="C21" i="8"/>
  <c r="AE20" i="8"/>
  <c r="AC20" i="8"/>
  <c r="R20" i="8"/>
  <c r="P20" i="8"/>
  <c r="E20" i="8"/>
  <c r="C20" i="8"/>
  <c r="AE19" i="8"/>
  <c r="AC19" i="8"/>
  <c r="R19" i="8"/>
  <c r="P19" i="8"/>
  <c r="E19" i="8"/>
  <c r="C19" i="8"/>
  <c r="AE18" i="8"/>
  <c r="AC18" i="8"/>
  <c r="R18" i="8"/>
  <c r="P18" i="8"/>
  <c r="E18" i="8"/>
  <c r="C18" i="8"/>
  <c r="AE17" i="8"/>
  <c r="AC17" i="8"/>
  <c r="R17" i="8"/>
  <c r="P17" i="8"/>
  <c r="E17" i="8"/>
  <c r="C17" i="8"/>
  <c r="AE16" i="8"/>
  <c r="AC16" i="8"/>
  <c r="R16" i="8"/>
  <c r="P16" i="8"/>
  <c r="E16" i="8"/>
  <c r="C16" i="8"/>
  <c r="AE15" i="8"/>
  <c r="AC15" i="8"/>
  <c r="R15" i="8"/>
  <c r="P15" i="8"/>
  <c r="E15" i="8"/>
  <c r="C15" i="8"/>
  <c r="AE14" i="8"/>
  <c r="AC14" i="8"/>
  <c r="R14" i="8"/>
  <c r="P14" i="8"/>
  <c r="E14" i="8"/>
  <c r="C14" i="8"/>
  <c r="AE13" i="8"/>
  <c r="AC13" i="8"/>
  <c r="R13" i="8"/>
  <c r="P13" i="8"/>
  <c r="E13" i="8"/>
  <c r="C13" i="8"/>
  <c r="AE12" i="8"/>
  <c r="AC12" i="8"/>
  <c r="R12" i="8"/>
  <c r="P12" i="8"/>
  <c r="E12" i="8"/>
  <c r="C12" i="8"/>
  <c r="AE11" i="8"/>
  <c r="AC11" i="8"/>
  <c r="R11" i="8"/>
  <c r="P11" i="8"/>
  <c r="E11" i="8"/>
  <c r="C11" i="8"/>
  <c r="AE10" i="8"/>
  <c r="AC10" i="8"/>
  <c r="R10" i="8"/>
  <c r="P10" i="8"/>
  <c r="E10" i="8"/>
  <c r="C10" i="8"/>
  <c r="AE9" i="8"/>
  <c r="AC9" i="8"/>
  <c r="R9" i="8"/>
  <c r="P9" i="8"/>
  <c r="E9" i="8"/>
  <c r="C9" i="8"/>
  <c r="AE8" i="8"/>
  <c r="AC8" i="8"/>
  <c r="R8" i="8"/>
  <c r="P8" i="8"/>
  <c r="E8" i="8"/>
  <c r="C8" i="8"/>
  <c r="AE7" i="8"/>
  <c r="AC7" i="8"/>
  <c r="R7" i="8"/>
  <c r="P7" i="8"/>
  <c r="E7" i="8"/>
  <c r="C7" i="8"/>
  <c r="AE6" i="8"/>
  <c r="AC6" i="8"/>
  <c r="R6" i="8"/>
  <c r="P6" i="8"/>
  <c r="E6" i="8"/>
  <c r="C6" i="8"/>
  <c r="AC339" i="2"/>
  <c r="AB339" i="2"/>
  <c r="AE330" i="2" s="1"/>
  <c r="R339" i="2"/>
  <c r="L339" i="2"/>
  <c r="F339" i="2"/>
  <c r="G329" i="2" s="1"/>
  <c r="R338" i="2"/>
  <c r="S339" i="2" s="1"/>
  <c r="M338" i="2"/>
  <c r="L338" i="2"/>
  <c r="AC338" i="2" s="1"/>
  <c r="F338" i="2"/>
  <c r="AB337" i="2"/>
  <c r="R337" i="2"/>
  <c r="L337" i="2"/>
  <c r="M337" i="2" s="1"/>
  <c r="F337" i="2"/>
  <c r="G338" i="2" s="1"/>
  <c r="R336" i="2"/>
  <c r="S337" i="2" s="1"/>
  <c r="M336" i="2"/>
  <c r="L336" i="2"/>
  <c r="AC336" i="2" s="1"/>
  <c r="F336" i="2"/>
  <c r="G337" i="2" s="1"/>
  <c r="R335" i="2"/>
  <c r="M335" i="2"/>
  <c r="L335" i="2"/>
  <c r="AC335" i="2" s="1"/>
  <c r="F335" i="2"/>
  <c r="AB335" i="2" s="1"/>
  <c r="R334" i="2"/>
  <c r="S335" i="2" s="1"/>
  <c r="L334" i="2"/>
  <c r="F334" i="2"/>
  <c r="G335" i="2" s="1"/>
  <c r="R333" i="2"/>
  <c r="L333" i="2"/>
  <c r="M334" i="2" s="1"/>
  <c r="F333" i="2"/>
  <c r="R332" i="2"/>
  <c r="S333" i="2" s="1"/>
  <c r="M332" i="2"/>
  <c r="L332" i="2"/>
  <c r="F332" i="2"/>
  <c r="G333" i="2" s="1"/>
  <c r="AC331" i="2"/>
  <c r="AB331" i="2"/>
  <c r="R331" i="2"/>
  <c r="L331" i="2"/>
  <c r="M331" i="2" s="1"/>
  <c r="F331" i="2"/>
  <c r="S329" i="2"/>
  <c r="BJ304" i="2"/>
  <c r="AQ304" i="2"/>
  <c r="AB304" i="2"/>
  <c r="S304" i="2"/>
  <c r="R304" i="2"/>
  <c r="L304" i="2"/>
  <c r="F304" i="2"/>
  <c r="G294" i="2" s="1"/>
  <c r="BJ303" i="2"/>
  <c r="AQ303" i="2"/>
  <c r="R303" i="2"/>
  <c r="M303" i="2"/>
  <c r="L303" i="2"/>
  <c r="F303" i="2"/>
  <c r="G303" i="2" s="1"/>
  <c r="CE302" i="2"/>
  <c r="BJ302" i="2"/>
  <c r="AQ302" i="2"/>
  <c r="R302" i="2"/>
  <c r="S302" i="2" s="1"/>
  <c r="L302" i="2"/>
  <c r="AC302" i="2" s="1"/>
  <c r="F302" i="2"/>
  <c r="G302" i="2" s="1"/>
  <c r="CX301" i="2"/>
  <c r="BL301" i="2"/>
  <c r="BJ301" i="2"/>
  <c r="AQ301" i="2"/>
  <c r="R301" i="2"/>
  <c r="L301" i="2"/>
  <c r="AC301" i="2" s="1"/>
  <c r="F301" i="2"/>
  <c r="CX300" i="2"/>
  <c r="BJ300" i="2"/>
  <c r="AQ300" i="2"/>
  <c r="S300" i="2"/>
  <c r="R300" i="2"/>
  <c r="L300" i="2"/>
  <c r="F300" i="2"/>
  <c r="G301" i="2" s="1"/>
  <c r="CD299" i="2"/>
  <c r="BL299" i="2"/>
  <c r="BK299" i="2"/>
  <c r="BM299" i="2" s="1"/>
  <c r="BJ299" i="2"/>
  <c r="AS299" i="2"/>
  <c r="AQ299" i="2"/>
  <c r="AB299" i="2"/>
  <c r="CW299" i="2" s="1"/>
  <c r="S299" i="2"/>
  <c r="R299" i="2"/>
  <c r="L299" i="2"/>
  <c r="F299" i="2"/>
  <c r="BJ298" i="2"/>
  <c r="AQ298" i="2"/>
  <c r="R298" i="2"/>
  <c r="L298" i="2"/>
  <c r="F298" i="2"/>
  <c r="G299" i="2" s="1"/>
  <c r="CX297" i="2"/>
  <c r="CE297" i="2"/>
  <c r="BJ297" i="2"/>
  <c r="AQ297" i="2"/>
  <c r="AC297" i="2"/>
  <c r="R297" i="2"/>
  <c r="S298" i="2" s="1"/>
  <c r="L297" i="2"/>
  <c r="F297" i="2"/>
  <c r="G298" i="2" s="1"/>
  <c r="CW296" i="2"/>
  <c r="BJ296" i="2"/>
  <c r="AQ296" i="2"/>
  <c r="AB296" i="2"/>
  <c r="R296" i="2"/>
  <c r="M296" i="2"/>
  <c r="L296" i="2"/>
  <c r="F296" i="2"/>
  <c r="AE295" i="2"/>
  <c r="S294" i="2"/>
  <c r="BJ269" i="2"/>
  <c r="AQ269" i="2"/>
  <c r="S269" i="2"/>
  <c r="R269" i="2"/>
  <c r="L269" i="2"/>
  <c r="F269" i="2"/>
  <c r="AB269" i="2" s="1"/>
  <c r="BJ268" i="2"/>
  <c r="AQ268" i="2"/>
  <c r="R268" i="2"/>
  <c r="AC268" i="2" s="1"/>
  <c r="L268" i="2"/>
  <c r="M269" i="2" s="1"/>
  <c r="F268" i="2"/>
  <c r="BJ267" i="2"/>
  <c r="AQ267" i="2"/>
  <c r="AC267" i="2"/>
  <c r="R267" i="2"/>
  <c r="L267" i="2"/>
  <c r="M268" i="2" s="1"/>
  <c r="F267" i="2"/>
  <c r="BJ266" i="2"/>
  <c r="AQ266" i="2"/>
  <c r="S266" i="2"/>
  <c r="R266" i="2"/>
  <c r="L266" i="2"/>
  <c r="F266" i="2"/>
  <c r="BJ265" i="2"/>
  <c r="AQ265" i="2"/>
  <c r="R265" i="2"/>
  <c r="L265" i="2"/>
  <c r="F265" i="2"/>
  <c r="BJ264" i="2"/>
  <c r="AQ264" i="2"/>
  <c r="R264" i="2"/>
  <c r="S265" i="2" s="1"/>
  <c r="L264" i="2"/>
  <c r="G264" i="2"/>
  <c r="F264" i="2"/>
  <c r="CD263" i="2"/>
  <c r="BJ263" i="2"/>
  <c r="AQ263" i="2"/>
  <c r="AC263" i="2"/>
  <c r="S263" i="2"/>
  <c r="R263" i="2"/>
  <c r="S264" i="2" s="1"/>
  <c r="L263" i="2"/>
  <c r="M264" i="2" s="1"/>
  <c r="F263" i="2"/>
  <c r="AB263" i="2" s="1"/>
  <c r="CW263" i="2" s="1"/>
  <c r="BJ262" i="2"/>
  <c r="AQ262" i="2"/>
  <c r="AC262" i="2"/>
  <c r="AB262" i="2"/>
  <c r="R262" i="2"/>
  <c r="L262" i="2"/>
  <c r="M263" i="2" s="1"/>
  <c r="F262" i="2"/>
  <c r="G263" i="2" s="1"/>
  <c r="BJ261" i="2"/>
  <c r="AQ261" i="2"/>
  <c r="R261" i="2"/>
  <c r="L261" i="2"/>
  <c r="F261" i="2"/>
  <c r="S259" i="2"/>
  <c r="G259" i="2"/>
  <c r="BJ235" i="2"/>
  <c r="AQ235" i="2"/>
  <c r="AB235" i="2"/>
  <c r="R235" i="2"/>
  <c r="S225" i="2" s="1"/>
  <c r="L235" i="2"/>
  <c r="F235" i="2"/>
  <c r="AC235" i="2" s="1"/>
  <c r="CD234" i="2"/>
  <c r="BJ234" i="2"/>
  <c r="AQ234" i="2"/>
  <c r="AB234" i="2"/>
  <c r="CW234" i="2" s="1"/>
  <c r="R234" i="2"/>
  <c r="L234" i="2"/>
  <c r="G234" i="2"/>
  <c r="F234" i="2"/>
  <c r="BJ233" i="2"/>
  <c r="AQ233" i="2"/>
  <c r="R233" i="2"/>
  <c r="S233" i="2" s="1"/>
  <c r="L233" i="2"/>
  <c r="M234" i="2" s="1"/>
  <c r="F233" i="2"/>
  <c r="CW232" i="2"/>
  <c r="CD232" i="2"/>
  <c r="BJ232" i="2"/>
  <c r="AQ232" i="2"/>
  <c r="AC232" i="2"/>
  <c r="R232" i="2"/>
  <c r="L232" i="2"/>
  <c r="F232" i="2"/>
  <c r="AB232" i="2" s="1"/>
  <c r="BJ231" i="2"/>
  <c r="AQ231" i="2"/>
  <c r="AB231" i="2"/>
  <c r="R231" i="2"/>
  <c r="S232" i="2" s="1"/>
  <c r="L231" i="2"/>
  <c r="M232" i="2" s="1"/>
  <c r="F231" i="2"/>
  <c r="AC231" i="2" s="1"/>
  <c r="BJ230" i="2"/>
  <c r="AQ230" i="2"/>
  <c r="R230" i="2"/>
  <c r="L230" i="2"/>
  <c r="M231" i="2" s="1"/>
  <c r="F230" i="2"/>
  <c r="CD229" i="2"/>
  <c r="BJ229" i="2"/>
  <c r="AQ229" i="2"/>
  <c r="AB229" i="2"/>
  <c r="CW229" i="2" s="1"/>
  <c r="R229" i="2"/>
  <c r="L229" i="2"/>
  <c r="G229" i="2"/>
  <c r="F229" i="2"/>
  <c r="BJ228" i="2"/>
  <c r="AQ228" i="2"/>
  <c r="R228" i="2"/>
  <c r="S228" i="2" s="1"/>
  <c r="L228" i="2"/>
  <c r="F228" i="2"/>
  <c r="BJ227" i="2"/>
  <c r="AQ227" i="2"/>
  <c r="AB227" i="2"/>
  <c r="S227" i="2"/>
  <c r="R227" i="2"/>
  <c r="L227" i="2"/>
  <c r="G227" i="2"/>
  <c r="F227" i="2"/>
  <c r="M225" i="2"/>
  <c r="BJ201" i="2"/>
  <c r="AQ201" i="2"/>
  <c r="R201" i="2"/>
  <c r="S191" i="2" s="1"/>
  <c r="L201" i="2"/>
  <c r="F201" i="2"/>
  <c r="AC201" i="2" s="1"/>
  <c r="BJ200" i="2"/>
  <c r="AQ200" i="2"/>
  <c r="AC200" i="2"/>
  <c r="AB200" i="2"/>
  <c r="CW200" i="2" s="1"/>
  <c r="R200" i="2"/>
  <c r="L200" i="2"/>
  <c r="M201" i="2" s="1"/>
  <c r="G200" i="2"/>
  <c r="F200" i="2"/>
  <c r="BJ199" i="2"/>
  <c r="AQ199" i="2"/>
  <c r="R199" i="2"/>
  <c r="S199" i="2" s="1"/>
  <c r="L199" i="2"/>
  <c r="F199" i="2"/>
  <c r="CW198" i="2"/>
  <c r="CD198" i="2"/>
  <c r="BJ198" i="2"/>
  <c r="AQ198" i="2"/>
  <c r="AC198" i="2"/>
  <c r="R198" i="2"/>
  <c r="L198" i="2"/>
  <c r="M199" i="2" s="1"/>
  <c r="F198" i="2"/>
  <c r="AB198" i="2" s="1"/>
  <c r="BJ197" i="2"/>
  <c r="AQ197" i="2"/>
  <c r="R197" i="2"/>
  <c r="S198" i="2" s="1"/>
  <c r="L197" i="2"/>
  <c r="M198" i="2" s="1"/>
  <c r="F197" i="2"/>
  <c r="AC197" i="2" s="1"/>
  <c r="BJ196" i="2"/>
  <c r="AQ196" i="2"/>
  <c r="AB196" i="2"/>
  <c r="CW196" i="2" s="1"/>
  <c r="R196" i="2"/>
  <c r="L196" i="2"/>
  <c r="M197" i="2" s="1"/>
  <c r="F196" i="2"/>
  <c r="BJ195" i="2"/>
  <c r="AQ195" i="2"/>
  <c r="AC195" i="2"/>
  <c r="AB195" i="2"/>
  <c r="CD195" i="2" s="1"/>
  <c r="S195" i="2"/>
  <c r="R195" i="2"/>
  <c r="L195" i="2"/>
  <c r="M196" i="2" s="1"/>
  <c r="F195" i="2"/>
  <c r="BJ194" i="2"/>
  <c r="AQ194" i="2"/>
  <c r="R194" i="2"/>
  <c r="S194" i="2" s="1"/>
  <c r="L194" i="2"/>
  <c r="M195" i="2" s="1"/>
  <c r="F194" i="2"/>
  <c r="BJ193" i="2"/>
  <c r="AQ193" i="2"/>
  <c r="S193" i="2"/>
  <c r="R193" i="2"/>
  <c r="L193" i="2"/>
  <c r="F193" i="2"/>
  <c r="M191" i="2"/>
  <c r="BJ167" i="2"/>
  <c r="AQ167" i="2"/>
  <c r="AB167" i="2"/>
  <c r="R167" i="2"/>
  <c r="S157" i="2" s="1"/>
  <c r="L167" i="2"/>
  <c r="F167" i="2"/>
  <c r="G157" i="2" s="1"/>
  <c r="BJ166" i="2"/>
  <c r="AQ166" i="2"/>
  <c r="S166" i="2"/>
  <c r="R166" i="2"/>
  <c r="L166" i="2"/>
  <c r="M167" i="2" s="1"/>
  <c r="F166" i="2"/>
  <c r="BJ165" i="2"/>
  <c r="AQ165" i="2"/>
  <c r="S165" i="2"/>
  <c r="R165" i="2"/>
  <c r="L165" i="2"/>
  <c r="AB165" i="2" s="1"/>
  <c r="F165" i="2"/>
  <c r="AC165" i="2" s="1"/>
  <c r="BJ164" i="2"/>
  <c r="AQ164" i="2"/>
  <c r="AC164" i="2"/>
  <c r="R164" i="2"/>
  <c r="M164" i="2"/>
  <c r="L164" i="2"/>
  <c r="M165" i="2" s="1"/>
  <c r="G164" i="2"/>
  <c r="F164" i="2"/>
  <c r="CD163" i="2"/>
  <c r="BJ163" i="2"/>
  <c r="AQ163" i="2"/>
  <c r="AB163" i="2"/>
  <c r="CW163" i="2" s="1"/>
  <c r="R163" i="2"/>
  <c r="S164" i="2" s="1"/>
  <c r="L163" i="2"/>
  <c r="F163" i="2"/>
  <c r="AC163" i="2" s="1"/>
  <c r="BJ162" i="2"/>
  <c r="AQ162" i="2"/>
  <c r="R162" i="2"/>
  <c r="L162" i="2"/>
  <c r="M163" i="2" s="1"/>
  <c r="F162" i="2"/>
  <c r="BJ161" i="2"/>
  <c r="AQ161" i="2"/>
  <c r="AC161" i="2"/>
  <c r="S161" i="2"/>
  <c r="R161" i="2"/>
  <c r="M161" i="2"/>
  <c r="L161" i="2"/>
  <c r="F161" i="2"/>
  <c r="BJ160" i="2"/>
  <c r="AQ160" i="2"/>
  <c r="AB160" i="2"/>
  <c r="CW160" i="2" s="1"/>
  <c r="S160" i="2"/>
  <c r="R160" i="2"/>
  <c r="L160" i="2"/>
  <c r="F160" i="2"/>
  <c r="AC160" i="2" s="1"/>
  <c r="BJ159" i="2"/>
  <c r="AQ159" i="2"/>
  <c r="R159" i="2"/>
  <c r="C24" i="2" s="1"/>
  <c r="F24" i="2" s="1"/>
  <c r="L159" i="2"/>
  <c r="F159" i="2"/>
  <c r="M157" i="2"/>
  <c r="BJ133" i="2"/>
  <c r="AQ133" i="2"/>
  <c r="R133" i="2"/>
  <c r="L133" i="2"/>
  <c r="M133" i="2" s="1"/>
  <c r="F133" i="2"/>
  <c r="AB133" i="2" s="1"/>
  <c r="BJ132" i="2"/>
  <c r="AQ132" i="2"/>
  <c r="AC132" i="2"/>
  <c r="S132" i="2"/>
  <c r="R132" i="2"/>
  <c r="S133" i="2" s="1"/>
  <c r="M132" i="2"/>
  <c r="L132" i="2"/>
  <c r="AB132" i="2" s="1"/>
  <c r="F132" i="2"/>
  <c r="G133" i="2" s="1"/>
  <c r="BJ131" i="2"/>
  <c r="AQ131" i="2"/>
  <c r="S131" i="2"/>
  <c r="R131" i="2"/>
  <c r="L131" i="2"/>
  <c r="F131" i="2"/>
  <c r="AC131" i="2" s="1"/>
  <c r="CW130" i="2"/>
  <c r="BJ130" i="2"/>
  <c r="AQ130" i="2"/>
  <c r="R130" i="2"/>
  <c r="L130" i="2"/>
  <c r="F130" i="2"/>
  <c r="AB130" i="2" s="1"/>
  <c r="CD130" i="2" s="1"/>
  <c r="BJ129" i="2"/>
  <c r="AQ129" i="2"/>
  <c r="R129" i="2"/>
  <c r="S130" i="2" s="1"/>
  <c r="L129" i="2"/>
  <c r="M130" i="2" s="1"/>
  <c r="F129" i="2"/>
  <c r="AB129" i="2" s="1"/>
  <c r="BJ128" i="2"/>
  <c r="AQ128" i="2"/>
  <c r="R128" i="2"/>
  <c r="S129" i="2" s="1"/>
  <c r="L128" i="2"/>
  <c r="M129" i="2" s="1"/>
  <c r="F128" i="2"/>
  <c r="G129" i="2" s="1"/>
  <c r="BJ127" i="2"/>
  <c r="AQ127" i="2"/>
  <c r="AC127" i="2"/>
  <c r="S127" i="2"/>
  <c r="R127" i="2"/>
  <c r="S128" i="2" s="1"/>
  <c r="M127" i="2"/>
  <c r="L127" i="2"/>
  <c r="AB127" i="2" s="1"/>
  <c r="F127" i="2"/>
  <c r="G128" i="2" s="1"/>
  <c r="BJ126" i="2"/>
  <c r="AQ126" i="2"/>
  <c r="S126" i="2"/>
  <c r="R126" i="2"/>
  <c r="L126" i="2"/>
  <c r="F126" i="2"/>
  <c r="AC126" i="2" s="1"/>
  <c r="BJ125" i="2"/>
  <c r="AQ125" i="2"/>
  <c r="R125" i="2"/>
  <c r="S125" i="2" s="1"/>
  <c r="L125" i="2"/>
  <c r="F125" i="2"/>
  <c r="S123" i="2"/>
  <c r="M123" i="2"/>
  <c r="BJ99" i="2"/>
  <c r="AQ99" i="2"/>
  <c r="R99" i="2"/>
  <c r="L99" i="2"/>
  <c r="M99" i="2" s="1"/>
  <c r="F99" i="2"/>
  <c r="AB99" i="2" s="1"/>
  <c r="BJ98" i="2"/>
  <c r="AQ98" i="2"/>
  <c r="AC98" i="2"/>
  <c r="S98" i="2"/>
  <c r="R98" i="2"/>
  <c r="S99" i="2" s="1"/>
  <c r="M98" i="2"/>
  <c r="L98" i="2"/>
  <c r="AB98" i="2" s="1"/>
  <c r="F98" i="2"/>
  <c r="G99" i="2" s="1"/>
  <c r="BJ97" i="2"/>
  <c r="AQ97" i="2"/>
  <c r="S97" i="2"/>
  <c r="R97" i="2"/>
  <c r="L97" i="2"/>
  <c r="F97" i="2"/>
  <c r="AC97" i="2" s="1"/>
  <c r="CW96" i="2"/>
  <c r="BJ96" i="2"/>
  <c r="AQ96" i="2"/>
  <c r="R96" i="2"/>
  <c r="L96" i="2"/>
  <c r="F96" i="2"/>
  <c r="AB96" i="2" s="1"/>
  <c r="CD96" i="2" s="1"/>
  <c r="BJ95" i="2"/>
  <c r="AQ95" i="2"/>
  <c r="R95" i="2"/>
  <c r="S96" i="2" s="1"/>
  <c r="L95" i="2"/>
  <c r="M96" i="2" s="1"/>
  <c r="F95" i="2"/>
  <c r="AB95" i="2" s="1"/>
  <c r="BJ94" i="2"/>
  <c r="AQ94" i="2"/>
  <c r="R94" i="2"/>
  <c r="S95" i="2" s="1"/>
  <c r="L94" i="2"/>
  <c r="M95" i="2" s="1"/>
  <c r="F94" i="2"/>
  <c r="G95" i="2" s="1"/>
  <c r="BJ93" i="2"/>
  <c r="AQ93" i="2"/>
  <c r="AC93" i="2"/>
  <c r="S93" i="2"/>
  <c r="R93" i="2"/>
  <c r="S94" i="2" s="1"/>
  <c r="M93" i="2"/>
  <c r="L93" i="2"/>
  <c r="AB93" i="2" s="1"/>
  <c r="F93" i="2"/>
  <c r="G94" i="2" s="1"/>
  <c r="BJ92" i="2"/>
  <c r="AQ92" i="2"/>
  <c r="S92" i="2"/>
  <c r="L92" i="2"/>
  <c r="F92" i="2"/>
  <c r="AC92" i="2" s="1"/>
  <c r="BJ91" i="2"/>
  <c r="AQ91" i="2"/>
  <c r="R91" i="2"/>
  <c r="S91" i="2" s="1"/>
  <c r="L91" i="2"/>
  <c r="F91" i="2"/>
  <c r="S89" i="2"/>
  <c r="M89" i="2"/>
  <c r="R64" i="2"/>
  <c r="L64" i="2"/>
  <c r="F64" i="2"/>
  <c r="R63" i="2"/>
  <c r="L63" i="2"/>
  <c r="M64" i="2" s="1"/>
  <c r="F63" i="2"/>
  <c r="AC63" i="2" s="1"/>
  <c r="R62" i="2"/>
  <c r="S63" i="2" s="1"/>
  <c r="L62" i="2"/>
  <c r="AC62" i="2" s="1"/>
  <c r="G62" i="2"/>
  <c r="F62" i="2"/>
  <c r="G63" i="2" s="1"/>
  <c r="R61" i="2"/>
  <c r="S62" i="2" s="1"/>
  <c r="L61" i="2"/>
  <c r="M62" i="2" s="1"/>
  <c r="F61" i="2"/>
  <c r="AC61" i="2" s="1"/>
  <c r="R60" i="2"/>
  <c r="S61" i="2" s="1"/>
  <c r="L60" i="2"/>
  <c r="F60" i="2"/>
  <c r="AC60" i="2" s="1"/>
  <c r="R59" i="2"/>
  <c r="L59" i="2"/>
  <c r="M60" i="2" s="1"/>
  <c r="F59" i="2"/>
  <c r="AC59" i="2" s="1"/>
  <c r="R58" i="2"/>
  <c r="S59" i="2" s="1"/>
  <c r="L58" i="2"/>
  <c r="AC58" i="2" s="1"/>
  <c r="G58" i="2"/>
  <c r="F58" i="2"/>
  <c r="G59" i="2" s="1"/>
  <c r="R57" i="2"/>
  <c r="S58" i="2" s="1"/>
  <c r="L57" i="2"/>
  <c r="M58" i="2" s="1"/>
  <c r="F57" i="2"/>
  <c r="AC57" i="2" s="1"/>
  <c r="R56" i="2"/>
  <c r="S57" i="2" s="1"/>
  <c r="L56" i="2"/>
  <c r="F56" i="2"/>
  <c r="AC56" i="2" s="1"/>
  <c r="AA54" i="2"/>
  <c r="P54" i="2"/>
  <c r="M54" i="2"/>
  <c r="J54" i="2"/>
  <c r="M56" i="2" s="1"/>
  <c r="E36" i="2"/>
  <c r="G36" i="2" s="1"/>
  <c r="D36" i="2"/>
  <c r="C36" i="2"/>
  <c r="D35" i="2"/>
  <c r="E35" i="2" s="1"/>
  <c r="G35" i="2" s="1"/>
  <c r="C35" i="2"/>
  <c r="H34" i="2"/>
  <c r="Z12" i="2" s="1"/>
  <c r="D34" i="2"/>
  <c r="E34" i="2" s="1"/>
  <c r="G34" i="2" s="1"/>
  <c r="C34" i="2"/>
  <c r="D33" i="2"/>
  <c r="C33" i="2"/>
  <c r="E32" i="2"/>
  <c r="D32" i="2"/>
  <c r="D31" i="2"/>
  <c r="E31" i="2" s="1"/>
  <c r="G31" i="2" s="1"/>
  <c r="C31" i="2"/>
  <c r="F31" i="2" s="1"/>
  <c r="D30" i="2"/>
  <c r="E30" i="2" s="1"/>
  <c r="G30" i="2" s="1"/>
  <c r="C30" i="2"/>
  <c r="D29" i="2"/>
  <c r="E29" i="2" s="1"/>
  <c r="F28" i="2"/>
  <c r="E28" i="2"/>
  <c r="D28" i="2"/>
  <c r="C28" i="2"/>
  <c r="G28" i="2" s="1"/>
  <c r="D27" i="2"/>
  <c r="C27" i="2"/>
  <c r="D26" i="2"/>
  <c r="E26" i="2" s="1"/>
  <c r="G25" i="2"/>
  <c r="D25" i="2"/>
  <c r="E25" i="2" s="1"/>
  <c r="C25" i="2"/>
  <c r="F25" i="2" s="1"/>
  <c r="E24" i="2"/>
  <c r="G24" i="2" s="1"/>
  <c r="D24" i="2"/>
  <c r="D23" i="2"/>
  <c r="E23" i="2" s="1"/>
  <c r="I22" i="2"/>
  <c r="D22" i="2"/>
  <c r="E22" i="2" s="1"/>
  <c r="G22" i="2" s="1"/>
  <c r="C22" i="2"/>
  <c r="D21" i="2"/>
  <c r="E21" i="2" s="1"/>
  <c r="G21" i="2" s="1"/>
  <c r="C21" i="2"/>
  <c r="F21" i="2" s="1"/>
  <c r="E20" i="2"/>
  <c r="D20" i="2"/>
  <c r="D19" i="2"/>
  <c r="E19" i="2" s="1"/>
  <c r="D18" i="2"/>
  <c r="E18" i="2" s="1"/>
  <c r="G18" i="2" s="1"/>
  <c r="C18" i="2"/>
  <c r="D17" i="2"/>
  <c r="E17" i="2" s="1"/>
  <c r="E16" i="2"/>
  <c r="G16" i="2" s="1"/>
  <c r="D16" i="2"/>
  <c r="C16" i="2"/>
  <c r="BD10" i="2"/>
  <c r="AI8" i="2"/>
  <c r="AM25" i="2" s="1"/>
  <c r="AI7" i="2"/>
  <c r="AM5" i="2"/>
  <c r="C23" i="1"/>
  <c r="D23" i="1" s="1"/>
  <c r="C14" i="1"/>
  <c r="D14" i="1" s="1"/>
  <c r="D13" i="1"/>
  <c r="C13" i="1"/>
  <c r="C12" i="1"/>
  <c r="D12" i="1" s="1"/>
  <c r="D11" i="1"/>
  <c r="C11" i="1"/>
  <c r="C10" i="1"/>
  <c r="D10" i="1" s="1"/>
  <c r="D9" i="1"/>
  <c r="C9" i="1"/>
  <c r="D8" i="1"/>
  <c r="C8" i="1"/>
  <c r="D4" i="1"/>
  <c r="E11" i="1" l="1"/>
  <c r="E12" i="1"/>
  <c r="E13" i="1"/>
  <c r="E10" i="1"/>
  <c r="E8" i="1"/>
  <c r="E14" i="1"/>
  <c r="E9" i="1"/>
  <c r="G17" i="2"/>
  <c r="G29" i="2"/>
  <c r="CW93" i="2"/>
  <c r="CD93" i="2"/>
  <c r="CW95" i="2"/>
  <c r="CD95" i="2"/>
  <c r="CW127" i="2"/>
  <c r="CD127" i="2"/>
  <c r="CW129" i="2"/>
  <c r="CD129" i="2"/>
  <c r="CY229" i="2"/>
  <c r="CY234" i="2"/>
  <c r="G20" i="2"/>
  <c r="G26" i="2"/>
  <c r="CW99" i="2"/>
  <c r="AE90" i="2"/>
  <c r="CD99" i="2"/>
  <c r="CW133" i="2"/>
  <c r="AE124" i="2"/>
  <c r="CD133" i="2"/>
  <c r="F27" i="2"/>
  <c r="G32" i="2"/>
  <c r="CW98" i="2"/>
  <c r="CD98" i="2"/>
  <c r="CW132" i="2"/>
  <c r="CD132" i="2"/>
  <c r="AX223" i="2" a="1"/>
  <c r="G19" i="2"/>
  <c r="G23" i="2"/>
  <c r="AR12" i="2"/>
  <c r="AM12" i="2"/>
  <c r="AM15" i="2"/>
  <c r="F18" i="2"/>
  <c r="AM18" i="2"/>
  <c r="AM19" i="2"/>
  <c r="AM21" i="2"/>
  <c r="AM22" i="2"/>
  <c r="F30" i="2"/>
  <c r="F34" i="2"/>
  <c r="AC64" i="2"/>
  <c r="G54" i="2"/>
  <c r="S54" i="2"/>
  <c r="M92" i="2"/>
  <c r="M91" i="2"/>
  <c r="AC94" i="2"/>
  <c r="AC95" i="2"/>
  <c r="AC99" i="2"/>
  <c r="M126" i="2"/>
  <c r="M125" i="2"/>
  <c r="AC128" i="2"/>
  <c r="AC129" i="2"/>
  <c r="AC133" i="2"/>
  <c r="M160" i="2"/>
  <c r="M159" i="2"/>
  <c r="C23" i="2"/>
  <c r="M194" i="2"/>
  <c r="M193" i="2"/>
  <c r="AC194" i="2"/>
  <c r="AB194" i="2"/>
  <c r="G195" i="2"/>
  <c r="CD196" i="2"/>
  <c r="G198" i="2"/>
  <c r="CD200" i="2"/>
  <c r="BK235" i="2"/>
  <c r="BM235" i="2" s="1"/>
  <c r="AR235" i="2"/>
  <c r="BK234" i="2"/>
  <c r="CX233" i="2"/>
  <c r="CX232" i="2"/>
  <c r="BL232" i="2"/>
  <c r="AS232" i="2"/>
  <c r="BK231" i="2"/>
  <c r="AR231" i="2"/>
  <c r="AT231" i="2" s="1"/>
  <c r="AU231" i="2" s="1"/>
  <c r="BL230" i="2"/>
  <c r="AR230" i="2"/>
  <c r="AT230" i="2" s="1"/>
  <c r="AU230" i="2" s="1"/>
  <c r="BK229" i="2"/>
  <c r="CX228" i="2"/>
  <c r="CW227" i="2"/>
  <c r="CY227" i="2" s="1"/>
  <c r="CE227" i="2"/>
  <c r="BL235" i="2"/>
  <c r="BK233" i="2"/>
  <c r="BM233" i="2" s="1"/>
  <c r="AR232" i="2"/>
  <c r="AT232" i="2" s="1"/>
  <c r="AU232" i="2" s="1"/>
  <c r="CX231" i="2"/>
  <c r="CE231" i="2"/>
  <c r="BK228" i="2"/>
  <c r="BM228" i="2" s="1"/>
  <c r="CX227" i="2"/>
  <c r="CD227" i="2"/>
  <c r="CG227" i="2" s="1"/>
  <c r="AR227" i="2"/>
  <c r="AT227" i="2" s="1"/>
  <c r="AU227" i="2" s="1"/>
  <c r="CX234" i="2"/>
  <c r="CE234" i="2"/>
  <c r="BL234" i="2"/>
  <c r="AS233" i="2"/>
  <c r="CE232" i="2"/>
  <c r="BL231" i="2"/>
  <c r="CX230" i="2"/>
  <c r="CE230" i="2"/>
  <c r="CX229" i="2"/>
  <c r="CE229" i="2"/>
  <c r="BL229" i="2"/>
  <c r="AS228" i="2"/>
  <c r="CE228" i="2"/>
  <c r="S229" i="2"/>
  <c r="AS229" i="2"/>
  <c r="CG229" i="2"/>
  <c r="G231" i="2"/>
  <c r="AC230" i="2"/>
  <c r="BK230" i="2"/>
  <c r="CY232" i="2"/>
  <c r="AR234" i="2"/>
  <c r="AT234" i="2" s="1"/>
  <c r="AU234" i="2" s="1"/>
  <c r="CW235" i="2"/>
  <c r="CY235" i="2" s="1"/>
  <c r="AE226" i="2"/>
  <c r="CD235" i="2"/>
  <c r="CX235" i="2"/>
  <c r="CD262" i="2"/>
  <c r="CW262" i="2"/>
  <c r="AB265" i="2"/>
  <c r="G265" i="2"/>
  <c r="M267" i="2"/>
  <c r="AC266" i="2"/>
  <c r="M266" i="2"/>
  <c r="BM297" i="2"/>
  <c r="BM304" i="2"/>
  <c r="AB336" i="2"/>
  <c r="AM24" i="2"/>
  <c r="AM20" i="2"/>
  <c r="AM16" i="2"/>
  <c r="AM4" i="2"/>
  <c r="AM8" i="2"/>
  <c r="AM10" i="2"/>
  <c r="AM11" i="2"/>
  <c r="AM13" i="2"/>
  <c r="F16" i="2"/>
  <c r="F22" i="2"/>
  <c r="AM23" i="2"/>
  <c r="H25" i="2"/>
  <c r="Z9" i="2" s="1"/>
  <c r="C26" i="2"/>
  <c r="F26" i="2" s="1"/>
  <c r="I31" i="2"/>
  <c r="I34" i="2"/>
  <c r="F35" i="2"/>
  <c r="G56" i="2"/>
  <c r="S56" i="2"/>
  <c r="M59" i="2"/>
  <c r="G60" i="2"/>
  <c r="S60" i="2"/>
  <c r="M63" i="2"/>
  <c r="G64" i="2"/>
  <c r="S64" i="2"/>
  <c r="G92" i="2"/>
  <c r="AB92" i="2"/>
  <c r="M94" i="2"/>
  <c r="G97" i="2"/>
  <c r="AB97" i="2"/>
  <c r="G126" i="2"/>
  <c r="AB126" i="2"/>
  <c r="M128" i="2"/>
  <c r="G131" i="2"/>
  <c r="AB131" i="2"/>
  <c r="G160" i="2"/>
  <c r="CD160" i="2"/>
  <c r="S163" i="2"/>
  <c r="G166" i="2"/>
  <c r="CW167" i="2"/>
  <c r="AE158" i="2"/>
  <c r="CD167" i="2"/>
  <c r="G197" i="2"/>
  <c r="AC196" i="2"/>
  <c r="AS230" i="2"/>
  <c r="CW231" i="2"/>
  <c r="CY231" i="2" s="1"/>
  <c r="CD231" i="2"/>
  <c r="CG231" i="2" s="1"/>
  <c r="CG232" i="2"/>
  <c r="CE233" i="2"/>
  <c r="S234" i="2"/>
  <c r="AS234" i="2"/>
  <c r="CG234" i="2"/>
  <c r="M259" i="2"/>
  <c r="M262" i="2"/>
  <c r="M261" i="2"/>
  <c r="G268" i="2"/>
  <c r="AB267" i="2"/>
  <c r="CY296" i="2"/>
  <c r="G304" i="2"/>
  <c r="CD304" i="2"/>
  <c r="CW304" i="2"/>
  <c r="CY304" i="2" s="1"/>
  <c r="M333" i="2"/>
  <c r="AM7" i="2"/>
  <c r="BF25" i="2"/>
  <c r="H16" i="2"/>
  <c r="Z6" i="2" s="1"/>
  <c r="I19" i="2"/>
  <c r="C20" i="2"/>
  <c r="F20" i="2" s="1"/>
  <c r="J22" i="2"/>
  <c r="AA8" i="2"/>
  <c r="E27" i="2"/>
  <c r="G27" i="2" s="1"/>
  <c r="I25" i="2"/>
  <c r="I28" i="2"/>
  <c r="E33" i="2"/>
  <c r="F36" i="2"/>
  <c r="M57" i="2"/>
  <c r="M61" i="2"/>
  <c r="AC91" i="2"/>
  <c r="G93" i="2"/>
  <c r="G96" i="2"/>
  <c r="G98" i="2"/>
  <c r="AC125" i="2"/>
  <c r="C19" i="2"/>
  <c r="G127" i="2"/>
  <c r="G130" i="2"/>
  <c r="G132" i="2"/>
  <c r="AC159" i="2"/>
  <c r="S159" i="2"/>
  <c r="G161" i="2"/>
  <c r="AB162" i="2"/>
  <c r="CW165" i="2"/>
  <c r="CD165" i="2"/>
  <c r="AB166" i="2"/>
  <c r="AC167" i="2"/>
  <c r="AC193" i="2"/>
  <c r="G194" i="2"/>
  <c r="CW195" i="2"/>
  <c r="M200" i="2"/>
  <c r="AS227" i="2"/>
  <c r="AR228" i="2"/>
  <c r="AT228" i="2" s="1"/>
  <c r="AU228" i="2" s="1"/>
  <c r="BL228" i="2"/>
  <c r="M230" i="2"/>
  <c r="AC229" i="2"/>
  <c r="BM229" i="2"/>
  <c r="S231" i="2"/>
  <c r="BM231" i="2"/>
  <c r="G232" i="2"/>
  <c r="BM232" i="2"/>
  <c r="AB264" i="2"/>
  <c r="AE260" i="2"/>
  <c r="CW269" i="2"/>
  <c r="CD269" i="2"/>
  <c r="CG299" i="2"/>
  <c r="AB301" i="2"/>
  <c r="AS302" i="2"/>
  <c r="G332" i="2"/>
  <c r="G331" i="2"/>
  <c r="M329" i="2"/>
  <c r="M339" i="2"/>
  <c r="AM6" i="2"/>
  <c r="AM9" i="2"/>
  <c r="AM14" i="2"/>
  <c r="I16" i="2"/>
  <c r="C17" i="2"/>
  <c r="F17" i="2" s="1"/>
  <c r="AM17" i="2"/>
  <c r="C32" i="2"/>
  <c r="G57" i="2"/>
  <c r="G61" i="2"/>
  <c r="G89" i="2"/>
  <c r="G91" i="2"/>
  <c r="AB94" i="2"/>
  <c r="M97" i="2"/>
  <c r="AC96" i="2"/>
  <c r="G123" i="2"/>
  <c r="G125" i="2"/>
  <c r="AB125" i="2"/>
  <c r="AB128" i="2"/>
  <c r="M131" i="2"/>
  <c r="AC130" i="2"/>
  <c r="G159" i="2"/>
  <c r="AB159" i="2"/>
  <c r="M162" i="2"/>
  <c r="AB161" i="2"/>
  <c r="G163" i="2"/>
  <c r="AC162" i="2"/>
  <c r="G165" i="2"/>
  <c r="M166" i="2"/>
  <c r="AC166" i="2"/>
  <c r="G191" i="2"/>
  <c r="G193" i="2"/>
  <c r="AB193" i="2"/>
  <c r="S197" i="2"/>
  <c r="AB197" i="2"/>
  <c r="S200" i="2"/>
  <c r="AB201" i="2"/>
  <c r="BP223" i="2" a="1"/>
  <c r="G225" i="2"/>
  <c r="AC227" i="2"/>
  <c r="G228" i="2"/>
  <c r="M229" i="2"/>
  <c r="AR229" i="2"/>
  <c r="AT229" i="2" s="1"/>
  <c r="AU229" i="2" s="1"/>
  <c r="AB230" i="2"/>
  <c r="BM230" i="2"/>
  <c r="AS231" i="2"/>
  <c r="M233" i="2"/>
  <c r="BK232" i="2"/>
  <c r="AR233" i="2"/>
  <c r="AT233" i="2" s="1"/>
  <c r="AU233" i="2" s="1"/>
  <c r="BL233" i="2"/>
  <c r="M235" i="2"/>
  <c r="AC234" i="2"/>
  <c r="BM234" i="2"/>
  <c r="AC261" i="2"/>
  <c r="G266" i="2"/>
  <c r="AB266" i="2"/>
  <c r="S268" i="2"/>
  <c r="BL298" i="2"/>
  <c r="M298" i="2"/>
  <c r="AB297" i="2"/>
  <c r="AB298" i="2"/>
  <c r="AC298" i="2"/>
  <c r="G300" i="2"/>
  <c r="S301" i="2"/>
  <c r="AB300" i="2"/>
  <c r="AS300" i="2"/>
  <c r="M302" i="2"/>
  <c r="AB303" i="2"/>
  <c r="AC303" i="2"/>
  <c r="AC333" i="2"/>
  <c r="AB334" i="2"/>
  <c r="G297" i="2"/>
  <c r="G296" i="2"/>
  <c r="CX296" i="2"/>
  <c r="AS297" i="2"/>
  <c r="AC334" i="2"/>
  <c r="AC337" i="2"/>
  <c r="AC199" i="2"/>
  <c r="M228" i="2"/>
  <c r="M227" i="2"/>
  <c r="AC228" i="2"/>
  <c r="AC233" i="2"/>
  <c r="AB268" i="2"/>
  <c r="G269" i="2"/>
  <c r="CE303" i="2"/>
  <c r="AS303" i="2"/>
  <c r="BL302" i="2"/>
  <c r="AR302" i="2"/>
  <c r="AT302" i="2" s="1"/>
  <c r="AU302" i="2" s="1"/>
  <c r="CE301" i="2"/>
  <c r="CE299" i="2"/>
  <c r="CE298" i="2"/>
  <c r="AS298" i="2"/>
  <c r="BL297" i="2"/>
  <c r="AR297" i="2"/>
  <c r="AT297" i="2" s="1"/>
  <c r="AU297" i="2" s="1"/>
  <c r="AR296" i="2"/>
  <c r="AT296" i="2" s="1"/>
  <c r="AU296" i="2" s="1"/>
  <c r="BK304" i="2"/>
  <c r="BL303" i="2"/>
  <c r="CE300" i="2"/>
  <c r="BL300" i="2"/>
  <c r="AR299" i="2"/>
  <c r="AT299" i="2" s="1"/>
  <c r="AU299" i="2" s="1"/>
  <c r="AS296" i="2"/>
  <c r="CD296" i="2"/>
  <c r="CG296" i="2" s="1"/>
  <c r="BK297" i="2"/>
  <c r="CY299" i="2"/>
  <c r="AR301" i="2"/>
  <c r="AT301" i="2" s="1"/>
  <c r="AU301" i="2" s="1"/>
  <c r="S303" i="2"/>
  <c r="CX303" i="2"/>
  <c r="BL304" i="2"/>
  <c r="AB332" i="2"/>
  <c r="G336" i="2"/>
  <c r="BD11" i="2"/>
  <c r="BF12" i="2"/>
  <c r="BF14" i="2"/>
  <c r="BF17" i="2"/>
  <c r="BF21" i="2"/>
  <c r="C29" i="2"/>
  <c r="G162" i="2"/>
  <c r="S162" i="2"/>
  <c r="G167" i="2"/>
  <c r="S167" i="2"/>
  <c r="G196" i="2"/>
  <c r="S196" i="2"/>
  <c r="G199" i="2"/>
  <c r="AB199" i="2"/>
  <c r="G201" i="2"/>
  <c r="S201" i="2"/>
  <c r="AB228" i="2"/>
  <c r="G230" i="2"/>
  <c r="S230" i="2"/>
  <c r="G233" i="2"/>
  <c r="AB233" i="2"/>
  <c r="G235" i="2"/>
  <c r="S235" i="2"/>
  <c r="S262" i="2"/>
  <c r="S261" i="2"/>
  <c r="M265" i="2"/>
  <c r="AC264" i="2"/>
  <c r="AC265" i="2"/>
  <c r="AC269" i="2"/>
  <c r="M297" i="2"/>
  <c r="AC296" i="2"/>
  <c r="CE296" i="2"/>
  <c r="CX298" i="2"/>
  <c r="M300" i="2"/>
  <c r="AC299" i="2"/>
  <c r="M299" i="2"/>
  <c r="CX299" i="2"/>
  <c r="AS301" i="2"/>
  <c r="AB302" i="2"/>
  <c r="CX302" i="2"/>
  <c r="AR304" i="2"/>
  <c r="CX304" i="2"/>
  <c r="AC332" i="2"/>
  <c r="G334" i="2"/>
  <c r="AB333" i="2"/>
  <c r="G339" i="2"/>
  <c r="AB338" i="2"/>
  <c r="AB164" i="2"/>
  <c r="G262" i="2"/>
  <c r="G261" i="2"/>
  <c r="AB261" i="2"/>
  <c r="G267" i="2"/>
  <c r="S267" i="2"/>
  <c r="S297" i="2"/>
  <c r="S296" i="2"/>
  <c r="AC300" i="2"/>
  <c r="M301" i="2"/>
  <c r="AC304" i="2"/>
  <c r="M304" i="2"/>
  <c r="M294" i="2"/>
  <c r="S332" i="2"/>
  <c r="S331" i="2"/>
  <c r="S334" i="2"/>
  <c r="S336" i="2"/>
  <c r="S338" i="2"/>
  <c r="CG132" i="2" l="1"/>
  <c r="CG127" i="2"/>
  <c r="CY127" i="2"/>
  <c r="CY167" i="2"/>
  <c r="AX294" i="2"/>
  <c r="AX301" i="2" s="1"/>
  <c r="AX293" i="2"/>
  <c r="CE268" i="2"/>
  <c r="AS268" i="2"/>
  <c r="BL267" i="2"/>
  <c r="AR267" i="2"/>
  <c r="AT267" i="2" s="1"/>
  <c r="AU267" i="2" s="1"/>
  <c r="CE266" i="2"/>
  <c r="CE264" i="2"/>
  <c r="CE263" i="2"/>
  <c r="CG263" i="2" s="1"/>
  <c r="AS263" i="2"/>
  <c r="BL262" i="2"/>
  <c r="AR262" i="2"/>
  <c r="AR261" i="2"/>
  <c r="AT261" i="2" s="1"/>
  <c r="AU261" i="2" s="1"/>
  <c r="BL269" i="2"/>
  <c r="AR269" i="2"/>
  <c r="BK266" i="2"/>
  <c r="BM266" i="2" s="1"/>
  <c r="CX265" i="2"/>
  <c r="AR265" i="2"/>
  <c r="AS264" i="2"/>
  <c r="AR263" i="2"/>
  <c r="AS262" i="2"/>
  <c r="CX269" i="2"/>
  <c r="CY269" i="2" s="1"/>
  <c r="CX268" i="2"/>
  <c r="CX264" i="2"/>
  <c r="AR264" i="2"/>
  <c r="AT264" i="2" s="1"/>
  <c r="AU264" i="2" s="1"/>
  <c r="BK262" i="2"/>
  <c r="BM262" i="2" s="1"/>
  <c r="BP257" i="2" s="1" a="1"/>
  <c r="CE261" i="2"/>
  <c r="BK269" i="2"/>
  <c r="BM269" i="2" s="1"/>
  <c r="BL268" i="2"/>
  <c r="BK267" i="2"/>
  <c r="BM267" i="2" s="1"/>
  <c r="AS261" i="2"/>
  <c r="AS267" i="2"/>
  <c r="BL266" i="2"/>
  <c r="CX263" i="2"/>
  <c r="CY263" i="2" s="1"/>
  <c r="CE262" i="2"/>
  <c r="CG262" i="2" s="1"/>
  <c r="CX261" i="2"/>
  <c r="CD261" i="2"/>
  <c r="CG261" i="2" s="1"/>
  <c r="BK264" i="2"/>
  <c r="BM264" i="2" s="1"/>
  <c r="BK268" i="2"/>
  <c r="BM268" i="2" s="1"/>
  <c r="CX267" i="2"/>
  <c r="AS266" i="2"/>
  <c r="CE265" i="2"/>
  <c r="CE267" i="2"/>
  <c r="AR266" i="2"/>
  <c r="BL265" i="2"/>
  <c r="AS265" i="2"/>
  <c r="BL263" i="2"/>
  <c r="CX262" i="2"/>
  <c r="CY262" i="2" s="1"/>
  <c r="AR268" i="2"/>
  <c r="AT268" i="2" s="1"/>
  <c r="AU268" i="2" s="1"/>
  <c r="CX266" i="2"/>
  <c r="BK265" i="2"/>
  <c r="BM265" i="2" s="1"/>
  <c r="BL264" i="2"/>
  <c r="BK263" i="2"/>
  <c r="BM263" i="2" s="1"/>
  <c r="CW261" i="2"/>
  <c r="CY261" i="2" s="1"/>
  <c r="CW164" i="2"/>
  <c r="CD164" i="2"/>
  <c r="CD302" i="2"/>
  <c r="CG302" i="2" s="1"/>
  <c r="CW302" i="2"/>
  <c r="CY302" i="2" s="1"/>
  <c r="BK302" i="2"/>
  <c r="BM302" i="2" s="1"/>
  <c r="CW233" i="2"/>
  <c r="CY233" i="2" s="1"/>
  <c r="CD233" i="2"/>
  <c r="CG233" i="2" s="1"/>
  <c r="CJ223" i="2" s="1" a="1"/>
  <c r="CW228" i="2"/>
  <c r="CY228" i="2" s="1"/>
  <c r="CD228" i="2"/>
  <c r="CG228" i="2" s="1"/>
  <c r="CW199" i="2"/>
  <c r="CY199" i="2" s="1"/>
  <c r="CD199" i="2"/>
  <c r="CG199" i="2" s="1"/>
  <c r="H28" i="2"/>
  <c r="Z10" i="2" s="1"/>
  <c r="F29" i="2"/>
  <c r="BF20" i="2"/>
  <c r="BF10" i="2"/>
  <c r="BF9" i="2"/>
  <c r="BF6" i="2"/>
  <c r="BF4" i="2"/>
  <c r="BF23" i="2"/>
  <c r="BF16" i="2"/>
  <c r="BF13" i="2"/>
  <c r="BF11" i="2"/>
  <c r="BF7" i="2"/>
  <c r="BF22" i="2"/>
  <c r="BF19" i="2"/>
  <c r="BF18" i="2"/>
  <c r="BF15" i="2"/>
  <c r="BF8" i="2"/>
  <c r="BF5" i="2"/>
  <c r="BF24" i="2"/>
  <c r="CW268" i="2"/>
  <c r="CD268" i="2"/>
  <c r="CG268" i="2" s="1"/>
  <c r="CW303" i="2"/>
  <c r="CY303" i="2" s="1"/>
  <c r="CD303" i="2"/>
  <c r="CG303" i="2" s="1"/>
  <c r="AR303" i="2"/>
  <c r="AT303" i="2" s="1"/>
  <c r="AU303" i="2" s="1"/>
  <c r="BK303" i="2"/>
  <c r="BM303" i="2" s="1"/>
  <c r="CD300" i="2"/>
  <c r="CG300" i="2" s="1"/>
  <c r="CW300" i="2"/>
  <c r="CY300" i="2" s="1"/>
  <c r="AR300" i="2"/>
  <c r="AT300" i="2" s="1"/>
  <c r="AU300" i="2" s="1"/>
  <c r="BK300" i="2"/>
  <c r="BM300" i="2" s="1"/>
  <c r="CW298" i="2"/>
  <c r="CY298" i="2" s="1"/>
  <c r="BK298" i="2"/>
  <c r="BM298" i="2" s="1"/>
  <c r="AR298" i="2"/>
  <c r="AT298" i="2" s="1"/>
  <c r="AU298" i="2" s="1"/>
  <c r="AX292" i="2" s="1" a="1"/>
  <c r="CD298" i="2"/>
  <c r="CG298" i="2" s="1"/>
  <c r="CD297" i="2"/>
  <c r="CG297" i="2" s="1"/>
  <c r="CW297" i="2"/>
  <c r="CY297" i="2" s="1"/>
  <c r="CW266" i="2"/>
  <c r="CD266" i="2"/>
  <c r="CG266" i="2" s="1"/>
  <c r="CD230" i="2"/>
  <c r="CG230" i="2" s="1"/>
  <c r="CW230" i="2"/>
  <c r="CY230" i="2" s="1"/>
  <c r="BQ226" i="2"/>
  <c r="BQ224" i="2"/>
  <c r="BP223" i="2"/>
  <c r="BP227" i="2"/>
  <c r="BP224" i="2"/>
  <c r="BP226" i="2"/>
  <c r="BQ223" i="2"/>
  <c r="BQ227" i="2"/>
  <c r="BQ225" i="2"/>
  <c r="BP225" i="2"/>
  <c r="BP232" i="2" s="1"/>
  <c r="CW201" i="2"/>
  <c r="AE192" i="2"/>
  <c r="CD201" i="2"/>
  <c r="CW197" i="2"/>
  <c r="CD197" i="2"/>
  <c r="BK201" i="2"/>
  <c r="BM201" i="2" s="1"/>
  <c r="AR201" i="2"/>
  <c r="BK200" i="2"/>
  <c r="BM200" i="2" s="1"/>
  <c r="CX199" i="2"/>
  <c r="CX198" i="2"/>
  <c r="CY198" i="2" s="1"/>
  <c r="BL198" i="2"/>
  <c r="AS198" i="2"/>
  <c r="BK197" i="2"/>
  <c r="BM197" i="2" s="1"/>
  <c r="AR197" i="2"/>
  <c r="AT197" i="2" s="1"/>
  <c r="AU197" i="2" s="1"/>
  <c r="BL196" i="2"/>
  <c r="AR196" i="2"/>
  <c r="AT196" i="2" s="1"/>
  <c r="AU196" i="2" s="1"/>
  <c r="BK195" i="2"/>
  <c r="BM195" i="2" s="1"/>
  <c r="CX194" i="2"/>
  <c r="CW193" i="2"/>
  <c r="CE193" i="2"/>
  <c r="BL201" i="2"/>
  <c r="BK199" i="2"/>
  <c r="BM199" i="2" s="1"/>
  <c r="AR198" i="2"/>
  <c r="AT198" i="2" s="1"/>
  <c r="AU198" i="2" s="1"/>
  <c r="CX197" i="2"/>
  <c r="CE197" i="2"/>
  <c r="BK194" i="2"/>
  <c r="BM194" i="2" s="1"/>
  <c r="CX193" i="2"/>
  <c r="CD193" i="2"/>
  <c r="CG193" i="2" s="1"/>
  <c r="AR193" i="2"/>
  <c r="CE200" i="2"/>
  <c r="CG200" i="2" s="1"/>
  <c r="BL200" i="2"/>
  <c r="AS199" i="2"/>
  <c r="CE198" i="2"/>
  <c r="CG198" i="2" s="1"/>
  <c r="BL197" i="2"/>
  <c r="CX196" i="2"/>
  <c r="CY196" i="2" s="1"/>
  <c r="CE196" i="2"/>
  <c r="CG196" i="2" s="1"/>
  <c r="CX200" i="2"/>
  <c r="CY200" i="2" s="1"/>
  <c r="CX201" i="2"/>
  <c r="AR200" i="2"/>
  <c r="CE199" i="2"/>
  <c r="AS196" i="2"/>
  <c r="CX195" i="2"/>
  <c r="CY195" i="2" s="1"/>
  <c r="BK196" i="2"/>
  <c r="BM196" i="2" s="1"/>
  <c r="BL194" i="2"/>
  <c r="AS194" i="2"/>
  <c r="BL199" i="2"/>
  <c r="AR199" i="2"/>
  <c r="AT199" i="2" s="1"/>
  <c r="AU199" i="2" s="1"/>
  <c r="BK198" i="2"/>
  <c r="BM198" i="2" s="1"/>
  <c r="AS197" i="2"/>
  <c r="BL195" i="2"/>
  <c r="AS195" i="2"/>
  <c r="CE194" i="2"/>
  <c r="AR194" i="2"/>
  <c r="AT194" i="2" s="1"/>
  <c r="AU194" i="2" s="1"/>
  <c r="AS193" i="2"/>
  <c r="AS200" i="2"/>
  <c r="CE195" i="2"/>
  <c r="CG195" i="2" s="1"/>
  <c r="AR195" i="2"/>
  <c r="CD161" i="2"/>
  <c r="CG161" i="2" s="1"/>
  <c r="CW161" i="2"/>
  <c r="BK167" i="2"/>
  <c r="BM167" i="2" s="1"/>
  <c r="AR167" i="2"/>
  <c r="BK166" i="2"/>
  <c r="BM166" i="2" s="1"/>
  <c r="CX165" i="2"/>
  <c r="CY165" i="2" s="1"/>
  <c r="CX164" i="2"/>
  <c r="BL164" i="2"/>
  <c r="AS164" i="2"/>
  <c r="BK163" i="2"/>
  <c r="BM163" i="2" s="1"/>
  <c r="AR163" i="2"/>
  <c r="AT163" i="2" s="1"/>
  <c r="AU163" i="2" s="1"/>
  <c r="BL162" i="2"/>
  <c r="AR162" i="2"/>
  <c r="BK161" i="2"/>
  <c r="BM161" i="2" s="1"/>
  <c r="BL167" i="2"/>
  <c r="BK165" i="2"/>
  <c r="BM165" i="2" s="1"/>
  <c r="AR164" i="2"/>
  <c r="AT164" i="2" s="1"/>
  <c r="AU164" i="2" s="1"/>
  <c r="CX163" i="2"/>
  <c r="CY163" i="2" s="1"/>
  <c r="CE163" i="2"/>
  <c r="CG163" i="2" s="1"/>
  <c r="CX160" i="2"/>
  <c r="CY160" i="2" s="1"/>
  <c r="CW159" i="2"/>
  <c r="CY159" i="2" s="1"/>
  <c r="CE159" i="2"/>
  <c r="CX167" i="2"/>
  <c r="BL165" i="2"/>
  <c r="AS165" i="2"/>
  <c r="CE164" i="2"/>
  <c r="BK164" i="2"/>
  <c r="BM164" i="2" s="1"/>
  <c r="BL161" i="2"/>
  <c r="AS161" i="2"/>
  <c r="AR160" i="2"/>
  <c r="BL166" i="2"/>
  <c r="AS166" i="2"/>
  <c r="CE165" i="2"/>
  <c r="CG165" i="2" s="1"/>
  <c r="AR165" i="2"/>
  <c r="AT165" i="2" s="1"/>
  <c r="AU165" i="2" s="1"/>
  <c r="CE161" i="2"/>
  <c r="AR161" i="2"/>
  <c r="CE160" i="2"/>
  <c r="CG160" i="2" s="1"/>
  <c r="BL160" i="2"/>
  <c r="AS159" i="2"/>
  <c r="CE166" i="2"/>
  <c r="AR166" i="2"/>
  <c r="AT166" i="2" s="1"/>
  <c r="AU166" i="2" s="1"/>
  <c r="BL163" i="2"/>
  <c r="CE162" i="2"/>
  <c r="BK162" i="2"/>
  <c r="BM162" i="2" s="1"/>
  <c r="AS162" i="2"/>
  <c r="CX161" i="2"/>
  <c r="BK160" i="2"/>
  <c r="BM160" i="2" s="1"/>
  <c r="CX159" i="2"/>
  <c r="CD159" i="2"/>
  <c r="AR159" i="2"/>
  <c r="AT159" i="2" s="1"/>
  <c r="AU159" i="2" s="1"/>
  <c r="CX166" i="2"/>
  <c r="AS163" i="2"/>
  <c r="CX162" i="2"/>
  <c r="AS160" i="2"/>
  <c r="CW128" i="2"/>
  <c r="CD128" i="2"/>
  <c r="BK133" i="2"/>
  <c r="BM133" i="2" s="1"/>
  <c r="AR133" i="2"/>
  <c r="BK132" i="2"/>
  <c r="BM132" i="2" s="1"/>
  <c r="CX131" i="2"/>
  <c r="CX130" i="2"/>
  <c r="CY130" i="2" s="1"/>
  <c r="BL130" i="2"/>
  <c r="AS130" i="2"/>
  <c r="BK129" i="2"/>
  <c r="BM129" i="2" s="1"/>
  <c r="AR129" i="2"/>
  <c r="AT129" i="2" s="1"/>
  <c r="AU129" i="2" s="1"/>
  <c r="BL128" i="2"/>
  <c r="AR128" i="2"/>
  <c r="BK127" i="2"/>
  <c r="BM127" i="2" s="1"/>
  <c r="CX126" i="2"/>
  <c r="CW125" i="2"/>
  <c r="CE125" i="2"/>
  <c r="CX133" i="2"/>
  <c r="CY133" i="2" s="1"/>
  <c r="AS132" i="2"/>
  <c r="AR131" i="2"/>
  <c r="BK130" i="2"/>
  <c r="BM130" i="2" s="1"/>
  <c r="BK128" i="2"/>
  <c r="BM128" i="2" s="1"/>
  <c r="AS127" i="2"/>
  <c r="AR126" i="2"/>
  <c r="AR132" i="2"/>
  <c r="AT132" i="2" s="1"/>
  <c r="AU132" i="2" s="1"/>
  <c r="CE131" i="2"/>
  <c r="BL131" i="2"/>
  <c r="AS129" i="2"/>
  <c r="AS128" i="2"/>
  <c r="AR127" i="2"/>
  <c r="AT127" i="2" s="1"/>
  <c r="AU127" i="2" s="1"/>
  <c r="CE126" i="2"/>
  <c r="BL126" i="2"/>
  <c r="AS125" i="2"/>
  <c r="BL133" i="2"/>
  <c r="BK131" i="2"/>
  <c r="BM131" i="2" s="1"/>
  <c r="AR130" i="2"/>
  <c r="CX129" i="2"/>
  <c r="CY129" i="2" s="1"/>
  <c r="CE129" i="2"/>
  <c r="CG129" i="2" s="1"/>
  <c r="BK126" i="2"/>
  <c r="BM126" i="2" s="1"/>
  <c r="CX125" i="2"/>
  <c r="CD125" i="2"/>
  <c r="CG125" i="2" s="1"/>
  <c r="AR125" i="2"/>
  <c r="CX132" i="2"/>
  <c r="CY132" i="2" s="1"/>
  <c r="CE132" i="2"/>
  <c r="BL132" i="2"/>
  <c r="AS131" i="2"/>
  <c r="CE130" i="2"/>
  <c r="CG130" i="2" s="1"/>
  <c r="BL129" i="2"/>
  <c r="CX128" i="2"/>
  <c r="CE128" i="2"/>
  <c r="CX127" i="2"/>
  <c r="CE127" i="2"/>
  <c r="BL127" i="2"/>
  <c r="AS126" i="2"/>
  <c r="CW94" i="2"/>
  <c r="CD94" i="2"/>
  <c r="BK99" i="2"/>
  <c r="BM99" i="2" s="1"/>
  <c r="AR99" i="2"/>
  <c r="BK98" i="2"/>
  <c r="BM98" i="2" s="1"/>
  <c r="CX97" i="2"/>
  <c r="CX96" i="2"/>
  <c r="CY96" i="2" s="1"/>
  <c r="BL96" i="2"/>
  <c r="AS96" i="2"/>
  <c r="BK95" i="2"/>
  <c r="BM95" i="2" s="1"/>
  <c r="AR95" i="2"/>
  <c r="AT95" i="2" s="1"/>
  <c r="AU95" i="2" s="1"/>
  <c r="BL94" i="2"/>
  <c r="AR94" i="2"/>
  <c r="BK93" i="2"/>
  <c r="BM93" i="2" s="1"/>
  <c r="CX92" i="2"/>
  <c r="CW91" i="2"/>
  <c r="CE91" i="2"/>
  <c r="CX99" i="2"/>
  <c r="CY99" i="2" s="1"/>
  <c r="AS98" i="2"/>
  <c r="AR97" i="2"/>
  <c r="BK96" i="2"/>
  <c r="BM96" i="2" s="1"/>
  <c r="BK94" i="2"/>
  <c r="BM94" i="2" s="1"/>
  <c r="AS93" i="2"/>
  <c r="AR92" i="2"/>
  <c r="AR98" i="2"/>
  <c r="CE97" i="2"/>
  <c r="BL97" i="2"/>
  <c r="AS95" i="2"/>
  <c r="AS94" i="2"/>
  <c r="AR93" i="2"/>
  <c r="CE92" i="2"/>
  <c r="CG92" i="2" s="1"/>
  <c r="BL92" i="2"/>
  <c r="AS91" i="2"/>
  <c r="BL99" i="2"/>
  <c r="BK97" i="2"/>
  <c r="BM97" i="2" s="1"/>
  <c r="AR96" i="2"/>
  <c r="CX95" i="2"/>
  <c r="CY95" i="2" s="1"/>
  <c r="CE95" i="2"/>
  <c r="CG95" i="2" s="1"/>
  <c r="BK92" i="2"/>
  <c r="BM92" i="2" s="1"/>
  <c r="BP87" i="2" s="1" a="1"/>
  <c r="BP89" i="2" s="1"/>
  <c r="BP96" i="2" s="1"/>
  <c r="CX91" i="2"/>
  <c r="CG91" i="2"/>
  <c r="CX98" i="2"/>
  <c r="CY98" i="2" s="1"/>
  <c r="CE98" i="2"/>
  <c r="CG98" i="2" s="1"/>
  <c r="BL98" i="2"/>
  <c r="AS97" i="2"/>
  <c r="CE96" i="2"/>
  <c r="CG96" i="2" s="1"/>
  <c r="BL95" i="2"/>
  <c r="CX94" i="2"/>
  <c r="CE94" i="2"/>
  <c r="CX93" i="2"/>
  <c r="CG93" i="2"/>
  <c r="BL93" i="2"/>
  <c r="AS92" i="2"/>
  <c r="F32" i="2"/>
  <c r="H31" i="2"/>
  <c r="Z11" i="2" s="1"/>
  <c r="AA6" i="2"/>
  <c r="K16" i="2"/>
  <c r="CW301" i="2"/>
  <c r="CY301" i="2" s="1"/>
  <c r="BK301" i="2"/>
  <c r="BM301" i="2" s="1"/>
  <c r="CD301" i="2"/>
  <c r="CG301" i="2" s="1"/>
  <c r="CW264" i="2"/>
  <c r="CY264" i="2" s="1"/>
  <c r="CD264" i="2"/>
  <c r="CG264" i="2" s="1"/>
  <c r="CW166" i="2"/>
  <c r="CY166" i="2" s="1"/>
  <c r="CD166" i="2"/>
  <c r="CG166" i="2" s="1"/>
  <c r="CW162" i="2"/>
  <c r="CD162" i="2"/>
  <c r="CG162" i="2" s="1"/>
  <c r="H19" i="2"/>
  <c r="Z7" i="2" s="1"/>
  <c r="F19" i="2"/>
  <c r="G33" i="2"/>
  <c r="F33" i="2"/>
  <c r="J28" i="2"/>
  <c r="K28" i="2" s="1"/>
  <c r="AA10" i="2"/>
  <c r="AA9" i="2"/>
  <c r="J25" i="2"/>
  <c r="K25" i="2" s="1"/>
  <c r="AS8" i="2"/>
  <c r="AT8" i="2" s="1"/>
  <c r="AB8" i="2"/>
  <c r="AA7" i="2"/>
  <c r="J19" i="2"/>
  <c r="K19" i="2" s="1"/>
  <c r="AR6" i="2"/>
  <c r="CD267" i="2"/>
  <c r="CG267" i="2" s="1"/>
  <c r="CW267" i="2"/>
  <c r="CY267" i="2" s="1"/>
  <c r="CW131" i="2"/>
  <c r="CD131" i="2"/>
  <c r="CG131" i="2" s="1"/>
  <c r="CW126" i="2"/>
  <c r="CY126" i="2" s="1"/>
  <c r="CD126" i="2"/>
  <c r="CG126" i="2" s="1"/>
  <c r="CW97" i="2"/>
  <c r="CY97" i="2" s="1"/>
  <c r="CD97" i="2"/>
  <c r="CG97" i="2" s="1"/>
  <c r="CW92" i="2"/>
  <c r="J34" i="2"/>
  <c r="K34" i="2" s="1"/>
  <c r="AA12" i="2"/>
  <c r="J31" i="2"/>
  <c r="K31" i="2" s="1"/>
  <c r="AA11" i="2"/>
  <c r="AR9" i="2"/>
  <c r="CD265" i="2"/>
  <c r="CW265" i="2"/>
  <c r="CY265" i="2" s="1"/>
  <c r="CW194" i="2"/>
  <c r="CY194" i="2" s="1"/>
  <c r="CD194" i="2"/>
  <c r="CG194" i="2" s="1"/>
  <c r="H22" i="2"/>
  <c r="Z8" i="2" s="1"/>
  <c r="F23" i="2"/>
  <c r="AX226" i="2"/>
  <c r="AX224" i="2"/>
  <c r="AX227" i="2"/>
  <c r="AY224" i="2"/>
  <c r="AY226" i="2"/>
  <c r="AY223" i="2"/>
  <c r="AY227" i="2"/>
  <c r="AX223" i="2"/>
  <c r="AY225" i="2"/>
  <c r="AX225" i="2"/>
  <c r="AX232" i="2" s="1"/>
  <c r="BQ90" i="2" l="1"/>
  <c r="AT96" i="2"/>
  <c r="AU96" i="2" s="1"/>
  <c r="AT92" i="2"/>
  <c r="AU92" i="2" s="1"/>
  <c r="AT97" i="2"/>
  <c r="AU97" i="2" s="1"/>
  <c r="CJ224" i="2"/>
  <c r="CK227" i="2"/>
  <c r="CJ226" i="2"/>
  <c r="CK224" i="2"/>
  <c r="CJ225" i="2"/>
  <c r="CJ232" i="2" s="1"/>
  <c r="CK226" i="2"/>
  <c r="CJ227" i="2"/>
  <c r="CK223" i="2"/>
  <c r="CJ223" i="2"/>
  <c r="CK225" i="2"/>
  <c r="BQ89" i="2"/>
  <c r="BP88" i="2"/>
  <c r="AT265" i="2"/>
  <c r="AU265" i="2" s="1"/>
  <c r="AT160" i="2"/>
  <c r="AU160" i="2" s="1"/>
  <c r="CY161" i="2"/>
  <c r="DB155" i="2" s="1" a="1"/>
  <c r="AT200" i="2"/>
  <c r="AU200" i="2" s="1"/>
  <c r="CY193" i="2"/>
  <c r="CY266" i="2"/>
  <c r="AY293" i="2"/>
  <c r="AX292" i="2"/>
  <c r="AY296" i="2"/>
  <c r="AX295" i="2"/>
  <c r="CJ257" i="2" a="1"/>
  <c r="AY294" i="2"/>
  <c r="AX296" i="2"/>
  <c r="AT128" i="2"/>
  <c r="AU128" i="2" s="1"/>
  <c r="CY128" i="2"/>
  <c r="DB121" i="2" s="1" a="1"/>
  <c r="BQ87" i="2"/>
  <c r="BQ91" i="2"/>
  <c r="CY92" i="2"/>
  <c r="BP90" i="2"/>
  <c r="BP87" i="2"/>
  <c r="AT98" i="2"/>
  <c r="AU98" i="2" s="1"/>
  <c r="AT94" i="2"/>
  <c r="AU94" i="2" s="1"/>
  <c r="CG159" i="2"/>
  <c r="AT162" i="2"/>
  <c r="AU162" i="2" s="1"/>
  <c r="BP189" i="2" a="1"/>
  <c r="DB292" i="2" a="1"/>
  <c r="BP292" i="2" a="1"/>
  <c r="AY292" i="2"/>
  <c r="BP91" i="2"/>
  <c r="BQ88" i="2"/>
  <c r="AX6" i="2"/>
  <c r="CY91" i="2"/>
  <c r="AT125" i="2"/>
  <c r="AU125" i="2" s="1"/>
  <c r="CG128" i="2"/>
  <c r="CJ121" i="2" s="1" a="1"/>
  <c r="CJ292" i="2" a="1"/>
  <c r="AY295" i="2"/>
  <c r="K22" i="2"/>
  <c r="CY94" i="2"/>
  <c r="BP121" i="2" a="1"/>
  <c r="BP155" i="2" a="1"/>
  <c r="CY197" i="2"/>
  <c r="DB223" i="2" a="1"/>
  <c r="CY164" i="2"/>
  <c r="CG265" i="2"/>
  <c r="AX9" i="2"/>
  <c r="AY9" i="2" s="1"/>
  <c r="CY131" i="2"/>
  <c r="CY162" i="2"/>
  <c r="AT91" i="2"/>
  <c r="AU91" i="2" s="1"/>
  <c r="AT93" i="2"/>
  <c r="AU93" i="2" s="1"/>
  <c r="CG94" i="2"/>
  <c r="CJ87" i="2" s="1" a="1"/>
  <c r="AT130" i="2"/>
  <c r="AU130" i="2" s="1"/>
  <c r="AT126" i="2"/>
  <c r="AU126" i="2" s="1"/>
  <c r="AT131" i="2"/>
  <c r="AU131" i="2" s="1"/>
  <c r="CY125" i="2"/>
  <c r="AT161" i="2"/>
  <c r="AU161" i="2" s="1"/>
  <c r="AT195" i="2"/>
  <c r="AU195" i="2" s="1"/>
  <c r="AX189" i="2" s="1" a="1"/>
  <c r="AT193" i="2"/>
  <c r="AU193" i="2" s="1"/>
  <c r="CG197" i="2"/>
  <c r="CJ189" i="2" s="1" a="1"/>
  <c r="CY201" i="2"/>
  <c r="CY268" i="2"/>
  <c r="DB257" i="2" s="1" a="1"/>
  <c r="CG164" i="2"/>
  <c r="AT266" i="2"/>
  <c r="AU266" i="2" s="1"/>
  <c r="AT263" i="2"/>
  <c r="AU263" i="2" s="1"/>
  <c r="AT262" i="2"/>
  <c r="AU262" i="2" s="1"/>
  <c r="BC232" i="2"/>
  <c r="AX231" i="2"/>
  <c r="BC230" i="2"/>
  <c r="BC225" i="2"/>
  <c r="BC234" i="2"/>
  <c r="BC231" i="2"/>
  <c r="BC229" i="2"/>
  <c r="BC237" i="2"/>
  <c r="BC227" i="2"/>
  <c r="BC226" i="2"/>
  <c r="BC228" i="2"/>
  <c r="BC235" i="2"/>
  <c r="BC236" i="2"/>
  <c r="BC233" i="2"/>
  <c r="BX97" i="2"/>
  <c r="BX95" i="2"/>
  <c r="BX92" i="2"/>
  <c r="BX99" i="2"/>
  <c r="BX91" i="2"/>
  <c r="BX89" i="2"/>
  <c r="BX101" i="2"/>
  <c r="BX98" i="2"/>
  <c r="BX96" i="2"/>
  <c r="BX94" i="2"/>
  <c r="BX93" i="2"/>
  <c r="BX90" i="2"/>
  <c r="BP94" i="2"/>
  <c r="BX100" i="2"/>
  <c r="AR8" i="2"/>
  <c r="AX8" i="2" s="1"/>
  <c r="AC8" i="2"/>
  <c r="AE8" i="2" s="1"/>
  <c r="CO234" i="2"/>
  <c r="CO230" i="2"/>
  <c r="CO229" i="2"/>
  <c r="CO225" i="2"/>
  <c r="CO236" i="2"/>
  <c r="CO235" i="2"/>
  <c r="CO227" i="2"/>
  <c r="CO237" i="2"/>
  <c r="CO233" i="2"/>
  <c r="CO232" i="2"/>
  <c r="CO231" i="2"/>
  <c r="CO226" i="2"/>
  <c r="CJ231" i="2"/>
  <c r="CO228" i="2"/>
  <c r="AZ9" i="2"/>
  <c r="AB11" i="2"/>
  <c r="AS11" i="2"/>
  <c r="AT11" i="2" s="1"/>
  <c r="AB12" i="2"/>
  <c r="AC12" i="2" s="1"/>
  <c r="AE12" i="2" s="1"/>
  <c r="AS12" i="2"/>
  <c r="AT12" i="2" s="1"/>
  <c r="AX12" i="2" s="1"/>
  <c r="AS7" i="2"/>
  <c r="AT7" i="2" s="1"/>
  <c r="AB7" i="2"/>
  <c r="AF8" i="2"/>
  <c r="AD8" i="2"/>
  <c r="AV8" i="2"/>
  <c r="AW8" i="2"/>
  <c r="BA8" i="2"/>
  <c r="AU8" i="2"/>
  <c r="AS9" i="2"/>
  <c r="AT9" i="2" s="1"/>
  <c r="AB9" i="2"/>
  <c r="AC9" i="2" s="1"/>
  <c r="AE9" i="2" s="1"/>
  <c r="AB10" i="2"/>
  <c r="AS10" i="2"/>
  <c r="AT10" i="2" s="1"/>
  <c r="AR7" i="2"/>
  <c r="AX7" i="2" s="1"/>
  <c r="AC7" i="2"/>
  <c r="AE7" i="2" s="1"/>
  <c r="AB6" i="2"/>
  <c r="AC6" i="2" s="1"/>
  <c r="AE6" i="2" s="1"/>
  <c r="AS6" i="2"/>
  <c r="AT6" i="2" s="1"/>
  <c r="AR11" i="2"/>
  <c r="AX11" i="2" s="1"/>
  <c r="AC11" i="2"/>
  <c r="AE11" i="2" s="1"/>
  <c r="CJ123" i="2"/>
  <c r="CJ130" i="2" s="1"/>
  <c r="CK124" i="2"/>
  <c r="CK121" i="2"/>
  <c r="CJ193" i="2"/>
  <c r="CJ191" i="2"/>
  <c r="CJ198" i="2" s="1"/>
  <c r="CJ189" i="2"/>
  <c r="CK190" i="2"/>
  <c r="BY234" i="2"/>
  <c r="BY233" i="2"/>
  <c r="BX233" i="2"/>
  <c r="BX231" i="2"/>
  <c r="BX228" i="2"/>
  <c r="BP230" i="2"/>
  <c r="BP231" i="2" s="1"/>
  <c r="BY231" i="2" s="1"/>
  <c r="BX236" i="2"/>
  <c r="BX229" i="2"/>
  <c r="BX235" i="2"/>
  <c r="BX225" i="2"/>
  <c r="BX237" i="2"/>
  <c r="BX230" i="2"/>
  <c r="BX227" i="2"/>
  <c r="BX226" i="2"/>
  <c r="BX234" i="2"/>
  <c r="BX232" i="2"/>
  <c r="DC295" i="2"/>
  <c r="DC293" i="2"/>
  <c r="DB292" i="2"/>
  <c r="DB293" i="2"/>
  <c r="DB294" i="2"/>
  <c r="DB301" i="2" s="1"/>
  <c r="DC296" i="2"/>
  <c r="DC294" i="2"/>
  <c r="DB295" i="2"/>
  <c r="AR10" i="2"/>
  <c r="AX10" i="2" s="1"/>
  <c r="AC10" i="2"/>
  <c r="AE10" i="2" s="1"/>
  <c r="DC227" i="2"/>
  <c r="DC225" i="2"/>
  <c r="DC223" i="2"/>
  <c r="DC226" i="2"/>
  <c r="DB224" i="2"/>
  <c r="DB226" i="2"/>
  <c r="DB223" i="2"/>
  <c r="DB227" i="2"/>
  <c r="DB225" i="2"/>
  <c r="DB232" i="2" s="1"/>
  <c r="DC224" i="2"/>
  <c r="CJ261" i="2"/>
  <c r="CJ259" i="2"/>
  <c r="CJ266" i="2" s="1"/>
  <c r="CK260" i="2"/>
  <c r="CJ260" i="2"/>
  <c r="CK257" i="2"/>
  <c r="CK261" i="2"/>
  <c r="CK258" i="2"/>
  <c r="CJ257" i="2"/>
  <c r="BQ260" i="2"/>
  <c r="BQ258" i="2"/>
  <c r="BP257" i="2"/>
  <c r="BP261" i="2"/>
  <c r="BP258" i="2"/>
  <c r="BP260" i="2"/>
  <c r="BQ257" i="2"/>
  <c r="BQ261" i="2"/>
  <c r="BQ259" i="2"/>
  <c r="BP259" i="2"/>
  <c r="BP266" i="2" s="1"/>
  <c r="BC302" i="2"/>
  <c r="BC297" i="2"/>
  <c r="BC296" i="2"/>
  <c r="BC306" i="2"/>
  <c r="AX300" i="2"/>
  <c r="BC298" i="2"/>
  <c r="BC294" i="2"/>
  <c r="BC300" i="2"/>
  <c r="BC299" i="2"/>
  <c r="BC295" i="2"/>
  <c r="BC303" i="2"/>
  <c r="BC304" i="2"/>
  <c r="BC301" i="2"/>
  <c r="BC305" i="2"/>
  <c r="AX87" i="2" l="1" a="1"/>
  <c r="AY87" i="2" s="1"/>
  <c r="DC123" i="2"/>
  <c r="DB125" i="2"/>
  <c r="DB124" i="2"/>
  <c r="DC121" i="2"/>
  <c r="DC122" i="2"/>
  <c r="DB123" i="2"/>
  <c r="DB130" i="2" s="1"/>
  <c r="DC124" i="2"/>
  <c r="DC125" i="2"/>
  <c r="DB121" i="2"/>
  <c r="DB122" i="2"/>
  <c r="AZ6" i="2"/>
  <c r="AY6" i="2"/>
  <c r="CK192" i="2"/>
  <c r="CK191" i="2"/>
  <c r="CJ87" i="2"/>
  <c r="CO89" i="2" s="1"/>
  <c r="CJ88" i="2"/>
  <c r="CJ91" i="2"/>
  <c r="CK91" i="2"/>
  <c r="CJ90" i="2"/>
  <c r="CJ89" i="2"/>
  <c r="CJ96" i="2" s="1"/>
  <c r="CK88" i="2"/>
  <c r="CK87" i="2"/>
  <c r="CJ121" i="2"/>
  <c r="CJ122" i="2"/>
  <c r="CJ125" i="2"/>
  <c r="CK125" i="2"/>
  <c r="CJ124" i="2"/>
  <c r="CJ258" i="2"/>
  <c r="CK259" i="2"/>
  <c r="DB157" i="2"/>
  <c r="DB164" i="2" s="1"/>
  <c r="DC159" i="2"/>
  <c r="DB159" i="2"/>
  <c r="DB158" i="2"/>
  <c r="DC155" i="2"/>
  <c r="DC157" i="2"/>
  <c r="DC156" i="2"/>
  <c r="DC158" i="2"/>
  <c r="DB155" i="2"/>
  <c r="DB156" i="2"/>
  <c r="BY235" i="2"/>
  <c r="BY229" i="2"/>
  <c r="BY227" i="2"/>
  <c r="BY236" i="2"/>
  <c r="BY225" i="2"/>
  <c r="BY230" i="2"/>
  <c r="BY237" i="2"/>
  <c r="CK189" i="2"/>
  <c r="CJ192" i="2"/>
  <c r="CK122" i="2"/>
  <c r="CK90" i="2"/>
  <c r="AX88" i="2"/>
  <c r="AX87" i="2"/>
  <c r="AX89" i="2"/>
  <c r="AX96" i="2" s="1"/>
  <c r="AX90" i="2"/>
  <c r="AX91" i="2"/>
  <c r="AY88" i="2"/>
  <c r="AY91" i="2"/>
  <c r="AY90" i="2"/>
  <c r="DB189" i="2" a="1"/>
  <c r="DB296" i="2"/>
  <c r="DC292" i="2"/>
  <c r="BY226" i="2"/>
  <c r="BD304" i="2"/>
  <c r="BD295" i="2"/>
  <c r="BD296" i="2"/>
  <c r="BD305" i="2"/>
  <c r="BD298" i="2"/>
  <c r="BD302" i="2"/>
  <c r="BD303" i="2"/>
  <c r="BD301" i="2"/>
  <c r="BD300" i="2"/>
  <c r="BD294" i="2"/>
  <c r="BD297" i="2"/>
  <c r="BD299" i="2"/>
  <c r="BD306" i="2"/>
  <c r="BY228" i="2"/>
  <c r="BY232" i="2"/>
  <c r="CK193" i="2"/>
  <c r="CJ190" i="2"/>
  <c r="CK123" i="2"/>
  <c r="CK89" i="2"/>
  <c r="BD237" i="2"/>
  <c r="BD226" i="2"/>
  <c r="BD233" i="2"/>
  <c r="BD228" i="2"/>
  <c r="BD232" i="2"/>
  <c r="BD236" i="2"/>
  <c r="BD225" i="2"/>
  <c r="BD235" i="2"/>
  <c r="BD230" i="2"/>
  <c r="BD234" i="2"/>
  <c r="BD227" i="2"/>
  <c r="BD231" i="2"/>
  <c r="BD229" i="2"/>
  <c r="DC257" i="2"/>
  <c r="DB261" i="2"/>
  <c r="DC261" i="2"/>
  <c r="DB260" i="2"/>
  <c r="DB258" i="2"/>
  <c r="DC259" i="2"/>
  <c r="DB259" i="2"/>
  <c r="DB266" i="2" s="1"/>
  <c r="DC260" i="2"/>
  <c r="DC258" i="2"/>
  <c r="DB257" i="2"/>
  <c r="AY190" i="2"/>
  <c r="AX191" i="2"/>
  <c r="AX198" i="2" s="1"/>
  <c r="AX192" i="2"/>
  <c r="AY191" i="2"/>
  <c r="AX190" i="2"/>
  <c r="AX189" i="2"/>
  <c r="AX193" i="2"/>
  <c r="AY193" i="2"/>
  <c r="AY192" i="2"/>
  <c r="AY189" i="2"/>
  <c r="AX121" i="2" a="1"/>
  <c r="BP189" i="2"/>
  <c r="BQ193" i="2"/>
  <c r="BQ192" i="2"/>
  <c r="BP191" i="2"/>
  <c r="BP198" i="2" s="1"/>
  <c r="BP193" i="2"/>
  <c r="BP192" i="2"/>
  <c r="BQ190" i="2"/>
  <c r="BQ189" i="2"/>
  <c r="BP190" i="2"/>
  <c r="BQ191" i="2"/>
  <c r="DB87" i="2" a="1"/>
  <c r="AX155" i="2" a="1"/>
  <c r="AX257" i="2" a="1"/>
  <c r="BQ156" i="2"/>
  <c r="BP157" i="2"/>
  <c r="BP164" i="2" s="1"/>
  <c r="BQ155" i="2"/>
  <c r="BQ158" i="2"/>
  <c r="BQ159" i="2"/>
  <c r="BP158" i="2"/>
  <c r="BQ157" i="2"/>
  <c r="BP159" i="2"/>
  <c r="BP155" i="2"/>
  <c r="BP156" i="2"/>
  <c r="AY12" i="2"/>
  <c r="AZ12" i="2"/>
  <c r="CP225" i="2"/>
  <c r="CP228" i="2"/>
  <c r="CP235" i="2"/>
  <c r="CP229" i="2"/>
  <c r="CP233" i="2"/>
  <c r="CP236" i="2"/>
  <c r="CP231" i="2"/>
  <c r="CP232" i="2"/>
  <c r="CP227" i="2"/>
  <c r="CP230" i="2"/>
  <c r="CP226" i="2"/>
  <c r="CP234" i="2"/>
  <c r="CP237" i="2"/>
  <c r="BQ122" i="2"/>
  <c r="BP123" i="2"/>
  <c r="BP130" i="2" s="1"/>
  <c r="BQ121" i="2"/>
  <c r="BQ124" i="2"/>
  <c r="BP125" i="2"/>
  <c r="BP121" i="2"/>
  <c r="BP122" i="2"/>
  <c r="BQ123" i="2"/>
  <c r="BP124" i="2"/>
  <c r="BQ125" i="2"/>
  <c r="CJ296" i="2"/>
  <c r="CJ292" i="2"/>
  <c r="CJ293" i="2"/>
  <c r="CK294" i="2"/>
  <c r="CJ294" i="2"/>
  <c r="CJ301" i="2" s="1"/>
  <c r="CJ295" i="2"/>
  <c r="CK296" i="2"/>
  <c r="CK293" i="2"/>
  <c r="CK295" i="2"/>
  <c r="CK292" i="2"/>
  <c r="BQ292" i="2"/>
  <c r="BP293" i="2"/>
  <c r="BP296" i="2"/>
  <c r="BQ295" i="2"/>
  <c r="BQ293" i="2"/>
  <c r="BP295" i="2"/>
  <c r="BP294" i="2"/>
  <c r="BP301" i="2" s="1"/>
  <c r="BQ294" i="2"/>
  <c r="BP292" i="2"/>
  <c r="BQ296" i="2"/>
  <c r="CJ155" i="2" a="1"/>
  <c r="BP95" i="2"/>
  <c r="BP264" i="2"/>
  <c r="BP265" i="2" s="1"/>
  <c r="BX271" i="2"/>
  <c r="BX268" i="2"/>
  <c r="BX267" i="2"/>
  <c r="BX264" i="2"/>
  <c r="BX261" i="2"/>
  <c r="BX269" i="2"/>
  <c r="BX270" i="2"/>
  <c r="BX263" i="2"/>
  <c r="BX265" i="2"/>
  <c r="BX262" i="2"/>
  <c r="BX259" i="2"/>
  <c r="BX260" i="2"/>
  <c r="BX266" i="2"/>
  <c r="CO269" i="2"/>
  <c r="CO265" i="2"/>
  <c r="CO261" i="2"/>
  <c r="CO270" i="2"/>
  <c r="CO268" i="2"/>
  <c r="CO267" i="2"/>
  <c r="CO266" i="2"/>
  <c r="CO264" i="2"/>
  <c r="CO259" i="2"/>
  <c r="CO271" i="2"/>
  <c r="CJ265" i="2"/>
  <c r="CO260" i="2"/>
  <c r="CO263" i="2"/>
  <c r="CO262" i="2"/>
  <c r="DJ231" i="2"/>
  <c r="DJ237" i="2"/>
  <c r="DJ235" i="2"/>
  <c r="DJ234" i="2"/>
  <c r="DJ230" i="2"/>
  <c r="DJ229" i="2"/>
  <c r="DJ226" i="2"/>
  <c r="DJ228" i="2"/>
  <c r="DJ225" i="2"/>
  <c r="DJ232" i="2"/>
  <c r="DJ227" i="2"/>
  <c r="DJ236" i="2"/>
  <c r="DJ233" i="2"/>
  <c r="DB231" i="2"/>
  <c r="AY10" i="2"/>
  <c r="AZ10" i="2"/>
  <c r="DJ302" i="2"/>
  <c r="DJ297" i="2"/>
  <c r="DJ294" i="2"/>
  <c r="DJ306" i="2"/>
  <c r="DJ304" i="2"/>
  <c r="DJ298" i="2"/>
  <c r="DJ296" i="2"/>
  <c r="DJ303" i="2"/>
  <c r="DJ300" i="2"/>
  <c r="DJ295" i="2"/>
  <c r="DJ305" i="2"/>
  <c r="DB300" i="2"/>
  <c r="DJ301" i="2"/>
  <c r="DJ299" i="2"/>
  <c r="CO191" i="2"/>
  <c r="CJ197" i="2"/>
  <c r="CO132" i="2"/>
  <c r="CO128" i="2"/>
  <c r="CO127" i="2"/>
  <c r="CO123" i="2"/>
  <c r="CO135" i="2"/>
  <c r="CO131" i="2"/>
  <c r="CO129" i="2"/>
  <c r="CO126" i="2"/>
  <c r="CO125" i="2"/>
  <c r="CO124" i="2"/>
  <c r="CO130" i="2"/>
  <c r="CJ129" i="2"/>
  <c r="CO134" i="2"/>
  <c r="CO133" i="2"/>
  <c r="CO94" i="2"/>
  <c r="CO95" i="2"/>
  <c r="CO96" i="2"/>
  <c r="CJ95" i="2"/>
  <c r="CP89" i="2" s="1"/>
  <c r="AY11" i="2"/>
  <c r="AZ11" i="2"/>
  <c r="AV6" i="2"/>
  <c r="AW6" i="2"/>
  <c r="BA6" i="2"/>
  <c r="AU6" i="2"/>
  <c r="AD6" i="2"/>
  <c r="AF6" i="2"/>
  <c r="AZ7" i="2"/>
  <c r="AY7" i="2"/>
  <c r="AW10" i="2"/>
  <c r="BA10" i="2"/>
  <c r="AV10" i="2"/>
  <c r="AU10" i="2"/>
  <c r="AF10" i="2"/>
  <c r="AD10" i="2"/>
  <c r="AF9" i="2"/>
  <c r="AD9" i="2"/>
  <c r="BA9" i="2"/>
  <c r="AW9" i="2"/>
  <c r="AV9" i="2"/>
  <c r="AU9" i="2"/>
  <c r="AD7" i="2"/>
  <c r="AF7" i="2"/>
  <c r="AV7" i="2"/>
  <c r="AW7" i="2"/>
  <c r="BA7" i="2"/>
  <c r="AU7" i="2"/>
  <c r="DJ129" i="2"/>
  <c r="DJ134" i="2"/>
  <c r="DJ131" i="2"/>
  <c r="DJ130" i="2"/>
  <c r="DB129" i="2"/>
  <c r="DJ126" i="2"/>
  <c r="DJ125" i="2"/>
  <c r="DJ123" i="2"/>
  <c r="DJ135" i="2"/>
  <c r="DJ133" i="2"/>
  <c r="DJ132" i="2"/>
  <c r="DJ128" i="2"/>
  <c r="DJ127" i="2"/>
  <c r="DJ124" i="2"/>
  <c r="AU12" i="2"/>
  <c r="AW12" i="2"/>
  <c r="BA12" i="2"/>
  <c r="AV12" i="2"/>
  <c r="AF12" i="2"/>
  <c r="AD12" i="2"/>
  <c r="AW11" i="2"/>
  <c r="BA11" i="2"/>
  <c r="AV11" i="2"/>
  <c r="AU11" i="2"/>
  <c r="AF11" i="2"/>
  <c r="AD11" i="2"/>
  <c r="AZ8" i="2"/>
  <c r="AY8" i="2"/>
  <c r="CO99" i="2" l="1"/>
  <c r="CO90" i="2"/>
  <c r="CO97" i="2"/>
  <c r="CO98" i="2"/>
  <c r="CO100" i="2"/>
  <c r="CO91" i="2"/>
  <c r="CO101" i="2"/>
  <c r="AY89" i="2"/>
  <c r="CO92" i="2"/>
  <c r="CO93" i="2"/>
  <c r="BY263" i="2"/>
  <c r="BY270" i="2"/>
  <c r="BY259" i="2"/>
  <c r="BY264" i="2"/>
  <c r="BY262" i="2"/>
  <c r="BY268" i="2"/>
  <c r="BY269" i="2"/>
  <c r="BY266" i="2"/>
  <c r="BY271" i="2"/>
  <c r="BY261" i="2"/>
  <c r="BY260" i="2"/>
  <c r="BY265" i="2"/>
  <c r="BY267" i="2"/>
  <c r="CP96" i="2"/>
  <c r="CP94" i="2"/>
  <c r="CP97" i="2"/>
  <c r="CP90" i="2"/>
  <c r="CP100" i="2"/>
  <c r="CP93" i="2"/>
  <c r="CP95" i="2"/>
  <c r="CP99" i="2"/>
  <c r="CP92" i="2"/>
  <c r="CP91" i="2"/>
  <c r="CP98" i="2"/>
  <c r="CP101" i="2"/>
  <c r="CP197" i="2"/>
  <c r="CP200" i="2"/>
  <c r="CP193" i="2"/>
  <c r="CP203" i="2"/>
  <c r="CP201" i="2"/>
  <c r="CP192" i="2"/>
  <c r="CP194" i="2"/>
  <c r="CP191" i="2"/>
  <c r="CP199" i="2"/>
  <c r="CP198" i="2"/>
  <c r="CP202" i="2"/>
  <c r="CP196" i="2"/>
  <c r="CP195" i="2"/>
  <c r="DK299" i="2"/>
  <c r="DK295" i="2"/>
  <c r="DK302" i="2"/>
  <c r="DK303" i="2"/>
  <c r="DK297" i="2"/>
  <c r="DK304" i="2"/>
  <c r="DK306" i="2"/>
  <c r="DK296" i="2"/>
  <c r="DK301" i="2"/>
  <c r="DK305" i="2"/>
  <c r="DK298" i="2"/>
  <c r="DK294" i="2"/>
  <c r="DK300" i="2"/>
  <c r="CJ155" i="2"/>
  <c r="CJ156" i="2"/>
  <c r="CJ159" i="2"/>
  <c r="CK159" i="2"/>
  <c r="CK158" i="2"/>
  <c r="CK155" i="2"/>
  <c r="CK156" i="2"/>
  <c r="CJ157" i="2"/>
  <c r="CJ164" i="2" s="1"/>
  <c r="CJ158" i="2"/>
  <c r="CK157" i="2"/>
  <c r="AX260" i="2"/>
  <c r="AY260" i="2"/>
  <c r="AY259" i="2"/>
  <c r="AY258" i="2"/>
  <c r="AX259" i="2"/>
  <c r="AX266" i="2" s="1"/>
  <c r="AX258" i="2"/>
  <c r="AY257" i="2"/>
  <c r="AX257" i="2"/>
  <c r="AY261" i="2"/>
  <c r="AX261" i="2"/>
  <c r="BX194" i="2"/>
  <c r="BX196" i="2"/>
  <c r="BX191" i="2"/>
  <c r="BP196" i="2"/>
  <c r="BX192" i="2"/>
  <c r="BX201" i="2"/>
  <c r="BX199" i="2"/>
  <c r="BX202" i="2"/>
  <c r="BX198" i="2"/>
  <c r="BX193" i="2"/>
  <c r="BX200" i="2"/>
  <c r="BX195" i="2"/>
  <c r="BX197" i="2"/>
  <c r="BX203" i="2"/>
  <c r="DJ268" i="2"/>
  <c r="DJ260" i="2"/>
  <c r="DJ263" i="2"/>
  <c r="DJ266" i="2"/>
  <c r="DJ269" i="2"/>
  <c r="DJ271" i="2"/>
  <c r="DJ267" i="2"/>
  <c r="DJ264" i="2"/>
  <c r="DJ270" i="2"/>
  <c r="DB265" i="2"/>
  <c r="DJ262" i="2"/>
  <c r="DJ261" i="2"/>
  <c r="DJ265" i="2"/>
  <c r="DJ259" i="2"/>
  <c r="CP271" i="2"/>
  <c r="CP262" i="2"/>
  <c r="CP261" i="2"/>
  <c r="CP264" i="2"/>
  <c r="CP260" i="2"/>
  <c r="CP268" i="2"/>
  <c r="CP266" i="2"/>
  <c r="CP270" i="2"/>
  <c r="CP269" i="2"/>
  <c r="CP265" i="2"/>
  <c r="CP267" i="2"/>
  <c r="CP259" i="2"/>
  <c r="CP263" i="2"/>
  <c r="BY101" i="2"/>
  <c r="BY96" i="2"/>
  <c r="BY95" i="2"/>
  <c r="BY89" i="2"/>
  <c r="BY100" i="2"/>
  <c r="BY94" i="2"/>
  <c r="BY97" i="2"/>
  <c r="BY99" i="2"/>
  <c r="BY93" i="2"/>
  <c r="BY92" i="2"/>
  <c r="BY91" i="2"/>
  <c r="BY98" i="2"/>
  <c r="BY90" i="2"/>
  <c r="CO300" i="2"/>
  <c r="CO305" i="2"/>
  <c r="CO306" i="2"/>
  <c r="CO295" i="2"/>
  <c r="CO297" i="2"/>
  <c r="CO299" i="2"/>
  <c r="CO301" i="2"/>
  <c r="CO304" i="2"/>
  <c r="CO294" i="2"/>
  <c r="CO303" i="2"/>
  <c r="CO302" i="2"/>
  <c r="CJ300" i="2"/>
  <c r="CO296" i="2"/>
  <c r="CO298" i="2"/>
  <c r="BP162" i="2"/>
  <c r="BX166" i="2"/>
  <c r="BX158" i="2"/>
  <c r="BX160" i="2"/>
  <c r="BX162" i="2"/>
  <c r="BX164" i="2"/>
  <c r="BX163" i="2"/>
  <c r="BX157" i="2"/>
  <c r="BX161" i="2"/>
  <c r="BX159" i="2"/>
  <c r="BX169" i="2"/>
  <c r="BX167" i="2"/>
  <c r="BX165" i="2"/>
  <c r="BX168" i="2"/>
  <c r="BC96" i="2"/>
  <c r="BC100" i="2"/>
  <c r="BC98" i="2"/>
  <c r="BC91" i="2"/>
  <c r="AX95" i="2"/>
  <c r="BC99" i="2"/>
  <c r="BC95" i="2"/>
  <c r="BC90" i="2"/>
  <c r="BC94" i="2"/>
  <c r="BC97" i="2"/>
  <c r="BC93" i="2"/>
  <c r="BC101" i="2"/>
  <c r="BC89" i="2"/>
  <c r="BC92" i="2"/>
  <c r="BX131" i="2"/>
  <c r="BX125" i="2"/>
  <c r="BX130" i="2"/>
  <c r="BP128" i="2"/>
  <c r="BP129" i="2" s="1"/>
  <c r="BX129" i="2"/>
  <c r="BX123" i="2"/>
  <c r="BX128" i="2"/>
  <c r="BX134" i="2"/>
  <c r="BX126" i="2"/>
  <c r="BX135" i="2"/>
  <c r="BX127" i="2"/>
  <c r="BX124" i="2"/>
  <c r="BX132" i="2"/>
  <c r="BX133" i="2"/>
  <c r="BP163" i="2"/>
  <c r="AX156" i="2"/>
  <c r="AX155" i="2"/>
  <c r="AY155" i="2"/>
  <c r="AY159" i="2"/>
  <c r="AY158" i="2"/>
  <c r="AX157" i="2"/>
  <c r="AX164" i="2" s="1"/>
  <c r="AX158" i="2"/>
  <c r="AX159" i="2"/>
  <c r="AY156" i="2"/>
  <c r="AY157" i="2"/>
  <c r="BP197" i="2"/>
  <c r="AY125" i="2"/>
  <c r="AY122" i="2"/>
  <c r="AX123" i="2"/>
  <c r="AX130" i="2" s="1"/>
  <c r="AY121" i="2"/>
  <c r="AX124" i="2"/>
  <c r="AX121" i="2"/>
  <c r="AX122" i="2"/>
  <c r="AX125" i="2"/>
  <c r="AY123" i="2"/>
  <c r="AY124" i="2"/>
  <c r="DJ167" i="2"/>
  <c r="DJ160" i="2"/>
  <c r="DJ168" i="2"/>
  <c r="DJ166" i="2"/>
  <c r="DJ159" i="2"/>
  <c r="DB163" i="2"/>
  <c r="DJ163" i="2"/>
  <c r="DJ162" i="2"/>
  <c r="DJ165" i="2"/>
  <c r="DJ158" i="2"/>
  <c r="DJ164" i="2"/>
  <c r="DJ161" i="2"/>
  <c r="DJ157" i="2"/>
  <c r="DJ169" i="2"/>
  <c r="DK134" i="2"/>
  <c r="DK124" i="2"/>
  <c r="DK127" i="2"/>
  <c r="DK133" i="2"/>
  <c r="DK123" i="2"/>
  <c r="DK131" i="2"/>
  <c r="DK135" i="2"/>
  <c r="DK128" i="2"/>
  <c r="DK126" i="2"/>
  <c r="DK132" i="2"/>
  <c r="DK130" i="2"/>
  <c r="DK129" i="2"/>
  <c r="DK125" i="2"/>
  <c r="CP130" i="2"/>
  <c r="CP128" i="2"/>
  <c r="CP131" i="2"/>
  <c r="CP124" i="2"/>
  <c r="CP134" i="2"/>
  <c r="CP127" i="2"/>
  <c r="CP129" i="2"/>
  <c r="CP132" i="2"/>
  <c r="CP125" i="2"/>
  <c r="CP126" i="2"/>
  <c r="CP123" i="2"/>
  <c r="CP133" i="2"/>
  <c r="CP135" i="2"/>
  <c r="DK236" i="2"/>
  <c r="DK226" i="2"/>
  <c r="DK229" i="2"/>
  <c r="DK227" i="2"/>
  <c r="DK230" i="2"/>
  <c r="DK225" i="2"/>
  <c r="DK232" i="2"/>
  <c r="DK237" i="2"/>
  <c r="DK233" i="2"/>
  <c r="DK234" i="2"/>
  <c r="DK235" i="2"/>
  <c r="DK231" i="2"/>
  <c r="DK228" i="2"/>
  <c r="BP299" i="2"/>
  <c r="BP300" i="2" s="1"/>
  <c r="BX297" i="2"/>
  <c r="BX306" i="2"/>
  <c r="BX296" i="2"/>
  <c r="BX294" i="2"/>
  <c r="BX295" i="2"/>
  <c r="BX305" i="2"/>
  <c r="BX303" i="2"/>
  <c r="BX301" i="2"/>
  <c r="BX304" i="2"/>
  <c r="BX302" i="2"/>
  <c r="BX298" i="2"/>
  <c r="BX300" i="2"/>
  <c r="BX299" i="2"/>
  <c r="DB89" i="2"/>
  <c r="DB96" i="2" s="1"/>
  <c r="DC90" i="2"/>
  <c r="DC91" i="2"/>
  <c r="DB87" i="2"/>
  <c r="DB95" i="2" s="1"/>
  <c r="DB88" i="2"/>
  <c r="DC89" i="2"/>
  <c r="DB91" i="2"/>
  <c r="DB90" i="2"/>
  <c r="DC88" i="2"/>
  <c r="DC87" i="2"/>
  <c r="BC196" i="2"/>
  <c r="BC195" i="2"/>
  <c r="BC199" i="2"/>
  <c r="BC191" i="2"/>
  <c r="BC203" i="2"/>
  <c r="BC192" i="2"/>
  <c r="BC198" i="2"/>
  <c r="BC200" i="2"/>
  <c r="BC194" i="2"/>
  <c r="BC201" i="2"/>
  <c r="BC202" i="2"/>
  <c r="AX197" i="2"/>
  <c r="BC193" i="2"/>
  <c r="BC197" i="2"/>
  <c r="DC189" i="2"/>
  <c r="DB193" i="2"/>
  <c r="DC192" i="2"/>
  <c r="DB192" i="2"/>
  <c r="DC193" i="2"/>
  <c r="DB190" i="2"/>
  <c r="DB189" i="2"/>
  <c r="DC190" i="2"/>
  <c r="DB191" i="2"/>
  <c r="DB198" i="2" s="1"/>
  <c r="DC191" i="2"/>
  <c r="BY134" i="2" l="1"/>
  <c r="BY128" i="2"/>
  <c r="BY131" i="2"/>
  <c r="BY133" i="2"/>
  <c r="BY127" i="2"/>
  <c r="BY126" i="2"/>
  <c r="BY132" i="2"/>
  <c r="BY124" i="2"/>
  <c r="BY125" i="2"/>
  <c r="BY129" i="2"/>
  <c r="BY123" i="2"/>
  <c r="BY135" i="2"/>
  <c r="BY130" i="2"/>
  <c r="BY306" i="2"/>
  <c r="BY298" i="2"/>
  <c r="BY300" i="2"/>
  <c r="BY302" i="2"/>
  <c r="BY295" i="2"/>
  <c r="BY304" i="2"/>
  <c r="BY296" i="2"/>
  <c r="BY301" i="2"/>
  <c r="BY303" i="2"/>
  <c r="BY297" i="2"/>
  <c r="BY299" i="2"/>
  <c r="BY294" i="2"/>
  <c r="BY305" i="2"/>
  <c r="BY166" i="2"/>
  <c r="BY158" i="2"/>
  <c r="BY159" i="2"/>
  <c r="BY164" i="2"/>
  <c r="BY163" i="2"/>
  <c r="BY157" i="2"/>
  <c r="BY169" i="2"/>
  <c r="BY161" i="2"/>
  <c r="BY160" i="2"/>
  <c r="BY168" i="2"/>
  <c r="BY165" i="2"/>
  <c r="BY167" i="2"/>
  <c r="BY162" i="2"/>
  <c r="BD193" i="2"/>
  <c r="BD195" i="2"/>
  <c r="BD191" i="2"/>
  <c r="BD203" i="2"/>
  <c r="BD199" i="2"/>
  <c r="BD200" i="2"/>
  <c r="BD201" i="2"/>
  <c r="BD192" i="2"/>
  <c r="BD198" i="2"/>
  <c r="BD197" i="2"/>
  <c r="BD194" i="2"/>
  <c r="BD196" i="2"/>
  <c r="BD202" i="2"/>
  <c r="DK168" i="2"/>
  <c r="DK158" i="2"/>
  <c r="DK161" i="2"/>
  <c r="DK167" i="2"/>
  <c r="DK165" i="2"/>
  <c r="DK164" i="2"/>
  <c r="DK166" i="2"/>
  <c r="DK160" i="2"/>
  <c r="DK163" i="2"/>
  <c r="DK159" i="2"/>
  <c r="DK162" i="2"/>
  <c r="DK157" i="2"/>
  <c r="DK169" i="2"/>
  <c r="BY200" i="2"/>
  <c r="BY192" i="2"/>
  <c r="BY193" i="2"/>
  <c r="BY203" i="2"/>
  <c r="BY198" i="2"/>
  <c r="BY199" i="2"/>
  <c r="BY194" i="2"/>
  <c r="BY202" i="2"/>
  <c r="BY196" i="2"/>
  <c r="BY191" i="2"/>
  <c r="BY201" i="2"/>
  <c r="BY195" i="2"/>
  <c r="BY197" i="2"/>
  <c r="CP306" i="2"/>
  <c r="CP297" i="2"/>
  <c r="CP299" i="2"/>
  <c r="CP296" i="2"/>
  <c r="CP301" i="2"/>
  <c r="CP300" i="2"/>
  <c r="CP304" i="2"/>
  <c r="CP294" i="2"/>
  <c r="CP305" i="2"/>
  <c r="CP298" i="2"/>
  <c r="CP302" i="2"/>
  <c r="CP303" i="2"/>
  <c r="CP295" i="2"/>
  <c r="BC267" i="2"/>
  <c r="BC265" i="2"/>
  <c r="BC271" i="2"/>
  <c r="BC264" i="2"/>
  <c r="BC262" i="2"/>
  <c r="BC259" i="2"/>
  <c r="BC263" i="2"/>
  <c r="BC270" i="2"/>
  <c r="BC268" i="2"/>
  <c r="AX265" i="2"/>
  <c r="BC269" i="2"/>
  <c r="BC261" i="2"/>
  <c r="BC266" i="2"/>
  <c r="BC260" i="2"/>
  <c r="DJ197" i="2"/>
  <c r="DJ196" i="2"/>
  <c r="DJ193" i="2"/>
  <c r="DJ198" i="2"/>
  <c r="DJ203" i="2"/>
  <c r="DJ195" i="2"/>
  <c r="DJ199" i="2"/>
  <c r="DJ191" i="2"/>
  <c r="DJ202" i="2"/>
  <c r="DJ201" i="2"/>
  <c r="DJ192" i="2"/>
  <c r="DB197" i="2"/>
  <c r="DJ200" i="2"/>
  <c r="DJ194" i="2"/>
  <c r="BD100" i="2"/>
  <c r="BD98" i="2"/>
  <c r="BD101" i="2"/>
  <c r="BD90" i="2"/>
  <c r="BD99" i="2"/>
  <c r="BD95" i="2"/>
  <c r="BD96" i="2"/>
  <c r="BD97" i="2"/>
  <c r="BD93" i="2"/>
  <c r="BD94" i="2"/>
  <c r="BD91" i="2"/>
  <c r="BD92" i="2"/>
  <c r="BD89" i="2"/>
  <c r="BC164" i="2"/>
  <c r="BC163" i="2"/>
  <c r="BC160" i="2"/>
  <c r="BC159" i="2"/>
  <c r="AX163" i="2"/>
  <c r="BC161" i="2"/>
  <c r="BC168" i="2"/>
  <c r="BC158" i="2"/>
  <c r="BC162" i="2"/>
  <c r="BC157" i="2"/>
  <c r="BC167" i="2"/>
  <c r="BC166" i="2"/>
  <c r="BC169" i="2"/>
  <c r="BC165" i="2"/>
  <c r="DK100" i="2"/>
  <c r="DK93" i="2"/>
  <c r="DK99" i="2"/>
  <c r="DK89" i="2"/>
  <c r="DK97" i="2"/>
  <c r="DK96" i="2"/>
  <c r="DK98" i="2"/>
  <c r="DK95" i="2"/>
  <c r="DK94" i="2"/>
  <c r="DK92" i="2"/>
  <c r="DK101" i="2"/>
  <c r="DK91" i="2"/>
  <c r="DJ100" i="2"/>
  <c r="DJ91" i="2"/>
  <c r="DJ98" i="2"/>
  <c r="DJ89" i="2"/>
  <c r="DJ94" i="2"/>
  <c r="DJ92" i="2"/>
  <c r="DJ90" i="2"/>
  <c r="DJ97" i="2"/>
  <c r="DJ95" i="2"/>
  <c r="DJ99" i="2"/>
  <c r="DJ96" i="2"/>
  <c r="DJ101" i="2"/>
  <c r="DJ93" i="2"/>
  <c r="BC128" i="2"/>
  <c r="BC131" i="2"/>
  <c r="BC127" i="2"/>
  <c r="BC123" i="2"/>
  <c r="BC126" i="2"/>
  <c r="BC135" i="2"/>
  <c r="BC130" i="2"/>
  <c r="BC134" i="2"/>
  <c r="BC132" i="2"/>
  <c r="BC125" i="2"/>
  <c r="AX129" i="2"/>
  <c r="BC133" i="2"/>
  <c r="BC124" i="2"/>
  <c r="BC129" i="2"/>
  <c r="DK264" i="2"/>
  <c r="DK267" i="2"/>
  <c r="DK260" i="2"/>
  <c r="DK263" i="2"/>
  <c r="DK266" i="2"/>
  <c r="DK259" i="2"/>
  <c r="DK265" i="2"/>
  <c r="DK271" i="2"/>
  <c r="DK262" i="2"/>
  <c r="DK261" i="2"/>
  <c r="DK269" i="2"/>
  <c r="DK268" i="2"/>
  <c r="DK270" i="2"/>
  <c r="CO196" i="2"/>
  <c r="CO161" i="2"/>
  <c r="CO167" i="2"/>
  <c r="CO159" i="2"/>
  <c r="CO203" i="2"/>
  <c r="CO197" i="2"/>
  <c r="CO164" i="2"/>
  <c r="CO162" i="2"/>
  <c r="CO160" i="2"/>
  <c r="CO198" i="2"/>
  <c r="CO195" i="2"/>
  <c r="CO202" i="2"/>
  <c r="CO157" i="2"/>
  <c r="CO158" i="2"/>
  <c r="CJ163" i="2"/>
  <c r="CO193" i="2"/>
  <c r="CO168" i="2"/>
  <c r="CO163" i="2"/>
  <c r="CO169" i="2"/>
  <c r="CO166" i="2"/>
  <c r="CO201" i="2"/>
  <c r="CO165" i="2"/>
  <c r="CO194" i="2"/>
  <c r="CO199" i="2"/>
  <c r="CO192" i="2"/>
  <c r="CO200" i="2"/>
  <c r="BD134" i="2" l="1"/>
  <c r="BD132" i="2"/>
  <c r="BD135" i="2"/>
  <c r="BD124" i="2"/>
  <c r="BD129" i="2"/>
  <c r="BD130" i="2"/>
  <c r="BD133" i="2"/>
  <c r="BD123" i="2"/>
  <c r="BD127" i="2"/>
  <c r="BD131" i="2"/>
  <c r="BD128" i="2"/>
  <c r="BD126" i="2"/>
  <c r="BD125" i="2"/>
  <c r="CP163" i="2"/>
  <c r="CP162" i="2"/>
  <c r="CP168" i="2"/>
  <c r="CP158" i="2"/>
  <c r="CP167" i="2"/>
  <c r="CP157" i="2"/>
  <c r="CP160" i="2"/>
  <c r="CP166" i="2"/>
  <c r="CP165" i="2"/>
  <c r="CP161" i="2"/>
  <c r="CP159" i="2"/>
  <c r="CP169" i="2"/>
  <c r="CP164" i="2"/>
  <c r="BD169" i="2"/>
  <c r="BD160" i="2"/>
  <c r="BD165" i="2"/>
  <c r="BD166" i="2"/>
  <c r="BD164" i="2"/>
  <c r="BD168" i="2"/>
  <c r="BD161" i="2"/>
  <c r="BD163" i="2"/>
  <c r="BD158" i="2"/>
  <c r="BD157" i="2"/>
  <c r="BD167" i="2"/>
  <c r="BD159" i="2"/>
  <c r="BD162" i="2"/>
  <c r="DK203" i="2"/>
  <c r="DK193" i="2"/>
  <c r="DK200" i="2"/>
  <c r="DK195" i="2"/>
  <c r="DK198" i="2"/>
  <c r="DK196" i="2"/>
  <c r="DK202" i="2"/>
  <c r="DK201" i="2"/>
  <c r="DK192" i="2"/>
  <c r="DK194" i="2"/>
  <c r="DK191" i="2"/>
  <c r="DK199" i="2"/>
  <c r="DK197" i="2"/>
  <c r="BD270" i="2"/>
  <c r="BD263" i="2"/>
  <c r="BD266" i="2"/>
  <c r="BD271" i="2"/>
  <c r="BD267" i="2"/>
  <c r="BD261" i="2"/>
  <c r="BD259" i="2"/>
  <c r="BD269" i="2"/>
  <c r="BD260" i="2"/>
  <c r="BD262" i="2"/>
  <c r="BD264" i="2"/>
  <c r="BD265" i="2"/>
  <c r="BD268" i="2"/>
</calcChain>
</file>

<file path=xl/sharedStrings.xml><?xml version="1.0" encoding="utf-8"?>
<sst xmlns="http://schemas.openxmlformats.org/spreadsheetml/2006/main" count="1186" uniqueCount="110">
  <si>
    <t>Puedes modificar</t>
  </si>
  <si>
    <t>Solucion madre</t>
  </si>
  <si>
    <t>Agua/ tween</t>
  </si>
  <si>
    <t>Calculos para la solucion madre</t>
  </si>
  <si>
    <t>Calculos para la solucion patron</t>
  </si>
  <si>
    <t>Volumen [ml]</t>
  </si>
  <si>
    <t>L</t>
  </si>
  <si>
    <t>surfactante</t>
  </si>
  <si>
    <t>Diseño factorial</t>
  </si>
  <si>
    <t>Concentraciones deseadas [mg/L]</t>
  </si>
  <si>
    <t>V_sol_m [ml]</t>
  </si>
  <si>
    <t>fenantreno añadido [g]</t>
  </si>
  <si>
    <t>Surfactante [mL a C_f]</t>
  </si>
  <si>
    <t>Surfactante</t>
  </si>
  <si>
    <t>La curva de calibración se realizó con:</t>
  </si>
  <si>
    <t>Fenantreno</t>
  </si>
  <si>
    <t>mg/L</t>
  </si>
  <si>
    <t>Tween 80</t>
  </si>
  <si>
    <t>uL/L</t>
  </si>
  <si>
    <t>CMC</t>
  </si>
  <si>
    <t>mL/L</t>
  </si>
  <si>
    <t>mL</t>
  </si>
  <si>
    <t>DISEÑO FACTORIAL</t>
  </si>
  <si>
    <t>T2</t>
  </si>
  <si>
    <t>Rellenear</t>
  </si>
  <si>
    <t>FREUNDLICH</t>
  </si>
  <si>
    <t>Curva isoterma</t>
  </si>
  <si>
    <t>LANGMUIR</t>
  </si>
  <si>
    <t>C_e</t>
  </si>
  <si>
    <t>q_e</t>
  </si>
  <si>
    <t>DATOS</t>
  </si>
  <si>
    <t>C_0, teo</t>
  </si>
  <si>
    <t>Promedio_outlier C-0 real</t>
  </si>
  <si>
    <t>Abs_e</t>
  </si>
  <si>
    <t>ln(C_e)</t>
  </si>
  <si>
    <t>ln(q_e)</t>
  </si>
  <si>
    <t>Rr</t>
  </si>
  <si>
    <t>1/n_f</t>
  </si>
  <si>
    <t>1/ce</t>
  </si>
  <si>
    <t>logCe</t>
  </si>
  <si>
    <t>LN ce</t>
  </si>
  <si>
    <t>qe</t>
  </si>
  <si>
    <t>1/qe</t>
  </si>
  <si>
    <t>log qe</t>
  </si>
  <si>
    <t>%remocion</t>
  </si>
  <si>
    <t>Curva de calibración</t>
  </si>
  <si>
    <t>V</t>
  </si>
  <si>
    <t>ln(K_F)</t>
  </si>
  <si>
    <t>m=</t>
  </si>
  <si>
    <t>m</t>
  </si>
  <si>
    <t>g</t>
  </si>
  <si>
    <t>Pendiente</t>
  </si>
  <si>
    <t>b=</t>
  </si>
  <si>
    <t>K_F</t>
  </si>
  <si>
    <t>ordenada</t>
  </si>
  <si>
    <t>Isoterma de adsorción</t>
  </si>
  <si>
    <t>q_max</t>
  </si>
  <si>
    <t>Promedio</t>
  </si>
  <si>
    <t>Kl</t>
  </si>
  <si>
    <t>C_0, rea</t>
  </si>
  <si>
    <t>%Remoción</t>
  </si>
  <si>
    <t>Qe</t>
  </si>
  <si>
    <t>CINETICA DE PSEUDO PRIMER ORDEN</t>
  </si>
  <si>
    <t>CINETICA DE PSEUDO SEGUNDO ORDEN</t>
  </si>
  <si>
    <t>velocidad de reccion primer orden</t>
  </si>
  <si>
    <t>velocidad de reccion segundo orden</t>
  </si>
  <si>
    <t>R1</t>
  </si>
  <si>
    <t>R2</t>
  </si>
  <si>
    <t>R3</t>
  </si>
  <si>
    <t>C_0</t>
  </si>
  <si>
    <t xml:space="preserve">Desviacion estandar </t>
  </si>
  <si>
    <t>Hora</t>
  </si>
  <si>
    <t>t [horas]</t>
  </si>
  <si>
    <t>Abs_t</t>
  </si>
  <si>
    <t>C_t [mg/L]</t>
  </si>
  <si>
    <t>%var</t>
  </si>
  <si>
    <t>Regresion</t>
  </si>
  <si>
    <t>b</t>
  </si>
  <si>
    <t>se</t>
  </si>
  <si>
    <t>t</t>
  </si>
  <si>
    <t>Reg_lin</t>
  </si>
  <si>
    <t>Reg_cin</t>
  </si>
  <si>
    <t>r2</t>
  </si>
  <si>
    <t>sey</t>
  </si>
  <si>
    <t>q_t</t>
  </si>
  <si>
    <t>1-q_t/q_e</t>
  </si>
  <si>
    <t>ln(1-qt/qe)</t>
  </si>
  <si>
    <t>F</t>
  </si>
  <si>
    <t>df</t>
  </si>
  <si>
    <t>t/q_t</t>
  </si>
  <si>
    <t>C_t</t>
  </si>
  <si>
    <t>lnCt - lnCo</t>
  </si>
  <si>
    <t>Ct</t>
  </si>
  <si>
    <t>C0</t>
  </si>
  <si>
    <t>Y</t>
  </si>
  <si>
    <t>ssreg</t>
  </si>
  <si>
    <t>K_1</t>
  </si>
  <si>
    <t>K_2</t>
  </si>
  <si>
    <t>R^2</t>
  </si>
  <si>
    <t>*</t>
  </si>
  <si>
    <t>©=10</t>
  </si>
  <si>
    <t>©=10´</t>
  </si>
  <si>
    <t>©=10´´</t>
  </si>
  <si>
    <t>nueva cascara</t>
  </si>
  <si>
    <t>Raw</t>
  </si>
  <si>
    <t>RawData ...</t>
  </si>
  <si>
    <t>Wavelength nm.</t>
  </si>
  <si>
    <t>concventracion 4 sin tratamiento</t>
  </si>
  <si>
    <t>24 h</t>
  </si>
  <si>
    <t>23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</si>
</sst>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sz val="10"/>
      <color rgb="FF595959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FFE598"/>
        <bgColor rgb="FFFFE598"/>
      </patternFill>
    </fill>
    <fill>
      <patternFill patternType="solid">
        <fgColor rgb="FFE2EFD9"/>
        <bgColor rgb="FFE2EFD9"/>
      </patternFill>
    </fill>
    <fill>
      <patternFill patternType="solid">
        <fgColor rgb="FF8EAADB"/>
        <bgColor rgb="FF8EAADB"/>
      </patternFill>
    </fill>
    <fill>
      <patternFill patternType="solid">
        <fgColor theme="7"/>
        <bgColor theme="7"/>
      </patternFill>
    </fill>
    <fill>
      <patternFill patternType="solid">
        <fgColor rgb="FFBDD6EE"/>
        <bgColor rgb="FFBDD6EE"/>
      </patternFill>
    </fill>
    <fill>
      <patternFill patternType="solid">
        <fgColor rgb="FFD9E2F3"/>
        <bgColor rgb="FFD9E2F3"/>
      </patternFill>
    </fill>
    <fill>
      <patternFill patternType="solid">
        <fgColor rgb="FFC5E0B3"/>
        <bgColor rgb="FFC5E0B3"/>
      </patternFill>
    </fill>
    <fill>
      <patternFill patternType="solid">
        <fgColor rgb="FF00B0F0"/>
        <bgColor rgb="FF00B0F0"/>
      </patternFill>
    </fill>
    <fill>
      <patternFill patternType="solid">
        <fgColor rgb="FFB4C6E7"/>
        <bgColor rgb="FFB4C6E7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</fills>
  <borders count="5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13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3" borderId="2" xfId="0" applyFont="1" applyFill="1" applyBorder="1"/>
    <xf numFmtId="0" fontId="1" fillId="3" borderId="2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" fontId="1" fillId="4" borderId="1" xfId="0" applyNumberFormat="1" applyFont="1" applyFill="1" applyBorder="1" applyAlignment="1">
      <alignment horizontal="center"/>
    </xf>
    <xf numFmtId="164" fontId="1" fillId="4" borderId="1" xfId="0" applyNumberFormat="1" applyFont="1" applyFill="1" applyBorder="1" applyAlignment="1">
      <alignment horizontal="center"/>
    </xf>
    <xf numFmtId="0" fontId="4" fillId="5" borderId="2" xfId="0" applyFont="1" applyFill="1" applyBorder="1"/>
    <xf numFmtId="0" fontId="1" fillId="7" borderId="1" xfId="0" applyFont="1" applyFill="1" applyBorder="1" applyAlignment="1">
      <alignment horizontal="center"/>
    </xf>
    <xf numFmtId="0" fontId="1" fillId="8" borderId="3" xfId="0" applyFont="1" applyFill="1" applyBorder="1"/>
    <xf numFmtId="0" fontId="1" fillId="8" borderId="4" xfId="0" applyFont="1" applyFill="1" applyBorder="1"/>
    <xf numFmtId="164" fontId="1" fillId="0" borderId="0" xfId="0" applyNumberFormat="1" applyFont="1"/>
    <xf numFmtId="0" fontId="1" fillId="0" borderId="1" xfId="0" applyFont="1" applyBorder="1" applyAlignment="1">
      <alignment horizontal="center"/>
    </xf>
    <xf numFmtId="0" fontId="1" fillId="6" borderId="2" xfId="0" applyFont="1" applyFill="1" applyBorder="1"/>
    <xf numFmtId="0" fontId="1" fillId="9" borderId="2" xfId="0" applyFont="1" applyFill="1" applyBorder="1"/>
    <xf numFmtId="0" fontId="4" fillId="0" borderId="0" xfId="0" applyFont="1"/>
    <xf numFmtId="0" fontId="6" fillId="0" borderId="0" xfId="0" applyFont="1"/>
    <xf numFmtId="0" fontId="1" fillId="3" borderId="3" xfId="0" applyFont="1" applyFill="1" applyBorder="1"/>
    <xf numFmtId="0" fontId="1" fillId="9" borderId="3" xfId="0" applyFont="1" applyFill="1" applyBorder="1"/>
    <xf numFmtId="0" fontId="1" fillId="0" borderId="8" xfId="0" applyFont="1" applyBorder="1"/>
    <xf numFmtId="165" fontId="1" fillId="0" borderId="0" xfId="0" applyNumberFormat="1" applyFont="1"/>
    <xf numFmtId="2" fontId="1" fillId="0" borderId="0" xfId="0" applyNumberFormat="1" applyFont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3" borderId="9" xfId="0" applyFont="1" applyFill="1" applyBorder="1"/>
    <xf numFmtId="0" fontId="1" fillId="11" borderId="9" xfId="0" applyFont="1" applyFill="1" applyBorder="1"/>
    <xf numFmtId="0" fontId="1" fillId="0" borderId="10" xfId="0" applyFont="1" applyBorder="1"/>
    <xf numFmtId="164" fontId="1" fillId="0" borderId="1" xfId="0" applyNumberFormat="1" applyFont="1" applyBorder="1"/>
    <xf numFmtId="164" fontId="1" fillId="9" borderId="1" xfId="0" applyNumberFormat="1" applyFont="1" applyFill="1" applyBorder="1"/>
    <xf numFmtId="0" fontId="1" fillId="0" borderId="13" xfId="0" applyFont="1" applyBorder="1"/>
    <xf numFmtId="0" fontId="1" fillId="0" borderId="16" xfId="0" applyFont="1" applyBorder="1"/>
    <xf numFmtId="164" fontId="1" fillId="0" borderId="17" xfId="0" applyNumberFormat="1" applyFont="1" applyBorder="1"/>
    <xf numFmtId="164" fontId="1" fillId="9" borderId="9" xfId="0" applyNumberFormat="1" applyFont="1" applyFill="1" applyBorder="1"/>
    <xf numFmtId="0" fontId="1" fillId="0" borderId="17" xfId="0" applyFont="1" applyBorder="1"/>
    <xf numFmtId="164" fontId="1" fillId="0" borderId="20" xfId="0" applyNumberFormat="1" applyFont="1" applyBorder="1"/>
    <xf numFmtId="164" fontId="1" fillId="9" borderId="20" xfId="0" applyNumberFormat="1" applyFont="1" applyFill="1" applyBorder="1"/>
    <xf numFmtId="164" fontId="1" fillId="0" borderId="21" xfId="0" applyNumberFormat="1" applyFont="1" applyBorder="1"/>
    <xf numFmtId="0" fontId="7" fillId="0" borderId="0" xfId="0" applyFont="1" applyAlignment="1">
      <alignment horizontal="center" vertical="center" readingOrder="1"/>
    </xf>
    <xf numFmtId="164" fontId="1" fillId="0" borderId="23" xfId="0" applyNumberFormat="1" applyFont="1" applyBorder="1"/>
    <xf numFmtId="0" fontId="1" fillId="12" borderId="25" xfId="0" applyFont="1" applyFill="1" applyBorder="1"/>
    <xf numFmtId="164" fontId="1" fillId="0" borderId="26" xfId="0" applyNumberFormat="1" applyFont="1" applyBorder="1"/>
    <xf numFmtId="164" fontId="1" fillId="9" borderId="26" xfId="0" applyNumberFormat="1" applyFont="1" applyFill="1" applyBorder="1"/>
    <xf numFmtId="164" fontId="1" fillId="0" borderId="27" xfId="0" applyNumberFormat="1" applyFont="1" applyBorder="1"/>
    <xf numFmtId="0" fontId="1" fillId="12" borderId="10" xfId="0" applyFont="1" applyFill="1" applyBorder="1"/>
    <xf numFmtId="0" fontId="1" fillId="12" borderId="29" xfId="0" applyFont="1" applyFill="1" applyBorder="1"/>
    <xf numFmtId="0" fontId="1" fillId="0" borderId="30" xfId="0" applyFont="1" applyBorder="1"/>
    <xf numFmtId="0" fontId="1" fillId="12" borderId="34" xfId="0" applyFont="1" applyFill="1" applyBorder="1"/>
    <xf numFmtId="0" fontId="1" fillId="13" borderId="2" xfId="0" applyFont="1" applyFill="1" applyBorder="1"/>
    <xf numFmtId="0" fontId="1" fillId="14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2" fontId="1" fillId="3" borderId="1" xfId="0" applyNumberFormat="1" applyFont="1" applyFill="1" applyBorder="1" applyAlignment="1">
      <alignment horizontal="center"/>
    </xf>
    <xf numFmtId="2" fontId="1" fillId="3" borderId="3" xfId="0" applyNumberFormat="1" applyFont="1" applyFill="1" applyBorder="1" applyAlignment="1">
      <alignment horizontal="center"/>
    </xf>
    <xf numFmtId="2" fontId="1" fillId="3" borderId="4" xfId="0" applyNumberFormat="1" applyFont="1" applyFill="1" applyBorder="1" applyAlignment="1">
      <alignment horizontal="center"/>
    </xf>
    <xf numFmtId="2" fontId="1" fillId="0" borderId="0" xfId="0" applyNumberFormat="1" applyFont="1" applyAlignment="1">
      <alignment horizontal="center"/>
    </xf>
    <xf numFmtId="20" fontId="1" fillId="0" borderId="0" xfId="0" applyNumberFormat="1" applyFont="1"/>
    <xf numFmtId="165" fontId="1" fillId="9" borderId="41" xfId="0" applyNumberFormat="1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20" fontId="1" fillId="0" borderId="1" xfId="0" applyNumberFormat="1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1" fillId="9" borderId="41" xfId="0" applyFont="1" applyFill="1" applyBorder="1" applyAlignment="1">
      <alignment horizontal="center"/>
    </xf>
    <xf numFmtId="16" fontId="1" fillId="0" borderId="0" xfId="0" applyNumberFormat="1" applyFont="1" applyAlignment="1">
      <alignment horizontal="center"/>
    </xf>
    <xf numFmtId="0" fontId="1" fillId="0" borderId="43" xfId="0" applyFont="1" applyBorder="1"/>
    <xf numFmtId="0" fontId="1" fillId="0" borderId="44" xfId="0" applyFont="1" applyBorder="1"/>
    <xf numFmtId="0" fontId="1" fillId="0" borderId="45" xfId="0" applyFont="1" applyBorder="1"/>
    <xf numFmtId="0" fontId="1" fillId="0" borderId="46" xfId="0" applyFont="1" applyBorder="1"/>
    <xf numFmtId="0" fontId="1" fillId="0" borderId="47" xfId="0" applyFont="1" applyBorder="1"/>
    <xf numFmtId="0" fontId="1" fillId="3" borderId="29" xfId="0" applyFont="1" applyFill="1" applyBorder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0" fontId="1" fillId="0" borderId="48" xfId="0" applyFont="1" applyBorder="1"/>
    <xf numFmtId="0" fontId="1" fillId="0" borderId="49" xfId="0" applyFont="1" applyBorder="1"/>
    <xf numFmtId="0" fontId="1" fillId="0" borderId="50" xfId="0" applyFont="1" applyBorder="1"/>
    <xf numFmtId="0" fontId="1" fillId="9" borderId="51" xfId="0" applyFont="1" applyFill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1" fillId="9" borderId="52" xfId="0" applyFont="1" applyFill="1" applyBorder="1" applyAlignment="1">
      <alignment horizontal="center"/>
    </xf>
    <xf numFmtId="0" fontId="1" fillId="12" borderId="2" xfId="0" applyFont="1" applyFill="1" applyBorder="1"/>
    <xf numFmtId="165" fontId="1" fillId="13" borderId="2" xfId="0" applyNumberFormat="1" applyFont="1" applyFill="1" applyBorder="1"/>
    <xf numFmtId="0" fontId="1" fillId="6" borderId="5" xfId="0" applyFont="1" applyFill="1" applyBorder="1" applyAlignment="1">
      <alignment horizontal="center"/>
    </xf>
    <xf numFmtId="0" fontId="5" fillId="0" borderId="6" xfId="0" applyFont="1" applyBorder="1"/>
    <xf numFmtId="0" fontId="5" fillId="0" borderId="7" xfId="0" applyFont="1" applyBorder="1"/>
    <xf numFmtId="164" fontId="1" fillId="8" borderId="11" xfId="0" applyNumberFormat="1" applyFont="1" applyFill="1" applyBorder="1" applyAlignment="1">
      <alignment horizontal="center" vertical="center"/>
    </xf>
    <xf numFmtId="0" fontId="5" fillId="0" borderId="14" xfId="0" applyFont="1" applyBorder="1"/>
    <xf numFmtId="0" fontId="5" fillId="0" borderId="18" xfId="0" applyFont="1" applyBorder="1"/>
    <xf numFmtId="164" fontId="1" fillId="8" borderId="12" xfId="0" applyNumberFormat="1" applyFont="1" applyFill="1" applyBorder="1" applyAlignment="1">
      <alignment horizontal="center" vertical="center"/>
    </xf>
    <xf numFmtId="0" fontId="5" fillId="0" borderId="15" xfId="0" applyFont="1" applyBorder="1"/>
    <xf numFmtId="0" fontId="5" fillId="0" borderId="19" xfId="0" applyFont="1" applyBorder="1"/>
    <xf numFmtId="164" fontId="1" fillId="8" borderId="22" xfId="0" applyNumberFormat="1" applyFont="1" applyFill="1" applyBorder="1" applyAlignment="1">
      <alignment horizontal="center" vertical="center"/>
    </xf>
    <xf numFmtId="0" fontId="5" fillId="0" borderId="24" xfId="0" applyFont="1" applyBorder="1"/>
    <xf numFmtId="0" fontId="5" fillId="0" borderId="28" xfId="0" applyFont="1" applyBorder="1"/>
    <xf numFmtId="164" fontId="1" fillId="0" borderId="12" xfId="0" applyNumberFormat="1" applyFont="1" applyBorder="1" applyAlignment="1">
      <alignment horizontal="center" vertical="center"/>
    </xf>
    <xf numFmtId="164" fontId="1" fillId="0" borderId="35" xfId="0" applyNumberFormat="1" applyFont="1" applyBorder="1" applyAlignment="1">
      <alignment horizontal="center" vertical="center"/>
    </xf>
    <xf numFmtId="0" fontId="5" fillId="0" borderId="36" xfId="0" applyFont="1" applyBorder="1"/>
    <xf numFmtId="0" fontId="5" fillId="0" borderId="37" xfId="0" applyFont="1" applyBorder="1"/>
    <xf numFmtId="164" fontId="1" fillId="0" borderId="38" xfId="0" applyNumberFormat="1" applyFont="1" applyBorder="1" applyAlignment="1">
      <alignment horizontal="center" vertical="center"/>
    </xf>
    <xf numFmtId="0" fontId="5" fillId="0" borderId="39" xfId="0" applyFont="1" applyBorder="1"/>
    <xf numFmtId="0" fontId="5" fillId="0" borderId="40" xfId="0" applyFont="1" applyBorder="1"/>
    <xf numFmtId="164" fontId="1" fillId="0" borderId="11" xfId="0" applyNumberFormat="1" applyFont="1" applyBorder="1" applyAlignment="1">
      <alignment horizontal="center" vertical="center"/>
    </xf>
    <xf numFmtId="0" fontId="1" fillId="10" borderId="5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2" fontId="1" fillId="8" borderId="11" xfId="0" applyNumberFormat="1" applyFont="1" applyFill="1" applyBorder="1" applyAlignment="1">
      <alignment horizontal="center" vertical="center"/>
    </xf>
    <xf numFmtId="2" fontId="1" fillId="8" borderId="22" xfId="0" applyNumberFormat="1" applyFont="1" applyFill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5" fillId="0" borderId="32" xfId="0" applyFont="1" applyBorder="1"/>
    <xf numFmtId="0" fontId="5" fillId="0" borderId="3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>
        <c:manualLayout>
          <c:xMode val="edge"/>
          <c:yMode val="edge"/>
          <c:x val="0.18507341296133936"/>
          <c:y val="0.13746957059553569"/>
          <c:w val="0.67889266774070944"/>
          <c:h val="0.83872108438587556"/>
        </c:manualLayout>
      </c:layout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rgbClr val="5B9BD5"/>
              </a:solidFill>
              <a:ln cmpd="sng">
                <a:solidFill>
                  <a:srgbClr val="5B9BD5"/>
                </a:solidFill>
              </a:ln>
            </c:spPr>
          </c:marker>
          <c:trendlin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1"/>
            <c:dispEq val="0"/>
            <c:trendlineLbl>
              <c:numFmt formatCode="General" sourceLinked="0"/>
            </c:trendlineLbl>
          </c:trendline>
          <c:xVal>
            <c:numRef>
              <c:f>Análisis!$AD$6:$AD$12</c:f>
              <c:numCache>
                <c:formatCode>0.00</c:formatCode>
                <c:ptCount val="7"/>
                <c:pt idx="0">
                  <c:v>1.7674321280821974</c:v>
                </c:pt>
                <c:pt idx="1">
                  <c:v>1.532024595123477</c:v>
                </c:pt>
                <c:pt idx="2">
                  <c:v>1.4768998151482613</c:v>
                </c:pt>
                <c:pt idx="3">
                  <c:v>1.1783204922408519</c:v>
                </c:pt>
                <c:pt idx="4">
                  <c:v>1.066333607331756</c:v>
                </c:pt>
                <c:pt idx="5">
                  <c:v>0.89139399217106885</c:v>
                </c:pt>
                <c:pt idx="6">
                  <c:v>0.40232007104138601</c:v>
                </c:pt>
              </c:numCache>
            </c:numRef>
          </c:xVal>
          <c:yVal>
            <c:numRef>
              <c:f>Análisis!$AE$6:$AE$12</c:f>
              <c:numCache>
                <c:formatCode>0.00</c:formatCode>
                <c:ptCount val="7"/>
                <c:pt idx="0">
                  <c:v>0.33595450427726342</c:v>
                </c:pt>
                <c:pt idx="1">
                  <c:v>0.23409782631767465</c:v>
                </c:pt>
                <c:pt idx="2">
                  <c:v>0.10969891725642433</c:v>
                </c:pt>
                <c:pt idx="3">
                  <c:v>2.1506205220963463E-2</c:v>
                </c:pt>
                <c:pt idx="4">
                  <c:v>-0.19721451712324412</c:v>
                </c:pt>
                <c:pt idx="5">
                  <c:v>-0.30162749060173144</c:v>
                </c:pt>
                <c:pt idx="6">
                  <c:v>-0.52542442318714333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CA0-4AF4-B0AC-5CEBDED739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5171397"/>
        <c:axId val="879250322"/>
      </c:scatterChart>
      <c:valAx>
        <c:axId val="10951713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MX" sz="1000" b="0" i="0">
                    <a:solidFill>
                      <a:srgbClr val="000000"/>
                    </a:solidFill>
                    <a:latin typeface="+mn-lt"/>
                  </a:rPr>
                  <a:t>Ln(C_e)</a:t>
                </a:r>
              </a:p>
            </c:rich>
          </c:tx>
          <c:layout>
            <c:manualLayout>
              <c:xMode val="edge"/>
              <c:yMode val="edge"/>
              <c:x val="0.47532751912450455"/>
              <c:y val="0.91780652758486458"/>
            </c:manualLayout>
          </c:layout>
          <c:overlay val="0"/>
        </c:title>
        <c:numFmt formatCode="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879250322"/>
        <c:crosses val="autoZero"/>
        <c:crossBetween val="midCat"/>
      </c:valAx>
      <c:valAx>
        <c:axId val="87925032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MX" sz="1000" b="0" i="0">
                    <a:solidFill>
                      <a:srgbClr val="000000"/>
                    </a:solidFill>
                    <a:latin typeface="+mn-lt"/>
                  </a:rPr>
                  <a:t>Ln(qe) [mg/g]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1095171397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>
        <c:manualLayout>
          <c:xMode val="edge"/>
          <c:yMode val="edge"/>
          <c:x val="0.13490435652090002"/>
          <c:y val="3.7647030923923352E-2"/>
          <c:w val="0.66234382664816716"/>
          <c:h val="0.81038454407478311"/>
        </c:manualLayout>
      </c:layout>
      <c:scatterChart>
        <c:scatterStyle val="lineMarker"/>
        <c:varyColors val="0"/>
        <c:ser>
          <c:idx val="0"/>
          <c:order val="0"/>
          <c:tx>
            <c:v>Freundlich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Análisis!$AL$4:$AL$25</c:f>
              <c:numCache>
                <c:formatCode>General</c:formatCode>
                <c:ptCount val="22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10.5</c:v>
                </c:pt>
                <c:pt idx="21">
                  <c:v>11</c:v>
                </c:pt>
              </c:numCache>
            </c:numRef>
          </c:xVal>
          <c:yVal>
            <c:numRef>
              <c:f>Análisis!$AM$4:$AM$25</c:f>
              <c:numCache>
                <c:formatCode>General</c:formatCode>
                <c:ptCount val="22"/>
                <c:pt idx="0">
                  <c:v>0.27480265339014209</c:v>
                </c:pt>
                <c:pt idx="1">
                  <c:v>0.43487354121862143</c:v>
                </c:pt>
                <c:pt idx="2">
                  <c:v>0.56881444490624467</c:v>
                </c:pt>
                <c:pt idx="3">
                  <c:v>0.68818475556542091</c:v>
                </c:pt>
                <c:pt idx="4">
                  <c:v>0.79777212707648237</c:v>
                </c:pt>
                <c:pt idx="5">
                  <c:v>0.90014542764075312</c:v>
                </c:pt>
                <c:pt idx="6">
                  <c:v>0.9968845010082531</c:v>
                </c:pt>
                <c:pt idx="7">
                  <c:v>1.089048224146957</c:v>
                </c:pt>
                <c:pt idx="8">
                  <c:v>1.1773899150626099</c:v>
                </c:pt>
                <c:pt idx="9">
                  <c:v>1.2624695784677138</c:v>
                </c:pt>
                <c:pt idx="10">
                  <c:v>1.344717813133778</c:v>
                </c:pt>
                <c:pt idx="11">
                  <c:v>1.4244747090346943</c:v>
                </c:pt>
                <c:pt idx="12">
                  <c:v>1.5020147920726783</c:v>
                </c:pt>
                <c:pt idx="13">
                  <c:v>1.5775637090517587</c:v>
                </c:pt>
                <c:pt idx="14">
                  <c:v>1.6513097818616691</c:v>
                </c:pt>
                <c:pt idx="15">
                  <c:v>1.7234122449329574</c:v>
                </c:pt>
                <c:pt idx="16">
                  <c:v>1.7940072654108552</c:v>
                </c:pt>
                <c:pt idx="17">
                  <c:v>1.8632124378779256</c:v>
                </c:pt>
                <c:pt idx="18">
                  <c:v>1.9311302032053843</c:v>
                </c:pt>
                <c:pt idx="19">
                  <c:v>1.9978504919659179</c:v>
                </c:pt>
                <c:pt idx="20">
                  <c:v>2.0634527981489623</c:v>
                </c:pt>
                <c:pt idx="21">
                  <c:v>2.1280078271552245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F42-4F98-99AF-663B018D7B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6764078"/>
        <c:axId val="1109819716"/>
      </c:scatterChart>
      <c:valAx>
        <c:axId val="5467640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MX" sz="1000" b="0" i="0">
                    <a:solidFill>
                      <a:srgbClr val="000000"/>
                    </a:solidFill>
                    <a:latin typeface="+mn-lt"/>
                  </a:rPr>
                  <a:t>C_e (mg/L)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1109819716"/>
        <c:crosses val="autoZero"/>
        <c:crossBetween val="midCat"/>
      </c:valAx>
      <c:valAx>
        <c:axId val="11098197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MX" sz="1000" b="0" i="0">
                    <a:solidFill>
                      <a:srgbClr val="000000"/>
                    </a:solidFill>
                    <a:latin typeface="+mn-lt"/>
                  </a:rPr>
                  <a:t>Q_e (mg/g)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54676407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6577803950279324"/>
          <c:y val="0.42014123202227993"/>
        </c:manualLayout>
      </c:layout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s-MX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rgbClr val="5B9BD5"/>
              </a:solidFill>
              <a:ln cmpd="sng">
                <a:solidFill>
                  <a:srgbClr val="5B9BD5"/>
                </a:solidFill>
              </a:ln>
            </c:spPr>
          </c:marker>
          <c:trendlin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1"/>
            <c:dispEq val="0"/>
            <c:trendlineLbl>
              <c:numFmt formatCode="General" sourceLinked="0"/>
            </c:trendlineLbl>
          </c:trendline>
          <c:xVal>
            <c:numRef>
              <c:f>Análisis!$AU$6:$AU$12</c:f>
              <c:numCache>
                <c:formatCode>0.00</c:formatCode>
                <c:ptCount val="7"/>
                <c:pt idx="0">
                  <c:v>0.17077094419007549</c:v>
                </c:pt>
                <c:pt idx="1">
                  <c:v>0.21609771374882555</c:v>
                </c:pt>
                <c:pt idx="2">
                  <c:v>0.22834450235790521</c:v>
                </c:pt>
                <c:pt idx="3">
                  <c:v>0.30779524924723989</c:v>
                </c:pt>
                <c:pt idx="4">
                  <c:v>0.34426842958712733</c:v>
                </c:pt>
                <c:pt idx="5">
                  <c:v>0.4100837006587093</c:v>
                </c:pt>
                <c:pt idx="6">
                  <c:v>0.66876665858977469</c:v>
                </c:pt>
              </c:numCache>
            </c:numRef>
          </c:xVal>
          <c:yVal>
            <c:numRef>
              <c:f>Análisis!$AY$6:$AY$12</c:f>
              <c:numCache>
                <c:formatCode>0.00</c:formatCode>
                <c:ptCount val="7"/>
                <c:pt idx="0">
                  <c:v>0.71465561885033713</c:v>
                </c:pt>
                <c:pt idx="1">
                  <c:v>0.79128440366972475</c:v>
                </c:pt>
                <c:pt idx="2">
                  <c:v>0.89610389610389618</c:v>
                </c:pt>
                <c:pt idx="3">
                  <c:v>0.97872340425531923</c:v>
                </c:pt>
                <c:pt idx="4">
                  <c:v>1.2180052956751986</c:v>
                </c:pt>
                <c:pt idx="5">
                  <c:v>1.352057478772045</c:v>
                </c:pt>
                <c:pt idx="6">
                  <c:v>1.6911764705882353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CE5-4FB0-B462-C286DE7CB4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69403"/>
        <c:axId val="153709229"/>
      </c:scatterChart>
      <c:valAx>
        <c:axId val="732694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MX" sz="1000" b="0" i="0">
                    <a:solidFill>
                      <a:srgbClr val="000000"/>
                    </a:solidFill>
                    <a:latin typeface="+mn-lt"/>
                  </a:rPr>
                  <a:t>1/ce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153709229"/>
        <c:crosses val="autoZero"/>
        <c:crossBetween val="midCat"/>
      </c:valAx>
      <c:valAx>
        <c:axId val="15370922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MX" sz="1000" b="0" i="0">
                    <a:solidFill>
                      <a:srgbClr val="000000"/>
                    </a:solidFill>
                    <a:latin typeface="+mn-lt"/>
                  </a:rPr>
                  <a:t>1/qe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73269403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>
        <c:manualLayout>
          <c:xMode val="edge"/>
          <c:yMode val="edge"/>
          <c:x val="0.13490435652090002"/>
          <c:y val="3.7647030923923352E-2"/>
          <c:w val="0.66234382664816716"/>
          <c:h val="0.81038454407478311"/>
        </c:manualLayout>
      </c:layout>
      <c:scatterChart>
        <c:scatterStyle val="lineMarker"/>
        <c:varyColors val="0"/>
        <c:ser>
          <c:idx val="0"/>
          <c:order val="0"/>
          <c:tx>
            <c:v>Langmuir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Análisis!$BE$4:$BE$25</c:f>
              <c:numCache>
                <c:formatCode>General</c:formatCode>
                <c:ptCount val="22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10.5</c:v>
                </c:pt>
                <c:pt idx="21">
                  <c:v>11</c:v>
                </c:pt>
              </c:numCache>
            </c:numRef>
          </c:xVal>
          <c:yVal>
            <c:numRef>
              <c:f>Análisis!$BF$4:$BF$25</c:f>
              <c:numCache>
                <c:formatCode>General</c:formatCode>
                <c:ptCount val="22"/>
                <c:pt idx="0">
                  <c:v>0.22533180107708597</c:v>
                </c:pt>
                <c:pt idx="1">
                  <c:v>0.41186161449752873</c:v>
                </c:pt>
                <c:pt idx="2">
                  <c:v>0.56881742856601114</c:v>
                </c:pt>
                <c:pt idx="3">
                  <c:v>0.70271599732967904</c:v>
                </c:pt>
                <c:pt idx="4">
                  <c:v>0.8182904276385774</c:v>
                </c:pt>
                <c:pt idx="5">
                  <c:v>0.91906133202622375</c:v>
                </c:pt>
                <c:pt idx="6">
                  <c:v>1.0077017202907939</c:v>
                </c:pt>
                <c:pt idx="7">
                  <c:v>1.0862775982402302</c:v>
                </c:pt>
                <c:pt idx="8">
                  <c:v>1.1564110141724593</c:v>
                </c:pt>
                <c:pt idx="9">
                  <c:v>1.2193932299287873</c:v>
                </c:pt>
                <c:pt idx="10">
                  <c:v>1.2762649526041607</c:v>
                </c:pt>
                <c:pt idx="11">
                  <c:v>1.3278742945667807</c:v>
                </c:pt>
                <c:pt idx="12">
                  <c:v>1.374919355691637</c:v>
                </c:pt>
                <c:pt idx="13">
                  <c:v>1.4179799862253371</c:v>
                </c:pt>
                <c:pt idx="14">
                  <c:v>1.4575418071575017</c:v>
                </c:pt>
                <c:pt idx="15">
                  <c:v>1.4940146039927538</c:v>
                </c:pt>
                <c:pt idx="16">
                  <c:v>1.5277465738036393</c:v>
                </c:pt>
                <c:pt idx="17">
                  <c:v>1.5590354767184034</c:v>
                </c:pt>
                <c:pt idx="18">
                  <c:v>1.5881374491169118</c:v>
                </c:pt>
                <c:pt idx="19">
                  <c:v>1.6152740312393996</c:v>
                </c:pt>
                <c:pt idx="20">
                  <c:v>1.6406378174829488</c:v>
                </c:pt>
                <c:pt idx="21">
                  <c:v>1.6643970343471022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734-469E-B3F9-6E2AA9F694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1050338"/>
        <c:axId val="1304715897"/>
      </c:scatterChart>
      <c:valAx>
        <c:axId val="132105033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MX" sz="1000" b="0" i="0">
                    <a:solidFill>
                      <a:srgbClr val="000000"/>
                    </a:solidFill>
                    <a:latin typeface="+mn-lt"/>
                  </a:rPr>
                  <a:t>Qe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1304715897"/>
        <c:crosses val="autoZero"/>
        <c:crossBetween val="midCat"/>
      </c:valAx>
      <c:valAx>
        <c:axId val="130471589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MX" sz="1000" b="0" i="0">
                    <a:solidFill>
                      <a:srgbClr val="000000"/>
                    </a:solidFill>
                    <a:latin typeface="+mn-lt"/>
                  </a:rPr>
                  <a:t>Qe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132105033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6577803950279324"/>
          <c:y val="0.42014123202227993"/>
        </c:manualLayout>
      </c:layout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s-MX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s-MX" sz="1400" b="0" i="0">
                <a:solidFill>
                  <a:srgbClr val="757575"/>
                </a:solidFill>
                <a:latin typeface="+mn-lt"/>
              </a:rPr>
              <a:t>R1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0.14863973411436926"/>
          <c:y val="2.3431629390932157E-2"/>
          <c:w val="0.82007652982675816"/>
          <c:h val="0.72997713438445067"/>
        </c:manualLayout>
      </c:layout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Análisis!$D$56:$D$64</c:f>
              <c:numCache>
                <c:formatCode>General</c:formatCode>
                <c:ptCount val="9"/>
              </c:numCache>
            </c:numRef>
          </c:xVal>
          <c:yVal>
            <c:numRef>
              <c:f>Análisis!$F$56:$F$64</c:f>
              <c:numCache>
                <c:formatCode>0.0000</c:formatCode>
                <c:ptCount val="9"/>
                <c:pt idx="0">
                  <c:v>-0.10978260869565216</c:v>
                </c:pt>
                <c:pt idx="1">
                  <c:v>-0.10978260869565216</c:v>
                </c:pt>
                <c:pt idx="2">
                  <c:v>-0.10978260869565216</c:v>
                </c:pt>
                <c:pt idx="3">
                  <c:v>-0.10978260869565216</c:v>
                </c:pt>
                <c:pt idx="4">
                  <c:v>-0.10978260869565216</c:v>
                </c:pt>
                <c:pt idx="5">
                  <c:v>-0.10978260869565216</c:v>
                </c:pt>
                <c:pt idx="6">
                  <c:v>-0.10978260869565216</c:v>
                </c:pt>
                <c:pt idx="7">
                  <c:v>-0.10978260869565216</c:v>
                </c:pt>
                <c:pt idx="8">
                  <c:v>-0.10978260869565216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3B5-4434-B8CB-366EE0D499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365387"/>
        <c:axId val="566875231"/>
      </c:scatterChart>
      <c:valAx>
        <c:axId val="4973653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MX" sz="1000" b="0" i="0">
                    <a:solidFill>
                      <a:srgbClr val="000000"/>
                    </a:solidFill>
                    <a:latin typeface="+mn-lt"/>
                  </a:rPr>
                  <a:t>Tiempo [h]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566875231"/>
        <c:crosses val="autoZero"/>
        <c:crossBetween val="midCat"/>
      </c:valAx>
      <c:valAx>
        <c:axId val="566875231"/>
        <c:scaling>
          <c:orientation val="minMax"/>
          <c:max val="11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MX" sz="1000" b="0" i="0">
                    <a:solidFill>
                      <a:srgbClr val="000000"/>
                    </a:solidFill>
                    <a:latin typeface="+mn-lt"/>
                  </a:rPr>
                  <a:t>Concentración [mg/L]</a:t>
                </a:r>
              </a:p>
            </c:rich>
          </c:tx>
          <c:overlay val="0"/>
        </c:title>
        <c:numFmt formatCode="0.0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497365387"/>
        <c:crosses val="autoZero"/>
        <c:crossBetween val="midCat"/>
        <c:majorUnit val="1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s-MX" sz="1400" b="0" i="0">
                <a:solidFill>
                  <a:srgbClr val="757575"/>
                </a:solidFill>
                <a:latin typeface="+mn-lt"/>
              </a:rPr>
              <a:t>R2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Análisis!$J$56:$J$64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Análisis!$L$56:$L$64</c:f>
              <c:numCache>
                <c:formatCode>0.0000</c:formatCode>
                <c:ptCount val="9"/>
                <c:pt idx="0">
                  <c:v>-0.10978260869565216</c:v>
                </c:pt>
                <c:pt idx="1">
                  <c:v>-0.10978260869565216</c:v>
                </c:pt>
                <c:pt idx="2">
                  <c:v>-0.10978260869565216</c:v>
                </c:pt>
                <c:pt idx="3">
                  <c:v>-0.10978260869565216</c:v>
                </c:pt>
                <c:pt idx="4">
                  <c:v>-0.10978260869565216</c:v>
                </c:pt>
                <c:pt idx="5">
                  <c:v>-0.10978260869565216</c:v>
                </c:pt>
                <c:pt idx="6">
                  <c:v>-0.10978260869565216</c:v>
                </c:pt>
                <c:pt idx="7">
                  <c:v>-0.10978260869565216</c:v>
                </c:pt>
                <c:pt idx="8">
                  <c:v>-0.10978260869565216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4D5-4694-8DC2-88F9CDC10B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2614661"/>
        <c:axId val="1610522663"/>
      </c:scatterChart>
      <c:valAx>
        <c:axId val="46261466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MX" sz="1000" b="0" i="0">
                    <a:solidFill>
                      <a:srgbClr val="000000"/>
                    </a:solidFill>
                    <a:latin typeface="+mn-lt"/>
                  </a:rPr>
                  <a:t>Tiempo [h]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1610522663"/>
        <c:crosses val="autoZero"/>
        <c:crossBetween val="midCat"/>
      </c:valAx>
      <c:valAx>
        <c:axId val="1610522663"/>
        <c:scaling>
          <c:orientation val="minMax"/>
          <c:max val="11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MX" sz="1000" b="0" i="0">
                    <a:solidFill>
                      <a:srgbClr val="000000"/>
                    </a:solidFill>
                    <a:latin typeface="+mn-lt"/>
                  </a:rPr>
                  <a:t>Concentración [mg/L]</a:t>
                </a:r>
              </a:p>
            </c:rich>
          </c:tx>
          <c:overlay val="0"/>
        </c:title>
        <c:numFmt formatCode="0.0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462614661"/>
        <c:crosses val="autoZero"/>
        <c:crossBetween val="midCat"/>
        <c:majorUnit val="1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s-MX" sz="1400" b="0" i="0">
                <a:solidFill>
                  <a:srgbClr val="757575"/>
                </a:solidFill>
                <a:latin typeface="+mn-lt"/>
              </a:rPr>
              <a:t>R3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Análisis!$P$56:$P$64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Análisis!$R$56:$R$64</c:f>
              <c:numCache>
                <c:formatCode>0.0000</c:formatCode>
                <c:ptCount val="9"/>
                <c:pt idx="0">
                  <c:v>-0.10978260869565216</c:v>
                </c:pt>
                <c:pt idx="1">
                  <c:v>-0.10978260869565216</c:v>
                </c:pt>
                <c:pt idx="2">
                  <c:v>-0.10978260869565216</c:v>
                </c:pt>
                <c:pt idx="3">
                  <c:v>-0.10978260869565216</c:v>
                </c:pt>
                <c:pt idx="4">
                  <c:v>-0.10978260869565216</c:v>
                </c:pt>
                <c:pt idx="5">
                  <c:v>-0.10978260869565216</c:v>
                </c:pt>
                <c:pt idx="6">
                  <c:v>-0.10978260869565216</c:v>
                </c:pt>
                <c:pt idx="7">
                  <c:v>-0.10978260869565216</c:v>
                </c:pt>
                <c:pt idx="8">
                  <c:v>-0.10978260869565216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9BE-4AE7-B195-8FBD2CA6E0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9831061"/>
        <c:axId val="229535551"/>
      </c:scatterChart>
      <c:valAx>
        <c:axId val="48983106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MX" sz="1000" b="0" i="0">
                    <a:solidFill>
                      <a:srgbClr val="000000"/>
                    </a:solidFill>
                    <a:latin typeface="+mn-lt"/>
                  </a:rPr>
                  <a:t>Tiempo [h]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229535551"/>
        <c:crosses val="autoZero"/>
        <c:crossBetween val="midCat"/>
      </c:valAx>
      <c:valAx>
        <c:axId val="229535551"/>
        <c:scaling>
          <c:orientation val="minMax"/>
          <c:max val="11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MX" sz="1000" b="0" i="0">
                    <a:solidFill>
                      <a:srgbClr val="000000"/>
                    </a:solidFill>
                    <a:latin typeface="+mn-lt"/>
                  </a:rPr>
                  <a:t>Concentración [mg/L]</a:t>
                </a:r>
              </a:p>
            </c:rich>
          </c:tx>
          <c:overlay val="0"/>
        </c:title>
        <c:numFmt formatCode="0.0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489831061"/>
        <c:crosses val="autoZero"/>
        <c:crossBetween val="midCat"/>
        <c:majorUnit val="1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s-MX" sz="1400" b="0" i="0">
                <a:solidFill>
                  <a:srgbClr val="757575"/>
                </a:solidFill>
                <a:latin typeface="+mn-lt"/>
              </a:rPr>
              <a:t>R1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Análisis!$D$91:$D$99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Análisis!$F$91:$F$99</c:f>
              <c:numCache>
                <c:formatCode>0.0000</c:formatCode>
                <c:ptCount val="9"/>
                <c:pt idx="0">
                  <c:v>9.6510869565217376</c:v>
                </c:pt>
                <c:pt idx="1">
                  <c:v>8.33586956521739</c:v>
                </c:pt>
                <c:pt idx="2">
                  <c:v>7.2489130434782609</c:v>
                </c:pt>
                <c:pt idx="3">
                  <c:v>6.640217391304347</c:v>
                </c:pt>
                <c:pt idx="4">
                  <c:v>6.1039855072463762</c:v>
                </c:pt>
                <c:pt idx="5">
                  <c:v>5.5206521739130432</c:v>
                </c:pt>
                <c:pt idx="6">
                  <c:v>5.0605072463768117</c:v>
                </c:pt>
                <c:pt idx="7">
                  <c:v>4.8068840579710139</c:v>
                </c:pt>
                <c:pt idx="8">
                  <c:v>4.61123188405797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E84-4A03-AA14-0EBCAD8E9F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2543371"/>
        <c:axId val="1401364152"/>
      </c:scatterChart>
      <c:valAx>
        <c:axId val="20425433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MX" sz="1000" b="0" i="0">
                    <a:solidFill>
                      <a:srgbClr val="000000"/>
                    </a:solidFill>
                    <a:latin typeface="+mn-lt"/>
                  </a:rPr>
                  <a:t>Tiempo [h]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1401364152"/>
        <c:crosses val="autoZero"/>
        <c:crossBetween val="midCat"/>
      </c:valAx>
      <c:valAx>
        <c:axId val="1401364152"/>
        <c:scaling>
          <c:orientation val="minMax"/>
          <c:max val="11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MX" sz="1000" b="0" i="0">
                    <a:solidFill>
                      <a:srgbClr val="000000"/>
                    </a:solidFill>
                    <a:latin typeface="+mn-lt"/>
                  </a:rPr>
                  <a:t>Concentración [mg/L]</a:t>
                </a:r>
              </a:p>
            </c:rich>
          </c:tx>
          <c:overlay val="0"/>
        </c:title>
        <c:numFmt formatCode="0.0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2042543371"/>
        <c:crosses val="autoZero"/>
        <c:crossBetween val="midCat"/>
        <c:majorUnit val="1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s-MX" sz="1400" b="0" i="0">
                <a:solidFill>
                  <a:srgbClr val="757575"/>
                </a:solidFill>
                <a:latin typeface="+mn-lt"/>
              </a:rPr>
              <a:t>R2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Análisis!$J$91:$J$99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Análisis!$L$91:$L$99</c:f>
              <c:numCache>
                <c:formatCode>0.0000</c:formatCode>
                <c:ptCount val="9"/>
                <c:pt idx="0">
                  <c:v>9.056884057971013</c:v>
                </c:pt>
                <c:pt idx="1">
                  <c:v>8.7018115942028977</c:v>
                </c:pt>
                <c:pt idx="2">
                  <c:v>8.3032608695652161</c:v>
                </c:pt>
                <c:pt idx="3">
                  <c:v>8.0206521739130441</c:v>
                </c:pt>
                <c:pt idx="4">
                  <c:v>8.0061594202898547</c:v>
                </c:pt>
                <c:pt idx="5">
                  <c:v>7.669202898550723</c:v>
                </c:pt>
                <c:pt idx="6">
                  <c:v>7.6619565217391301</c:v>
                </c:pt>
                <c:pt idx="7">
                  <c:v>7.4336956521739115</c:v>
                </c:pt>
                <c:pt idx="8">
                  <c:v>7.1003623188405793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A15-4E72-88D9-CED8EF6FED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6883659"/>
        <c:axId val="506992867"/>
      </c:scatterChart>
      <c:valAx>
        <c:axId val="4868836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MX" sz="1000" b="0" i="0">
                    <a:solidFill>
                      <a:srgbClr val="000000"/>
                    </a:solidFill>
                    <a:latin typeface="+mn-lt"/>
                  </a:rPr>
                  <a:t>Tiempo [h]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506992867"/>
        <c:crosses val="autoZero"/>
        <c:crossBetween val="midCat"/>
      </c:valAx>
      <c:valAx>
        <c:axId val="506992867"/>
        <c:scaling>
          <c:orientation val="minMax"/>
          <c:max val="11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MX" sz="1000" b="0" i="0">
                    <a:solidFill>
                      <a:srgbClr val="000000"/>
                    </a:solidFill>
                    <a:latin typeface="+mn-lt"/>
                  </a:rPr>
                  <a:t>Concentración [mg/L]</a:t>
                </a:r>
              </a:p>
            </c:rich>
          </c:tx>
          <c:overlay val="0"/>
        </c:title>
        <c:numFmt formatCode="0.0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486883659"/>
        <c:crosses val="autoZero"/>
        <c:crossBetween val="midCat"/>
        <c:majorUnit val="1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s-MX" sz="1400" b="0" i="0">
                <a:solidFill>
                  <a:srgbClr val="757575"/>
                </a:solidFill>
                <a:latin typeface="+mn-lt"/>
              </a:rPr>
              <a:t>R3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Análisis!$P$91:$P$99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Análisis!$R$91:$R$99</c:f>
              <c:numCache>
                <c:formatCode>0.0000</c:formatCode>
                <c:ptCount val="9"/>
                <c:pt idx="0">
                  <c:v>10.259782608695652</c:v>
                </c:pt>
                <c:pt idx="1">
                  <c:v>0</c:v>
                </c:pt>
                <c:pt idx="2">
                  <c:v>10.241666666666667</c:v>
                </c:pt>
                <c:pt idx="3">
                  <c:v>10.238043478260868</c:v>
                </c:pt>
                <c:pt idx="4">
                  <c:v>10.274275362318841</c:v>
                </c:pt>
                <c:pt idx="5">
                  <c:v>10.324999999999999</c:v>
                </c:pt>
                <c:pt idx="6">
                  <c:v>10.36123188405797</c:v>
                </c:pt>
                <c:pt idx="7">
                  <c:v>10.230797101449275</c:v>
                </c:pt>
                <c:pt idx="8">
                  <c:v>10.11123188405797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16E-4C29-9866-9B439E8C84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5498440"/>
        <c:axId val="260711884"/>
      </c:scatterChart>
      <c:valAx>
        <c:axId val="1715498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MX" sz="1000" b="0" i="0">
                    <a:solidFill>
                      <a:srgbClr val="000000"/>
                    </a:solidFill>
                    <a:latin typeface="+mn-lt"/>
                  </a:rPr>
                  <a:t>Tiempo [h]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260711884"/>
        <c:crosses val="autoZero"/>
        <c:crossBetween val="midCat"/>
      </c:valAx>
      <c:valAx>
        <c:axId val="260711884"/>
        <c:scaling>
          <c:orientation val="minMax"/>
          <c:max val="11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MX" sz="1000" b="0" i="0">
                    <a:solidFill>
                      <a:srgbClr val="000000"/>
                    </a:solidFill>
                    <a:latin typeface="+mn-lt"/>
                  </a:rPr>
                  <a:t>Concentración [mg/L]</a:t>
                </a:r>
              </a:p>
            </c:rich>
          </c:tx>
          <c:overlay val="0"/>
        </c:title>
        <c:numFmt formatCode="0.0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1715498440"/>
        <c:crosses val="autoZero"/>
        <c:crossBetween val="midCat"/>
        <c:majorUnit val="1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s-MX" sz="1400" b="0" i="0">
                <a:solidFill>
                  <a:srgbClr val="757575"/>
                </a:solidFill>
                <a:latin typeface="+mn-lt"/>
              </a:rPr>
              <a:t>R1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Análisis!$D$125:$D$133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Análisis!$F$125:$F$133</c:f>
              <c:numCache>
                <c:formatCode>0.0000</c:formatCode>
                <c:ptCount val="9"/>
                <c:pt idx="0">
                  <c:v>8.299637681159421</c:v>
                </c:pt>
                <c:pt idx="1">
                  <c:v>7.5858695652173909</c:v>
                </c:pt>
                <c:pt idx="2">
                  <c:v>7.2416666666666654</c:v>
                </c:pt>
                <c:pt idx="3">
                  <c:v>7.0677536231884055</c:v>
                </c:pt>
                <c:pt idx="4">
                  <c:v>6.8938405797101447</c:v>
                </c:pt>
                <c:pt idx="5">
                  <c:v>6.6221014492753625</c:v>
                </c:pt>
                <c:pt idx="6">
                  <c:v>6.3902173913043478</c:v>
                </c:pt>
                <c:pt idx="7">
                  <c:v>6.2235507246376809</c:v>
                </c:pt>
                <c:pt idx="8">
                  <c:v>6.0423913043478255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693-4846-A3B8-DEABD93147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4180315"/>
        <c:axId val="548193210"/>
      </c:scatterChart>
      <c:valAx>
        <c:axId val="16041803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MX" sz="1000" b="0" i="0">
                    <a:solidFill>
                      <a:srgbClr val="000000"/>
                    </a:solidFill>
                    <a:latin typeface="+mn-lt"/>
                  </a:rPr>
                  <a:t>Tiempo [h]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548193210"/>
        <c:crosses val="autoZero"/>
        <c:crossBetween val="midCat"/>
      </c:valAx>
      <c:valAx>
        <c:axId val="548193210"/>
        <c:scaling>
          <c:orientation val="minMax"/>
          <c:max val="11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MX" sz="1000" b="0" i="0">
                    <a:solidFill>
                      <a:srgbClr val="000000"/>
                    </a:solidFill>
                    <a:latin typeface="+mn-lt"/>
                  </a:rPr>
                  <a:t>Concentración [mg/L]</a:t>
                </a:r>
              </a:p>
            </c:rich>
          </c:tx>
          <c:overlay val="0"/>
        </c:title>
        <c:numFmt formatCode="0.0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1604180315"/>
        <c:crosses val="autoZero"/>
        <c:crossBetween val="midCat"/>
        <c:majorUnit val="1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R2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Análisis!$J$125:$J$133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Análisis!$L$125:$L$133</c:f>
              <c:numCache>
                <c:formatCode>0.0000</c:formatCode>
                <c:ptCount val="9"/>
                <c:pt idx="0">
                  <c:v>7.2742753623188392</c:v>
                </c:pt>
                <c:pt idx="1">
                  <c:v>5.8213768115942024</c:v>
                </c:pt>
                <c:pt idx="2">
                  <c:v>5.1692028985507248</c:v>
                </c:pt>
                <c:pt idx="3">
                  <c:v>4.6619565217391301</c:v>
                </c:pt>
                <c:pt idx="4">
                  <c:v>4.3177536231884055</c:v>
                </c:pt>
                <c:pt idx="5">
                  <c:v>3.8177536231884059</c:v>
                </c:pt>
                <c:pt idx="6">
                  <c:v>3.5097826086956521</c:v>
                </c:pt>
                <c:pt idx="7">
                  <c:v>3.3105072463768113</c:v>
                </c:pt>
                <c:pt idx="8">
                  <c:v>3.2126811594202898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6B0-48A0-A4B0-144DCEC00D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5196972"/>
        <c:axId val="1122233666"/>
      </c:scatterChart>
      <c:valAx>
        <c:axId val="7951969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Tiempo [h]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1122233666"/>
        <c:crosses val="autoZero"/>
        <c:crossBetween val="midCat"/>
      </c:valAx>
      <c:valAx>
        <c:axId val="1122233666"/>
        <c:scaling>
          <c:orientation val="minMax"/>
          <c:max val="11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Concentración [mg/L]</a:t>
                </a:r>
              </a:p>
            </c:rich>
          </c:tx>
          <c:overlay val="0"/>
        </c:title>
        <c:numFmt formatCode="0.0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795196972"/>
        <c:crosses val="autoZero"/>
        <c:crossBetween val="midCat"/>
        <c:majorUnit val="1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R3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Análisis!$P$125:$P$133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Análisis!$R$125:$R$133</c:f>
              <c:numCache>
                <c:formatCode>0.0000</c:formatCode>
                <c:ptCount val="9"/>
                <c:pt idx="0">
                  <c:v>9.3177536231884037</c:v>
                </c:pt>
                <c:pt idx="1">
                  <c:v>9.2090579710144915</c:v>
                </c:pt>
                <c:pt idx="2">
                  <c:v>9.2235507246376809</c:v>
                </c:pt>
                <c:pt idx="3">
                  <c:v>9.2018115942028977</c:v>
                </c:pt>
                <c:pt idx="4">
                  <c:v>9.1945652173913039</c:v>
                </c:pt>
                <c:pt idx="5">
                  <c:v>9.1909420289855071</c:v>
                </c:pt>
                <c:pt idx="6">
                  <c:v>9.1510869565217394</c:v>
                </c:pt>
                <c:pt idx="7">
                  <c:v>9.1764492753623195</c:v>
                </c:pt>
                <c:pt idx="8">
                  <c:v>9.1836956521739115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DD2-4472-953B-31A08D1B01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493030"/>
        <c:axId val="1924315167"/>
      </c:scatterChart>
      <c:valAx>
        <c:axId val="42449303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Tiempo [h]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1924315167"/>
        <c:crosses val="autoZero"/>
        <c:crossBetween val="midCat"/>
      </c:valAx>
      <c:valAx>
        <c:axId val="1924315167"/>
        <c:scaling>
          <c:orientation val="minMax"/>
          <c:max val="11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Concentración [mg/L]</a:t>
                </a:r>
              </a:p>
            </c:rich>
          </c:tx>
          <c:overlay val="0"/>
        </c:title>
        <c:numFmt formatCode="0.0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424493030"/>
        <c:crosses val="autoZero"/>
        <c:crossBetween val="midCat"/>
        <c:majorUnit val="1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R1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Análisis!$D$159:$D$167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Análisis!$F$159:$F$167</c:f>
              <c:numCache>
                <c:formatCode>0.0000</c:formatCode>
                <c:ptCount val="9"/>
                <c:pt idx="0">
                  <c:v>8.5605072463768099</c:v>
                </c:pt>
                <c:pt idx="1">
                  <c:v>8.0278985507246379</c:v>
                </c:pt>
                <c:pt idx="2">
                  <c:v>7.5749999999999993</c:v>
                </c:pt>
                <c:pt idx="3">
                  <c:v>7.3068840579710148</c:v>
                </c:pt>
                <c:pt idx="4">
                  <c:v>7.2126811594202893</c:v>
                </c:pt>
                <c:pt idx="5">
                  <c:v>6.8829710144927532</c:v>
                </c:pt>
                <c:pt idx="6">
                  <c:v>6.6184782608695647</c:v>
                </c:pt>
                <c:pt idx="7">
                  <c:v>6.4735507246376809</c:v>
                </c:pt>
                <c:pt idx="8">
                  <c:v>6.2960144927536223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84A-4855-8375-BBC0E6A36F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4017558"/>
        <c:axId val="1732584677"/>
      </c:scatterChart>
      <c:valAx>
        <c:axId val="210401755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Tiempo [h]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1732584677"/>
        <c:crosses val="autoZero"/>
        <c:crossBetween val="midCat"/>
      </c:valAx>
      <c:valAx>
        <c:axId val="1732584677"/>
        <c:scaling>
          <c:orientation val="minMax"/>
          <c:max val="11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Concentración [mg/L]</a:t>
                </a:r>
              </a:p>
            </c:rich>
          </c:tx>
          <c:overlay val="0"/>
        </c:title>
        <c:numFmt formatCode="0.0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2104017558"/>
        <c:crosses val="autoZero"/>
        <c:crossBetween val="midCat"/>
        <c:majorUnit val="1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R2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Análisis!$J$159:$J$167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Análisis!$L$159:$L$167</c:f>
              <c:numCache>
                <c:formatCode>0.0000</c:formatCode>
                <c:ptCount val="9"/>
                <c:pt idx="0">
                  <c:v>7.1692028985507239</c:v>
                </c:pt>
                <c:pt idx="1">
                  <c:v>6.2960144927536223</c:v>
                </c:pt>
                <c:pt idx="2">
                  <c:v>5.74891304347826</c:v>
                </c:pt>
                <c:pt idx="3">
                  <c:v>5.5713768115942024</c:v>
                </c:pt>
                <c:pt idx="4">
                  <c:v>5.165579710144927</c:v>
                </c:pt>
                <c:pt idx="5">
                  <c:v>5.0568840579710139</c:v>
                </c:pt>
                <c:pt idx="6">
                  <c:v>4.5931159420289855</c:v>
                </c:pt>
                <c:pt idx="7">
                  <c:v>4.386594202898551</c:v>
                </c:pt>
                <c:pt idx="8">
                  <c:v>4.3793478260869563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EC0-4AA7-999B-435231A2C8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3124124"/>
        <c:axId val="717808885"/>
      </c:scatterChart>
      <c:valAx>
        <c:axId val="10731241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Tiempo [h]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717808885"/>
        <c:crosses val="autoZero"/>
        <c:crossBetween val="midCat"/>
      </c:valAx>
      <c:valAx>
        <c:axId val="717808885"/>
        <c:scaling>
          <c:orientation val="minMax"/>
          <c:max val="11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Concentración [mg/L]</a:t>
                </a:r>
              </a:p>
            </c:rich>
          </c:tx>
          <c:overlay val="0"/>
        </c:title>
        <c:numFmt formatCode="0.0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1073124124"/>
        <c:crosses val="autoZero"/>
        <c:crossBetween val="midCat"/>
        <c:majorUnit val="1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R3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Análisis!$P$159:$P$167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Análisis!$R$159:$R$167</c:f>
              <c:numCache>
                <c:formatCode>0.0000</c:formatCode>
                <c:ptCount val="9"/>
                <c:pt idx="0">
                  <c:v>6.1945652173913039</c:v>
                </c:pt>
                <c:pt idx="1">
                  <c:v>4.5786231884057971</c:v>
                </c:pt>
                <c:pt idx="2">
                  <c:v>3.6836956521739124</c:v>
                </c:pt>
                <c:pt idx="3">
                  <c:v>3.0641304347826086</c:v>
                </c:pt>
                <c:pt idx="4">
                  <c:v>2.6764492753623186</c:v>
                </c:pt>
                <c:pt idx="5">
                  <c:v>2.151086956521739</c:v>
                </c:pt>
                <c:pt idx="6">
                  <c:v>1.8431159420289855</c:v>
                </c:pt>
                <c:pt idx="7">
                  <c:v>1.7670289855072463</c:v>
                </c:pt>
                <c:pt idx="8">
                  <c:v>1.719927536231884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049-4D0D-9220-FE87AF0E40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221582"/>
        <c:axId val="1083006752"/>
      </c:scatterChart>
      <c:valAx>
        <c:axId val="56522158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Tiempo [h]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1083006752"/>
        <c:crosses val="autoZero"/>
        <c:crossBetween val="midCat"/>
      </c:valAx>
      <c:valAx>
        <c:axId val="1083006752"/>
        <c:scaling>
          <c:orientation val="minMax"/>
          <c:max val="11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Concentración [mg/L]</a:t>
                </a:r>
              </a:p>
            </c:rich>
          </c:tx>
          <c:overlay val="0"/>
        </c:title>
        <c:numFmt formatCode="0.0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565221582"/>
        <c:crosses val="autoZero"/>
        <c:crossBetween val="midCat"/>
        <c:majorUnit val="1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R1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Análisis!$D$193:$D$201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Análisis!$F$193:$F$201</c:f>
              <c:numCache>
                <c:formatCode>0.0000</c:formatCode>
                <c:ptCount val="9"/>
                <c:pt idx="0">
                  <c:v>5.8358695652173909</c:v>
                </c:pt>
                <c:pt idx="1">
                  <c:v>5.4481884057971008</c:v>
                </c:pt>
                <c:pt idx="2">
                  <c:v>5.1909420289855071</c:v>
                </c:pt>
                <c:pt idx="3">
                  <c:v>5.1257246376811594</c:v>
                </c:pt>
                <c:pt idx="4">
                  <c:v>5.0605072463768117</c:v>
                </c:pt>
                <c:pt idx="5">
                  <c:v>4.9481884057971008</c:v>
                </c:pt>
                <c:pt idx="6">
                  <c:v>4.6474637681159416</c:v>
                </c:pt>
                <c:pt idx="7">
                  <c:v>4.5786231884057971</c:v>
                </c:pt>
                <c:pt idx="8">
                  <c:v>4.5568840579710139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343-47C8-8FE7-BB914DDFDE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02781"/>
        <c:axId val="1846492282"/>
      </c:scatterChart>
      <c:valAx>
        <c:axId val="3003027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Tiempo [h]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1846492282"/>
        <c:crosses val="autoZero"/>
        <c:crossBetween val="midCat"/>
      </c:valAx>
      <c:valAx>
        <c:axId val="1846492282"/>
        <c:scaling>
          <c:orientation val="minMax"/>
          <c:max val="11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Concentración [mg/L]</a:t>
                </a:r>
              </a:p>
            </c:rich>
          </c:tx>
          <c:overlay val="0"/>
        </c:title>
        <c:numFmt formatCode="0.0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300302781"/>
        <c:crosses val="autoZero"/>
        <c:crossBetween val="midCat"/>
        <c:majorUnit val="1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R2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Análisis!$J$193:$J$201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Análisis!$L$193:$L$201</c:f>
              <c:numCache>
                <c:formatCode>0.0000</c:formatCode>
                <c:ptCount val="9"/>
                <c:pt idx="0">
                  <c:v>5.7996376811594201</c:v>
                </c:pt>
                <c:pt idx="1">
                  <c:v>4.8684782608695656</c:v>
                </c:pt>
                <c:pt idx="2">
                  <c:v>4.3431159420289855</c:v>
                </c:pt>
                <c:pt idx="3">
                  <c:v>4.1402173913043478</c:v>
                </c:pt>
                <c:pt idx="4">
                  <c:v>3.9373188405797097</c:v>
                </c:pt>
                <c:pt idx="5">
                  <c:v>3.651086956521739</c:v>
                </c:pt>
                <c:pt idx="6">
                  <c:v>3.4373188405797097</c:v>
                </c:pt>
                <c:pt idx="7">
                  <c:v>3.3213768115942024</c:v>
                </c:pt>
                <c:pt idx="8">
                  <c:v>3.2670289855072463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254-4A75-AE4E-2B8EA198A3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6004750"/>
        <c:axId val="1958048710"/>
      </c:scatterChart>
      <c:valAx>
        <c:axId val="63600475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Tiempo [h]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1958048710"/>
        <c:crosses val="autoZero"/>
        <c:crossBetween val="midCat"/>
      </c:valAx>
      <c:valAx>
        <c:axId val="1958048710"/>
        <c:scaling>
          <c:orientation val="minMax"/>
          <c:max val="11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Concentración [mg/L]</a:t>
                </a:r>
              </a:p>
            </c:rich>
          </c:tx>
          <c:overlay val="0"/>
        </c:title>
        <c:numFmt formatCode="0.0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636004750"/>
        <c:crosses val="autoZero"/>
        <c:crossBetween val="midCat"/>
        <c:majorUnit val="1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R3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Análisis!$P$193:$P$201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Análisis!$R$193:$R$201</c:f>
              <c:numCache>
                <c:formatCode>0.0000</c:formatCode>
                <c:ptCount val="9"/>
                <c:pt idx="0">
                  <c:v>5.7706521739130432</c:v>
                </c:pt>
                <c:pt idx="1">
                  <c:v>4.1909420289855071</c:v>
                </c:pt>
                <c:pt idx="2">
                  <c:v>3.1909420289855071</c:v>
                </c:pt>
                <c:pt idx="3">
                  <c:v>2.901086956521739</c:v>
                </c:pt>
                <c:pt idx="4">
                  <c:v>2.6112318840579709</c:v>
                </c:pt>
                <c:pt idx="5">
                  <c:v>2.2778985507246374</c:v>
                </c:pt>
                <c:pt idx="6">
                  <c:v>2.0894927536231882</c:v>
                </c:pt>
                <c:pt idx="7">
                  <c:v>1.9807971014492751</c:v>
                </c:pt>
                <c:pt idx="8">
                  <c:v>1.9409420289855068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1C8-423C-BB9D-423B67660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6595420"/>
        <c:axId val="1937185901"/>
      </c:scatterChart>
      <c:valAx>
        <c:axId val="12565954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Tiempo [h]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1937185901"/>
        <c:crosses val="autoZero"/>
        <c:crossBetween val="midCat"/>
      </c:valAx>
      <c:valAx>
        <c:axId val="1937185901"/>
        <c:scaling>
          <c:orientation val="minMax"/>
          <c:max val="11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Concentración [mg/L]</a:t>
                </a:r>
              </a:p>
            </c:rich>
          </c:tx>
          <c:overlay val="0"/>
        </c:title>
        <c:numFmt formatCode="0.0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1256595420"/>
        <c:crosses val="autoZero"/>
        <c:crossBetween val="midCat"/>
        <c:majorUnit val="1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s-ES"/>
  <c:roundedCorners val="1"/>
  <c:style val="2"/>
  <c:chart>
    <c:autoTitleDeleted val="1"/>
    <c:plotArea>
      <c:layout>
        <c:manualLayout>
          <c:xMode val="edge"/>
          <c:yMode val="edge"/>
          <c:x val="0.15567693170399524"/>
          <c:y val="4.6382096842630893E-2"/>
          <c:w val="0.80456876542590039"/>
          <c:h val="0.81782360725884795"/>
        </c:manualLayout>
      </c:layout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1490118160"/>
        <c:axId val="957198446"/>
      </c:scatterChart>
      <c:valAx>
        <c:axId val="1490118160"/>
        <c:scaling>
          <c:orientation val="minMax"/>
          <c:max val="7"/>
        </c:scaling>
        <c:delete val="0"/>
        <c:axPos val="b"/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MX" sz="1000" b="0" i="0">
                    <a:solidFill>
                      <a:srgbClr val="000000"/>
                    </a:solidFill>
                    <a:latin typeface="+mn-lt"/>
                  </a:rPr>
                  <a:t>Tiempo [h]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957198446"/>
        <c:crosses val="autoZero"/>
        <c:crossBetween val="midCat"/>
        <c:majorUnit val="1"/>
      </c:valAx>
      <c:valAx>
        <c:axId val="957198446"/>
        <c:scaling>
          <c:orientation val="minMax"/>
        </c:scaling>
        <c:delete val="0"/>
        <c:axPos val="l"/>
        <c:majorTickMark val="cross"/>
        <c:minorTickMark val="cross"/>
        <c:tickLblPos val="nextTo"/>
        <c:spPr>
          <a:ln>
            <a:noFill/>
          </a:ln>
        </c:spPr>
        <c:crossAx val="1490118160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Análisis!$AA$91:$AA$99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Análisis!$AB$91:$AB$99</c:f>
              <c:numCache>
                <c:formatCode>0.0000</c:formatCode>
                <c:ptCount val="9"/>
                <c:pt idx="0">
                  <c:v>9.3539855072463745</c:v>
                </c:pt>
                <c:pt idx="1">
                  <c:v>8.5188405797101439</c:v>
                </c:pt>
                <c:pt idx="2">
                  <c:v>7.7760869565217385</c:v>
                </c:pt>
                <c:pt idx="3">
                  <c:v>7.3304347826086955</c:v>
                </c:pt>
                <c:pt idx="4">
                  <c:v>7.0550724637681155</c:v>
                </c:pt>
                <c:pt idx="5">
                  <c:v>6.5949275362318831</c:v>
                </c:pt>
                <c:pt idx="6">
                  <c:v>6.3612318840579709</c:v>
                </c:pt>
                <c:pt idx="7">
                  <c:v>6.1202898550724623</c:v>
                </c:pt>
                <c:pt idx="8">
                  <c:v>5.8557971014492747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62F-455C-93FA-96293257B1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9432455"/>
        <c:axId val="2030311868"/>
      </c:scatterChart>
      <c:valAx>
        <c:axId val="359432455"/>
        <c:scaling>
          <c:orientation val="minMax"/>
          <c:max val="7"/>
        </c:scaling>
        <c:delete val="0"/>
        <c:axPos val="b"/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MX" sz="1000" b="0" i="0">
                    <a:solidFill>
                      <a:srgbClr val="000000"/>
                    </a:solidFill>
                    <a:latin typeface="+mn-lt"/>
                  </a:rPr>
                  <a:t>Tiempo [h]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2030311868"/>
        <c:crosses val="autoZero"/>
        <c:crossBetween val="midCat"/>
        <c:majorUnit val="1"/>
      </c:valAx>
      <c:valAx>
        <c:axId val="2030311868"/>
        <c:scaling>
          <c:orientation val="minMax"/>
          <c:max val="11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MX" sz="1000" b="0" i="0">
                    <a:solidFill>
                      <a:srgbClr val="000000"/>
                    </a:solidFill>
                    <a:latin typeface="+mn-lt"/>
                  </a:rPr>
                  <a:t>Concentración [mg/L]</a:t>
                </a:r>
              </a:p>
            </c:rich>
          </c:tx>
          <c:overlay val="0"/>
        </c:title>
        <c:numFmt formatCode="0.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359432455"/>
        <c:crosses val="autoZero"/>
        <c:crossBetween val="midCat"/>
        <c:majorUnit val="1"/>
        <c:minorUnit val="0.5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Análisis!$AA$125:$AA$133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Análisis!$AB$125:$AB$133</c:f>
              <c:numCache>
                <c:formatCode>0.0000</c:formatCode>
                <c:ptCount val="9"/>
                <c:pt idx="0">
                  <c:v>7.7869565217391301</c:v>
                </c:pt>
                <c:pt idx="1">
                  <c:v>6.7036231884057962</c:v>
                </c:pt>
                <c:pt idx="2">
                  <c:v>6.2054347826086946</c:v>
                </c:pt>
                <c:pt idx="3">
                  <c:v>5.8648550724637678</c:v>
                </c:pt>
                <c:pt idx="4">
                  <c:v>5.6057971014492747</c:v>
                </c:pt>
                <c:pt idx="5">
                  <c:v>5.219927536231884</c:v>
                </c:pt>
                <c:pt idx="6">
                  <c:v>4.95</c:v>
                </c:pt>
                <c:pt idx="7">
                  <c:v>4.7670289855072463</c:v>
                </c:pt>
                <c:pt idx="8">
                  <c:v>4.6275362318840578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1EE-4CAC-AB77-EFB8EE9368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627662"/>
        <c:axId val="969037965"/>
      </c:scatterChart>
      <c:valAx>
        <c:axId val="125627662"/>
        <c:scaling>
          <c:orientation val="minMax"/>
          <c:max val="7"/>
        </c:scaling>
        <c:delete val="0"/>
        <c:axPos val="b"/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Tiempo [h]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969037965"/>
        <c:crosses val="autoZero"/>
        <c:crossBetween val="midCat"/>
        <c:majorUnit val="1"/>
      </c:valAx>
      <c:valAx>
        <c:axId val="969037965"/>
        <c:scaling>
          <c:orientation val="minMax"/>
          <c:max val="11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Concentración [mg/L]</a:t>
                </a:r>
              </a:p>
            </c:rich>
          </c:tx>
          <c:overlay val="0"/>
        </c:title>
        <c:numFmt formatCode="0.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125627662"/>
        <c:crosses val="autoZero"/>
        <c:crossBetween val="midCat"/>
        <c:majorUnit val="1"/>
        <c:minorUnit val="0.2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Análisis!$AA$159:$AA$167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Análisis!$AB$159:$AB$167</c:f>
              <c:numCache>
                <c:formatCode>0.0000</c:formatCode>
                <c:ptCount val="9"/>
                <c:pt idx="0">
                  <c:v>7.1692028985507239</c:v>
                </c:pt>
                <c:pt idx="1">
                  <c:v>6.2960144927536223</c:v>
                </c:pt>
                <c:pt idx="2">
                  <c:v>5.74891304347826</c:v>
                </c:pt>
                <c:pt idx="3">
                  <c:v>5.5713768115942024</c:v>
                </c:pt>
                <c:pt idx="4">
                  <c:v>5.165579710144927</c:v>
                </c:pt>
                <c:pt idx="5">
                  <c:v>5.0568840579710139</c:v>
                </c:pt>
                <c:pt idx="6">
                  <c:v>4.5931159420289855</c:v>
                </c:pt>
                <c:pt idx="7">
                  <c:v>4.386594202898551</c:v>
                </c:pt>
                <c:pt idx="8">
                  <c:v>4.3793478260869563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86B-49E4-8CB9-65EF100414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3572493"/>
        <c:axId val="1328219442"/>
      </c:scatterChart>
      <c:valAx>
        <c:axId val="2143572493"/>
        <c:scaling>
          <c:orientation val="minMax"/>
          <c:max val="7"/>
        </c:scaling>
        <c:delete val="0"/>
        <c:axPos val="b"/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Tiempo [h]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1328219442"/>
        <c:crosses val="autoZero"/>
        <c:crossBetween val="midCat"/>
        <c:majorUnit val="1"/>
      </c:valAx>
      <c:valAx>
        <c:axId val="1328219442"/>
        <c:scaling>
          <c:orientation val="minMax"/>
          <c:max val="11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Concentración [mg/L]</a:t>
                </a:r>
              </a:p>
            </c:rich>
          </c:tx>
          <c:overlay val="0"/>
        </c:title>
        <c:numFmt formatCode="0.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2143572493"/>
        <c:crosses val="autoZero"/>
        <c:crossBetween val="midCat"/>
        <c:majorUnit val="1"/>
        <c:minorUnit val="0.2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Análisis!$AA$193:$AA$201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Análisis!$AB$193:$AB$201</c:f>
              <c:numCache>
                <c:formatCode>0.0000</c:formatCode>
                <c:ptCount val="9"/>
                <c:pt idx="0">
                  <c:v>5.803260869565217</c:v>
                </c:pt>
                <c:pt idx="1">
                  <c:v>4.8195652173913039</c:v>
                </c:pt>
                <c:pt idx="2">
                  <c:v>4.1909420289855071</c:v>
                </c:pt>
                <c:pt idx="3">
                  <c:v>4.0134057971014494</c:v>
                </c:pt>
                <c:pt idx="4">
                  <c:v>3.8358695652173913</c:v>
                </c:pt>
                <c:pt idx="5">
                  <c:v>3.6130434782608694</c:v>
                </c:pt>
                <c:pt idx="6">
                  <c:v>3.3684782608695647</c:v>
                </c:pt>
                <c:pt idx="7">
                  <c:v>3.2797101449275363</c:v>
                </c:pt>
                <c:pt idx="8">
                  <c:v>3.2489130434782605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9D3-4372-8E42-F98780F426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0750173"/>
        <c:axId val="485446874"/>
      </c:scatterChart>
      <c:valAx>
        <c:axId val="1580750173"/>
        <c:scaling>
          <c:orientation val="minMax"/>
          <c:max val="7"/>
        </c:scaling>
        <c:delete val="0"/>
        <c:axPos val="b"/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Tiempo [h]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485446874"/>
        <c:crosses val="autoZero"/>
        <c:crossBetween val="midCat"/>
        <c:majorUnit val="1"/>
      </c:valAx>
      <c:valAx>
        <c:axId val="485446874"/>
        <c:scaling>
          <c:orientation val="minMax"/>
          <c:max val="11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Concentración [mg/L]</a:t>
                </a:r>
              </a:p>
            </c:rich>
          </c:tx>
          <c:overlay val="0"/>
        </c:title>
        <c:numFmt formatCode="0.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1580750173"/>
        <c:crosses val="autoZero"/>
        <c:crossBetween val="midCat"/>
        <c:majorUnit val="1"/>
        <c:minorUnit val="0.2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R1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Análisis!$D$227:$D$235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Análisis!$F$227:$F$235</c:f>
              <c:numCache>
                <c:formatCode>0.0000</c:formatCode>
                <c:ptCount val="9"/>
                <c:pt idx="0">
                  <c:v>5.2090579710144924</c:v>
                </c:pt>
                <c:pt idx="1">
                  <c:v>4.7307971014492756</c:v>
                </c:pt>
                <c:pt idx="2">
                  <c:v>4.5605072463768108</c:v>
                </c:pt>
                <c:pt idx="3">
                  <c:v>4.3213768115942033</c:v>
                </c:pt>
                <c:pt idx="4">
                  <c:v>4.2706521739130432</c:v>
                </c:pt>
                <c:pt idx="5">
                  <c:v>4.0713768115942024</c:v>
                </c:pt>
                <c:pt idx="6">
                  <c:v>3.9300724637681155</c:v>
                </c:pt>
                <c:pt idx="7">
                  <c:v>3.7960144927536232</c:v>
                </c:pt>
                <c:pt idx="8">
                  <c:v>3.5858695652173913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E74-4732-B9A1-DCC06B2427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6993077"/>
        <c:axId val="1510273538"/>
      </c:scatterChart>
      <c:valAx>
        <c:axId val="28699307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Tiempo [h]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1510273538"/>
        <c:crosses val="autoZero"/>
        <c:crossBetween val="midCat"/>
      </c:valAx>
      <c:valAx>
        <c:axId val="1510273538"/>
        <c:scaling>
          <c:orientation val="minMax"/>
          <c:max val="11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Concentración [mg/L]</a:t>
                </a:r>
              </a:p>
            </c:rich>
          </c:tx>
          <c:overlay val="0"/>
        </c:title>
        <c:numFmt formatCode="0.0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286993077"/>
        <c:crosses val="autoZero"/>
        <c:crossBetween val="midCat"/>
        <c:majorUnit val="1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R2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Análisis!$J$227:$J$235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Análisis!$L$227:$L$235</c:f>
              <c:numCache>
                <c:formatCode>0.0000</c:formatCode>
                <c:ptCount val="9"/>
                <c:pt idx="0">
                  <c:v>4.7054347826086955</c:v>
                </c:pt>
                <c:pt idx="1">
                  <c:v>3.9626811594202898</c:v>
                </c:pt>
                <c:pt idx="2">
                  <c:v>3.4300724637681155</c:v>
                </c:pt>
                <c:pt idx="3">
                  <c:v>3.1148550724637678</c:v>
                </c:pt>
                <c:pt idx="4">
                  <c:v>2.8902173913043474</c:v>
                </c:pt>
                <c:pt idx="5">
                  <c:v>2.5278985507246374</c:v>
                </c:pt>
                <c:pt idx="6">
                  <c:v>2.357608695652174</c:v>
                </c:pt>
                <c:pt idx="7">
                  <c:v>2.357608695652174</c:v>
                </c:pt>
                <c:pt idx="8">
                  <c:v>2.2235507246376809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51C-4515-BD27-A52F152A00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1280196"/>
        <c:axId val="1156973237"/>
      </c:scatterChart>
      <c:valAx>
        <c:axId val="20212801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Tiempo [h]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1156973237"/>
        <c:crosses val="autoZero"/>
        <c:crossBetween val="midCat"/>
      </c:valAx>
      <c:valAx>
        <c:axId val="1156973237"/>
        <c:scaling>
          <c:orientation val="minMax"/>
          <c:max val="11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Concentración [mg/L]</a:t>
                </a:r>
              </a:p>
            </c:rich>
          </c:tx>
          <c:overlay val="0"/>
        </c:title>
        <c:numFmt formatCode="0.0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2021280196"/>
        <c:crosses val="autoZero"/>
        <c:crossBetween val="midCat"/>
        <c:majorUnit val="1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R2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Análisis!$P$227:$P$235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Análisis!$R$227:$R$235</c:f>
              <c:numCache>
                <c:formatCode>0.0000</c:formatCode>
                <c:ptCount val="9"/>
                <c:pt idx="0">
                  <c:v>3.788768115942029</c:v>
                </c:pt>
                <c:pt idx="1">
                  <c:v>2.7960144927536232</c:v>
                </c:pt>
                <c:pt idx="2">
                  <c:v>2.3177536231884059</c:v>
                </c:pt>
                <c:pt idx="3">
                  <c:v>2.3141304347826086</c:v>
                </c:pt>
                <c:pt idx="4">
                  <c:v>2.1909420289855071</c:v>
                </c:pt>
                <c:pt idx="5">
                  <c:v>2.0206521739130432</c:v>
                </c:pt>
                <c:pt idx="6">
                  <c:v>1.9626811594202895</c:v>
                </c:pt>
                <c:pt idx="7">
                  <c:v>1.9336956521739128</c:v>
                </c:pt>
                <c:pt idx="8">
                  <c:v>1.8684782608695651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EA2-4B50-8EE7-93FEC69FFF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2619307"/>
        <c:axId val="1300867097"/>
      </c:scatterChart>
      <c:valAx>
        <c:axId val="16626193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Tiempo [h]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1300867097"/>
        <c:crosses val="autoZero"/>
        <c:crossBetween val="midCat"/>
      </c:valAx>
      <c:valAx>
        <c:axId val="1300867097"/>
        <c:scaling>
          <c:orientation val="minMax"/>
          <c:max val="11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Concentración [mg/L]</a:t>
                </a:r>
              </a:p>
            </c:rich>
          </c:tx>
          <c:overlay val="0"/>
        </c:title>
        <c:numFmt formatCode="0.0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1662619307"/>
        <c:crosses val="autoZero"/>
        <c:crossBetween val="midCat"/>
        <c:majorUnit val="1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Análisis!$AA$227:$AA$235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Análisis!$AB$227:$AB$235</c:f>
              <c:numCache>
                <c:formatCode>0.0000</c:formatCode>
                <c:ptCount val="9"/>
                <c:pt idx="0">
                  <c:v>4.957246376811594</c:v>
                </c:pt>
                <c:pt idx="1">
                  <c:v>4.3467391304347824</c:v>
                </c:pt>
                <c:pt idx="2">
                  <c:v>3.9952898550724631</c:v>
                </c:pt>
                <c:pt idx="3">
                  <c:v>3.7181159420289855</c:v>
                </c:pt>
                <c:pt idx="4">
                  <c:v>3.5804347826086955</c:v>
                </c:pt>
                <c:pt idx="5">
                  <c:v>3.2996376811594201</c:v>
                </c:pt>
                <c:pt idx="6">
                  <c:v>3.1438405797101447</c:v>
                </c:pt>
                <c:pt idx="7">
                  <c:v>3.0768115942028986</c:v>
                </c:pt>
                <c:pt idx="8">
                  <c:v>2.9047101449275363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F73-4E12-9EE3-D07BE8032A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7296907"/>
        <c:axId val="219020259"/>
      </c:scatterChart>
      <c:valAx>
        <c:axId val="1087296907"/>
        <c:scaling>
          <c:orientation val="minMax"/>
          <c:max val="7"/>
        </c:scaling>
        <c:delete val="0"/>
        <c:axPos val="b"/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Tiempo [h]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219020259"/>
        <c:crosses val="autoZero"/>
        <c:crossBetween val="midCat"/>
        <c:majorUnit val="1"/>
      </c:valAx>
      <c:valAx>
        <c:axId val="219020259"/>
        <c:scaling>
          <c:orientation val="minMax"/>
          <c:max val="11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Concentración [mg/L]</a:t>
                </a:r>
              </a:p>
            </c:rich>
          </c:tx>
          <c:overlay val="0"/>
        </c:title>
        <c:numFmt formatCode="0.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1087296907"/>
        <c:crosses val="autoZero"/>
        <c:crossBetween val="midCat"/>
        <c:majorUnit val="1"/>
        <c:minorUnit val="0.2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R1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Análisis!$D$261:$D$269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Análisis!$F$261:$F$269</c:f>
              <c:numCache>
                <c:formatCode>0.0000</c:formatCode>
                <c:ptCount val="9"/>
                <c:pt idx="0">
                  <c:v>4.0713768115942024</c:v>
                </c:pt>
                <c:pt idx="1">
                  <c:v>3.8938405797101447</c:v>
                </c:pt>
                <c:pt idx="2">
                  <c:v>3.1800724637681159</c:v>
                </c:pt>
                <c:pt idx="3">
                  <c:v>2.9047101449275359</c:v>
                </c:pt>
                <c:pt idx="4">
                  <c:v>2.6547101449275359</c:v>
                </c:pt>
                <c:pt idx="5">
                  <c:v>2.3612318840579709</c:v>
                </c:pt>
                <c:pt idx="6">
                  <c:v>2.2163043478260867</c:v>
                </c:pt>
                <c:pt idx="7">
                  <c:v>2.1402173913043478</c:v>
                </c:pt>
                <c:pt idx="8">
                  <c:v>2.1329710144927536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540-43F1-9308-1CAF27746A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1045772"/>
        <c:axId val="1814554921"/>
      </c:scatterChart>
      <c:valAx>
        <c:axId val="12510457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Tiempo [h]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1814554921"/>
        <c:crosses val="autoZero"/>
        <c:crossBetween val="midCat"/>
      </c:valAx>
      <c:valAx>
        <c:axId val="1814554921"/>
        <c:scaling>
          <c:orientation val="minMax"/>
          <c:max val="11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Concentración [mg/L]</a:t>
                </a:r>
              </a:p>
            </c:rich>
          </c:tx>
          <c:overlay val="0"/>
        </c:title>
        <c:numFmt formatCode="0.0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1251045772"/>
        <c:crosses val="autoZero"/>
        <c:crossBetween val="midCat"/>
        <c:majorUnit val="1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R2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Análisis!$J$261:$J$269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Análisis!$L$261:$L$269</c:f>
              <c:numCache>
                <c:formatCode>0.0000</c:formatCode>
                <c:ptCount val="9"/>
                <c:pt idx="0">
                  <c:v>4.4119565217391301</c:v>
                </c:pt>
                <c:pt idx="1">
                  <c:v>3.9626811594202898</c:v>
                </c:pt>
                <c:pt idx="2">
                  <c:v>3.6655797101449274</c:v>
                </c:pt>
                <c:pt idx="3">
                  <c:v>3.5170289855072459</c:v>
                </c:pt>
                <c:pt idx="4">
                  <c:v>3.3612318840579705</c:v>
                </c:pt>
                <c:pt idx="5">
                  <c:v>3.2380434782608694</c:v>
                </c:pt>
                <c:pt idx="6">
                  <c:v>3.1836956521739128</c:v>
                </c:pt>
                <c:pt idx="7">
                  <c:v>3.1039855072463767</c:v>
                </c:pt>
                <c:pt idx="8">
                  <c:v>3.1039855072463767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CD4-4DD9-AF97-5EBB95BBCD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8259711"/>
        <c:axId val="1124908904"/>
      </c:scatterChart>
      <c:valAx>
        <c:axId val="17382597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Tiempo [h]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1124908904"/>
        <c:crosses val="autoZero"/>
        <c:crossBetween val="midCat"/>
      </c:valAx>
      <c:valAx>
        <c:axId val="1124908904"/>
        <c:scaling>
          <c:orientation val="minMax"/>
          <c:max val="11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Concentración [mg/L]</a:t>
                </a:r>
              </a:p>
            </c:rich>
          </c:tx>
          <c:overlay val="0"/>
        </c:title>
        <c:numFmt formatCode="0.0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1738259711"/>
        <c:crosses val="autoZero"/>
        <c:crossBetween val="midCat"/>
        <c:majorUnit val="1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R2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Análisis!$P$261:$P$269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Análisis!$R$261:$R$269</c:f>
              <c:numCache>
                <c:formatCode>0.0000</c:formatCode>
                <c:ptCount val="9"/>
                <c:pt idx="0">
                  <c:v>4.3793478260869563</c:v>
                </c:pt>
                <c:pt idx="1">
                  <c:v>3.6293478260869563</c:v>
                </c:pt>
                <c:pt idx="2">
                  <c:v>3.2778985507246374</c:v>
                </c:pt>
                <c:pt idx="3">
                  <c:v>2.9699275362318835</c:v>
                </c:pt>
                <c:pt idx="4">
                  <c:v>2.7126811594202898</c:v>
                </c:pt>
                <c:pt idx="5">
                  <c:v>2.4699275362318835</c:v>
                </c:pt>
                <c:pt idx="6">
                  <c:v>2.3213768115942028</c:v>
                </c:pt>
                <c:pt idx="7">
                  <c:v>2.1402173913043478</c:v>
                </c:pt>
                <c:pt idx="8">
                  <c:v>2.0786231884057971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6C9-4970-BD8A-46DE414753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1961898"/>
        <c:axId val="660222838"/>
      </c:scatterChart>
      <c:valAx>
        <c:axId val="20619618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Tiempo [h]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660222838"/>
        <c:crosses val="autoZero"/>
        <c:crossBetween val="midCat"/>
      </c:valAx>
      <c:valAx>
        <c:axId val="660222838"/>
        <c:scaling>
          <c:orientation val="minMax"/>
          <c:max val="11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Concentración [mg/L]</a:t>
                </a:r>
              </a:p>
            </c:rich>
          </c:tx>
          <c:overlay val="0"/>
        </c:title>
        <c:numFmt formatCode="0.0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2061961898"/>
        <c:crosses val="autoZero"/>
        <c:crossBetween val="midCat"/>
        <c:majorUnit val="1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Análisis!$AA$261:$AA$269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Análisis!$AB$261:$AB$269</c:f>
              <c:numCache>
                <c:formatCode>0.0000</c:formatCode>
                <c:ptCount val="9"/>
                <c:pt idx="0">
                  <c:v>4.2875603864734293</c:v>
                </c:pt>
                <c:pt idx="1">
                  <c:v>3.8286231884057966</c:v>
                </c:pt>
                <c:pt idx="2">
                  <c:v>3.3745169082125606</c:v>
                </c:pt>
                <c:pt idx="3">
                  <c:v>3.1305555555555551</c:v>
                </c:pt>
                <c:pt idx="4">
                  <c:v>2.909541062801932</c:v>
                </c:pt>
                <c:pt idx="5">
                  <c:v>2.6897342995169082</c:v>
                </c:pt>
                <c:pt idx="6">
                  <c:v>2.5737922705314009</c:v>
                </c:pt>
                <c:pt idx="7">
                  <c:v>2.4614734299516905</c:v>
                </c:pt>
                <c:pt idx="8">
                  <c:v>2.438526570048309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008-4E32-A26B-DD6D6B466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4800573"/>
        <c:axId val="1855125507"/>
      </c:scatterChart>
      <c:valAx>
        <c:axId val="1364800573"/>
        <c:scaling>
          <c:orientation val="minMax"/>
          <c:max val="7"/>
        </c:scaling>
        <c:delete val="0"/>
        <c:axPos val="b"/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Tiempo [h]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1855125507"/>
        <c:crosses val="autoZero"/>
        <c:crossBetween val="midCat"/>
        <c:majorUnit val="1"/>
      </c:valAx>
      <c:valAx>
        <c:axId val="1855125507"/>
        <c:scaling>
          <c:orientation val="minMax"/>
          <c:max val="11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Concentración [mg/L]</a:t>
                </a:r>
              </a:p>
            </c:rich>
          </c:tx>
          <c:overlay val="0"/>
        </c:title>
        <c:numFmt formatCode="0.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1364800573"/>
        <c:crosses val="autoZero"/>
        <c:crossBetween val="midCat"/>
        <c:majorUnit val="1"/>
        <c:minorUnit val="0.2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R1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3.00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Análisis!$D$296:$D$304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Análisis!$F$296:$F$304</c:f>
              <c:numCache>
                <c:formatCode>0.0000</c:formatCode>
                <c:ptCount val="9"/>
                <c:pt idx="0">
                  <c:v>3.872101449275362</c:v>
                </c:pt>
                <c:pt idx="1">
                  <c:v>3.5786231884057971</c:v>
                </c:pt>
                <c:pt idx="2">
                  <c:v>3.3249999999999997</c:v>
                </c:pt>
                <c:pt idx="3">
                  <c:v>3.2489130434782609</c:v>
                </c:pt>
                <c:pt idx="4">
                  <c:v>3.1438405797101447</c:v>
                </c:pt>
                <c:pt idx="5">
                  <c:v>3.0097826086956521</c:v>
                </c:pt>
                <c:pt idx="6">
                  <c:v>2.984420289855072</c:v>
                </c:pt>
                <c:pt idx="7">
                  <c:v>2.9663043478260867</c:v>
                </c:pt>
                <c:pt idx="8">
                  <c:v>2.8865942028985505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F48-41A3-9E28-87649EC91D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126085"/>
        <c:axId val="1056925983"/>
      </c:scatterChart>
      <c:valAx>
        <c:axId val="1291260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Tiempo [h]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1056925983"/>
        <c:crosses val="autoZero"/>
        <c:crossBetween val="midCat"/>
      </c:valAx>
      <c:valAx>
        <c:axId val="1056925983"/>
        <c:scaling>
          <c:orientation val="minMax"/>
          <c:max val="11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Concentración [mg/L]</a:t>
                </a:r>
              </a:p>
            </c:rich>
          </c:tx>
          <c:overlay val="0"/>
        </c:title>
        <c:numFmt formatCode="0.0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129126085"/>
        <c:crosses val="autoZero"/>
        <c:crossBetween val="midCat"/>
        <c:majorUnit val="1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R2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3.00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Análisis!$J$296:$J$304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Análisis!$L$296:$L$304</c:f>
              <c:numCache>
                <c:formatCode>0.0000</c:formatCode>
                <c:ptCount val="9"/>
                <c:pt idx="0">
                  <c:v>3.1909420289855071</c:v>
                </c:pt>
                <c:pt idx="1">
                  <c:v>3.0894927536231882</c:v>
                </c:pt>
                <c:pt idx="2">
                  <c:v>2.6764492753623186</c:v>
                </c:pt>
                <c:pt idx="3">
                  <c:v>2.4626811594202898</c:v>
                </c:pt>
                <c:pt idx="4">
                  <c:v>2.3286231884057971</c:v>
                </c:pt>
                <c:pt idx="5">
                  <c:v>2.1728260869565217</c:v>
                </c:pt>
                <c:pt idx="6">
                  <c:v>2.0858695652173913</c:v>
                </c:pt>
                <c:pt idx="7">
                  <c:v>2.0496376811594201</c:v>
                </c:pt>
                <c:pt idx="8">
                  <c:v>2.0496376811594201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012-49D3-9270-37792169E7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3107572"/>
        <c:axId val="1671099552"/>
      </c:scatterChart>
      <c:valAx>
        <c:axId val="19431075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Tiempo [h]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1671099552"/>
        <c:crosses val="autoZero"/>
        <c:crossBetween val="midCat"/>
      </c:valAx>
      <c:valAx>
        <c:axId val="1671099552"/>
        <c:scaling>
          <c:orientation val="minMax"/>
          <c:max val="11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Concentración [mg/L]</a:t>
                </a:r>
              </a:p>
            </c:rich>
          </c:tx>
          <c:overlay val="0"/>
        </c:title>
        <c:numFmt formatCode="0.0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1943107572"/>
        <c:crosses val="autoZero"/>
        <c:crossBetween val="midCat"/>
        <c:majorUnit val="1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R2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3.00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Análisis!$P$296:$P$304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Análisis!$R$296:$R$304</c:f>
              <c:numCache>
                <c:formatCode>0.0000</c:formatCode>
                <c:ptCount val="9"/>
                <c:pt idx="0">
                  <c:v>2.7561594202898552</c:v>
                </c:pt>
                <c:pt idx="1">
                  <c:v>1.6945652173913042</c:v>
                </c:pt>
                <c:pt idx="2">
                  <c:v>1.2597826086956521</c:v>
                </c:pt>
                <c:pt idx="3">
                  <c:v>1.1438405797101447</c:v>
                </c:pt>
                <c:pt idx="4">
                  <c:v>1.0677536231884057</c:v>
                </c:pt>
                <c:pt idx="5">
                  <c:v>1.0423913043478261</c:v>
                </c:pt>
                <c:pt idx="6">
                  <c:v>0.97717391304347812</c:v>
                </c:pt>
                <c:pt idx="7">
                  <c:v>0.95905797101449264</c:v>
                </c:pt>
                <c:pt idx="8">
                  <c:v>0.94094202898550716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ACE-441D-9D98-CAD74351E4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498290"/>
        <c:axId val="1534190437"/>
      </c:scatterChart>
      <c:valAx>
        <c:axId val="15949829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Tiempo [h]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1534190437"/>
        <c:crosses val="autoZero"/>
        <c:crossBetween val="midCat"/>
      </c:valAx>
      <c:valAx>
        <c:axId val="1534190437"/>
        <c:scaling>
          <c:orientation val="minMax"/>
          <c:max val="11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Concentración [mg/L]</a:t>
                </a:r>
              </a:p>
            </c:rich>
          </c:tx>
          <c:overlay val="0"/>
        </c:title>
        <c:numFmt formatCode="0.0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159498290"/>
        <c:crosses val="autoZero"/>
        <c:crossBetween val="midCat"/>
        <c:majorUnit val="1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3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Análisis!$AA$296:$AA$304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Análisis!$AB$296:$AB$304</c:f>
              <c:numCache>
                <c:formatCode>0.0000</c:formatCode>
                <c:ptCount val="9"/>
                <c:pt idx="0">
                  <c:v>2.9735507246376809</c:v>
                </c:pt>
                <c:pt idx="1">
                  <c:v>2.3920289855072463</c:v>
                </c:pt>
                <c:pt idx="2">
                  <c:v>1.9681159420289853</c:v>
                </c:pt>
                <c:pt idx="3">
                  <c:v>1.8032608695652173</c:v>
                </c:pt>
                <c:pt idx="4">
                  <c:v>1.6981884057971013</c:v>
                </c:pt>
                <c:pt idx="5">
                  <c:v>1.607608695652174</c:v>
                </c:pt>
                <c:pt idx="6">
                  <c:v>1.5315217391304348</c:v>
                </c:pt>
                <c:pt idx="7">
                  <c:v>1.5043478260869563</c:v>
                </c:pt>
                <c:pt idx="8">
                  <c:v>1.4952898550724636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60-4836-AA02-0589823B41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9031285"/>
        <c:axId val="1130180730"/>
      </c:scatterChart>
      <c:valAx>
        <c:axId val="799031285"/>
        <c:scaling>
          <c:orientation val="minMax"/>
          <c:max val="7"/>
        </c:scaling>
        <c:delete val="0"/>
        <c:axPos val="b"/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Tiempo [h]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1130180730"/>
        <c:crosses val="autoZero"/>
        <c:crossBetween val="midCat"/>
        <c:majorUnit val="1"/>
      </c:valAx>
      <c:valAx>
        <c:axId val="1130180730"/>
        <c:scaling>
          <c:orientation val="minMax"/>
          <c:max val="11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Concentración [mg/L]</a:t>
                </a:r>
              </a:p>
            </c:rich>
          </c:tx>
          <c:overlay val="0"/>
        </c:title>
        <c:numFmt formatCode="0.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799031285"/>
        <c:crosses val="autoZero"/>
        <c:crossBetween val="midCat"/>
        <c:majorUnit val="1"/>
        <c:minorUnit val="0.2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Reg_lin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Análisis!$BB$89:$BB$101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Análisis!$BC$89:$BC$101</c:f>
              <c:numCache>
                <c:formatCode>0.0000</c:formatCode>
                <c:ptCount val="13"/>
                <c:pt idx="0">
                  <c:v>0</c:v>
                </c:pt>
                <c:pt idx="1">
                  <c:v>-0.25639825525543292</c:v>
                </c:pt>
                <c:pt idx="2">
                  <c:v>-0.51279651051086583</c:v>
                </c:pt>
                <c:pt idx="3">
                  <c:v>-0.76919476576629875</c:v>
                </c:pt>
                <c:pt idx="4">
                  <c:v>-1.0255930210217317</c:v>
                </c:pt>
                <c:pt idx="5">
                  <c:v>-1.2819912762771646</c:v>
                </c:pt>
                <c:pt idx="6">
                  <c:v>-1.5383895315325975</c:v>
                </c:pt>
                <c:pt idx="7">
                  <c:v>-1.7947877867880304</c:v>
                </c:pt>
                <c:pt idx="8">
                  <c:v>-2.0511860420434633</c:v>
                </c:pt>
                <c:pt idx="9">
                  <c:v>-2.307584297298896</c:v>
                </c:pt>
                <c:pt idx="10">
                  <c:v>-2.5639825525543292</c:v>
                </c:pt>
                <c:pt idx="11">
                  <c:v>-2.8203808078097623</c:v>
                </c:pt>
                <c:pt idx="12">
                  <c:v>-3.076779063065195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06D-490C-A814-99EEEC3EE7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3736013"/>
        <c:axId val="1488627938"/>
      </c:scatterChart>
      <c:valAx>
        <c:axId val="8637360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MX" sz="1000" b="0" i="0">
                    <a:solidFill>
                      <a:srgbClr val="000000"/>
                    </a:solidFill>
                    <a:latin typeface="+mn-lt"/>
                  </a:rPr>
                  <a:t>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1488627938"/>
        <c:crosses val="autoZero"/>
        <c:crossBetween val="midCat"/>
      </c:valAx>
      <c:valAx>
        <c:axId val="148862793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MX" sz="1000" b="0" i="0">
                    <a:solidFill>
                      <a:srgbClr val="000000"/>
                    </a:solidFill>
                    <a:latin typeface="+mn-lt"/>
                  </a:rPr>
                  <a:t>ln(1-qt/qe)</a:t>
                </a:r>
              </a:p>
            </c:rich>
          </c:tx>
          <c:overlay val="0"/>
        </c:title>
        <c:numFmt formatCode="0.0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863736013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Análisis!$AQ$92:$AQ$98</c:f>
              <c:numCache>
                <c:formatCode>0.0</c:formatCode>
                <c:ptCount val="7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</c:numCache>
            </c:numRef>
          </c:xVal>
          <c:yVal>
            <c:numRef>
              <c:f>Análisis!$AR$92:$AR$98</c:f>
              <c:numCache>
                <c:formatCode>0.0000</c:formatCode>
                <c:ptCount val="7"/>
                <c:pt idx="0">
                  <c:v>0.33405797101449225</c:v>
                </c:pt>
                <c:pt idx="1">
                  <c:v>0.63115942028985439</c:v>
                </c:pt>
                <c:pt idx="2">
                  <c:v>0.80942028985507164</c:v>
                </c:pt>
                <c:pt idx="3">
                  <c:v>0.91956521739130359</c:v>
                </c:pt>
                <c:pt idx="4">
                  <c:v>1.1036231884057965</c:v>
                </c:pt>
                <c:pt idx="5">
                  <c:v>1.1971014492753616</c:v>
                </c:pt>
                <c:pt idx="6">
                  <c:v>1.293478260869565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54-4D42-B217-A3A1D19125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646657"/>
        <c:axId val="594210674"/>
      </c:scatterChart>
      <c:valAx>
        <c:axId val="208664665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MX" sz="1000" b="0" i="0">
                    <a:solidFill>
                      <a:srgbClr val="000000"/>
                    </a:solidFill>
                    <a:latin typeface="+mn-lt"/>
                  </a:rPr>
                  <a:t>t</a:t>
                </a:r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594210674"/>
        <c:crosses val="autoZero"/>
        <c:crossBetween val="midCat"/>
      </c:valAx>
      <c:valAx>
        <c:axId val="59421067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MX" sz="1000" b="0" i="0">
                    <a:solidFill>
                      <a:srgbClr val="000000"/>
                    </a:solidFill>
                    <a:latin typeface="+mn-lt"/>
                  </a:rPr>
                  <a:t>q_t</a:t>
                </a:r>
              </a:p>
            </c:rich>
          </c:tx>
          <c:overlay val="0"/>
        </c:title>
        <c:numFmt formatCode="0.0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2086646657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Análisis!$BJ$92:$BJ$99</c:f>
              <c:numCache>
                <c:formatCode>0.0</c:formatCode>
                <c:ptCount val="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</c:numCache>
            </c:numRef>
          </c:xVal>
          <c:yVal>
            <c:numRef>
              <c:f>Análisis!$BK$92:$BK$99</c:f>
              <c:numCache>
                <c:formatCode>0.0000</c:formatCode>
                <c:ptCount val="8"/>
                <c:pt idx="0">
                  <c:v>0.33405797101449225</c:v>
                </c:pt>
                <c:pt idx="1">
                  <c:v>0.63115942028985439</c:v>
                </c:pt>
                <c:pt idx="2">
                  <c:v>0.80942028985507164</c:v>
                </c:pt>
                <c:pt idx="3">
                  <c:v>0.91956521739130359</c:v>
                </c:pt>
                <c:pt idx="4">
                  <c:v>1.1036231884057965</c:v>
                </c:pt>
                <c:pt idx="5">
                  <c:v>1.1971014492753616</c:v>
                </c:pt>
                <c:pt idx="6">
                  <c:v>1.293478260869565</c:v>
                </c:pt>
                <c:pt idx="7">
                  <c:v>1.3992753623188401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44B-4B3D-89F4-5E87AB9781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682982"/>
        <c:axId val="1969128853"/>
      </c:scatterChart>
      <c:valAx>
        <c:axId val="8368298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MX" sz="1000" b="0" i="0">
                    <a:solidFill>
                      <a:srgbClr val="000000"/>
                    </a:solidFill>
                    <a:latin typeface="+mn-lt"/>
                  </a:rPr>
                  <a:t>t</a:t>
                </a:r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1969128853"/>
        <c:crosses val="autoZero"/>
        <c:crossBetween val="midCat"/>
      </c:valAx>
      <c:valAx>
        <c:axId val="196912885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MX" sz="1000" b="0" i="0">
                    <a:solidFill>
                      <a:srgbClr val="000000"/>
                    </a:solidFill>
                    <a:latin typeface="+mn-lt"/>
                  </a:rPr>
                  <a:t>q_t</a:t>
                </a:r>
              </a:p>
            </c:rich>
          </c:tx>
          <c:overlay val="0"/>
        </c:title>
        <c:numFmt formatCode="0.0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83682982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Análisis!$BJ$92:$BJ$99</c:f>
              <c:numCache>
                <c:formatCode>0.0</c:formatCode>
                <c:ptCount val="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</c:numCache>
            </c:numRef>
          </c:xVal>
          <c:yVal>
            <c:numRef>
              <c:f>Análisis!$BM$92:$BM$99</c:f>
              <c:numCache>
                <c:formatCode>0.0000</c:formatCode>
                <c:ptCount val="8"/>
                <c:pt idx="0">
                  <c:v>1.4967462039045576</c:v>
                </c:pt>
                <c:pt idx="1">
                  <c:v>1.5843857634902427</c:v>
                </c:pt>
                <c:pt idx="2">
                  <c:v>1.8531781557743976</c:v>
                </c:pt>
                <c:pt idx="3">
                  <c:v>2.1749408983451555</c:v>
                </c:pt>
                <c:pt idx="4">
                  <c:v>2.7183191070256085</c:v>
                </c:pt>
                <c:pt idx="5">
                  <c:v>3.3414043583535129</c:v>
                </c:pt>
                <c:pt idx="6">
                  <c:v>3.8655462184873959</c:v>
                </c:pt>
                <c:pt idx="7">
                  <c:v>4.2879337131020208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51E-496D-AA2C-98B43749BA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616668"/>
        <c:axId val="1450192583"/>
      </c:scatterChart>
      <c:valAx>
        <c:axId val="1526166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MX" sz="1000" b="0" i="0">
                    <a:solidFill>
                      <a:srgbClr val="000000"/>
                    </a:solidFill>
                    <a:latin typeface="+mn-lt"/>
                  </a:rPr>
                  <a:t>t</a:t>
                </a:r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1450192583"/>
        <c:crosses val="autoZero"/>
        <c:crossBetween val="midCat"/>
      </c:valAx>
      <c:valAx>
        <c:axId val="14501925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MX" sz="1000" b="0" i="0">
                    <a:solidFill>
                      <a:srgbClr val="000000"/>
                    </a:solidFill>
                    <a:latin typeface="+mn-lt"/>
                  </a:rPr>
                  <a:t>t/qt</a:t>
                </a:r>
              </a:p>
            </c:rich>
          </c:tx>
          <c:overlay val="0"/>
        </c:title>
        <c:numFmt formatCode="0.0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152616668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Análisis!$BJ$126:$BJ$133</c:f>
              <c:numCache>
                <c:formatCode>0.0</c:formatCode>
                <c:ptCount val="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</c:numCache>
            </c:numRef>
          </c:xVal>
          <c:yVal>
            <c:numRef>
              <c:f>Análisis!$BK$126:$BK$133</c:f>
              <c:numCache>
                <c:formatCode>0.0000</c:formatCode>
                <c:ptCount val="8"/>
                <c:pt idx="0">
                  <c:v>0.43333333333333357</c:v>
                </c:pt>
                <c:pt idx="1">
                  <c:v>0.63260869565217426</c:v>
                </c:pt>
                <c:pt idx="2">
                  <c:v>0.76884057971014497</c:v>
                </c:pt>
                <c:pt idx="3">
                  <c:v>0.87246376811594217</c:v>
                </c:pt>
                <c:pt idx="4">
                  <c:v>1.0268115942028986</c:v>
                </c:pt>
                <c:pt idx="5">
                  <c:v>1.1347826086956521</c:v>
                </c:pt>
                <c:pt idx="6">
                  <c:v>1.2079710144927536</c:v>
                </c:pt>
                <c:pt idx="7">
                  <c:v>1.2637681159420291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A48-428D-87F5-5A7310EB51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4218238"/>
        <c:axId val="389924218"/>
      </c:scatterChart>
      <c:valAx>
        <c:axId val="28421823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MX" sz="1000" b="0" i="0">
                    <a:solidFill>
                      <a:srgbClr val="000000"/>
                    </a:solidFill>
                    <a:latin typeface="+mn-lt"/>
                  </a:rPr>
                  <a:t>t</a:t>
                </a:r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389924218"/>
        <c:crosses val="autoZero"/>
        <c:crossBetween val="midCat"/>
      </c:valAx>
      <c:valAx>
        <c:axId val="3899242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MX" sz="1000" b="0" i="0">
                    <a:solidFill>
                      <a:srgbClr val="000000"/>
                    </a:solidFill>
                    <a:latin typeface="+mn-lt"/>
                  </a:rPr>
                  <a:t>q_t</a:t>
                </a:r>
              </a:p>
            </c:rich>
          </c:tx>
          <c:overlay val="0"/>
        </c:title>
        <c:numFmt formatCode="0.0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284218238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Análisis!$BJ$126:$BJ$133</c:f>
              <c:numCache>
                <c:formatCode>0.0</c:formatCode>
                <c:ptCount val="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</c:numCache>
            </c:numRef>
          </c:xVal>
          <c:yVal>
            <c:numRef>
              <c:f>Análisis!$BM$126:$BM$133</c:f>
              <c:numCache>
                <c:formatCode>0.0000</c:formatCode>
                <c:ptCount val="8"/>
                <c:pt idx="0">
                  <c:v>1.1538461538461533</c:v>
                </c:pt>
                <c:pt idx="1">
                  <c:v>1.5807560137457035</c:v>
                </c:pt>
                <c:pt idx="2">
                  <c:v>1.9509896324222431</c:v>
                </c:pt>
                <c:pt idx="3">
                  <c:v>2.2923588039867107</c:v>
                </c:pt>
                <c:pt idx="4">
                  <c:v>2.9216654904728299</c:v>
                </c:pt>
                <c:pt idx="5">
                  <c:v>3.5249042145593874</c:v>
                </c:pt>
                <c:pt idx="6">
                  <c:v>4.1391721655668867</c:v>
                </c:pt>
                <c:pt idx="7">
                  <c:v>4.7477064220183482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274-4683-8619-B8A3F4D81D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0680263"/>
        <c:axId val="689677207"/>
      </c:scatterChart>
      <c:valAx>
        <c:axId val="13506802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MX" sz="1000" b="0" i="0">
                    <a:solidFill>
                      <a:srgbClr val="000000"/>
                    </a:solidFill>
                    <a:latin typeface="+mn-lt"/>
                  </a:rPr>
                  <a:t>t</a:t>
                </a:r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689677207"/>
        <c:crosses val="autoZero"/>
        <c:crossBetween val="midCat"/>
      </c:valAx>
      <c:valAx>
        <c:axId val="6896772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MX" sz="1000" b="0" i="0">
                    <a:solidFill>
                      <a:srgbClr val="000000"/>
                    </a:solidFill>
                    <a:latin typeface="+mn-lt"/>
                  </a:rPr>
                  <a:t>t/qt</a:t>
                </a:r>
              </a:p>
            </c:rich>
          </c:tx>
          <c:overlay val="0"/>
        </c:title>
        <c:numFmt formatCode="0.0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1350680263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Análisis!$BJ$160:$BJ$167</c:f>
              <c:numCache>
                <c:formatCode>0.0</c:formatCode>
                <c:ptCount val="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</c:numCache>
            </c:numRef>
          </c:xVal>
          <c:yVal>
            <c:numRef>
              <c:f>Análisis!$BK$160:$BK$167</c:f>
              <c:numCache>
                <c:formatCode>0.0000</c:formatCode>
                <c:ptCount val="8"/>
                <c:pt idx="0">
                  <c:v>0.34927536231884065</c:v>
                </c:pt>
                <c:pt idx="1">
                  <c:v>0.56811594202898552</c:v>
                </c:pt>
                <c:pt idx="2">
                  <c:v>0.63913043478260867</c:v>
                </c:pt>
                <c:pt idx="3">
                  <c:v>0.8014492753623188</c:v>
                </c:pt>
                <c:pt idx="4">
                  <c:v>0.84492753623188399</c:v>
                </c:pt>
                <c:pt idx="5">
                  <c:v>1.0304347826086955</c:v>
                </c:pt>
                <c:pt idx="6">
                  <c:v>1.1130434782608691</c:v>
                </c:pt>
                <c:pt idx="7">
                  <c:v>1.1159420289855071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6F3-491E-82B0-F7273233BF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7319600"/>
        <c:axId val="364953340"/>
      </c:scatterChart>
      <c:valAx>
        <c:axId val="34731960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t</a:t>
                </a:r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364953340"/>
        <c:crosses val="autoZero"/>
        <c:crossBetween val="midCat"/>
      </c:valAx>
      <c:valAx>
        <c:axId val="3649533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q_t</a:t>
                </a:r>
              </a:p>
            </c:rich>
          </c:tx>
          <c:overlay val="0"/>
        </c:title>
        <c:numFmt formatCode="0.0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347319600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Análisis!$BJ$160:$BJ$167</c:f>
              <c:numCache>
                <c:formatCode>0.0</c:formatCode>
                <c:ptCount val="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</c:numCache>
            </c:numRef>
          </c:xVal>
          <c:yVal>
            <c:numRef>
              <c:f>Análisis!$BM$160:$BM$167</c:f>
              <c:numCache>
                <c:formatCode>0.0000</c:formatCode>
                <c:ptCount val="8"/>
                <c:pt idx="0">
                  <c:v>1.4315352697095434</c:v>
                </c:pt>
                <c:pt idx="1">
                  <c:v>1.760204081632653</c:v>
                </c:pt>
                <c:pt idx="2">
                  <c:v>2.3469387755102042</c:v>
                </c:pt>
                <c:pt idx="3">
                  <c:v>2.4954792043399641</c:v>
                </c:pt>
                <c:pt idx="4">
                  <c:v>3.5506003430531736</c:v>
                </c:pt>
                <c:pt idx="5">
                  <c:v>3.8818565400843887</c:v>
                </c:pt>
                <c:pt idx="6">
                  <c:v>4.4921875000000018</c:v>
                </c:pt>
                <c:pt idx="7">
                  <c:v>5.3766233766233773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906-40B0-95C2-DE2DF03CB9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7004655"/>
        <c:axId val="472709898"/>
      </c:scatterChart>
      <c:valAx>
        <c:axId val="6370046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t</a:t>
                </a:r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472709898"/>
        <c:crosses val="autoZero"/>
        <c:crossBetween val="midCat"/>
      </c:valAx>
      <c:valAx>
        <c:axId val="47270989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t/qt</a:t>
                </a:r>
              </a:p>
            </c:rich>
          </c:tx>
          <c:overlay val="0"/>
        </c:title>
        <c:numFmt formatCode="0.0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637004655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Análisis!$BJ$194:$BJ$201</c:f>
              <c:numCache>
                <c:formatCode>0.0</c:formatCode>
                <c:ptCount val="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</c:numCache>
            </c:numRef>
          </c:xVal>
          <c:yVal>
            <c:numRef>
              <c:f>Análisis!$BK$194:$BK$201</c:f>
              <c:numCache>
                <c:formatCode>0.0000</c:formatCode>
                <c:ptCount val="8"/>
                <c:pt idx="0">
                  <c:v>0.39347826086956528</c:v>
                </c:pt>
                <c:pt idx="1">
                  <c:v>0.64492753623188404</c:v>
                </c:pt>
                <c:pt idx="2">
                  <c:v>0.71594202898550707</c:v>
                </c:pt>
                <c:pt idx="3">
                  <c:v>0.78695652173913033</c:v>
                </c:pt>
                <c:pt idx="4">
                  <c:v>0.87608695652173907</c:v>
                </c:pt>
                <c:pt idx="5">
                  <c:v>0.97391304347826102</c:v>
                </c:pt>
                <c:pt idx="6">
                  <c:v>1.0094202898550724</c:v>
                </c:pt>
                <c:pt idx="7">
                  <c:v>1.0217391304347827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F15-4199-A372-7E98921BB1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673505"/>
        <c:axId val="2015047037"/>
      </c:scatterChart>
      <c:valAx>
        <c:axId val="9567350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t</a:t>
                </a:r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2015047037"/>
        <c:crosses val="autoZero"/>
        <c:crossBetween val="midCat"/>
      </c:valAx>
      <c:valAx>
        <c:axId val="201504703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q_t</a:t>
                </a:r>
              </a:p>
            </c:rich>
          </c:tx>
          <c:overlay val="0"/>
        </c:title>
        <c:numFmt formatCode="0.0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95673505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Análisis!$BJ$194:$BJ$201</c:f>
              <c:numCache>
                <c:formatCode>0.0</c:formatCode>
                <c:ptCount val="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</c:numCache>
            </c:numRef>
          </c:xVal>
          <c:yVal>
            <c:numRef>
              <c:f>Análisis!$BM$194:$BM$201</c:f>
              <c:numCache>
                <c:formatCode>0.0000</c:formatCode>
                <c:ptCount val="8"/>
                <c:pt idx="0">
                  <c:v>1.2707182320441988</c:v>
                </c:pt>
                <c:pt idx="1">
                  <c:v>1.550561797752809</c:v>
                </c:pt>
                <c:pt idx="2">
                  <c:v>2.0951417004048589</c:v>
                </c:pt>
                <c:pt idx="3">
                  <c:v>2.541436464088398</c:v>
                </c:pt>
                <c:pt idx="4">
                  <c:v>3.4243176178660053</c:v>
                </c:pt>
                <c:pt idx="5">
                  <c:v>4.1071428571428568</c:v>
                </c:pt>
                <c:pt idx="6">
                  <c:v>4.953338119167265</c:v>
                </c:pt>
                <c:pt idx="7">
                  <c:v>5.872340425531914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9BE-4189-A57C-E6F613822A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9535576"/>
        <c:axId val="1456474827"/>
      </c:scatterChart>
      <c:valAx>
        <c:axId val="4495355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t</a:t>
                </a:r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1456474827"/>
        <c:crosses val="autoZero"/>
        <c:crossBetween val="midCat"/>
      </c:valAx>
      <c:valAx>
        <c:axId val="145647482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t/qt</a:t>
                </a:r>
              </a:p>
            </c:rich>
          </c:tx>
          <c:overlay val="0"/>
        </c:title>
        <c:numFmt formatCode="0.0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449535576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Análisis!$BJ$228:$BJ$235</c:f>
              <c:numCache>
                <c:formatCode>0.0</c:formatCode>
                <c:ptCount val="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</c:numCache>
            </c:numRef>
          </c:xVal>
          <c:yVal>
            <c:numRef>
              <c:f>Análisis!$BK$228:$BK$235</c:f>
              <c:numCache>
                <c:formatCode>0.0000</c:formatCode>
                <c:ptCount val="8"/>
                <c:pt idx="0">
                  <c:v>0.24420289855072463</c:v>
                </c:pt>
                <c:pt idx="1">
                  <c:v>0.38478260869565234</c:v>
                </c:pt>
                <c:pt idx="2">
                  <c:v>0.49565217391304339</c:v>
                </c:pt>
                <c:pt idx="3">
                  <c:v>0.55072463768115942</c:v>
                </c:pt>
                <c:pt idx="4">
                  <c:v>0.66304347826086962</c:v>
                </c:pt>
                <c:pt idx="5">
                  <c:v>0.72536231884057978</c:v>
                </c:pt>
                <c:pt idx="6">
                  <c:v>0.75217391304347814</c:v>
                </c:pt>
                <c:pt idx="7">
                  <c:v>0.82101449275362315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D52-46DE-B671-EA26658B2F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8682506"/>
        <c:axId val="441426995"/>
      </c:scatterChart>
      <c:valAx>
        <c:axId val="25868250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t</a:t>
                </a:r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441426995"/>
        <c:crosses val="autoZero"/>
        <c:crossBetween val="midCat"/>
      </c:valAx>
      <c:valAx>
        <c:axId val="44142699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q_t</a:t>
                </a:r>
              </a:p>
            </c:rich>
          </c:tx>
          <c:overlay val="0"/>
        </c:title>
        <c:numFmt formatCode="0.0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258682506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Análisis!$BJ$228:$BJ$235</c:f>
              <c:numCache>
                <c:formatCode>0.0</c:formatCode>
                <c:ptCount val="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</c:numCache>
            </c:numRef>
          </c:xVal>
          <c:yVal>
            <c:numRef>
              <c:f>Análisis!$BM$228:$BM$235</c:f>
              <c:numCache>
                <c:formatCode>0.0000</c:formatCode>
                <c:ptCount val="8"/>
                <c:pt idx="0">
                  <c:v>2.0474777448071215</c:v>
                </c:pt>
                <c:pt idx="1">
                  <c:v>2.5988700564971738</c:v>
                </c:pt>
                <c:pt idx="2">
                  <c:v>3.0263157894736845</c:v>
                </c:pt>
                <c:pt idx="3">
                  <c:v>3.6315789473684212</c:v>
                </c:pt>
                <c:pt idx="4">
                  <c:v>4.5245901639344259</c:v>
                </c:pt>
                <c:pt idx="5">
                  <c:v>5.5144855144855143</c:v>
                </c:pt>
                <c:pt idx="6">
                  <c:v>6.6473988439306373</c:v>
                </c:pt>
                <c:pt idx="7">
                  <c:v>7.3080317740511918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BDE-48D5-BA4E-4162B1FB2D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860332"/>
        <c:axId val="1337750367"/>
      </c:scatterChart>
      <c:valAx>
        <c:axId val="6518603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t</a:t>
                </a:r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1337750367"/>
        <c:crosses val="autoZero"/>
        <c:crossBetween val="midCat"/>
      </c:valAx>
      <c:valAx>
        <c:axId val="133775036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t/qt</a:t>
                </a:r>
              </a:p>
            </c:rich>
          </c:tx>
          <c:overlay val="0"/>
        </c:title>
        <c:numFmt formatCode="0.0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651860332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Análisis!$BJ$262:$BJ$269</c:f>
              <c:numCache>
                <c:formatCode>0.0</c:formatCode>
                <c:ptCount val="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</c:numCache>
            </c:numRef>
          </c:xVal>
          <c:yVal>
            <c:numRef>
              <c:f>Análisis!$BK$262:$BK$269</c:f>
              <c:numCache>
                <c:formatCode>0.0000</c:formatCode>
                <c:ptCount val="8"/>
                <c:pt idx="0">
                  <c:v>0.18357487922705307</c:v>
                </c:pt>
                <c:pt idx="1">
                  <c:v>0.36521739130434749</c:v>
                </c:pt>
                <c:pt idx="2">
                  <c:v>0.46280193236714973</c:v>
                </c:pt>
                <c:pt idx="3">
                  <c:v>0.55120772946859897</c:v>
                </c:pt>
                <c:pt idx="4">
                  <c:v>0.63913043478260845</c:v>
                </c:pt>
                <c:pt idx="5">
                  <c:v>0.68550724637681137</c:v>
                </c:pt>
                <c:pt idx="6">
                  <c:v>0.73043478260869554</c:v>
                </c:pt>
                <c:pt idx="7">
                  <c:v>0.7396135265700482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186-40DC-A244-0658A1694C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5706383"/>
        <c:axId val="35512647"/>
      </c:scatterChart>
      <c:valAx>
        <c:axId val="152570638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t</a:t>
                </a:r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35512647"/>
        <c:crosses val="autoZero"/>
        <c:crossBetween val="midCat"/>
      </c:valAx>
      <c:valAx>
        <c:axId val="355126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q_t</a:t>
                </a:r>
              </a:p>
            </c:rich>
          </c:tx>
          <c:overlay val="0"/>
        </c:title>
        <c:numFmt formatCode="0.0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1525706383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Análisis!$BJ$262:$BJ$269</c:f>
              <c:numCache>
                <c:formatCode>0.0</c:formatCode>
                <c:ptCount val="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</c:numCache>
            </c:numRef>
          </c:xVal>
          <c:yVal>
            <c:numRef>
              <c:f>Análisis!$BM$262:$BM$269</c:f>
              <c:numCache>
                <c:formatCode>0.0000</c:formatCode>
                <c:ptCount val="8"/>
                <c:pt idx="0">
                  <c:v>2.7236842105263168</c:v>
                </c:pt>
                <c:pt idx="1">
                  <c:v>2.7380952380952408</c:v>
                </c:pt>
                <c:pt idx="2">
                  <c:v>3.2411273486430066</c:v>
                </c:pt>
                <c:pt idx="3">
                  <c:v>3.6283961437335677</c:v>
                </c:pt>
                <c:pt idx="4">
                  <c:v>4.6938775510204103</c:v>
                </c:pt>
                <c:pt idx="5">
                  <c:v>5.8350951374207209</c:v>
                </c:pt>
                <c:pt idx="6">
                  <c:v>6.8452380952380967</c:v>
                </c:pt>
                <c:pt idx="7">
                  <c:v>8.1123448726322671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F9C-472C-930C-C9870812C7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4973620"/>
        <c:axId val="291430389"/>
      </c:scatterChart>
      <c:valAx>
        <c:axId val="14649736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t</a:t>
                </a:r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291430389"/>
        <c:crosses val="autoZero"/>
        <c:crossBetween val="midCat"/>
      </c:valAx>
      <c:valAx>
        <c:axId val="2914303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t/qt</a:t>
                </a:r>
              </a:p>
            </c:rich>
          </c:tx>
          <c:overlay val="0"/>
        </c:title>
        <c:numFmt formatCode="0.0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1464973620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Análisis!$BJ$297:$BJ$304</c:f>
              <c:numCache>
                <c:formatCode>0.0</c:formatCode>
                <c:ptCount val="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</c:numCache>
            </c:numRef>
          </c:xVal>
          <c:yVal>
            <c:numRef>
              <c:f>Análisis!$BK$297:$BK$304</c:f>
              <c:numCache>
                <c:formatCode>0.0000</c:formatCode>
                <c:ptCount val="8"/>
                <c:pt idx="0">
                  <c:v>0.23260869565217385</c:v>
                </c:pt>
                <c:pt idx="1">
                  <c:v>0.40217391304347827</c:v>
                </c:pt>
                <c:pt idx="2">
                  <c:v>0.46811594202898549</c:v>
                </c:pt>
                <c:pt idx="3">
                  <c:v>0.51014492753623186</c:v>
                </c:pt>
                <c:pt idx="4">
                  <c:v>0.54637681159420282</c:v>
                </c:pt>
                <c:pt idx="5">
                  <c:v>0.57681159420289851</c:v>
                </c:pt>
                <c:pt idx="6">
                  <c:v>0.58768115942028987</c:v>
                </c:pt>
                <c:pt idx="7">
                  <c:v>0.59130434782608698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631-4A7D-874D-8567F6D479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1444444"/>
        <c:axId val="338387071"/>
      </c:scatterChart>
      <c:valAx>
        <c:axId val="116144444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t</a:t>
                </a:r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338387071"/>
        <c:crosses val="autoZero"/>
        <c:crossBetween val="midCat"/>
      </c:valAx>
      <c:valAx>
        <c:axId val="33838707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q_t</a:t>
                </a:r>
              </a:p>
            </c:rich>
          </c:tx>
          <c:overlay val="0"/>
        </c:title>
        <c:numFmt formatCode="0.0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1161444444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Análisis!$BJ$297:$BJ$304</c:f>
              <c:numCache>
                <c:formatCode>0.0</c:formatCode>
                <c:ptCount val="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</c:numCache>
            </c:numRef>
          </c:xVal>
          <c:yVal>
            <c:numRef>
              <c:f>Análisis!$BM$297:$BM$304</c:f>
              <c:numCache>
                <c:formatCode>0.0000</c:formatCode>
                <c:ptCount val="8"/>
                <c:pt idx="0">
                  <c:v>2.1495327102803743</c:v>
                </c:pt>
                <c:pt idx="1">
                  <c:v>2.4864864864864864</c:v>
                </c:pt>
                <c:pt idx="2">
                  <c:v>3.2043343653250775</c:v>
                </c:pt>
                <c:pt idx="3">
                  <c:v>3.9204545454545454</c:v>
                </c:pt>
                <c:pt idx="4">
                  <c:v>5.4907161803713533</c:v>
                </c:pt>
                <c:pt idx="5">
                  <c:v>6.9346733668341711</c:v>
                </c:pt>
                <c:pt idx="6">
                  <c:v>8.5080147965474726</c:v>
                </c:pt>
                <c:pt idx="7">
                  <c:v>10.147058823529411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78D-43E9-B696-F9F8332755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1608782"/>
        <c:axId val="973187989"/>
      </c:scatterChart>
      <c:valAx>
        <c:axId val="159160878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t</a:t>
                </a:r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973187989"/>
        <c:crosses val="autoZero"/>
        <c:crossBetween val="midCat"/>
      </c:valAx>
      <c:valAx>
        <c:axId val="9731879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t/qt</a:t>
                </a:r>
              </a:p>
            </c:rich>
          </c:tx>
          <c:overlay val="0"/>
        </c:title>
        <c:numFmt formatCode="0.0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1591608782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Reg_lin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Análisis!$BB$123:$BB$135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Análisis!$BC$123:$BC$135</c:f>
              <c:numCache>
                <c:formatCode>0.0000</c:formatCode>
                <c:ptCount val="13"/>
                <c:pt idx="0">
                  <c:v>0</c:v>
                </c:pt>
                <c:pt idx="1">
                  <c:v>-0.29918557790330885</c:v>
                </c:pt>
                <c:pt idx="2">
                  <c:v>-0.5983711558066177</c:v>
                </c:pt>
                <c:pt idx="3">
                  <c:v>-0.89755673370992661</c:v>
                </c:pt>
                <c:pt idx="4">
                  <c:v>-1.1967423116132354</c:v>
                </c:pt>
                <c:pt idx="5">
                  <c:v>-1.4959278895165442</c:v>
                </c:pt>
                <c:pt idx="6">
                  <c:v>-1.7951134674198532</c:v>
                </c:pt>
                <c:pt idx="7">
                  <c:v>-2.094299045323162</c:v>
                </c:pt>
                <c:pt idx="8">
                  <c:v>-2.3934846232264708</c:v>
                </c:pt>
                <c:pt idx="9">
                  <c:v>-2.6926702011297796</c:v>
                </c:pt>
                <c:pt idx="10">
                  <c:v>-2.9918557790330884</c:v>
                </c:pt>
                <c:pt idx="11">
                  <c:v>-3.2910413569363972</c:v>
                </c:pt>
                <c:pt idx="12">
                  <c:v>-3.5902269348397065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137-4DB4-BB73-C4B5F5AC77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1967239"/>
        <c:axId val="772737457"/>
      </c:scatterChart>
      <c:valAx>
        <c:axId val="20419672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MX" sz="1000" b="0" i="0">
                    <a:solidFill>
                      <a:srgbClr val="000000"/>
                    </a:solidFill>
                    <a:latin typeface="+mn-lt"/>
                  </a:rPr>
                  <a:t>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772737457"/>
        <c:crosses val="autoZero"/>
        <c:crossBetween val="midCat"/>
      </c:valAx>
      <c:valAx>
        <c:axId val="77273745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MX" sz="1000" b="0" i="0">
                    <a:solidFill>
                      <a:srgbClr val="000000"/>
                    </a:solidFill>
                    <a:latin typeface="+mn-lt"/>
                  </a:rPr>
                  <a:t>ln(1-qt/qe)</a:t>
                </a:r>
              </a:p>
            </c:rich>
          </c:tx>
          <c:overlay val="0"/>
        </c:title>
        <c:numFmt formatCode="0.0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2041967239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Análisis!$AQ$126:$AQ$132</c:f>
              <c:numCache>
                <c:formatCode>0.0</c:formatCode>
                <c:ptCount val="7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</c:numCache>
            </c:numRef>
          </c:xVal>
          <c:yVal>
            <c:numRef>
              <c:f>Análisis!$AR$126:$AR$132</c:f>
              <c:numCache>
                <c:formatCode>0.0000</c:formatCode>
                <c:ptCount val="7"/>
                <c:pt idx="0">
                  <c:v>0.43333333333333357</c:v>
                </c:pt>
                <c:pt idx="1">
                  <c:v>0.63260869565217426</c:v>
                </c:pt>
                <c:pt idx="2">
                  <c:v>0.76884057971014497</c:v>
                </c:pt>
                <c:pt idx="3">
                  <c:v>0.87246376811594217</c:v>
                </c:pt>
                <c:pt idx="4">
                  <c:v>1.0268115942028986</c:v>
                </c:pt>
                <c:pt idx="5">
                  <c:v>1.1347826086956521</c:v>
                </c:pt>
                <c:pt idx="6">
                  <c:v>1.2079710144927536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C8C-4C4F-9E46-3295303356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3220119"/>
        <c:axId val="1780738542"/>
      </c:scatterChart>
      <c:valAx>
        <c:axId val="120322011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MX" sz="1000" b="0" i="0">
                    <a:solidFill>
                      <a:srgbClr val="000000"/>
                    </a:solidFill>
                    <a:latin typeface="+mn-lt"/>
                  </a:rPr>
                  <a:t>t</a:t>
                </a:r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1780738542"/>
        <c:crosses val="autoZero"/>
        <c:crossBetween val="midCat"/>
      </c:valAx>
      <c:valAx>
        <c:axId val="178073854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MX" sz="1000" b="0" i="0">
                    <a:solidFill>
                      <a:srgbClr val="000000"/>
                    </a:solidFill>
                    <a:latin typeface="+mn-lt"/>
                  </a:rPr>
                  <a:t>q_t</a:t>
                </a:r>
              </a:p>
            </c:rich>
          </c:tx>
          <c:overlay val="0"/>
        </c:title>
        <c:numFmt formatCode="0.0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1203220119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Reg_lin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Análisis!$BB$157:$BB$169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Análisis!$BC$157:$BC$169</c:f>
              <c:numCache>
                <c:formatCode>0.0000</c:formatCode>
                <c:ptCount val="13"/>
                <c:pt idx="0">
                  <c:v>0</c:v>
                </c:pt>
                <c:pt idx="1">
                  <c:v>-0.42604484764040773</c:v>
                </c:pt>
                <c:pt idx="2">
                  <c:v>-0.85208969528081546</c:v>
                </c:pt>
                <c:pt idx="3">
                  <c:v>-1.2781345429212232</c:v>
                </c:pt>
                <c:pt idx="4">
                  <c:v>-1.7041793905616309</c:v>
                </c:pt>
                <c:pt idx="5">
                  <c:v>-2.1302242382020387</c:v>
                </c:pt>
                <c:pt idx="6">
                  <c:v>-2.5562690858424464</c:v>
                </c:pt>
                <c:pt idx="7">
                  <c:v>-2.9823139334828541</c:v>
                </c:pt>
                <c:pt idx="8">
                  <c:v>-3.4083587811232618</c:v>
                </c:pt>
                <c:pt idx="9">
                  <c:v>-3.8344036287636696</c:v>
                </c:pt>
                <c:pt idx="10">
                  <c:v>-4.2604484764040773</c:v>
                </c:pt>
                <c:pt idx="11">
                  <c:v>-4.686493324044485</c:v>
                </c:pt>
                <c:pt idx="12">
                  <c:v>-5.1125381716848928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710-4F6A-A4B6-F75278C806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8771560"/>
        <c:axId val="1741646645"/>
      </c:scatterChart>
      <c:valAx>
        <c:axId val="9587715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1741646645"/>
        <c:crosses val="autoZero"/>
        <c:crossBetween val="midCat"/>
      </c:valAx>
      <c:valAx>
        <c:axId val="174164664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ln(1-qt/qe)</a:t>
                </a:r>
              </a:p>
            </c:rich>
          </c:tx>
          <c:overlay val="0"/>
        </c:title>
        <c:numFmt formatCode="0.0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958771560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Análisis!$AQ$160:$AQ$166</c:f>
              <c:numCache>
                <c:formatCode>0.0</c:formatCode>
                <c:ptCount val="7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</c:numCache>
            </c:numRef>
          </c:xVal>
          <c:yVal>
            <c:numRef>
              <c:f>Análisis!$AR$160:$AR$166</c:f>
              <c:numCache>
                <c:formatCode>0.0000</c:formatCode>
                <c:ptCount val="7"/>
                <c:pt idx="0">
                  <c:v>0.34927536231884065</c:v>
                </c:pt>
                <c:pt idx="1">
                  <c:v>0.56811594202898552</c:v>
                </c:pt>
                <c:pt idx="2">
                  <c:v>0.63913043478260867</c:v>
                </c:pt>
                <c:pt idx="3">
                  <c:v>0.8014492753623188</c:v>
                </c:pt>
                <c:pt idx="4">
                  <c:v>0.84492753623188399</c:v>
                </c:pt>
                <c:pt idx="5">
                  <c:v>1.0304347826086955</c:v>
                </c:pt>
                <c:pt idx="6">
                  <c:v>1.1130434782608691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E4-4313-88CF-EAEA0C81F0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9974741"/>
        <c:axId val="1940503868"/>
      </c:scatterChart>
      <c:valAx>
        <c:axId val="62997474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t</a:t>
                </a:r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1940503868"/>
        <c:crosses val="autoZero"/>
        <c:crossBetween val="midCat"/>
      </c:valAx>
      <c:valAx>
        <c:axId val="194050386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q_t</a:t>
                </a:r>
              </a:p>
            </c:rich>
          </c:tx>
          <c:overlay val="0"/>
        </c:title>
        <c:numFmt formatCode="0.0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629974741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Reg_lin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Análisis!$BB$191:$BB$203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Análisis!$BC$191:$BC$203</c:f>
              <c:numCache>
                <c:formatCode>0.0000</c:formatCode>
                <c:ptCount val="13"/>
                <c:pt idx="0">
                  <c:v>0</c:v>
                </c:pt>
                <c:pt idx="1">
                  <c:v>-0.40150366088834022</c:v>
                </c:pt>
                <c:pt idx="2">
                  <c:v>-0.80300732177668044</c:v>
                </c:pt>
                <c:pt idx="3">
                  <c:v>-1.2045109826650207</c:v>
                </c:pt>
                <c:pt idx="4">
                  <c:v>-1.6060146435533609</c:v>
                </c:pt>
                <c:pt idx="5">
                  <c:v>-2.0075183044417013</c:v>
                </c:pt>
                <c:pt idx="6">
                  <c:v>-2.4090219653300413</c:v>
                </c:pt>
                <c:pt idx="7">
                  <c:v>-2.8105256262183813</c:v>
                </c:pt>
                <c:pt idx="8">
                  <c:v>-3.2120292871067218</c:v>
                </c:pt>
                <c:pt idx="9">
                  <c:v>-3.6135329479950622</c:v>
                </c:pt>
                <c:pt idx="10">
                  <c:v>-4.0150366088834026</c:v>
                </c:pt>
                <c:pt idx="11">
                  <c:v>-4.4165402697717422</c:v>
                </c:pt>
                <c:pt idx="12">
                  <c:v>-4.8180439306600826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4E5-40B3-8CF1-66F07820C0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6201223"/>
        <c:axId val="1065058447"/>
      </c:scatterChart>
      <c:valAx>
        <c:axId val="21062012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1065058447"/>
        <c:crosses val="autoZero"/>
        <c:crossBetween val="midCat"/>
      </c:valAx>
      <c:valAx>
        <c:axId val="10650584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ln(1-qt/qe)</a:t>
                </a:r>
              </a:p>
            </c:rich>
          </c:tx>
          <c:overlay val="0"/>
        </c:title>
        <c:numFmt formatCode="0.0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2106201223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Análisis!$AQ$194:$AQ$200</c:f>
              <c:numCache>
                <c:formatCode>0.0</c:formatCode>
                <c:ptCount val="7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</c:numCache>
            </c:numRef>
          </c:xVal>
          <c:yVal>
            <c:numRef>
              <c:f>Análisis!$AR$194:$AR$200</c:f>
              <c:numCache>
                <c:formatCode>0.0000</c:formatCode>
                <c:ptCount val="7"/>
                <c:pt idx="0">
                  <c:v>0.39347826086956528</c:v>
                </c:pt>
                <c:pt idx="1">
                  <c:v>0.64492753623188404</c:v>
                </c:pt>
                <c:pt idx="2">
                  <c:v>0.71594202898550707</c:v>
                </c:pt>
                <c:pt idx="3">
                  <c:v>0.78695652173913033</c:v>
                </c:pt>
                <c:pt idx="4">
                  <c:v>0.87608695652173907</c:v>
                </c:pt>
                <c:pt idx="5">
                  <c:v>0.97391304347826102</c:v>
                </c:pt>
                <c:pt idx="6">
                  <c:v>1.0094202898550724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EB8-47EA-93E7-B996F684F8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86085"/>
        <c:axId val="260551729"/>
      </c:scatterChart>
      <c:valAx>
        <c:axId val="358608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t</a:t>
                </a:r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260551729"/>
        <c:crosses val="autoZero"/>
        <c:crossBetween val="midCat"/>
      </c:valAx>
      <c:valAx>
        <c:axId val="26055172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q_t</a:t>
                </a:r>
              </a:p>
            </c:rich>
          </c:tx>
          <c:overlay val="0"/>
        </c:title>
        <c:numFmt formatCode="0.0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3586085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Reg_lin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Análisis!$BB$225:$BB$237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Análisis!$BC$225:$BC$237</c:f>
              <c:numCache>
                <c:formatCode>0.0000</c:formatCode>
                <c:ptCount val="13"/>
                <c:pt idx="0">
                  <c:v>0</c:v>
                </c:pt>
                <c:pt idx="1">
                  <c:v>-0.26397205992720546</c:v>
                </c:pt>
                <c:pt idx="2">
                  <c:v>-0.52794411985441092</c:v>
                </c:pt>
                <c:pt idx="3">
                  <c:v>-0.79191617978161633</c:v>
                </c:pt>
                <c:pt idx="4">
                  <c:v>-1.0558882397088218</c:v>
                </c:pt>
                <c:pt idx="5">
                  <c:v>-1.3198602996360274</c:v>
                </c:pt>
                <c:pt idx="6">
                  <c:v>-1.5838323595632327</c:v>
                </c:pt>
                <c:pt idx="7">
                  <c:v>-1.8478044194904382</c:v>
                </c:pt>
                <c:pt idx="8">
                  <c:v>-2.1117764794176437</c:v>
                </c:pt>
                <c:pt idx="9">
                  <c:v>-2.375748539344849</c:v>
                </c:pt>
                <c:pt idx="10">
                  <c:v>-2.6397205992720547</c:v>
                </c:pt>
                <c:pt idx="11">
                  <c:v>-2.90369265919926</c:v>
                </c:pt>
                <c:pt idx="12">
                  <c:v>-3.1676647191264653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48D-43A4-98AD-C2A6F5C1F4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3206514"/>
        <c:axId val="1683792481"/>
      </c:scatterChart>
      <c:valAx>
        <c:axId val="14332065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1683792481"/>
        <c:crosses val="autoZero"/>
        <c:crossBetween val="midCat"/>
      </c:valAx>
      <c:valAx>
        <c:axId val="168379248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ln(1-qt/qe)</a:t>
                </a:r>
              </a:p>
            </c:rich>
          </c:tx>
          <c:overlay val="0"/>
        </c:title>
        <c:numFmt formatCode="0.0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1433206514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Análisis!$AQ$228:$AQ$234</c:f>
              <c:numCache>
                <c:formatCode>0.0</c:formatCode>
                <c:ptCount val="7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</c:numCache>
            </c:numRef>
          </c:xVal>
          <c:yVal>
            <c:numRef>
              <c:f>Análisis!$AR$228:$AR$234</c:f>
              <c:numCache>
                <c:formatCode>0.0000</c:formatCode>
                <c:ptCount val="7"/>
                <c:pt idx="0">
                  <c:v>0.24420289855072463</c:v>
                </c:pt>
                <c:pt idx="1">
                  <c:v>0.38478260869565234</c:v>
                </c:pt>
                <c:pt idx="2">
                  <c:v>0.49565217391304339</c:v>
                </c:pt>
                <c:pt idx="3">
                  <c:v>0.55072463768115942</c:v>
                </c:pt>
                <c:pt idx="4">
                  <c:v>0.66304347826086962</c:v>
                </c:pt>
                <c:pt idx="5">
                  <c:v>0.72536231884057978</c:v>
                </c:pt>
                <c:pt idx="6">
                  <c:v>0.75217391304347814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56E-4149-A775-5488F7A6FC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3829371"/>
        <c:axId val="322404732"/>
      </c:scatterChart>
      <c:valAx>
        <c:axId val="103382937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t</a:t>
                </a:r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322404732"/>
        <c:crosses val="autoZero"/>
        <c:crossBetween val="midCat"/>
      </c:valAx>
      <c:valAx>
        <c:axId val="3224047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q_t</a:t>
                </a:r>
              </a:p>
            </c:rich>
          </c:tx>
          <c:overlay val="0"/>
        </c:title>
        <c:numFmt formatCode="0.0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1033829371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Reg_lin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Análisis!$BB$259:$BB$271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Análisis!$BC$259:$BC$271</c:f>
              <c:numCache>
                <c:formatCode>0.0000</c:formatCode>
                <c:ptCount val="13"/>
                <c:pt idx="0">
                  <c:v>0</c:v>
                </c:pt>
                <c:pt idx="1">
                  <c:v>-0.377634920165481</c:v>
                </c:pt>
                <c:pt idx="2">
                  <c:v>-0.75526984033096201</c:v>
                </c:pt>
                <c:pt idx="3">
                  <c:v>-1.1329047604964431</c:v>
                </c:pt>
                <c:pt idx="4">
                  <c:v>-1.510539680661924</c:v>
                </c:pt>
                <c:pt idx="5">
                  <c:v>-1.888174600827405</c:v>
                </c:pt>
                <c:pt idx="6">
                  <c:v>-2.2658095209928861</c:v>
                </c:pt>
                <c:pt idx="7">
                  <c:v>-2.6434444411583669</c:v>
                </c:pt>
                <c:pt idx="8">
                  <c:v>-3.021079361323848</c:v>
                </c:pt>
                <c:pt idx="9">
                  <c:v>-3.3987142814893292</c:v>
                </c:pt>
                <c:pt idx="10">
                  <c:v>-3.7763492016548099</c:v>
                </c:pt>
                <c:pt idx="11">
                  <c:v>-4.1539841218202911</c:v>
                </c:pt>
                <c:pt idx="12">
                  <c:v>-4.5316190419857723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146-44F5-833F-8B168CA522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941214"/>
        <c:axId val="1019562251"/>
      </c:scatterChart>
      <c:valAx>
        <c:axId val="1869412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1019562251"/>
        <c:crosses val="autoZero"/>
        <c:crossBetween val="midCat"/>
      </c:valAx>
      <c:valAx>
        <c:axId val="101956225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ln(1-qt/qe)</a:t>
                </a:r>
              </a:p>
            </c:rich>
          </c:tx>
          <c:overlay val="0"/>
        </c:title>
        <c:numFmt formatCode="0.0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186941214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Análisis!$AQ$262:$AQ$268</c:f>
              <c:numCache>
                <c:formatCode>0.0</c:formatCode>
                <c:ptCount val="7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</c:numCache>
            </c:numRef>
          </c:xVal>
          <c:yVal>
            <c:numRef>
              <c:f>Análisis!$AR$262:$AR$268</c:f>
              <c:numCache>
                <c:formatCode>0.0000</c:formatCode>
                <c:ptCount val="7"/>
                <c:pt idx="0">
                  <c:v>0.18357487922705307</c:v>
                </c:pt>
                <c:pt idx="1">
                  <c:v>0.36521739130434749</c:v>
                </c:pt>
                <c:pt idx="2">
                  <c:v>0.46280193236714973</c:v>
                </c:pt>
                <c:pt idx="3">
                  <c:v>0.55120772946859897</c:v>
                </c:pt>
                <c:pt idx="4">
                  <c:v>0.63913043478260845</c:v>
                </c:pt>
                <c:pt idx="5">
                  <c:v>0.68550724637681137</c:v>
                </c:pt>
                <c:pt idx="6">
                  <c:v>0.73043478260869554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763-4A15-AA1D-843B351488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7527258"/>
        <c:axId val="709249586"/>
      </c:scatterChart>
      <c:valAx>
        <c:axId val="28752725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t</a:t>
                </a:r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709249586"/>
        <c:crosses val="autoZero"/>
        <c:crossBetween val="midCat"/>
      </c:valAx>
      <c:valAx>
        <c:axId val="70924958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q_t</a:t>
                </a:r>
              </a:p>
            </c:rich>
          </c:tx>
          <c:overlay val="0"/>
        </c:title>
        <c:numFmt formatCode="0.0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287527258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Reg_lin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Análisis!$BB$294:$BB$306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Análisis!$BC$294:$BC$306</c:f>
              <c:numCache>
                <c:formatCode>0.0000</c:formatCode>
                <c:ptCount val="13"/>
                <c:pt idx="0">
                  <c:v>0</c:v>
                </c:pt>
                <c:pt idx="1">
                  <c:v>-0.48483502205300388</c:v>
                </c:pt>
                <c:pt idx="2">
                  <c:v>-0.96967004410600777</c:v>
                </c:pt>
                <c:pt idx="3">
                  <c:v>-1.4545050661590118</c:v>
                </c:pt>
                <c:pt idx="4">
                  <c:v>-1.9393400882120155</c:v>
                </c:pt>
                <c:pt idx="5">
                  <c:v>-2.4241751102650193</c:v>
                </c:pt>
                <c:pt idx="6">
                  <c:v>-2.9090101323180235</c:v>
                </c:pt>
                <c:pt idx="7">
                  <c:v>-3.3938451543710273</c:v>
                </c:pt>
                <c:pt idx="8">
                  <c:v>-3.8786801764240311</c:v>
                </c:pt>
                <c:pt idx="9">
                  <c:v>-4.3635151984770353</c:v>
                </c:pt>
                <c:pt idx="10">
                  <c:v>-4.8483502205300386</c:v>
                </c:pt>
                <c:pt idx="11">
                  <c:v>-5.3331852425830428</c:v>
                </c:pt>
                <c:pt idx="12">
                  <c:v>-5.818020264636047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4A1-4D00-B0D3-267D554E53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1625721"/>
        <c:axId val="1612481336"/>
      </c:scatterChart>
      <c:valAx>
        <c:axId val="13116257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1612481336"/>
        <c:crosses val="autoZero"/>
        <c:crossBetween val="midCat"/>
      </c:valAx>
      <c:valAx>
        <c:axId val="16124813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ln(1-qt/qe)</a:t>
                </a:r>
              </a:p>
            </c:rich>
          </c:tx>
          <c:overlay val="0"/>
        </c:title>
        <c:numFmt formatCode="0.0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1311625721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Análisis!$AQ$297:$AQ$303</c:f>
              <c:numCache>
                <c:formatCode>0.0</c:formatCode>
                <c:ptCount val="7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</c:numCache>
            </c:numRef>
          </c:xVal>
          <c:yVal>
            <c:numRef>
              <c:f>Análisis!$AR$297:$AR$303</c:f>
              <c:numCache>
                <c:formatCode>0.0000</c:formatCode>
                <c:ptCount val="7"/>
                <c:pt idx="0">
                  <c:v>0.23260869565217385</c:v>
                </c:pt>
                <c:pt idx="1">
                  <c:v>0.40217391304347827</c:v>
                </c:pt>
                <c:pt idx="2">
                  <c:v>0.46811594202898549</c:v>
                </c:pt>
                <c:pt idx="3">
                  <c:v>0.51014492753623186</c:v>
                </c:pt>
                <c:pt idx="4">
                  <c:v>0.54637681159420282</c:v>
                </c:pt>
                <c:pt idx="5">
                  <c:v>0.57681159420289851</c:v>
                </c:pt>
                <c:pt idx="6">
                  <c:v>0.58768115942028987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115-4590-BA3F-0C4BECD76A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3047686"/>
        <c:axId val="2142820783"/>
      </c:scatterChart>
      <c:valAx>
        <c:axId val="138304768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t</a:t>
                </a:r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2142820783"/>
        <c:crosses val="autoZero"/>
        <c:crossBetween val="midCat"/>
      </c:valAx>
      <c:valAx>
        <c:axId val="21428207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q_t</a:t>
                </a:r>
              </a:p>
            </c:rich>
          </c:tx>
          <c:overlay val="0"/>
        </c:title>
        <c:numFmt formatCode="0.0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1383047686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9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Análisis!$AA$91:$AA$99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Análisis!$AB$91:$AB$99</c:f>
              <c:numCache>
                <c:formatCode>0.0000</c:formatCode>
                <c:ptCount val="9"/>
                <c:pt idx="0">
                  <c:v>9.3539855072463745</c:v>
                </c:pt>
                <c:pt idx="1">
                  <c:v>8.5188405797101439</c:v>
                </c:pt>
                <c:pt idx="2">
                  <c:v>7.7760869565217385</c:v>
                </c:pt>
                <c:pt idx="3">
                  <c:v>7.3304347826086955</c:v>
                </c:pt>
                <c:pt idx="4">
                  <c:v>7.0550724637681155</c:v>
                </c:pt>
                <c:pt idx="5">
                  <c:v>6.5949275362318831</c:v>
                </c:pt>
                <c:pt idx="6">
                  <c:v>6.3612318840579709</c:v>
                </c:pt>
                <c:pt idx="7">
                  <c:v>6.1202898550724623</c:v>
                </c:pt>
                <c:pt idx="8">
                  <c:v>5.8557971014492747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DD7-4DD8-8243-DF9A96CF54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4100128"/>
        <c:axId val="2005920408"/>
      </c:scatterChart>
      <c:valAx>
        <c:axId val="10041001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Tiempo (h)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2005920408"/>
        <c:crosses val="autoZero"/>
        <c:crossBetween val="midCat"/>
      </c:valAx>
      <c:valAx>
        <c:axId val="20059204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Ci (mg/L)</a:t>
                </a:r>
              </a:p>
            </c:rich>
          </c:tx>
          <c:overlay val="0"/>
        </c:title>
        <c:numFmt formatCode="0.0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1004100128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s-MX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Cinética segundo orden de cáscara cruda  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9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xVal>
            <c:numRef>
              <c:f>Análisis!$BJ$91:$BJ$99</c:f>
              <c:numCache>
                <c:formatCode>0.0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Análisis!$BK$91:$BK$99</c:f>
              <c:numCache>
                <c:formatCode>0.0000</c:formatCode>
                <c:ptCount val="9"/>
                <c:pt idx="1">
                  <c:v>0.33405797101449225</c:v>
                </c:pt>
                <c:pt idx="2">
                  <c:v>0.63115942028985439</c:v>
                </c:pt>
                <c:pt idx="3">
                  <c:v>0.80942028985507164</c:v>
                </c:pt>
                <c:pt idx="4">
                  <c:v>0.91956521739130359</c:v>
                </c:pt>
                <c:pt idx="5">
                  <c:v>1.1036231884057965</c:v>
                </c:pt>
                <c:pt idx="6">
                  <c:v>1.1971014492753616</c:v>
                </c:pt>
                <c:pt idx="7">
                  <c:v>1.293478260869565</c:v>
                </c:pt>
                <c:pt idx="8">
                  <c:v>1.3992753623188401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6E9-48C5-853E-AF89A386E7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9087781"/>
        <c:axId val="402379975"/>
      </c:scatterChart>
      <c:valAx>
        <c:axId val="7690877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Tiempo (h)</a:t>
                </a:r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402379975"/>
        <c:crosses val="autoZero"/>
        <c:crossBetween val="midCat"/>
      </c:valAx>
      <c:valAx>
        <c:axId val="40237997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qt (mg)</a:t>
                </a:r>
              </a:p>
            </c:rich>
          </c:tx>
          <c:layout>
            <c:manualLayout>
              <c:xMode val="edge"/>
              <c:yMode val="edge"/>
              <c:x val="2.6211114863597132E-2"/>
              <c:y val="0.42602828495333223"/>
            </c:manualLayout>
          </c:layout>
          <c:overlay val="0"/>
        </c:title>
        <c:numFmt formatCode="0.0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769087781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593988509999019"/>
          <c:y val="0.10800867818084674"/>
        </c:manualLayout>
      </c:layout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s-MX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Linealización cinética primer orden de cáscara cruda 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9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xVal>
            <c:numRef>
              <c:f>Análisis!$AQ$91:$AQ$98</c:f>
              <c:numCache>
                <c:formatCode>0.0</c:formatCode>
                <c:ptCount val="8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</c:numCache>
            </c:numRef>
          </c:xVal>
          <c:yVal>
            <c:numRef>
              <c:f>Análisis!$AU$91:$AU$98</c:f>
              <c:numCache>
                <c:formatCode>0.0000</c:formatCode>
                <c:ptCount val="8"/>
                <c:pt idx="0">
                  <c:v>0</c:v>
                </c:pt>
                <c:pt idx="1">
                  <c:v>-0.27277560265573214</c:v>
                </c:pt>
                <c:pt idx="2">
                  <c:v>-0.59976909532240097</c:v>
                </c:pt>
                <c:pt idx="3">
                  <c:v>-0.86383291642597326</c:v>
                </c:pt>
                <c:pt idx="4">
                  <c:v>-1.0705277264915054</c:v>
                </c:pt>
                <c:pt idx="5">
                  <c:v>-1.554526108024352</c:v>
                </c:pt>
                <c:pt idx="6">
                  <c:v>-1.9345815006071474</c:v>
                </c:pt>
                <c:pt idx="7">
                  <c:v>-2.58218666072018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535-4444-8780-6D1B5B8D85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6908926"/>
        <c:axId val="1232845310"/>
      </c:scatterChart>
      <c:valAx>
        <c:axId val="175690892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Tiempo (h)</a:t>
                </a:r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1232845310"/>
        <c:crosses val="autoZero"/>
        <c:crossBetween val="midCat"/>
      </c:valAx>
      <c:valAx>
        <c:axId val="123284531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ln(1-qt/qe)</a:t>
                </a:r>
              </a:p>
            </c:rich>
          </c:tx>
          <c:overlay val="0"/>
        </c:title>
        <c:numFmt formatCode="0.0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175690892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7458353852720052"/>
          <c:y val="0.12375070101017621"/>
        </c:manualLayout>
      </c:layout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s-MX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Linealización cinética segundo orden de cáscara cruda 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9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xVal>
            <c:numRef>
              <c:f>Análisis!$BJ$92:$BJ$99</c:f>
              <c:numCache>
                <c:formatCode>0.0</c:formatCode>
                <c:ptCount val="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</c:numCache>
            </c:numRef>
          </c:xVal>
          <c:yVal>
            <c:numRef>
              <c:f>Análisis!$BM$92:$BM$99</c:f>
              <c:numCache>
                <c:formatCode>0.0000</c:formatCode>
                <c:ptCount val="8"/>
                <c:pt idx="0">
                  <c:v>1.4967462039045576</c:v>
                </c:pt>
                <c:pt idx="1">
                  <c:v>1.5843857634902427</c:v>
                </c:pt>
                <c:pt idx="2">
                  <c:v>1.8531781557743976</c:v>
                </c:pt>
                <c:pt idx="3">
                  <c:v>2.1749408983451555</c:v>
                </c:pt>
                <c:pt idx="4">
                  <c:v>2.7183191070256085</c:v>
                </c:pt>
                <c:pt idx="5">
                  <c:v>3.3414043583535129</c:v>
                </c:pt>
                <c:pt idx="6">
                  <c:v>3.8655462184873959</c:v>
                </c:pt>
                <c:pt idx="7">
                  <c:v>4.2879337131020208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B34-4DC1-9A94-7A5F8A4CAF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2660519"/>
        <c:axId val="851055372"/>
      </c:scatterChart>
      <c:valAx>
        <c:axId val="14926605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Tiempo (h)</a:t>
                </a:r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851055372"/>
        <c:crosses val="autoZero"/>
        <c:crossBetween val="midCat"/>
      </c:valAx>
      <c:valAx>
        <c:axId val="8510553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t/qt</a:t>
                </a:r>
              </a:p>
            </c:rich>
          </c:tx>
          <c:overlay val="0"/>
        </c:title>
        <c:numFmt formatCode="0.0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1492660519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7458353852720052"/>
          <c:y val="0.12375070101017621"/>
        </c:manualLayout>
      </c:layout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s-MX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Cinética primer orden de cáscara cruda  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9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xVal>
            <c:numRef>
              <c:f>Análisis!$AQ$91:$AQ$99</c:f>
              <c:numCache>
                <c:formatCode>0.0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</c:numCache>
            </c:numRef>
          </c:xVal>
          <c:yVal>
            <c:numRef>
              <c:f>Análisis!$AR$91:$AR$99</c:f>
              <c:numCache>
                <c:formatCode>0.0000</c:formatCode>
                <c:ptCount val="9"/>
                <c:pt idx="0">
                  <c:v>0</c:v>
                </c:pt>
                <c:pt idx="1">
                  <c:v>0.33405797101449225</c:v>
                </c:pt>
                <c:pt idx="2">
                  <c:v>0.63115942028985439</c:v>
                </c:pt>
                <c:pt idx="3">
                  <c:v>0.80942028985507164</c:v>
                </c:pt>
                <c:pt idx="4">
                  <c:v>0.91956521739130359</c:v>
                </c:pt>
                <c:pt idx="5">
                  <c:v>1.1036231884057965</c:v>
                </c:pt>
                <c:pt idx="6">
                  <c:v>1.1971014492753616</c:v>
                </c:pt>
                <c:pt idx="7">
                  <c:v>1.293478260869565</c:v>
                </c:pt>
                <c:pt idx="8">
                  <c:v>1.3992753623188401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EDC-4878-9AB4-86D0CFB6CF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642504"/>
        <c:axId val="431841100"/>
      </c:scatterChart>
      <c:valAx>
        <c:axId val="181642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Tiempo (h)</a:t>
                </a:r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431841100"/>
        <c:crosses val="autoZero"/>
        <c:crossBetween val="midCat"/>
      </c:valAx>
      <c:valAx>
        <c:axId val="4318411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qt (mg)</a:t>
                </a:r>
              </a:p>
            </c:rich>
          </c:tx>
          <c:overlay val="0"/>
        </c:title>
        <c:numFmt formatCode="0.0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MX"/>
          </a:p>
        </c:txPr>
        <c:crossAx val="18164250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593988509999019"/>
          <c:y val="0.10800867818084674"/>
        </c:manualLayout>
      </c:layout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s-MX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9" Type="http://schemas.openxmlformats.org/officeDocument/2006/relationships/chart" Target="../charts/chart39.xml"/><Relationship Id="rId21" Type="http://schemas.openxmlformats.org/officeDocument/2006/relationships/chart" Target="../charts/chart21.xml"/><Relationship Id="rId34" Type="http://schemas.openxmlformats.org/officeDocument/2006/relationships/chart" Target="../charts/chart34.xml"/><Relationship Id="rId42" Type="http://schemas.openxmlformats.org/officeDocument/2006/relationships/chart" Target="../charts/chart42.xml"/><Relationship Id="rId47" Type="http://schemas.openxmlformats.org/officeDocument/2006/relationships/chart" Target="../charts/chart47.xml"/><Relationship Id="rId50" Type="http://schemas.openxmlformats.org/officeDocument/2006/relationships/chart" Target="../charts/chart50.xml"/><Relationship Id="rId55" Type="http://schemas.openxmlformats.org/officeDocument/2006/relationships/chart" Target="../charts/chart55.xml"/><Relationship Id="rId63" Type="http://schemas.openxmlformats.org/officeDocument/2006/relationships/chart" Target="../charts/chart6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9" Type="http://schemas.openxmlformats.org/officeDocument/2006/relationships/chart" Target="../charts/chart29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32" Type="http://schemas.openxmlformats.org/officeDocument/2006/relationships/chart" Target="../charts/chart32.xml"/><Relationship Id="rId37" Type="http://schemas.openxmlformats.org/officeDocument/2006/relationships/chart" Target="../charts/chart37.xml"/><Relationship Id="rId40" Type="http://schemas.openxmlformats.org/officeDocument/2006/relationships/chart" Target="../charts/chart40.xml"/><Relationship Id="rId45" Type="http://schemas.openxmlformats.org/officeDocument/2006/relationships/chart" Target="../charts/chart45.xml"/><Relationship Id="rId53" Type="http://schemas.openxmlformats.org/officeDocument/2006/relationships/chart" Target="../charts/chart53.xml"/><Relationship Id="rId58" Type="http://schemas.openxmlformats.org/officeDocument/2006/relationships/chart" Target="../charts/chart58.xml"/><Relationship Id="rId5" Type="http://schemas.openxmlformats.org/officeDocument/2006/relationships/chart" Target="../charts/chart5.xml"/><Relationship Id="rId61" Type="http://schemas.openxmlformats.org/officeDocument/2006/relationships/chart" Target="../charts/chart61.xml"/><Relationship Id="rId19" Type="http://schemas.openxmlformats.org/officeDocument/2006/relationships/chart" Target="../charts/chart1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Relationship Id="rId35" Type="http://schemas.openxmlformats.org/officeDocument/2006/relationships/chart" Target="../charts/chart35.xml"/><Relationship Id="rId43" Type="http://schemas.openxmlformats.org/officeDocument/2006/relationships/chart" Target="../charts/chart43.xml"/><Relationship Id="rId48" Type="http://schemas.openxmlformats.org/officeDocument/2006/relationships/chart" Target="../charts/chart48.xml"/><Relationship Id="rId56" Type="http://schemas.openxmlformats.org/officeDocument/2006/relationships/chart" Target="../charts/chart56.xml"/><Relationship Id="rId64" Type="http://schemas.openxmlformats.org/officeDocument/2006/relationships/chart" Target="../charts/chart64.xml"/><Relationship Id="rId8" Type="http://schemas.openxmlformats.org/officeDocument/2006/relationships/chart" Target="../charts/chart8.xml"/><Relationship Id="rId51" Type="http://schemas.openxmlformats.org/officeDocument/2006/relationships/chart" Target="../charts/chart51.xml"/><Relationship Id="rId3" Type="http://schemas.openxmlformats.org/officeDocument/2006/relationships/chart" Target="../charts/chart3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33" Type="http://schemas.openxmlformats.org/officeDocument/2006/relationships/chart" Target="../charts/chart33.xml"/><Relationship Id="rId38" Type="http://schemas.openxmlformats.org/officeDocument/2006/relationships/chart" Target="../charts/chart38.xml"/><Relationship Id="rId46" Type="http://schemas.openxmlformats.org/officeDocument/2006/relationships/chart" Target="../charts/chart46.xml"/><Relationship Id="rId59" Type="http://schemas.openxmlformats.org/officeDocument/2006/relationships/chart" Target="../charts/chart59.xml"/><Relationship Id="rId20" Type="http://schemas.openxmlformats.org/officeDocument/2006/relationships/chart" Target="../charts/chart20.xml"/><Relationship Id="rId41" Type="http://schemas.openxmlformats.org/officeDocument/2006/relationships/chart" Target="../charts/chart41.xml"/><Relationship Id="rId54" Type="http://schemas.openxmlformats.org/officeDocument/2006/relationships/chart" Target="../charts/chart54.xml"/><Relationship Id="rId62" Type="http://schemas.openxmlformats.org/officeDocument/2006/relationships/chart" Target="../charts/chart6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36" Type="http://schemas.openxmlformats.org/officeDocument/2006/relationships/chart" Target="../charts/chart36.xml"/><Relationship Id="rId49" Type="http://schemas.openxmlformats.org/officeDocument/2006/relationships/chart" Target="../charts/chart49.xml"/><Relationship Id="rId57" Type="http://schemas.openxmlformats.org/officeDocument/2006/relationships/chart" Target="../charts/chart57.xml"/><Relationship Id="rId10" Type="http://schemas.openxmlformats.org/officeDocument/2006/relationships/chart" Target="../charts/chart10.xml"/><Relationship Id="rId31" Type="http://schemas.openxmlformats.org/officeDocument/2006/relationships/chart" Target="../charts/chart31.xml"/><Relationship Id="rId44" Type="http://schemas.openxmlformats.org/officeDocument/2006/relationships/chart" Target="../charts/chart44.xml"/><Relationship Id="rId52" Type="http://schemas.openxmlformats.org/officeDocument/2006/relationships/chart" Target="../charts/chart52.xml"/><Relationship Id="rId60" Type="http://schemas.openxmlformats.org/officeDocument/2006/relationships/chart" Target="../charts/chart6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7.xml"/><Relationship Id="rId2" Type="http://schemas.openxmlformats.org/officeDocument/2006/relationships/chart" Target="../charts/chart66.xml"/><Relationship Id="rId1" Type="http://schemas.openxmlformats.org/officeDocument/2006/relationships/chart" Target="../charts/chart65.xml"/><Relationship Id="rId5" Type="http://schemas.openxmlformats.org/officeDocument/2006/relationships/chart" Target="../charts/chart69.xml"/><Relationship Id="rId4" Type="http://schemas.openxmlformats.org/officeDocument/2006/relationships/chart" Target="../charts/chart68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23</xdr:col>
      <xdr:colOff>752475</xdr:colOff>
      <xdr:row>13</xdr:row>
      <xdr:rowOff>76200</xdr:rowOff>
    </xdr:from>
    <xdr:ext cx="5276850" cy="4124325"/>
    <xdr:graphicFrame macro="">
      <xdr:nvGraphicFramePr>
        <xdr:cNvPr id="1150187597" name="Chart 1">
          <a:extLst>
            <a:ext uri="{FF2B5EF4-FFF2-40B4-BE49-F238E27FC236}">
              <a16:creationId xmlns:a16="http://schemas.microsoft.com/office/drawing/2014/main" id="{00000000-0008-0000-0100-00004D788E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31</xdr:col>
      <xdr:colOff>209550</xdr:colOff>
      <xdr:row>13</xdr:row>
      <xdr:rowOff>47625</xdr:rowOff>
    </xdr:from>
    <xdr:ext cx="4457700" cy="4171950"/>
    <xdr:graphicFrame macro="">
      <xdr:nvGraphicFramePr>
        <xdr:cNvPr id="258752091" name="Chart 2">
          <a:extLst>
            <a:ext uri="{FF2B5EF4-FFF2-40B4-BE49-F238E27FC236}">
              <a16:creationId xmlns:a16="http://schemas.microsoft.com/office/drawing/2014/main" id="{00000000-0008-0000-0100-00005B3E6C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42</xdr:col>
      <xdr:colOff>66675</xdr:colOff>
      <xdr:row>13</xdr:row>
      <xdr:rowOff>104775</xdr:rowOff>
    </xdr:from>
    <xdr:ext cx="4581525" cy="3924300"/>
    <xdr:graphicFrame macro="">
      <xdr:nvGraphicFramePr>
        <xdr:cNvPr id="478679665" name="Chart 3">
          <a:extLst>
            <a:ext uri="{FF2B5EF4-FFF2-40B4-BE49-F238E27FC236}">
              <a16:creationId xmlns:a16="http://schemas.microsoft.com/office/drawing/2014/main" id="{00000000-0008-0000-0100-0000711288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48</xdr:col>
      <xdr:colOff>409575</xdr:colOff>
      <xdr:row>13</xdr:row>
      <xdr:rowOff>95250</xdr:rowOff>
    </xdr:from>
    <xdr:ext cx="4448175" cy="3905250"/>
    <xdr:graphicFrame macro="">
      <xdr:nvGraphicFramePr>
        <xdr:cNvPr id="1711696821" name="Chart 4">
          <a:extLst>
            <a:ext uri="{FF2B5EF4-FFF2-40B4-BE49-F238E27FC236}">
              <a16:creationId xmlns:a16="http://schemas.microsoft.com/office/drawing/2014/main" id="{00000000-0008-0000-0100-0000B56B06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1</xdr:col>
      <xdr:colOff>314325</xdr:colOff>
      <xdr:row>64</xdr:row>
      <xdr:rowOff>161925</xdr:rowOff>
    </xdr:from>
    <xdr:ext cx="4524375" cy="3162300"/>
    <xdr:graphicFrame macro="">
      <xdr:nvGraphicFramePr>
        <xdr:cNvPr id="568693127" name="Chart 5">
          <a:extLst>
            <a:ext uri="{FF2B5EF4-FFF2-40B4-BE49-F238E27FC236}">
              <a16:creationId xmlns:a16="http://schemas.microsoft.com/office/drawing/2014/main" id="{00000000-0008-0000-0100-00008791E5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  <xdr:oneCellAnchor>
    <xdr:from>
      <xdr:col>8</xdr:col>
      <xdr:colOff>0</xdr:colOff>
      <xdr:row>65</xdr:row>
      <xdr:rowOff>0</xdr:rowOff>
    </xdr:from>
    <xdr:ext cx="4200525" cy="3152775"/>
    <xdr:graphicFrame macro="">
      <xdr:nvGraphicFramePr>
        <xdr:cNvPr id="597615983" name="Chart 6">
          <a:extLst>
            <a:ext uri="{FF2B5EF4-FFF2-40B4-BE49-F238E27FC236}">
              <a16:creationId xmlns:a16="http://schemas.microsoft.com/office/drawing/2014/main" id="{00000000-0008-0000-0100-00006FE59E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oneCellAnchor>
  <xdr:oneCellAnchor>
    <xdr:from>
      <xdr:col>14</xdr:col>
      <xdr:colOff>9525</xdr:colOff>
      <xdr:row>65</xdr:row>
      <xdr:rowOff>0</xdr:rowOff>
    </xdr:from>
    <xdr:ext cx="4276725" cy="3152775"/>
    <xdr:graphicFrame macro="">
      <xdr:nvGraphicFramePr>
        <xdr:cNvPr id="1234359500" name="Chart 7">
          <a:extLst>
            <a:ext uri="{FF2B5EF4-FFF2-40B4-BE49-F238E27FC236}">
              <a16:creationId xmlns:a16="http://schemas.microsoft.com/office/drawing/2014/main" id="{00000000-0008-0000-0100-0000CCD492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 fLocksWithSheet="0"/>
  </xdr:oneCellAnchor>
  <xdr:oneCellAnchor>
    <xdr:from>
      <xdr:col>1</xdr:col>
      <xdr:colOff>314325</xdr:colOff>
      <xdr:row>99</xdr:row>
      <xdr:rowOff>161925</xdr:rowOff>
    </xdr:from>
    <xdr:ext cx="4524375" cy="3162300"/>
    <xdr:graphicFrame macro="">
      <xdr:nvGraphicFramePr>
        <xdr:cNvPr id="1486497103" name="Chart 8">
          <a:extLst>
            <a:ext uri="{FF2B5EF4-FFF2-40B4-BE49-F238E27FC236}">
              <a16:creationId xmlns:a16="http://schemas.microsoft.com/office/drawing/2014/main" id="{00000000-0008-0000-0100-00004F259A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 fLocksWithSheet="0"/>
  </xdr:oneCellAnchor>
  <xdr:oneCellAnchor>
    <xdr:from>
      <xdr:col>8</xdr:col>
      <xdr:colOff>0</xdr:colOff>
      <xdr:row>100</xdr:row>
      <xdr:rowOff>0</xdr:rowOff>
    </xdr:from>
    <xdr:ext cx="4200525" cy="3152775"/>
    <xdr:graphicFrame macro="">
      <xdr:nvGraphicFramePr>
        <xdr:cNvPr id="2103264448" name="Chart 9">
          <a:extLst>
            <a:ext uri="{FF2B5EF4-FFF2-40B4-BE49-F238E27FC236}">
              <a16:creationId xmlns:a16="http://schemas.microsoft.com/office/drawing/2014/main" id="{00000000-0008-0000-0100-0000C0445D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 fLocksWithSheet="0"/>
  </xdr:oneCellAnchor>
  <xdr:oneCellAnchor>
    <xdr:from>
      <xdr:col>14</xdr:col>
      <xdr:colOff>9525</xdr:colOff>
      <xdr:row>100</xdr:row>
      <xdr:rowOff>0</xdr:rowOff>
    </xdr:from>
    <xdr:ext cx="4276725" cy="3152775"/>
    <xdr:graphicFrame macro="">
      <xdr:nvGraphicFramePr>
        <xdr:cNvPr id="477856158" name="Chart 10">
          <a:extLst>
            <a:ext uri="{FF2B5EF4-FFF2-40B4-BE49-F238E27FC236}">
              <a16:creationId xmlns:a16="http://schemas.microsoft.com/office/drawing/2014/main" id="{00000000-0008-0000-0100-00009E817B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 fLocksWithSheet="0"/>
  </xdr:oneCellAnchor>
  <xdr:oneCellAnchor>
    <xdr:from>
      <xdr:col>1</xdr:col>
      <xdr:colOff>314325</xdr:colOff>
      <xdr:row>133</xdr:row>
      <xdr:rowOff>161925</xdr:rowOff>
    </xdr:from>
    <xdr:ext cx="4524375" cy="3162300"/>
    <xdr:graphicFrame macro="">
      <xdr:nvGraphicFramePr>
        <xdr:cNvPr id="1458892653" name="Chart 11">
          <a:extLst>
            <a:ext uri="{FF2B5EF4-FFF2-40B4-BE49-F238E27FC236}">
              <a16:creationId xmlns:a16="http://schemas.microsoft.com/office/drawing/2014/main" id="{00000000-0008-0000-0100-00006DEFF4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 fLocksWithSheet="0"/>
  </xdr:oneCellAnchor>
  <xdr:oneCellAnchor>
    <xdr:from>
      <xdr:col>8</xdr:col>
      <xdr:colOff>0</xdr:colOff>
      <xdr:row>134</xdr:row>
      <xdr:rowOff>0</xdr:rowOff>
    </xdr:from>
    <xdr:ext cx="4200525" cy="3152775"/>
    <xdr:graphicFrame macro="">
      <xdr:nvGraphicFramePr>
        <xdr:cNvPr id="69793190" name="Chart 12">
          <a:extLst>
            <a:ext uri="{FF2B5EF4-FFF2-40B4-BE49-F238E27FC236}">
              <a16:creationId xmlns:a16="http://schemas.microsoft.com/office/drawing/2014/main" id="{00000000-0008-0000-0100-0000A6F528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 fLocksWithSheet="0"/>
  </xdr:oneCellAnchor>
  <xdr:oneCellAnchor>
    <xdr:from>
      <xdr:col>14</xdr:col>
      <xdr:colOff>9525</xdr:colOff>
      <xdr:row>134</xdr:row>
      <xdr:rowOff>0</xdr:rowOff>
    </xdr:from>
    <xdr:ext cx="4276725" cy="3152775"/>
    <xdr:graphicFrame macro="">
      <xdr:nvGraphicFramePr>
        <xdr:cNvPr id="625732337" name="Chart 13">
          <a:extLst>
            <a:ext uri="{FF2B5EF4-FFF2-40B4-BE49-F238E27FC236}">
              <a16:creationId xmlns:a16="http://schemas.microsoft.com/office/drawing/2014/main" id="{00000000-0008-0000-0100-0000F1EA4B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 fLocksWithSheet="0"/>
  </xdr:oneCellAnchor>
  <xdr:oneCellAnchor>
    <xdr:from>
      <xdr:col>1</xdr:col>
      <xdr:colOff>314325</xdr:colOff>
      <xdr:row>167</xdr:row>
      <xdr:rowOff>161925</xdr:rowOff>
    </xdr:from>
    <xdr:ext cx="4524375" cy="3162300"/>
    <xdr:graphicFrame macro="">
      <xdr:nvGraphicFramePr>
        <xdr:cNvPr id="61928304" name="Chart 14">
          <a:extLst>
            <a:ext uri="{FF2B5EF4-FFF2-40B4-BE49-F238E27FC236}">
              <a16:creationId xmlns:a16="http://schemas.microsoft.com/office/drawing/2014/main" id="{00000000-0008-0000-0100-000070F3B0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 fLocksWithSheet="0"/>
  </xdr:oneCellAnchor>
  <xdr:oneCellAnchor>
    <xdr:from>
      <xdr:col>8</xdr:col>
      <xdr:colOff>0</xdr:colOff>
      <xdr:row>168</xdr:row>
      <xdr:rowOff>0</xdr:rowOff>
    </xdr:from>
    <xdr:ext cx="4200525" cy="3152775"/>
    <xdr:graphicFrame macro="">
      <xdr:nvGraphicFramePr>
        <xdr:cNvPr id="984345771" name="Chart 15">
          <a:extLst>
            <a:ext uri="{FF2B5EF4-FFF2-40B4-BE49-F238E27FC236}">
              <a16:creationId xmlns:a16="http://schemas.microsoft.com/office/drawing/2014/main" id="{00000000-0008-0000-0100-0000ABECAB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 fLocksWithSheet="0"/>
  </xdr:oneCellAnchor>
  <xdr:oneCellAnchor>
    <xdr:from>
      <xdr:col>14</xdr:col>
      <xdr:colOff>9525</xdr:colOff>
      <xdr:row>168</xdr:row>
      <xdr:rowOff>0</xdr:rowOff>
    </xdr:from>
    <xdr:ext cx="4276725" cy="3152775"/>
    <xdr:graphicFrame macro="">
      <xdr:nvGraphicFramePr>
        <xdr:cNvPr id="1019558104" name="Chart 16">
          <a:extLst>
            <a:ext uri="{FF2B5EF4-FFF2-40B4-BE49-F238E27FC236}">
              <a16:creationId xmlns:a16="http://schemas.microsoft.com/office/drawing/2014/main" id="{00000000-0008-0000-0100-0000D838C5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 fLocksWithSheet="0"/>
  </xdr:oneCellAnchor>
  <xdr:oneCellAnchor>
    <xdr:from>
      <xdr:col>1</xdr:col>
      <xdr:colOff>285750</xdr:colOff>
      <xdr:row>201</xdr:row>
      <xdr:rowOff>123825</xdr:rowOff>
    </xdr:from>
    <xdr:ext cx="4524375" cy="3162300"/>
    <xdr:graphicFrame macro="">
      <xdr:nvGraphicFramePr>
        <xdr:cNvPr id="1060019290" name="Chart 17">
          <a:extLst>
            <a:ext uri="{FF2B5EF4-FFF2-40B4-BE49-F238E27FC236}">
              <a16:creationId xmlns:a16="http://schemas.microsoft.com/office/drawing/2014/main" id="{00000000-0008-0000-0100-00005A9C2E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 fLocksWithSheet="0"/>
  </xdr:oneCellAnchor>
  <xdr:oneCellAnchor>
    <xdr:from>
      <xdr:col>8</xdr:col>
      <xdr:colOff>57150</xdr:colOff>
      <xdr:row>202</xdr:row>
      <xdr:rowOff>9525</xdr:rowOff>
    </xdr:from>
    <xdr:ext cx="4200525" cy="3152775"/>
    <xdr:graphicFrame macro="">
      <xdr:nvGraphicFramePr>
        <xdr:cNvPr id="823346038" name="Chart 18">
          <a:extLst>
            <a:ext uri="{FF2B5EF4-FFF2-40B4-BE49-F238E27FC236}">
              <a16:creationId xmlns:a16="http://schemas.microsoft.com/office/drawing/2014/main" id="{00000000-0008-0000-0100-0000764313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 fLocksWithSheet="0"/>
  </xdr:oneCellAnchor>
  <xdr:oneCellAnchor>
    <xdr:from>
      <xdr:col>14</xdr:col>
      <xdr:colOff>0</xdr:colOff>
      <xdr:row>202</xdr:row>
      <xdr:rowOff>0</xdr:rowOff>
    </xdr:from>
    <xdr:ext cx="4124325" cy="3152775"/>
    <xdr:graphicFrame macro="">
      <xdr:nvGraphicFramePr>
        <xdr:cNvPr id="1027853690" name="Chart 19">
          <a:extLst>
            <a:ext uri="{FF2B5EF4-FFF2-40B4-BE49-F238E27FC236}">
              <a16:creationId xmlns:a16="http://schemas.microsoft.com/office/drawing/2014/main" id="{00000000-0008-0000-0100-00007ACD43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 fLocksWithSheet="0"/>
  </xdr:oneCellAnchor>
  <xdr:oneCellAnchor>
    <xdr:from>
      <xdr:col>24</xdr:col>
      <xdr:colOff>723900</xdr:colOff>
      <xdr:row>64</xdr:row>
      <xdr:rowOff>171450</xdr:rowOff>
    </xdr:from>
    <xdr:ext cx="4286250" cy="3171825"/>
    <xdr:graphicFrame macro="">
      <xdr:nvGraphicFramePr>
        <xdr:cNvPr id="1263704685" name="Chart 20">
          <a:extLst>
            <a:ext uri="{FF2B5EF4-FFF2-40B4-BE49-F238E27FC236}">
              <a16:creationId xmlns:a16="http://schemas.microsoft.com/office/drawing/2014/main" id="{00000000-0008-0000-0100-00006D9A52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 fLocksWithSheet="0"/>
  </xdr:oneCellAnchor>
  <xdr:oneCellAnchor>
    <xdr:from>
      <xdr:col>24</xdr:col>
      <xdr:colOff>0</xdr:colOff>
      <xdr:row>100</xdr:row>
      <xdr:rowOff>0</xdr:rowOff>
    </xdr:from>
    <xdr:ext cx="4276725" cy="3152775"/>
    <xdr:graphicFrame macro="">
      <xdr:nvGraphicFramePr>
        <xdr:cNvPr id="892954925" name="Chart 21">
          <a:extLst>
            <a:ext uri="{FF2B5EF4-FFF2-40B4-BE49-F238E27FC236}">
              <a16:creationId xmlns:a16="http://schemas.microsoft.com/office/drawing/2014/main" id="{00000000-0008-0000-0100-00002D6939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 fLocksWithSheet="0"/>
  </xdr:oneCellAnchor>
  <xdr:oneCellAnchor>
    <xdr:from>
      <xdr:col>24</xdr:col>
      <xdr:colOff>0</xdr:colOff>
      <xdr:row>134</xdr:row>
      <xdr:rowOff>0</xdr:rowOff>
    </xdr:from>
    <xdr:ext cx="4276725" cy="3152775"/>
    <xdr:graphicFrame macro="">
      <xdr:nvGraphicFramePr>
        <xdr:cNvPr id="350931840" name="Chart 22">
          <a:extLst>
            <a:ext uri="{FF2B5EF4-FFF2-40B4-BE49-F238E27FC236}">
              <a16:creationId xmlns:a16="http://schemas.microsoft.com/office/drawing/2014/main" id="{00000000-0008-0000-0100-000080CBEA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 fLocksWithSheet="0"/>
  </xdr:oneCellAnchor>
  <xdr:oneCellAnchor>
    <xdr:from>
      <xdr:col>24</xdr:col>
      <xdr:colOff>0</xdr:colOff>
      <xdr:row>168</xdr:row>
      <xdr:rowOff>0</xdr:rowOff>
    </xdr:from>
    <xdr:ext cx="4276725" cy="3152775"/>
    <xdr:graphicFrame macro="">
      <xdr:nvGraphicFramePr>
        <xdr:cNvPr id="65762412" name="Chart 23">
          <a:extLst>
            <a:ext uri="{FF2B5EF4-FFF2-40B4-BE49-F238E27FC236}">
              <a16:creationId xmlns:a16="http://schemas.microsoft.com/office/drawing/2014/main" id="{00000000-0008-0000-0100-00006C74EB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 fLocksWithSheet="0"/>
  </xdr:oneCellAnchor>
  <xdr:oneCellAnchor>
    <xdr:from>
      <xdr:col>24</xdr:col>
      <xdr:colOff>0</xdr:colOff>
      <xdr:row>202</xdr:row>
      <xdr:rowOff>0</xdr:rowOff>
    </xdr:from>
    <xdr:ext cx="4276725" cy="3152775"/>
    <xdr:graphicFrame macro="">
      <xdr:nvGraphicFramePr>
        <xdr:cNvPr id="337023773" name="Chart 24">
          <a:extLst>
            <a:ext uri="{FF2B5EF4-FFF2-40B4-BE49-F238E27FC236}">
              <a16:creationId xmlns:a16="http://schemas.microsoft.com/office/drawing/2014/main" id="{00000000-0008-0000-0100-00001D9316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 fLocksWithSheet="0"/>
  </xdr:oneCellAnchor>
  <xdr:oneCellAnchor>
    <xdr:from>
      <xdr:col>1</xdr:col>
      <xdr:colOff>314325</xdr:colOff>
      <xdr:row>235</xdr:row>
      <xdr:rowOff>161925</xdr:rowOff>
    </xdr:from>
    <xdr:ext cx="4524375" cy="3162300"/>
    <xdr:graphicFrame macro="">
      <xdr:nvGraphicFramePr>
        <xdr:cNvPr id="612317201" name="Chart 25">
          <a:extLst>
            <a:ext uri="{FF2B5EF4-FFF2-40B4-BE49-F238E27FC236}">
              <a16:creationId xmlns:a16="http://schemas.microsoft.com/office/drawing/2014/main" id="{00000000-0008-0000-0100-000011387F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 fLocksWithSheet="0"/>
  </xdr:oneCellAnchor>
  <xdr:oneCellAnchor>
    <xdr:from>
      <xdr:col>8</xdr:col>
      <xdr:colOff>57150</xdr:colOff>
      <xdr:row>236</xdr:row>
      <xdr:rowOff>9525</xdr:rowOff>
    </xdr:from>
    <xdr:ext cx="4200525" cy="3152775"/>
    <xdr:graphicFrame macro="">
      <xdr:nvGraphicFramePr>
        <xdr:cNvPr id="755452084" name="Chart 26">
          <a:extLst>
            <a:ext uri="{FF2B5EF4-FFF2-40B4-BE49-F238E27FC236}">
              <a16:creationId xmlns:a16="http://schemas.microsoft.com/office/drawing/2014/main" id="{00000000-0008-0000-0100-0000B44807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 fLocksWithSheet="0"/>
  </xdr:oneCellAnchor>
  <xdr:oneCellAnchor>
    <xdr:from>
      <xdr:col>14</xdr:col>
      <xdr:colOff>0</xdr:colOff>
      <xdr:row>236</xdr:row>
      <xdr:rowOff>0</xdr:rowOff>
    </xdr:from>
    <xdr:ext cx="4124325" cy="3152775"/>
    <xdr:graphicFrame macro="">
      <xdr:nvGraphicFramePr>
        <xdr:cNvPr id="1274231237" name="Chart 27">
          <a:extLst>
            <a:ext uri="{FF2B5EF4-FFF2-40B4-BE49-F238E27FC236}">
              <a16:creationId xmlns:a16="http://schemas.microsoft.com/office/drawing/2014/main" id="{00000000-0008-0000-0100-0000C539F3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 fLocksWithSheet="0"/>
  </xdr:oneCellAnchor>
  <xdr:oneCellAnchor>
    <xdr:from>
      <xdr:col>24</xdr:col>
      <xdr:colOff>0</xdr:colOff>
      <xdr:row>236</xdr:row>
      <xdr:rowOff>0</xdr:rowOff>
    </xdr:from>
    <xdr:ext cx="4276725" cy="3152775"/>
    <xdr:graphicFrame macro="">
      <xdr:nvGraphicFramePr>
        <xdr:cNvPr id="660819344" name="Chart 28">
          <a:extLst>
            <a:ext uri="{FF2B5EF4-FFF2-40B4-BE49-F238E27FC236}">
              <a16:creationId xmlns:a16="http://schemas.microsoft.com/office/drawing/2014/main" id="{00000000-0008-0000-0100-0000904D63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 fLocksWithSheet="0"/>
  </xdr:oneCellAnchor>
  <xdr:oneCellAnchor>
    <xdr:from>
      <xdr:col>1</xdr:col>
      <xdr:colOff>314325</xdr:colOff>
      <xdr:row>269</xdr:row>
      <xdr:rowOff>161925</xdr:rowOff>
    </xdr:from>
    <xdr:ext cx="4524375" cy="3162300"/>
    <xdr:graphicFrame macro="">
      <xdr:nvGraphicFramePr>
        <xdr:cNvPr id="1476283670" name="Chart 29">
          <a:extLst>
            <a:ext uri="{FF2B5EF4-FFF2-40B4-BE49-F238E27FC236}">
              <a16:creationId xmlns:a16="http://schemas.microsoft.com/office/drawing/2014/main" id="{00000000-0008-0000-0100-0000164DFE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 fLocksWithSheet="0"/>
  </xdr:oneCellAnchor>
  <xdr:oneCellAnchor>
    <xdr:from>
      <xdr:col>8</xdr:col>
      <xdr:colOff>57150</xdr:colOff>
      <xdr:row>270</xdr:row>
      <xdr:rowOff>9525</xdr:rowOff>
    </xdr:from>
    <xdr:ext cx="4200525" cy="3152775"/>
    <xdr:graphicFrame macro="">
      <xdr:nvGraphicFramePr>
        <xdr:cNvPr id="841732885" name="Chart 30">
          <a:extLst>
            <a:ext uri="{FF2B5EF4-FFF2-40B4-BE49-F238E27FC236}">
              <a16:creationId xmlns:a16="http://schemas.microsoft.com/office/drawing/2014/main" id="{00000000-0008-0000-0100-000015D32B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 fLocksWithSheet="0"/>
  </xdr:oneCellAnchor>
  <xdr:oneCellAnchor>
    <xdr:from>
      <xdr:col>14</xdr:col>
      <xdr:colOff>0</xdr:colOff>
      <xdr:row>270</xdr:row>
      <xdr:rowOff>0</xdr:rowOff>
    </xdr:from>
    <xdr:ext cx="4124325" cy="3152775"/>
    <xdr:graphicFrame macro="">
      <xdr:nvGraphicFramePr>
        <xdr:cNvPr id="1003660780" name="Chart 31">
          <a:extLst>
            <a:ext uri="{FF2B5EF4-FFF2-40B4-BE49-F238E27FC236}">
              <a16:creationId xmlns:a16="http://schemas.microsoft.com/office/drawing/2014/main" id="{00000000-0008-0000-0100-0000ECA5D2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 fLocksWithSheet="0"/>
  </xdr:oneCellAnchor>
  <xdr:oneCellAnchor>
    <xdr:from>
      <xdr:col>24</xdr:col>
      <xdr:colOff>0</xdr:colOff>
      <xdr:row>270</xdr:row>
      <xdr:rowOff>0</xdr:rowOff>
    </xdr:from>
    <xdr:ext cx="4276725" cy="3152775"/>
    <xdr:graphicFrame macro="">
      <xdr:nvGraphicFramePr>
        <xdr:cNvPr id="1849816175" name="Chart 32">
          <a:extLst>
            <a:ext uri="{FF2B5EF4-FFF2-40B4-BE49-F238E27FC236}">
              <a16:creationId xmlns:a16="http://schemas.microsoft.com/office/drawing/2014/main" id="{00000000-0008-0000-0100-00006FF441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 fLocksWithSheet="0"/>
  </xdr:oneCellAnchor>
  <xdr:oneCellAnchor>
    <xdr:from>
      <xdr:col>1</xdr:col>
      <xdr:colOff>314325</xdr:colOff>
      <xdr:row>304</xdr:row>
      <xdr:rowOff>161925</xdr:rowOff>
    </xdr:from>
    <xdr:ext cx="4524375" cy="3162300"/>
    <xdr:graphicFrame macro="">
      <xdr:nvGraphicFramePr>
        <xdr:cNvPr id="964589990" name="Chart 33">
          <a:extLst>
            <a:ext uri="{FF2B5EF4-FFF2-40B4-BE49-F238E27FC236}">
              <a16:creationId xmlns:a16="http://schemas.microsoft.com/office/drawing/2014/main" id="{00000000-0008-0000-0100-0000A6797E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 fLocksWithSheet="0"/>
  </xdr:oneCellAnchor>
  <xdr:oneCellAnchor>
    <xdr:from>
      <xdr:col>8</xdr:col>
      <xdr:colOff>57150</xdr:colOff>
      <xdr:row>305</xdr:row>
      <xdr:rowOff>9525</xdr:rowOff>
    </xdr:from>
    <xdr:ext cx="4200525" cy="3152775"/>
    <xdr:graphicFrame macro="">
      <xdr:nvGraphicFramePr>
        <xdr:cNvPr id="1225310244" name="Chart 34">
          <a:extLst>
            <a:ext uri="{FF2B5EF4-FFF2-40B4-BE49-F238E27FC236}">
              <a16:creationId xmlns:a16="http://schemas.microsoft.com/office/drawing/2014/main" id="{00000000-0008-0000-0100-000024C008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 fLocksWithSheet="0"/>
  </xdr:oneCellAnchor>
  <xdr:oneCellAnchor>
    <xdr:from>
      <xdr:col>14</xdr:col>
      <xdr:colOff>0</xdr:colOff>
      <xdr:row>305</xdr:row>
      <xdr:rowOff>0</xdr:rowOff>
    </xdr:from>
    <xdr:ext cx="4124325" cy="3152775"/>
    <xdr:graphicFrame macro="">
      <xdr:nvGraphicFramePr>
        <xdr:cNvPr id="879908071" name="Chart 35">
          <a:extLst>
            <a:ext uri="{FF2B5EF4-FFF2-40B4-BE49-F238E27FC236}">
              <a16:creationId xmlns:a16="http://schemas.microsoft.com/office/drawing/2014/main" id="{00000000-0008-0000-0100-0000E75472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 fLocksWithSheet="0"/>
  </xdr:oneCellAnchor>
  <xdr:oneCellAnchor>
    <xdr:from>
      <xdr:col>24</xdr:col>
      <xdr:colOff>0</xdr:colOff>
      <xdr:row>305</xdr:row>
      <xdr:rowOff>0</xdr:rowOff>
    </xdr:from>
    <xdr:ext cx="4276725" cy="3152775"/>
    <xdr:graphicFrame macro="">
      <xdr:nvGraphicFramePr>
        <xdr:cNvPr id="480339632" name="Chart 36">
          <a:extLst>
            <a:ext uri="{FF2B5EF4-FFF2-40B4-BE49-F238E27FC236}">
              <a16:creationId xmlns:a16="http://schemas.microsoft.com/office/drawing/2014/main" id="{00000000-0008-0000-0100-0000B066A1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 fLocksWithSheet="0"/>
  </xdr:oneCellAnchor>
  <xdr:oneCellAnchor>
    <xdr:from>
      <xdr:col>47</xdr:col>
      <xdr:colOff>152400</xdr:colOff>
      <xdr:row>99</xdr:row>
      <xdr:rowOff>19050</xdr:rowOff>
    </xdr:from>
    <xdr:ext cx="4572000" cy="3524250"/>
    <xdr:graphicFrame macro="">
      <xdr:nvGraphicFramePr>
        <xdr:cNvPr id="915002283" name="Chart 37">
          <a:extLst>
            <a:ext uri="{FF2B5EF4-FFF2-40B4-BE49-F238E27FC236}">
              <a16:creationId xmlns:a16="http://schemas.microsoft.com/office/drawing/2014/main" id="{00000000-0008-0000-0100-0000ABD389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 fLocksWithSheet="0"/>
  </xdr:oneCellAnchor>
  <xdr:oneCellAnchor>
    <xdr:from>
      <xdr:col>41</xdr:col>
      <xdr:colOff>219075</xdr:colOff>
      <xdr:row>99</xdr:row>
      <xdr:rowOff>19050</xdr:rowOff>
    </xdr:from>
    <xdr:ext cx="4467225" cy="3514725"/>
    <xdr:graphicFrame macro="">
      <xdr:nvGraphicFramePr>
        <xdr:cNvPr id="1699998241" name="Chart 38">
          <a:extLst>
            <a:ext uri="{FF2B5EF4-FFF2-40B4-BE49-F238E27FC236}">
              <a16:creationId xmlns:a16="http://schemas.microsoft.com/office/drawing/2014/main" id="{00000000-0008-0000-0100-000021EA53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 fLocksWithSheet="0"/>
  </xdr:oneCellAnchor>
  <xdr:oneCellAnchor>
    <xdr:from>
      <xdr:col>60</xdr:col>
      <xdr:colOff>352425</xdr:colOff>
      <xdr:row>99</xdr:row>
      <xdr:rowOff>57150</xdr:rowOff>
    </xdr:from>
    <xdr:ext cx="4572000" cy="3514725"/>
    <xdr:graphicFrame macro="">
      <xdr:nvGraphicFramePr>
        <xdr:cNvPr id="1793767811" name="Chart 39">
          <a:extLst>
            <a:ext uri="{FF2B5EF4-FFF2-40B4-BE49-F238E27FC236}">
              <a16:creationId xmlns:a16="http://schemas.microsoft.com/office/drawing/2014/main" id="{00000000-0008-0000-0100-000083B9EA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 fLocksWithSheet="0"/>
  </xdr:oneCellAnchor>
  <xdr:oneCellAnchor>
    <xdr:from>
      <xdr:col>67</xdr:col>
      <xdr:colOff>28575</xdr:colOff>
      <xdr:row>99</xdr:row>
      <xdr:rowOff>47625</xdr:rowOff>
    </xdr:from>
    <xdr:ext cx="4572000" cy="3524250"/>
    <xdr:graphicFrame macro="">
      <xdr:nvGraphicFramePr>
        <xdr:cNvPr id="1385810021" name="Chart 40">
          <a:extLst>
            <a:ext uri="{FF2B5EF4-FFF2-40B4-BE49-F238E27FC236}">
              <a16:creationId xmlns:a16="http://schemas.microsoft.com/office/drawing/2014/main" id="{00000000-0008-0000-0100-000065C899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 fLocksWithSheet="0"/>
  </xdr:oneCellAnchor>
  <xdr:oneCellAnchor>
    <xdr:from>
      <xdr:col>60</xdr:col>
      <xdr:colOff>352425</xdr:colOff>
      <xdr:row>133</xdr:row>
      <xdr:rowOff>57150</xdr:rowOff>
    </xdr:from>
    <xdr:ext cx="4572000" cy="3514725"/>
    <xdr:graphicFrame macro="">
      <xdr:nvGraphicFramePr>
        <xdr:cNvPr id="2084519473" name="Chart 41">
          <a:extLst>
            <a:ext uri="{FF2B5EF4-FFF2-40B4-BE49-F238E27FC236}">
              <a16:creationId xmlns:a16="http://schemas.microsoft.com/office/drawing/2014/main" id="{00000000-0008-0000-0100-0000313E3F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 fLocksWithSheet="0"/>
  </xdr:oneCellAnchor>
  <xdr:oneCellAnchor>
    <xdr:from>
      <xdr:col>67</xdr:col>
      <xdr:colOff>28575</xdr:colOff>
      <xdr:row>133</xdr:row>
      <xdr:rowOff>47625</xdr:rowOff>
    </xdr:from>
    <xdr:ext cx="4572000" cy="3524250"/>
    <xdr:graphicFrame macro="">
      <xdr:nvGraphicFramePr>
        <xdr:cNvPr id="1448386278" name="Chart 42">
          <a:extLst>
            <a:ext uri="{FF2B5EF4-FFF2-40B4-BE49-F238E27FC236}">
              <a16:creationId xmlns:a16="http://schemas.microsoft.com/office/drawing/2014/main" id="{00000000-0008-0000-0100-0000E69E54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 fLocksWithSheet="0"/>
  </xdr:oneCellAnchor>
  <xdr:oneCellAnchor>
    <xdr:from>
      <xdr:col>60</xdr:col>
      <xdr:colOff>352425</xdr:colOff>
      <xdr:row>167</xdr:row>
      <xdr:rowOff>57150</xdr:rowOff>
    </xdr:from>
    <xdr:ext cx="4572000" cy="3514725"/>
    <xdr:graphicFrame macro="">
      <xdr:nvGraphicFramePr>
        <xdr:cNvPr id="331429655" name="Chart 43">
          <a:extLst>
            <a:ext uri="{FF2B5EF4-FFF2-40B4-BE49-F238E27FC236}">
              <a16:creationId xmlns:a16="http://schemas.microsoft.com/office/drawing/2014/main" id="{00000000-0008-0000-0100-00001737C1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 fLocksWithSheet="0"/>
  </xdr:oneCellAnchor>
  <xdr:oneCellAnchor>
    <xdr:from>
      <xdr:col>67</xdr:col>
      <xdr:colOff>28575</xdr:colOff>
      <xdr:row>167</xdr:row>
      <xdr:rowOff>47625</xdr:rowOff>
    </xdr:from>
    <xdr:ext cx="4572000" cy="3524250"/>
    <xdr:graphicFrame macro="">
      <xdr:nvGraphicFramePr>
        <xdr:cNvPr id="1639124266" name="Chart 44">
          <a:extLst>
            <a:ext uri="{FF2B5EF4-FFF2-40B4-BE49-F238E27FC236}">
              <a16:creationId xmlns:a16="http://schemas.microsoft.com/office/drawing/2014/main" id="{00000000-0008-0000-0100-00002A0DB3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 fLocksWithSheet="0"/>
  </xdr:oneCellAnchor>
  <xdr:oneCellAnchor>
    <xdr:from>
      <xdr:col>60</xdr:col>
      <xdr:colOff>352425</xdr:colOff>
      <xdr:row>201</xdr:row>
      <xdr:rowOff>57150</xdr:rowOff>
    </xdr:from>
    <xdr:ext cx="4572000" cy="3514725"/>
    <xdr:graphicFrame macro="">
      <xdr:nvGraphicFramePr>
        <xdr:cNvPr id="1884434736" name="Chart 45">
          <a:extLst>
            <a:ext uri="{FF2B5EF4-FFF2-40B4-BE49-F238E27FC236}">
              <a16:creationId xmlns:a16="http://schemas.microsoft.com/office/drawing/2014/main" id="{00000000-0008-0000-0100-0000303152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 fLocksWithSheet="0"/>
  </xdr:oneCellAnchor>
  <xdr:oneCellAnchor>
    <xdr:from>
      <xdr:col>67</xdr:col>
      <xdr:colOff>28575</xdr:colOff>
      <xdr:row>201</xdr:row>
      <xdr:rowOff>47625</xdr:rowOff>
    </xdr:from>
    <xdr:ext cx="4572000" cy="3524250"/>
    <xdr:graphicFrame macro="">
      <xdr:nvGraphicFramePr>
        <xdr:cNvPr id="2132263099" name="Chart 46">
          <a:extLst>
            <a:ext uri="{FF2B5EF4-FFF2-40B4-BE49-F238E27FC236}">
              <a16:creationId xmlns:a16="http://schemas.microsoft.com/office/drawing/2014/main" id="{00000000-0008-0000-0100-0000BBC017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6"/>
        </a:graphicData>
      </a:graphic>
    </xdr:graphicFrame>
    <xdr:clientData fLocksWithSheet="0"/>
  </xdr:oneCellAnchor>
  <xdr:oneCellAnchor>
    <xdr:from>
      <xdr:col>60</xdr:col>
      <xdr:colOff>352425</xdr:colOff>
      <xdr:row>235</xdr:row>
      <xdr:rowOff>57150</xdr:rowOff>
    </xdr:from>
    <xdr:ext cx="4572000" cy="3514725"/>
    <xdr:graphicFrame macro="">
      <xdr:nvGraphicFramePr>
        <xdr:cNvPr id="1515480397" name="Chart 47">
          <a:extLst>
            <a:ext uri="{FF2B5EF4-FFF2-40B4-BE49-F238E27FC236}">
              <a16:creationId xmlns:a16="http://schemas.microsoft.com/office/drawing/2014/main" id="{00000000-0008-0000-0100-00004D6554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7"/>
        </a:graphicData>
      </a:graphic>
    </xdr:graphicFrame>
    <xdr:clientData fLocksWithSheet="0"/>
  </xdr:oneCellAnchor>
  <xdr:oneCellAnchor>
    <xdr:from>
      <xdr:col>67</xdr:col>
      <xdr:colOff>28575</xdr:colOff>
      <xdr:row>235</xdr:row>
      <xdr:rowOff>47625</xdr:rowOff>
    </xdr:from>
    <xdr:ext cx="4572000" cy="3524250"/>
    <xdr:graphicFrame macro="">
      <xdr:nvGraphicFramePr>
        <xdr:cNvPr id="928647593" name="Chart 48">
          <a:extLst>
            <a:ext uri="{FF2B5EF4-FFF2-40B4-BE49-F238E27FC236}">
              <a16:creationId xmlns:a16="http://schemas.microsoft.com/office/drawing/2014/main" id="{00000000-0008-0000-0100-0000A9095A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8"/>
        </a:graphicData>
      </a:graphic>
    </xdr:graphicFrame>
    <xdr:clientData fLocksWithSheet="0"/>
  </xdr:oneCellAnchor>
  <xdr:oneCellAnchor>
    <xdr:from>
      <xdr:col>60</xdr:col>
      <xdr:colOff>352425</xdr:colOff>
      <xdr:row>269</xdr:row>
      <xdr:rowOff>57150</xdr:rowOff>
    </xdr:from>
    <xdr:ext cx="4572000" cy="3514725"/>
    <xdr:graphicFrame macro="">
      <xdr:nvGraphicFramePr>
        <xdr:cNvPr id="1052179382" name="Chart 49">
          <a:extLst>
            <a:ext uri="{FF2B5EF4-FFF2-40B4-BE49-F238E27FC236}">
              <a16:creationId xmlns:a16="http://schemas.microsoft.com/office/drawing/2014/main" id="{00000000-0008-0000-0100-0000B6FBB6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9"/>
        </a:graphicData>
      </a:graphic>
    </xdr:graphicFrame>
    <xdr:clientData fLocksWithSheet="0"/>
  </xdr:oneCellAnchor>
  <xdr:oneCellAnchor>
    <xdr:from>
      <xdr:col>67</xdr:col>
      <xdr:colOff>28575</xdr:colOff>
      <xdr:row>269</xdr:row>
      <xdr:rowOff>47625</xdr:rowOff>
    </xdr:from>
    <xdr:ext cx="4572000" cy="3524250"/>
    <xdr:graphicFrame macro="">
      <xdr:nvGraphicFramePr>
        <xdr:cNvPr id="1211679070" name="Chart 50">
          <a:extLst>
            <a:ext uri="{FF2B5EF4-FFF2-40B4-BE49-F238E27FC236}">
              <a16:creationId xmlns:a16="http://schemas.microsoft.com/office/drawing/2014/main" id="{00000000-0008-0000-0100-00005EC138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0"/>
        </a:graphicData>
      </a:graphic>
    </xdr:graphicFrame>
    <xdr:clientData fLocksWithSheet="0"/>
  </xdr:oneCellAnchor>
  <xdr:oneCellAnchor>
    <xdr:from>
      <xdr:col>60</xdr:col>
      <xdr:colOff>352425</xdr:colOff>
      <xdr:row>304</xdr:row>
      <xdr:rowOff>57150</xdr:rowOff>
    </xdr:from>
    <xdr:ext cx="4572000" cy="3514725"/>
    <xdr:graphicFrame macro="">
      <xdr:nvGraphicFramePr>
        <xdr:cNvPr id="718670695" name="Chart 51">
          <a:extLst>
            <a:ext uri="{FF2B5EF4-FFF2-40B4-BE49-F238E27FC236}">
              <a16:creationId xmlns:a16="http://schemas.microsoft.com/office/drawing/2014/main" id="{00000000-0008-0000-0100-0000670BD6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1"/>
        </a:graphicData>
      </a:graphic>
    </xdr:graphicFrame>
    <xdr:clientData fLocksWithSheet="0"/>
  </xdr:oneCellAnchor>
  <xdr:oneCellAnchor>
    <xdr:from>
      <xdr:col>67</xdr:col>
      <xdr:colOff>28575</xdr:colOff>
      <xdr:row>304</xdr:row>
      <xdr:rowOff>47625</xdr:rowOff>
    </xdr:from>
    <xdr:ext cx="4572000" cy="3524250"/>
    <xdr:graphicFrame macro="">
      <xdr:nvGraphicFramePr>
        <xdr:cNvPr id="1391393715" name="Chart 52">
          <a:extLst>
            <a:ext uri="{FF2B5EF4-FFF2-40B4-BE49-F238E27FC236}">
              <a16:creationId xmlns:a16="http://schemas.microsoft.com/office/drawing/2014/main" id="{00000000-0008-0000-0100-0000B3FBEE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2"/>
        </a:graphicData>
      </a:graphic>
    </xdr:graphicFrame>
    <xdr:clientData fLocksWithSheet="0"/>
  </xdr:oneCellAnchor>
  <xdr:oneCellAnchor>
    <xdr:from>
      <xdr:col>47</xdr:col>
      <xdr:colOff>152400</xdr:colOff>
      <xdr:row>133</xdr:row>
      <xdr:rowOff>19050</xdr:rowOff>
    </xdr:from>
    <xdr:ext cx="4572000" cy="3524250"/>
    <xdr:graphicFrame macro="">
      <xdr:nvGraphicFramePr>
        <xdr:cNvPr id="1009475012" name="Chart 53">
          <a:extLst>
            <a:ext uri="{FF2B5EF4-FFF2-40B4-BE49-F238E27FC236}">
              <a16:creationId xmlns:a16="http://schemas.microsoft.com/office/drawing/2014/main" id="{00000000-0008-0000-0100-0000C45D2B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3"/>
        </a:graphicData>
      </a:graphic>
    </xdr:graphicFrame>
    <xdr:clientData fLocksWithSheet="0"/>
  </xdr:oneCellAnchor>
  <xdr:oneCellAnchor>
    <xdr:from>
      <xdr:col>41</xdr:col>
      <xdr:colOff>219075</xdr:colOff>
      <xdr:row>133</xdr:row>
      <xdr:rowOff>19050</xdr:rowOff>
    </xdr:from>
    <xdr:ext cx="4467225" cy="3514725"/>
    <xdr:graphicFrame macro="">
      <xdr:nvGraphicFramePr>
        <xdr:cNvPr id="1863819074" name="Chart 54">
          <a:extLst>
            <a:ext uri="{FF2B5EF4-FFF2-40B4-BE49-F238E27FC236}">
              <a16:creationId xmlns:a16="http://schemas.microsoft.com/office/drawing/2014/main" id="{00000000-0008-0000-0100-0000429F17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4"/>
        </a:graphicData>
      </a:graphic>
    </xdr:graphicFrame>
    <xdr:clientData fLocksWithSheet="0"/>
  </xdr:oneCellAnchor>
  <xdr:oneCellAnchor>
    <xdr:from>
      <xdr:col>47</xdr:col>
      <xdr:colOff>152400</xdr:colOff>
      <xdr:row>167</xdr:row>
      <xdr:rowOff>19050</xdr:rowOff>
    </xdr:from>
    <xdr:ext cx="4572000" cy="3524250"/>
    <xdr:graphicFrame macro="">
      <xdr:nvGraphicFramePr>
        <xdr:cNvPr id="1699979271" name="Chart 55">
          <a:extLst>
            <a:ext uri="{FF2B5EF4-FFF2-40B4-BE49-F238E27FC236}">
              <a16:creationId xmlns:a16="http://schemas.microsoft.com/office/drawing/2014/main" id="{00000000-0008-0000-0100-000007A053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5"/>
        </a:graphicData>
      </a:graphic>
    </xdr:graphicFrame>
    <xdr:clientData fLocksWithSheet="0"/>
  </xdr:oneCellAnchor>
  <xdr:oneCellAnchor>
    <xdr:from>
      <xdr:col>41</xdr:col>
      <xdr:colOff>219075</xdr:colOff>
      <xdr:row>167</xdr:row>
      <xdr:rowOff>19050</xdr:rowOff>
    </xdr:from>
    <xdr:ext cx="4467225" cy="3514725"/>
    <xdr:graphicFrame macro="">
      <xdr:nvGraphicFramePr>
        <xdr:cNvPr id="92576921" name="Chart 56">
          <a:extLst>
            <a:ext uri="{FF2B5EF4-FFF2-40B4-BE49-F238E27FC236}">
              <a16:creationId xmlns:a16="http://schemas.microsoft.com/office/drawing/2014/main" id="{00000000-0008-0000-0100-0000999C84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6"/>
        </a:graphicData>
      </a:graphic>
    </xdr:graphicFrame>
    <xdr:clientData fLocksWithSheet="0"/>
  </xdr:oneCellAnchor>
  <xdr:oneCellAnchor>
    <xdr:from>
      <xdr:col>47</xdr:col>
      <xdr:colOff>152400</xdr:colOff>
      <xdr:row>201</xdr:row>
      <xdr:rowOff>19050</xdr:rowOff>
    </xdr:from>
    <xdr:ext cx="4572000" cy="3524250"/>
    <xdr:graphicFrame macro="">
      <xdr:nvGraphicFramePr>
        <xdr:cNvPr id="373051105" name="Chart 57">
          <a:extLst>
            <a:ext uri="{FF2B5EF4-FFF2-40B4-BE49-F238E27FC236}">
              <a16:creationId xmlns:a16="http://schemas.microsoft.com/office/drawing/2014/main" id="{00000000-0008-0000-0100-0000E14E3C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7"/>
        </a:graphicData>
      </a:graphic>
    </xdr:graphicFrame>
    <xdr:clientData fLocksWithSheet="0"/>
  </xdr:oneCellAnchor>
  <xdr:oneCellAnchor>
    <xdr:from>
      <xdr:col>41</xdr:col>
      <xdr:colOff>219075</xdr:colOff>
      <xdr:row>201</xdr:row>
      <xdr:rowOff>19050</xdr:rowOff>
    </xdr:from>
    <xdr:ext cx="4467225" cy="3514725"/>
    <xdr:graphicFrame macro="">
      <xdr:nvGraphicFramePr>
        <xdr:cNvPr id="704650924" name="Chart 58">
          <a:extLst>
            <a:ext uri="{FF2B5EF4-FFF2-40B4-BE49-F238E27FC236}">
              <a16:creationId xmlns:a16="http://schemas.microsoft.com/office/drawing/2014/main" id="{00000000-0008-0000-0100-0000AC1E00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8"/>
        </a:graphicData>
      </a:graphic>
    </xdr:graphicFrame>
    <xdr:clientData fLocksWithSheet="0"/>
  </xdr:oneCellAnchor>
  <xdr:oneCellAnchor>
    <xdr:from>
      <xdr:col>47</xdr:col>
      <xdr:colOff>152400</xdr:colOff>
      <xdr:row>235</xdr:row>
      <xdr:rowOff>19050</xdr:rowOff>
    </xdr:from>
    <xdr:ext cx="4572000" cy="3524250"/>
    <xdr:graphicFrame macro="">
      <xdr:nvGraphicFramePr>
        <xdr:cNvPr id="839467905" name="Chart 59">
          <a:extLst>
            <a:ext uri="{FF2B5EF4-FFF2-40B4-BE49-F238E27FC236}">
              <a16:creationId xmlns:a16="http://schemas.microsoft.com/office/drawing/2014/main" id="{00000000-0008-0000-0100-0000814309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9"/>
        </a:graphicData>
      </a:graphic>
    </xdr:graphicFrame>
    <xdr:clientData fLocksWithSheet="0"/>
  </xdr:oneCellAnchor>
  <xdr:oneCellAnchor>
    <xdr:from>
      <xdr:col>41</xdr:col>
      <xdr:colOff>219075</xdr:colOff>
      <xdr:row>235</xdr:row>
      <xdr:rowOff>19050</xdr:rowOff>
    </xdr:from>
    <xdr:ext cx="4467225" cy="3514725"/>
    <xdr:graphicFrame macro="">
      <xdr:nvGraphicFramePr>
        <xdr:cNvPr id="2109321171" name="Chart 60">
          <a:extLst>
            <a:ext uri="{FF2B5EF4-FFF2-40B4-BE49-F238E27FC236}">
              <a16:creationId xmlns:a16="http://schemas.microsoft.com/office/drawing/2014/main" id="{00000000-0008-0000-0100-0000D3AFB9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0"/>
        </a:graphicData>
      </a:graphic>
    </xdr:graphicFrame>
    <xdr:clientData fLocksWithSheet="0"/>
  </xdr:oneCellAnchor>
  <xdr:oneCellAnchor>
    <xdr:from>
      <xdr:col>47</xdr:col>
      <xdr:colOff>152400</xdr:colOff>
      <xdr:row>269</xdr:row>
      <xdr:rowOff>19050</xdr:rowOff>
    </xdr:from>
    <xdr:ext cx="4572000" cy="3524250"/>
    <xdr:graphicFrame macro="">
      <xdr:nvGraphicFramePr>
        <xdr:cNvPr id="654667206" name="Chart 61">
          <a:extLst>
            <a:ext uri="{FF2B5EF4-FFF2-40B4-BE49-F238E27FC236}">
              <a16:creationId xmlns:a16="http://schemas.microsoft.com/office/drawing/2014/main" id="{00000000-0008-0000-0100-0000C66D05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1"/>
        </a:graphicData>
      </a:graphic>
    </xdr:graphicFrame>
    <xdr:clientData fLocksWithSheet="0"/>
  </xdr:oneCellAnchor>
  <xdr:oneCellAnchor>
    <xdr:from>
      <xdr:col>41</xdr:col>
      <xdr:colOff>219075</xdr:colOff>
      <xdr:row>269</xdr:row>
      <xdr:rowOff>19050</xdr:rowOff>
    </xdr:from>
    <xdr:ext cx="4467225" cy="3514725"/>
    <xdr:graphicFrame macro="">
      <xdr:nvGraphicFramePr>
        <xdr:cNvPr id="872868613" name="Chart 62">
          <a:extLst>
            <a:ext uri="{FF2B5EF4-FFF2-40B4-BE49-F238E27FC236}">
              <a16:creationId xmlns:a16="http://schemas.microsoft.com/office/drawing/2014/main" id="{00000000-0008-0000-0100-000005EB06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2"/>
        </a:graphicData>
      </a:graphic>
    </xdr:graphicFrame>
    <xdr:clientData fLocksWithSheet="0"/>
  </xdr:oneCellAnchor>
  <xdr:oneCellAnchor>
    <xdr:from>
      <xdr:col>47</xdr:col>
      <xdr:colOff>152400</xdr:colOff>
      <xdr:row>304</xdr:row>
      <xdr:rowOff>19050</xdr:rowOff>
    </xdr:from>
    <xdr:ext cx="4572000" cy="3524250"/>
    <xdr:graphicFrame macro="">
      <xdr:nvGraphicFramePr>
        <xdr:cNvPr id="2053170333" name="Chart 63">
          <a:extLst>
            <a:ext uri="{FF2B5EF4-FFF2-40B4-BE49-F238E27FC236}">
              <a16:creationId xmlns:a16="http://schemas.microsoft.com/office/drawing/2014/main" id="{00000000-0008-0000-0100-00009DE460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3"/>
        </a:graphicData>
      </a:graphic>
    </xdr:graphicFrame>
    <xdr:clientData fLocksWithSheet="0"/>
  </xdr:oneCellAnchor>
  <xdr:oneCellAnchor>
    <xdr:from>
      <xdr:col>41</xdr:col>
      <xdr:colOff>219075</xdr:colOff>
      <xdr:row>304</xdr:row>
      <xdr:rowOff>19050</xdr:rowOff>
    </xdr:from>
    <xdr:ext cx="4467225" cy="3514725"/>
    <xdr:graphicFrame macro="">
      <xdr:nvGraphicFramePr>
        <xdr:cNvPr id="398391020" name="Chart 64">
          <a:extLst>
            <a:ext uri="{FF2B5EF4-FFF2-40B4-BE49-F238E27FC236}">
              <a16:creationId xmlns:a16="http://schemas.microsoft.com/office/drawing/2014/main" id="{00000000-0008-0000-0100-0000ECF6BE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4"/>
        </a:graphicData>
      </a:graphic>
    </xdr:graphicFrame>
    <xdr:clientData fLocksWithSheet="0"/>
  </xdr:oneCellAnchor>
  <xdr:oneCellAnchor>
    <xdr:from>
      <xdr:col>54</xdr:col>
      <xdr:colOff>733425</xdr:colOff>
      <xdr:row>30</xdr:row>
      <xdr:rowOff>19050</xdr:rowOff>
    </xdr:from>
    <xdr:ext cx="2943225" cy="32004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879150" y="2184563"/>
          <a:ext cx="2933700" cy="319087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 b="0" i="1">
            <a:solidFill>
              <a:schemeClr val="dk1"/>
            </a:solidFill>
            <a:latin typeface="Cambria Math"/>
            <a:ea typeface="Cambria Math"/>
            <a:cs typeface="Cambria Math"/>
            <a:sym typeface="Cambria Math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 b="0" i="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1">
              <a:solidFill>
                <a:schemeClr val="dk1"/>
              </a:solidFill>
              <a:latin typeface="Cambria Math"/>
              <a:ea typeface="Cambria Math"/>
              <a:cs typeface="Cambria Math"/>
              <a:sym typeface="Cambria Math"/>
            </a:rPr>
            <a:t>linealizacion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 b="0" i="1">
            <a:solidFill>
              <a:schemeClr val="dk1"/>
            </a:solidFill>
            <a:latin typeface="Cambria Math"/>
            <a:ea typeface="Cambria Math"/>
            <a:cs typeface="Cambria Math"/>
            <a:sym typeface="Cambria Math"/>
          </a:endParaRPr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1">
              <a:solidFill>
                <a:schemeClr val="dk1"/>
              </a:solidFill>
              <a:latin typeface="Cambria Math"/>
              <a:ea typeface="Cambria Math"/>
              <a:cs typeface="Cambria Math"/>
              <a:sym typeface="Cambria Math"/>
            </a:rPr>
            <a:t>y=mx+c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 b="0" i="1">
            <a:solidFill>
              <a:schemeClr val="dk1"/>
            </a:solidFill>
            <a:latin typeface="Cambria Math"/>
            <a:ea typeface="Cambria Math"/>
            <a:cs typeface="Cambria Math"/>
            <a:sym typeface="Cambria Math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 b="0" i="1">
            <a:solidFill>
              <a:schemeClr val="dk1"/>
            </a:solidFill>
            <a:latin typeface="Cambria Math"/>
            <a:ea typeface="Cambria Math"/>
            <a:cs typeface="Cambria Math"/>
            <a:sym typeface="Cambria Math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 b="0" i="1">
            <a:solidFill>
              <a:schemeClr val="dk1"/>
            </a:solidFill>
            <a:latin typeface="Cambria Math"/>
            <a:ea typeface="Cambria Math"/>
            <a:cs typeface="Cambria Math"/>
            <a:sym typeface="Cambria Math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 b="0" i="1">
            <a:solidFill>
              <a:schemeClr val="dk1"/>
            </a:solidFill>
            <a:latin typeface="Cambria Math"/>
            <a:ea typeface="Cambria Math"/>
            <a:cs typeface="Cambria Math"/>
            <a:sym typeface="Cambria Math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 b="0" i="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41</xdr:col>
      <xdr:colOff>209550</xdr:colOff>
      <xdr:row>49</xdr:row>
      <xdr:rowOff>85725</xdr:rowOff>
    </xdr:from>
    <xdr:ext cx="11658600" cy="65627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0" y="503400"/>
          <a:ext cx="10692000" cy="655320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0" i="1">
              <a:solidFill>
                <a:schemeClr val="dk1"/>
              </a:solidFill>
              <a:latin typeface="Cambria Math"/>
              <a:ea typeface="Cambria Math"/>
              <a:cs typeface="Cambria Math"/>
              <a:sym typeface="Cambria Math"/>
            </a:rPr>
            <a:t>Primer orden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 b="0" i="1">
            <a:latin typeface="Cambria Math"/>
            <a:ea typeface="Cambria Math"/>
            <a:cs typeface="Cambria Math"/>
            <a:sym typeface="Cambria Math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0" i="1">
              <a:solidFill>
                <a:schemeClr val="dk1"/>
              </a:solidFill>
              <a:latin typeface="Cambria Math"/>
              <a:ea typeface="Cambria Math"/>
              <a:cs typeface="Cambria Math"/>
              <a:sym typeface="Cambria Math"/>
            </a:rPr>
            <a:t>Para obtener la ecuacion cinetica de primer orden partimos de resolver la ecuación diferencial 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 b="0" i="1">
            <a:latin typeface="Cambria Math"/>
            <a:ea typeface="Cambria Math"/>
            <a:cs typeface="Cambria Math"/>
            <a:sym typeface="Cambria Math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0" i="1">
              <a:solidFill>
                <a:schemeClr val="dk1"/>
              </a:solidFill>
              <a:latin typeface="Cambria Math"/>
              <a:ea typeface="Cambria Math"/>
              <a:cs typeface="Cambria Math"/>
              <a:sym typeface="Cambria Math"/>
            </a:rPr>
            <a:t>,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 b="0" i="1">
            <a:latin typeface="Cambria Math"/>
            <a:ea typeface="Cambria Math"/>
            <a:cs typeface="Cambria Math"/>
            <a:sym typeface="Cambria Math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0" i="1">
              <a:solidFill>
                <a:schemeClr val="dk1"/>
              </a:solidFill>
              <a:latin typeface="Cambria Math"/>
              <a:ea typeface="Cambria Math"/>
              <a:cs typeface="Cambria Math"/>
              <a:sym typeface="Cambria Math"/>
            </a:rPr>
            <a:t>con condiciones de frontera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 b="0" i="1">
            <a:latin typeface="Cambria Math"/>
            <a:ea typeface="Cambria Math"/>
            <a:cs typeface="Cambria Math"/>
            <a:sym typeface="Cambria Math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 b="0" i="1">
            <a:latin typeface="Cambria Math"/>
            <a:ea typeface="Cambria Math"/>
            <a:cs typeface="Cambria Math"/>
            <a:sym typeface="Cambria Math"/>
          </a:endParaRPr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 b="0" i="1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400"/>
            <a:buFont typeface="Arial"/>
            <a:buNone/>
          </a:pPr>
          <a:r>
            <a:rPr lang="en-US" sz="14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, </a:t>
          </a:r>
          <a:endParaRPr sz="1400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 b="0">
            <a:solidFill>
              <a:schemeClr val="dk1"/>
            </a:solidFill>
          </a:endParaRPr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400"/>
            <a:buFont typeface="Arial"/>
            <a:buNone/>
          </a:pPr>
          <a:r>
            <a:rPr lang="en-US" sz="14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donde   es el fenantreno absorbido al tiempo t,  es el fenantreno absorbido al tiempo de equlibrio  y  es una constante a determinar. </a:t>
          </a:r>
          <a:endParaRPr sz="1400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Una vez resuelta obtenemos que:</a:t>
          </a:r>
          <a:endParaRPr sz="1400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400"/>
            <a:buFont typeface="Calibri"/>
            <a:buNone/>
          </a:pPr>
          <a:r>
            <a:rPr lang="en-US" sz="1400" b="0" i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,</a:t>
          </a:r>
          <a:endParaRPr sz="1400"/>
        </a:p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 b="0" i="1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400"/>
            <a:buFont typeface="Calibri"/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 aplicando logaritmo en ambos lados para linealizar</a:t>
          </a:r>
          <a:endParaRPr sz="1400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Así que al obtener un ajuste por minimos cuadrados tendremos que </a:t>
          </a:r>
          <a:endParaRPr sz="1400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 b="0">
            <a:solidFill>
              <a:schemeClr val="dk1"/>
            </a:solidFill>
          </a:endParaRPr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400"/>
            <a:buFont typeface="Calibri"/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 será equivalente a tener </a:t>
          </a:r>
          <a:endParaRPr sz="1100" b="0" i="1">
            <a:latin typeface="Cambria Math"/>
            <a:ea typeface="Cambria Math"/>
            <a:cs typeface="Cambria Math"/>
            <a:sym typeface="Cambria Math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 b="0" i="1">
            <a:latin typeface="Cambria Math"/>
            <a:ea typeface="Cambria Math"/>
            <a:cs typeface="Cambria Math"/>
            <a:sym typeface="Cambria Math"/>
          </a:endParaRPr>
        </a:p>
      </xdr:txBody>
    </xdr:sp>
    <xdr:clientData fLocksWithSheet="0"/>
  </xdr:oneCellAnchor>
  <xdr:oneCellAnchor>
    <xdr:from>
      <xdr:col>60</xdr:col>
      <xdr:colOff>114300</xdr:colOff>
      <xdr:row>49</xdr:row>
      <xdr:rowOff>57150</xdr:rowOff>
    </xdr:from>
    <xdr:ext cx="11039475" cy="664845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0" y="455775"/>
          <a:ext cx="10692000" cy="664845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0" i="1">
              <a:solidFill>
                <a:schemeClr val="dk1"/>
              </a:solidFill>
              <a:latin typeface="Cambria Math"/>
              <a:ea typeface="Cambria Math"/>
              <a:cs typeface="Cambria Math"/>
              <a:sym typeface="Cambria Math"/>
            </a:rPr>
            <a:t>Para obtener la ecuacion cinetica de primer orden partimos de resolver la ecuación diferencial 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 b="0" i="1">
            <a:latin typeface="Cambria Math"/>
            <a:ea typeface="Cambria Math"/>
            <a:cs typeface="Cambria Math"/>
            <a:sym typeface="Cambria Math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0" i="1">
              <a:solidFill>
                <a:schemeClr val="dk1"/>
              </a:solidFill>
              <a:latin typeface="Cambria Math"/>
              <a:ea typeface="Cambria Math"/>
              <a:cs typeface="Cambria Math"/>
              <a:sym typeface="Cambria Math"/>
            </a:rPr>
            <a:t>,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 b="0" i="1">
            <a:latin typeface="Cambria Math"/>
            <a:ea typeface="Cambria Math"/>
            <a:cs typeface="Cambria Math"/>
            <a:sym typeface="Cambria Math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0" i="1">
              <a:solidFill>
                <a:schemeClr val="dk1"/>
              </a:solidFill>
              <a:latin typeface="Cambria Math"/>
              <a:ea typeface="Cambria Math"/>
              <a:cs typeface="Cambria Math"/>
              <a:sym typeface="Cambria Math"/>
            </a:rPr>
            <a:t>con condiciones de frontera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 b="0" i="1">
            <a:latin typeface="Cambria Math"/>
            <a:ea typeface="Cambria Math"/>
            <a:cs typeface="Cambria Math"/>
            <a:sym typeface="Cambria Math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 b="0" i="1">
            <a:latin typeface="Cambria Math"/>
            <a:ea typeface="Cambria Math"/>
            <a:cs typeface="Cambria Math"/>
            <a:sym typeface="Cambria Math"/>
          </a:endParaRPr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 b="0" i="1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400"/>
            <a:buFont typeface="Arial"/>
            <a:buNone/>
          </a:pPr>
          <a:r>
            <a:rPr lang="en-US" sz="14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, </a:t>
          </a:r>
          <a:endParaRPr sz="1400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 b="0">
            <a:solidFill>
              <a:schemeClr val="dk1"/>
            </a:solidFill>
          </a:endParaRPr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400"/>
            <a:buFont typeface="Arial"/>
            <a:buNone/>
          </a:pPr>
          <a:r>
            <a:rPr lang="en-US" sz="14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donde   es el fenantreno absorbido al tiempo t,  es el fenantreno absorbido al tiempo de equlibrio  y  es una constante a determinar. </a:t>
          </a:r>
          <a:endParaRPr sz="1400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Una vez resuelta obtenemos que:</a:t>
          </a:r>
          <a:endParaRPr sz="1400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800"/>
            <a:buFont typeface="Calibri"/>
            <a:buNone/>
          </a:pPr>
          <a:r>
            <a:rPr lang="en-US" sz="1800" b="0" i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,</a:t>
          </a:r>
          <a:endParaRPr sz="1400"/>
        </a:p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 b="0" i="1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0" i="1">
              <a:solidFill>
                <a:schemeClr val="dk1"/>
              </a:solidFill>
              <a:latin typeface="Cambria Math"/>
              <a:ea typeface="Cambria Math"/>
              <a:cs typeface="Cambria Math"/>
              <a:sym typeface="Cambria Math"/>
            </a:rPr>
            <a:t>Aplicando algo de algebra tenemos </a:t>
          </a:r>
          <a:endParaRPr sz="1100" b="0" i="1">
            <a:latin typeface="Cambria Math"/>
            <a:ea typeface="Cambria Math"/>
            <a:cs typeface="Cambria Math"/>
            <a:sym typeface="Cambria Math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 b="0" i="1">
            <a:latin typeface="Cambria Math"/>
            <a:ea typeface="Cambria Math"/>
            <a:cs typeface="Cambria Math"/>
            <a:sym typeface="Cambria Math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600" b="0" i="1">
            <a:solidFill>
              <a:schemeClr val="dk1"/>
            </a:solidFill>
            <a:latin typeface="Cambria Math"/>
            <a:ea typeface="Cambria Math"/>
            <a:cs typeface="Cambria Math"/>
            <a:sym typeface="Cambria Math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 b="0" i="1">
            <a:latin typeface="Cambria Math"/>
            <a:ea typeface="Cambria Math"/>
            <a:cs typeface="Cambria Math"/>
            <a:sym typeface="Cambria Math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0" i="1">
              <a:solidFill>
                <a:schemeClr val="dk1"/>
              </a:solidFill>
              <a:latin typeface="Cambria Math"/>
              <a:ea typeface="Cambria Math"/>
              <a:cs typeface="Cambria Math"/>
              <a:sym typeface="Cambria Math"/>
            </a:rPr>
            <a:t>Que se parece a  una regresión lineal   con: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 b="0" i="1">
            <a:latin typeface="Cambria Math"/>
            <a:ea typeface="Cambria Math"/>
            <a:cs typeface="Cambria Math"/>
            <a:sym typeface="Cambria Math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 b="0" i="1">
            <a:latin typeface="Cambria Math"/>
            <a:ea typeface="Cambria Math"/>
            <a:cs typeface="Cambria Math"/>
            <a:sym typeface="Cambria Math"/>
          </a:endParaRPr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 b="0" i="1">
            <a:latin typeface="Cambria Math"/>
            <a:ea typeface="Cambria Math"/>
            <a:cs typeface="Cambria Math"/>
            <a:sym typeface="Cambria Math"/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1</xdr:row>
      <xdr:rowOff>28575</xdr:rowOff>
    </xdr:from>
    <xdr:ext cx="4286250" cy="3514725"/>
    <xdr:graphicFrame macro="">
      <xdr:nvGraphicFramePr>
        <xdr:cNvPr id="2067208062" name="Chart 65">
          <a:extLst>
            <a:ext uri="{FF2B5EF4-FFF2-40B4-BE49-F238E27FC236}">
              <a16:creationId xmlns:a16="http://schemas.microsoft.com/office/drawing/2014/main" id="{00000000-0008-0000-0200-00007E1737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7</xdr:col>
      <xdr:colOff>742950</xdr:colOff>
      <xdr:row>20</xdr:row>
      <xdr:rowOff>9525</xdr:rowOff>
    </xdr:from>
    <xdr:ext cx="4981575" cy="3752850"/>
    <xdr:graphicFrame macro="">
      <xdr:nvGraphicFramePr>
        <xdr:cNvPr id="980525063" name="Chart 66">
          <a:extLst>
            <a:ext uri="{FF2B5EF4-FFF2-40B4-BE49-F238E27FC236}">
              <a16:creationId xmlns:a16="http://schemas.microsoft.com/office/drawing/2014/main" id="{00000000-0008-0000-0200-000007A071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16</xdr:col>
      <xdr:colOff>0</xdr:colOff>
      <xdr:row>0</xdr:row>
      <xdr:rowOff>180975</xdr:rowOff>
    </xdr:from>
    <xdr:ext cx="5743575" cy="3571875"/>
    <xdr:graphicFrame macro="">
      <xdr:nvGraphicFramePr>
        <xdr:cNvPr id="1358596684" name="Chart 67">
          <a:extLst>
            <a:ext uri="{FF2B5EF4-FFF2-40B4-BE49-F238E27FC236}">
              <a16:creationId xmlns:a16="http://schemas.microsoft.com/office/drawing/2014/main" id="{00000000-0008-0000-0200-00004C8AFA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16</xdr:col>
      <xdr:colOff>47625</xdr:colOff>
      <xdr:row>20</xdr:row>
      <xdr:rowOff>0</xdr:rowOff>
    </xdr:from>
    <xdr:ext cx="5695950" cy="3762375"/>
    <xdr:graphicFrame macro="">
      <xdr:nvGraphicFramePr>
        <xdr:cNvPr id="330207290" name="Chart 68">
          <a:extLst>
            <a:ext uri="{FF2B5EF4-FFF2-40B4-BE49-F238E27FC236}">
              <a16:creationId xmlns:a16="http://schemas.microsoft.com/office/drawing/2014/main" id="{00000000-0008-0000-0200-00003A90AE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8</xdr:col>
      <xdr:colOff>9525</xdr:colOff>
      <xdr:row>0</xdr:row>
      <xdr:rowOff>161925</xdr:rowOff>
    </xdr:from>
    <xdr:ext cx="5000625" cy="3552825"/>
    <xdr:graphicFrame macro="">
      <xdr:nvGraphicFramePr>
        <xdr:cNvPr id="2106598962" name="Chart 69">
          <a:extLst>
            <a:ext uri="{FF2B5EF4-FFF2-40B4-BE49-F238E27FC236}">
              <a16:creationId xmlns:a16="http://schemas.microsoft.com/office/drawing/2014/main" id="{00000000-0008-0000-0200-0000322690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000"/>
  <sheetViews>
    <sheetView workbookViewId="0"/>
  </sheetViews>
  <sheetFormatPr baseColWidth="10" defaultColWidth="14.42578125" defaultRowHeight="15" customHeight="1" x14ac:dyDescent="0.25"/>
  <cols>
    <col min="1" max="1" width="10.7109375" customWidth="1"/>
    <col min="2" max="2" width="37.140625" customWidth="1"/>
    <col min="3" max="3" width="13" customWidth="1"/>
    <col min="4" max="4" width="22.7109375" customWidth="1"/>
    <col min="5" max="5" width="22.28515625" customWidth="1"/>
    <col min="6" max="6" width="13" customWidth="1"/>
    <col min="7" max="7" width="10.7109375" customWidth="1"/>
    <col min="8" max="8" width="51.5703125" customWidth="1"/>
    <col min="9" max="26" width="10.7109375" customWidth="1"/>
  </cols>
  <sheetData>
    <row r="1" spans="2:8" x14ac:dyDescent="0.25">
      <c r="G1" s="1"/>
      <c r="H1" s="2" t="s">
        <v>0</v>
      </c>
    </row>
    <row r="2" spans="2:8" ht="18.75" x14ac:dyDescent="0.3">
      <c r="B2" s="3" t="s">
        <v>1</v>
      </c>
      <c r="C2" s="4" t="s">
        <v>2</v>
      </c>
      <c r="G2" s="5"/>
      <c r="H2" s="2" t="s">
        <v>3</v>
      </c>
    </row>
    <row r="3" spans="2:8" x14ac:dyDescent="0.25">
      <c r="G3" s="6"/>
      <c r="H3" s="2" t="s">
        <v>4</v>
      </c>
    </row>
    <row r="4" spans="2:8" x14ac:dyDescent="0.25">
      <c r="B4" s="5" t="s">
        <v>5</v>
      </c>
      <c r="C4" s="1">
        <v>200</v>
      </c>
      <c r="D4" s="2">
        <f>C4/1000</f>
        <v>0.2</v>
      </c>
      <c r="E4" s="2" t="s">
        <v>6</v>
      </c>
      <c r="G4" s="7"/>
      <c r="H4" s="2" t="s">
        <v>7</v>
      </c>
    </row>
    <row r="5" spans="2:8" x14ac:dyDescent="0.25">
      <c r="G5" s="8"/>
      <c r="H5" s="2" t="s">
        <v>8</v>
      </c>
    </row>
    <row r="7" spans="2:8" x14ac:dyDescent="0.25">
      <c r="B7" s="9" t="s">
        <v>9</v>
      </c>
      <c r="C7" s="9" t="s">
        <v>10</v>
      </c>
      <c r="D7" s="9" t="s">
        <v>11</v>
      </c>
      <c r="E7" s="9" t="s">
        <v>12</v>
      </c>
    </row>
    <row r="8" spans="2:8" x14ac:dyDescent="0.25">
      <c r="B8" s="10">
        <v>9</v>
      </c>
      <c r="C8" s="11">
        <f t="shared" ref="C8:C14" si="0">$C$4</f>
        <v>200</v>
      </c>
      <c r="D8" s="12">
        <f t="shared" ref="D8:D14" si="1">((B8*C8)/1000)/1000</f>
        <v>1.8E-3</v>
      </c>
      <c r="E8" s="12">
        <f t="shared" ref="E8:E14" si="2">($D$23*B8/C$19)</f>
        <v>0.25919999999999999</v>
      </c>
    </row>
    <row r="9" spans="2:8" x14ac:dyDescent="0.25">
      <c r="B9" s="10">
        <v>8</v>
      </c>
      <c r="C9" s="11">
        <f t="shared" si="0"/>
        <v>200</v>
      </c>
      <c r="D9" s="12">
        <f t="shared" si="1"/>
        <v>1.6000000000000001E-3</v>
      </c>
      <c r="E9" s="12">
        <f t="shared" si="2"/>
        <v>0.23039999999999999</v>
      </c>
    </row>
    <row r="10" spans="2:8" x14ac:dyDescent="0.25">
      <c r="B10" s="10">
        <v>7</v>
      </c>
      <c r="C10" s="11">
        <f t="shared" si="0"/>
        <v>200</v>
      </c>
      <c r="D10" s="12">
        <f t="shared" si="1"/>
        <v>1.4E-3</v>
      </c>
      <c r="E10" s="12">
        <f t="shared" si="2"/>
        <v>0.2016</v>
      </c>
    </row>
    <row r="11" spans="2:8" x14ac:dyDescent="0.25">
      <c r="B11" s="10">
        <v>6</v>
      </c>
      <c r="C11" s="11">
        <f t="shared" si="0"/>
        <v>200</v>
      </c>
      <c r="D11" s="12">
        <f t="shared" si="1"/>
        <v>1.1999999999999999E-3</v>
      </c>
      <c r="E11" s="12">
        <f t="shared" si="2"/>
        <v>0.17279999999999998</v>
      </c>
    </row>
    <row r="12" spans="2:8" x14ac:dyDescent="0.25">
      <c r="B12" s="10">
        <v>5</v>
      </c>
      <c r="C12" s="11">
        <f t="shared" si="0"/>
        <v>200</v>
      </c>
      <c r="D12" s="12">
        <f t="shared" si="1"/>
        <v>1E-3</v>
      </c>
      <c r="E12" s="12">
        <f t="shared" si="2"/>
        <v>0.14399999999999999</v>
      </c>
    </row>
    <row r="13" spans="2:8" x14ac:dyDescent="0.25">
      <c r="B13" s="10">
        <v>4</v>
      </c>
      <c r="C13" s="11">
        <f t="shared" si="0"/>
        <v>200</v>
      </c>
      <c r="D13" s="12">
        <f t="shared" si="1"/>
        <v>8.0000000000000004E-4</v>
      </c>
      <c r="E13" s="12">
        <f t="shared" si="2"/>
        <v>0.1152</v>
      </c>
    </row>
    <row r="14" spans="2:8" x14ac:dyDescent="0.25">
      <c r="B14" s="10">
        <v>3</v>
      </c>
      <c r="C14" s="11">
        <f t="shared" si="0"/>
        <v>200</v>
      </c>
      <c r="D14" s="12">
        <f t="shared" si="1"/>
        <v>5.9999999999999995E-4</v>
      </c>
      <c r="E14" s="12">
        <f t="shared" si="2"/>
        <v>8.6399999999999991E-2</v>
      </c>
    </row>
    <row r="16" spans="2:8" ht="15.75" x14ac:dyDescent="0.25">
      <c r="B16" s="13" t="s">
        <v>13</v>
      </c>
    </row>
    <row r="18" spans="2:4" x14ac:dyDescent="0.25">
      <c r="B18" s="2" t="s">
        <v>14</v>
      </c>
    </row>
    <row r="19" spans="2:4" x14ac:dyDescent="0.25">
      <c r="B19" s="14" t="s">
        <v>15</v>
      </c>
      <c r="C19" s="15">
        <v>5</v>
      </c>
      <c r="D19" s="16" t="s">
        <v>16</v>
      </c>
    </row>
    <row r="20" spans="2:4" x14ac:dyDescent="0.25">
      <c r="B20" s="14" t="s">
        <v>17</v>
      </c>
      <c r="C20" s="15">
        <v>160</v>
      </c>
      <c r="D20" s="16" t="s">
        <v>18</v>
      </c>
    </row>
    <row r="21" spans="2:4" ht="15.75" customHeight="1" x14ac:dyDescent="0.25"/>
    <row r="22" spans="2:4" ht="15.75" customHeight="1" x14ac:dyDescent="0.25">
      <c r="B22" s="9" t="s">
        <v>19</v>
      </c>
      <c r="C22" s="9" t="s">
        <v>20</v>
      </c>
      <c r="D22" s="9" t="s">
        <v>21</v>
      </c>
    </row>
    <row r="23" spans="2:4" ht="15.75" customHeight="1" x14ac:dyDescent="0.25">
      <c r="B23" s="2">
        <v>60</v>
      </c>
      <c r="C23" s="17">
        <f>B23*0.012</f>
        <v>0.72</v>
      </c>
      <c r="D23" s="17">
        <f>C23*D4</f>
        <v>0.14399999999999999</v>
      </c>
    </row>
    <row r="24" spans="2:4" ht="15.75" customHeight="1" x14ac:dyDescent="0.25"/>
    <row r="25" spans="2:4" ht="15.75" customHeight="1" x14ac:dyDescent="0.25">
      <c r="B25" s="85" t="s">
        <v>22</v>
      </c>
      <c r="C25" s="86"/>
      <c r="D25" s="87"/>
    </row>
    <row r="26" spans="2:4" ht="15.75" customHeight="1" x14ac:dyDescent="0.25">
      <c r="B26" s="18" t="s">
        <v>23</v>
      </c>
      <c r="C26" s="18">
        <v>4.5</v>
      </c>
      <c r="D26" s="18">
        <v>20</v>
      </c>
    </row>
    <row r="27" spans="2:4" ht="15.75" customHeight="1" x14ac:dyDescent="0.25"/>
    <row r="28" spans="2:4" ht="15.75" customHeight="1" x14ac:dyDescent="0.25"/>
    <row r="29" spans="2:4" ht="15.75" customHeight="1" x14ac:dyDescent="0.25"/>
    <row r="30" spans="2:4" ht="15.75" customHeight="1" x14ac:dyDescent="0.25"/>
    <row r="31" spans="2:4" ht="15.75" customHeight="1" x14ac:dyDescent="0.25"/>
    <row r="32" spans="2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B25:D25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</sheetPr>
  <dimension ref="A1:DK352"/>
  <sheetViews>
    <sheetView showGridLines="0" tabSelected="1" topLeftCell="CV81" workbookViewId="0">
      <selection activeCell="DD98" sqref="DD98"/>
    </sheetView>
  </sheetViews>
  <sheetFormatPr baseColWidth="10" defaultColWidth="14.42578125" defaultRowHeight="15" customHeight="1" x14ac:dyDescent="0.25"/>
  <cols>
    <col min="1" max="1" width="10.7109375" customWidth="1"/>
    <col min="2" max="2" width="11.42578125" customWidth="1"/>
    <col min="3" max="3" width="11" customWidth="1"/>
    <col min="4" max="5" width="10.7109375" customWidth="1"/>
    <col min="6" max="6" width="14.28515625" customWidth="1"/>
    <col min="7" max="7" width="13.7109375" customWidth="1"/>
    <col min="8" max="8" width="11.42578125" customWidth="1"/>
    <col min="9" max="10" width="10.7109375" customWidth="1"/>
    <col min="11" max="11" width="14.85546875" customWidth="1"/>
    <col min="12" max="12" width="13" customWidth="1"/>
    <col min="13" max="13" width="13.7109375" customWidth="1"/>
    <col min="14" max="22" width="11.42578125" customWidth="1"/>
    <col min="23" max="23" width="5.85546875" customWidth="1"/>
    <col min="24" max="39" width="11.42578125" customWidth="1"/>
    <col min="40" max="40" width="17.5703125" customWidth="1"/>
    <col min="41" max="41" width="5.7109375" customWidth="1"/>
    <col min="42" max="59" width="11.42578125" customWidth="1"/>
    <col min="60" max="60" width="7.140625" customWidth="1"/>
    <col min="61" max="78" width="11.42578125" customWidth="1"/>
    <col min="79" max="79" width="5.7109375" customWidth="1"/>
    <col min="80" max="97" width="11.42578125" customWidth="1"/>
    <col min="98" max="98" width="7.140625" customWidth="1"/>
    <col min="99" max="115" width="10.7109375" customWidth="1"/>
  </cols>
  <sheetData>
    <row r="1" spans="2:98" x14ac:dyDescent="0.25">
      <c r="W1" s="19"/>
      <c r="AO1" s="19"/>
      <c r="BH1" s="19"/>
      <c r="CA1" s="19"/>
      <c r="CT1" s="19"/>
    </row>
    <row r="2" spans="2:98" ht="15.75" x14ac:dyDescent="0.25">
      <c r="F2" s="20"/>
      <c r="G2" s="21" t="s">
        <v>24</v>
      </c>
      <c r="W2" s="19"/>
      <c r="Y2" s="105" t="s">
        <v>25</v>
      </c>
      <c r="Z2" s="86"/>
      <c r="AA2" s="86"/>
      <c r="AB2" s="86"/>
      <c r="AC2" s="86"/>
      <c r="AD2" s="86"/>
      <c r="AE2" s="86"/>
      <c r="AF2" s="86"/>
      <c r="AG2" s="86"/>
      <c r="AH2" s="86"/>
      <c r="AI2" s="87"/>
      <c r="AL2" s="2" t="s">
        <v>26</v>
      </c>
      <c r="AO2" s="19"/>
      <c r="AQ2" s="105" t="s">
        <v>27</v>
      </c>
      <c r="AR2" s="86"/>
      <c r="AS2" s="86"/>
      <c r="AT2" s="86"/>
      <c r="AU2" s="86"/>
      <c r="AV2" s="86"/>
      <c r="AW2" s="86"/>
      <c r="AX2" s="86"/>
      <c r="AY2" s="86"/>
      <c r="AZ2" s="86"/>
      <c r="BA2" s="87"/>
      <c r="BE2" s="2" t="s">
        <v>26</v>
      </c>
      <c r="BH2" s="19"/>
      <c r="CA2" s="19"/>
      <c r="CT2" s="19"/>
    </row>
    <row r="3" spans="2:98" x14ac:dyDescent="0.25">
      <c r="W3" s="19"/>
      <c r="AL3" s="2" t="s">
        <v>28</v>
      </c>
      <c r="AM3" s="2" t="s">
        <v>29</v>
      </c>
      <c r="AO3" s="19"/>
      <c r="BE3" s="2" t="s">
        <v>28</v>
      </c>
      <c r="BF3" s="2" t="s">
        <v>29</v>
      </c>
      <c r="BH3" s="19"/>
      <c r="CA3" s="19"/>
      <c r="CT3" s="19"/>
    </row>
    <row r="4" spans="2:98" x14ac:dyDescent="0.25">
      <c r="B4" s="22" t="s">
        <v>30</v>
      </c>
      <c r="W4" s="19"/>
      <c r="Y4" s="5" t="s">
        <v>31</v>
      </c>
      <c r="Z4" s="5" t="s">
        <v>32</v>
      </c>
      <c r="AA4" s="5" t="s">
        <v>33</v>
      </c>
      <c r="AB4" s="5" t="s">
        <v>28</v>
      </c>
      <c r="AC4" s="5" t="s">
        <v>29</v>
      </c>
      <c r="AD4" s="5" t="s">
        <v>34</v>
      </c>
      <c r="AE4" s="5" t="s">
        <v>35</v>
      </c>
      <c r="AF4" s="5" t="s">
        <v>36</v>
      </c>
      <c r="AH4" s="5" t="s">
        <v>37</v>
      </c>
      <c r="AI4" s="2">
        <v>0.66220000000000001</v>
      </c>
      <c r="AL4" s="2">
        <v>0.5</v>
      </c>
      <c r="AM4" s="2">
        <f t="shared" ref="AM4:AM25" si="0">$AI$7*(AL4)^$AI$8</f>
        <v>0.27480265339014209</v>
      </c>
      <c r="AO4" s="19"/>
      <c r="AQ4" s="5" t="s">
        <v>31</v>
      </c>
      <c r="AR4" s="5" t="s">
        <v>32</v>
      </c>
      <c r="AS4" s="5" t="s">
        <v>33</v>
      </c>
      <c r="AT4" s="5" t="s">
        <v>28</v>
      </c>
      <c r="AU4" s="5" t="s">
        <v>38</v>
      </c>
      <c r="AV4" s="5" t="s">
        <v>39</v>
      </c>
      <c r="AW4" s="5" t="s">
        <v>40</v>
      </c>
      <c r="AX4" s="5" t="s">
        <v>41</v>
      </c>
      <c r="AY4" s="5" t="s">
        <v>42</v>
      </c>
      <c r="AZ4" s="5" t="s">
        <v>43</v>
      </c>
      <c r="BA4" s="5" t="s">
        <v>44</v>
      </c>
      <c r="BE4" s="2">
        <v>0.5</v>
      </c>
      <c r="BF4" s="2">
        <f t="shared" ref="BF4:BF25" si="1">($BD$10*($BD$11*BE4))/(1+$BD$11*BE4)</f>
        <v>0.22533180107708597</v>
      </c>
      <c r="BH4" s="19"/>
      <c r="CA4" s="19"/>
      <c r="CT4" s="19"/>
    </row>
    <row r="5" spans="2:98" x14ac:dyDescent="0.25">
      <c r="B5" s="5" t="s">
        <v>45</v>
      </c>
      <c r="C5" s="5"/>
      <c r="E5" s="23" t="s">
        <v>46</v>
      </c>
      <c r="F5" s="24">
        <v>0.2</v>
      </c>
      <c r="G5" s="25" t="s">
        <v>6</v>
      </c>
      <c r="W5" s="19"/>
      <c r="Y5" s="17"/>
      <c r="Z5" s="26"/>
      <c r="AA5" s="27"/>
      <c r="AB5" s="27"/>
      <c r="AC5" s="27"/>
      <c r="AD5" s="27"/>
      <c r="AE5" s="27"/>
      <c r="AF5" s="27"/>
      <c r="AH5" s="5" t="s">
        <v>47</v>
      </c>
      <c r="AI5" s="2">
        <v>-0.8327</v>
      </c>
      <c r="AL5" s="2">
        <v>1</v>
      </c>
      <c r="AM5" s="2">
        <f t="shared" si="0"/>
        <v>0.43487354121862143</v>
      </c>
      <c r="AO5" s="19"/>
      <c r="AQ5" s="17"/>
      <c r="AR5" s="27"/>
      <c r="AS5" s="27"/>
      <c r="AT5" s="27"/>
      <c r="AU5" s="27"/>
      <c r="AV5" s="27"/>
      <c r="AW5" s="27"/>
      <c r="AX5" s="27"/>
      <c r="AY5" s="27"/>
      <c r="AZ5" s="27"/>
      <c r="BA5" s="27"/>
      <c r="BE5" s="2">
        <v>1</v>
      </c>
      <c r="BF5" s="2">
        <f t="shared" si="1"/>
        <v>0.41186161449752873</v>
      </c>
      <c r="BH5" s="19"/>
      <c r="CA5" s="19"/>
      <c r="CT5" s="19"/>
    </row>
    <row r="6" spans="2:98" x14ac:dyDescent="0.25">
      <c r="B6" s="28" t="s">
        <v>48</v>
      </c>
      <c r="C6" s="28">
        <v>0.27600000000000002</v>
      </c>
      <c r="E6" s="5" t="s">
        <v>49</v>
      </c>
      <c r="F6" s="24">
        <v>0.5</v>
      </c>
      <c r="G6" s="25" t="s">
        <v>50</v>
      </c>
      <c r="W6" s="19"/>
      <c r="Y6" s="17">
        <v>9</v>
      </c>
      <c r="Z6" s="26">
        <f t="shared" ref="Z6:AA6" si="2">H16</f>
        <v>9.3539855072463745</v>
      </c>
      <c r="AA6" s="27">
        <f t="shared" si="2"/>
        <v>1.6465000000000001</v>
      </c>
      <c r="AB6" s="27">
        <f t="shared" ref="AB6:AB12" si="3">(AA6-C$7)/C$6</f>
        <v>5.8557971014492756</v>
      </c>
      <c r="AC6" s="27">
        <f t="shared" ref="AC6:AC12" si="4">(Z6-AB6)*(F$5/F$6)</f>
        <v>1.3992753623188396</v>
      </c>
      <c r="AD6" s="27">
        <f t="shared" ref="AD6:AE6" si="5">LN(AB6)</f>
        <v>1.7674321280821974</v>
      </c>
      <c r="AE6" s="27">
        <f t="shared" si="5"/>
        <v>0.33595450427726342</v>
      </c>
      <c r="AF6" s="27">
        <f t="shared" ref="AF6:AF12" si="6">(1-(AB6/Z6))*100</f>
        <v>37.397838633458555</v>
      </c>
      <c r="AL6" s="2">
        <v>1.5</v>
      </c>
      <c r="AM6" s="2">
        <f t="shared" si="0"/>
        <v>0.56881444490624467</v>
      </c>
      <c r="AO6" s="19"/>
      <c r="AQ6" s="17">
        <v>9</v>
      </c>
      <c r="AR6" s="27">
        <f t="shared" ref="AR6:AS6" si="7">Z6</f>
        <v>9.3539855072463745</v>
      </c>
      <c r="AS6" s="27">
        <f t="shared" si="7"/>
        <v>1.6465000000000001</v>
      </c>
      <c r="AT6" s="27">
        <f t="shared" ref="AT6:AT12" si="8">(AS6-$C$7)/$C$6</f>
        <v>5.8557971014492756</v>
      </c>
      <c r="AU6" s="27">
        <f t="shared" ref="AU6:AU12" si="9">1/AT6</f>
        <v>0.17077094419007549</v>
      </c>
      <c r="AV6" s="27">
        <f t="shared" ref="AV6:AV12" si="10">LOG(AT6)</f>
        <v>0.76758602036461965</v>
      </c>
      <c r="AW6" s="27">
        <f t="shared" ref="AW6:AW12" si="11">LN(AT6)</f>
        <v>1.7674321280821974</v>
      </c>
      <c r="AX6" s="27">
        <f t="shared" ref="AX6:AX12" si="12">(AR6-AT6)*($F$5/$F$6)</f>
        <v>1.3992753623188396</v>
      </c>
      <c r="AY6" s="27">
        <f t="shared" ref="AY6:AY12" si="13">1/AX6</f>
        <v>0.71465561885033713</v>
      </c>
      <c r="AZ6" s="27">
        <f t="shared" ref="AZ6:AZ12" si="14">LOG(AX6)</f>
        <v>0.14590318737815791</v>
      </c>
      <c r="BA6" s="27">
        <f t="shared" ref="BA6:BA12" si="15">(1-(AT6/AR6))*100</f>
        <v>37.397838633458555</v>
      </c>
      <c r="BC6" s="5" t="s">
        <v>51</v>
      </c>
      <c r="BD6" s="2">
        <v>2.0099</v>
      </c>
      <c r="BE6" s="2">
        <v>1.5</v>
      </c>
      <c r="BF6" s="2">
        <f t="shared" si="1"/>
        <v>0.56881742856601114</v>
      </c>
      <c r="BH6" s="19"/>
      <c r="CA6" s="19"/>
      <c r="CT6" s="19"/>
    </row>
    <row r="7" spans="2:98" x14ac:dyDescent="0.25">
      <c r="B7" s="28" t="s">
        <v>52</v>
      </c>
      <c r="C7" s="28">
        <v>3.0300000000000001E-2</v>
      </c>
      <c r="W7" s="19"/>
      <c r="Y7" s="17">
        <v>8</v>
      </c>
      <c r="Z7" s="26">
        <f t="shared" ref="Z7:AA7" si="16">H19</f>
        <v>7.7869565217391301</v>
      </c>
      <c r="AA7" s="27">
        <f t="shared" si="16"/>
        <v>1.3075000000000001</v>
      </c>
      <c r="AB7" s="27">
        <f t="shared" si="3"/>
        <v>4.6275362318840578</v>
      </c>
      <c r="AC7" s="27">
        <f t="shared" si="4"/>
        <v>1.2637681159420291</v>
      </c>
      <c r="AD7" s="27">
        <f t="shared" ref="AD7:AE7" si="17">LN(AB7)</f>
        <v>1.532024595123477</v>
      </c>
      <c r="AE7" s="27">
        <f t="shared" si="17"/>
        <v>0.23409782631767465</v>
      </c>
      <c r="AF7" s="27">
        <f t="shared" si="6"/>
        <v>40.573236553136049</v>
      </c>
      <c r="AH7" s="2" t="s">
        <v>53</v>
      </c>
      <c r="AI7" s="2">
        <f>EXP(AI5)</f>
        <v>0.43487354121862143</v>
      </c>
      <c r="AL7" s="2">
        <v>2</v>
      </c>
      <c r="AM7" s="2">
        <f t="shared" si="0"/>
        <v>0.68818475556542091</v>
      </c>
      <c r="AO7" s="19"/>
      <c r="AQ7" s="17">
        <v>8</v>
      </c>
      <c r="AR7" s="27">
        <f t="shared" ref="AR7:AS7" si="18">Z7</f>
        <v>7.7869565217391301</v>
      </c>
      <c r="AS7" s="27">
        <f t="shared" si="18"/>
        <v>1.3075000000000001</v>
      </c>
      <c r="AT7" s="27">
        <f t="shared" si="8"/>
        <v>4.6275362318840578</v>
      </c>
      <c r="AU7" s="27">
        <f t="shared" si="9"/>
        <v>0.21609771374882555</v>
      </c>
      <c r="AV7" s="27">
        <f t="shared" si="10"/>
        <v>0.66534982780218954</v>
      </c>
      <c r="AW7" s="27">
        <f t="shared" si="11"/>
        <v>1.532024595123477</v>
      </c>
      <c r="AX7" s="27">
        <f t="shared" si="12"/>
        <v>1.2637681159420291</v>
      </c>
      <c r="AY7" s="27">
        <f t="shared" si="13"/>
        <v>0.79128440366972475</v>
      </c>
      <c r="AZ7" s="27">
        <f t="shared" si="14"/>
        <v>0.10166739419531194</v>
      </c>
      <c r="BA7" s="27">
        <f t="shared" si="15"/>
        <v>40.573236553136049</v>
      </c>
      <c r="BC7" s="5" t="s">
        <v>54</v>
      </c>
      <c r="BD7" s="2">
        <v>0.41810000000000003</v>
      </c>
      <c r="BE7" s="2">
        <v>2</v>
      </c>
      <c r="BF7" s="2">
        <f t="shared" si="1"/>
        <v>0.70271599732967904</v>
      </c>
      <c r="BH7" s="19"/>
      <c r="CA7" s="19"/>
      <c r="CT7" s="19"/>
    </row>
    <row r="8" spans="2:98" x14ac:dyDescent="0.25">
      <c r="W8" s="19"/>
      <c r="Y8" s="17">
        <v>7</v>
      </c>
      <c r="Z8" s="26">
        <f t="shared" ref="Z8:AA8" si="19">H22</f>
        <v>7.1692028985507239</v>
      </c>
      <c r="AA8" s="27">
        <f t="shared" si="19"/>
        <v>1.2390000000000001</v>
      </c>
      <c r="AB8" s="27">
        <f t="shared" si="3"/>
        <v>4.3793478260869563</v>
      </c>
      <c r="AC8" s="27">
        <f t="shared" si="4"/>
        <v>1.1159420289855071</v>
      </c>
      <c r="AD8" s="27">
        <f t="shared" ref="AD8:AE8" si="20">LN(AB8)</f>
        <v>1.4768998151482613</v>
      </c>
      <c r="AE8" s="27">
        <f t="shared" si="20"/>
        <v>0.10969891725642433</v>
      </c>
      <c r="AF8" s="27">
        <f t="shared" si="6"/>
        <v>38.914438772931724</v>
      </c>
      <c r="AH8" s="2" t="s">
        <v>37</v>
      </c>
      <c r="AI8" s="2">
        <f>AI4</f>
        <v>0.66220000000000001</v>
      </c>
      <c r="AL8" s="2">
        <v>2.5</v>
      </c>
      <c r="AM8" s="2">
        <f t="shared" si="0"/>
        <v>0.79777212707648237</v>
      </c>
      <c r="AO8" s="19"/>
      <c r="AQ8" s="17">
        <v>7</v>
      </c>
      <c r="AR8" s="27">
        <f t="shared" ref="AR8:AS8" si="21">Z8</f>
        <v>7.1692028985507239</v>
      </c>
      <c r="AS8" s="27">
        <f t="shared" si="21"/>
        <v>1.2390000000000001</v>
      </c>
      <c r="AT8" s="27">
        <f t="shared" si="8"/>
        <v>4.3793478260869563</v>
      </c>
      <c r="AU8" s="27">
        <f t="shared" si="9"/>
        <v>0.22834450235790521</v>
      </c>
      <c r="AV8" s="27">
        <f t="shared" si="10"/>
        <v>0.64140944004282252</v>
      </c>
      <c r="AW8" s="27">
        <f t="shared" si="11"/>
        <v>1.4768998151482613</v>
      </c>
      <c r="AX8" s="27">
        <f t="shared" si="12"/>
        <v>1.1159420289855071</v>
      </c>
      <c r="AY8" s="27">
        <f t="shared" si="13"/>
        <v>0.89610389610389618</v>
      </c>
      <c r="AZ8" s="27">
        <f t="shared" si="14"/>
        <v>4.7641634435226496E-2</v>
      </c>
      <c r="BA8" s="27">
        <f t="shared" si="15"/>
        <v>38.914438772931724</v>
      </c>
      <c r="BE8" s="2">
        <v>2.5</v>
      </c>
      <c r="BF8" s="2">
        <f t="shared" si="1"/>
        <v>0.8182904276385774</v>
      </c>
      <c r="BH8" s="19"/>
      <c r="CA8" s="19"/>
      <c r="CT8" s="19"/>
    </row>
    <row r="9" spans="2:98" x14ac:dyDescent="0.25">
      <c r="B9" s="4" t="s">
        <v>55</v>
      </c>
      <c r="C9" s="4"/>
      <c r="W9" s="19"/>
      <c r="Y9" s="17">
        <v>6</v>
      </c>
      <c r="Z9" s="26">
        <f t="shared" ref="Z9:AA9" si="22">H25</f>
        <v>5.803260869565217</v>
      </c>
      <c r="AA9" s="27">
        <f t="shared" si="22"/>
        <v>0.92700000000000005</v>
      </c>
      <c r="AB9" s="27">
        <f t="shared" si="3"/>
        <v>3.2489130434782609</v>
      </c>
      <c r="AC9" s="27">
        <f t="shared" si="4"/>
        <v>1.0217391304347825</v>
      </c>
      <c r="AD9" s="27">
        <f t="shared" ref="AD9:AE9" si="23">LN(AB9)</f>
        <v>1.1783204922408519</v>
      </c>
      <c r="AE9" s="27">
        <f t="shared" si="23"/>
        <v>2.1506205220963463E-2</v>
      </c>
      <c r="AF9" s="27">
        <f t="shared" si="6"/>
        <v>44.015733283386396</v>
      </c>
      <c r="AL9" s="2">
        <v>3</v>
      </c>
      <c r="AM9" s="2">
        <f t="shared" si="0"/>
        <v>0.90014542764075312</v>
      </c>
      <c r="AO9" s="19"/>
      <c r="AQ9" s="17">
        <v>6</v>
      </c>
      <c r="AR9" s="27">
        <f t="shared" ref="AR9:AS9" si="24">Z9</f>
        <v>5.803260869565217</v>
      </c>
      <c r="AS9" s="27">
        <f t="shared" si="24"/>
        <v>0.92700000000000005</v>
      </c>
      <c r="AT9" s="27">
        <f t="shared" si="8"/>
        <v>3.2489130434782609</v>
      </c>
      <c r="AU9" s="27">
        <f t="shared" si="9"/>
        <v>0.30779524924723989</v>
      </c>
      <c r="AV9" s="27">
        <f t="shared" si="10"/>
        <v>0.51173808769372542</v>
      </c>
      <c r="AW9" s="27">
        <f t="shared" si="11"/>
        <v>1.1783204922408519</v>
      </c>
      <c r="AX9" s="27">
        <f t="shared" si="12"/>
        <v>1.0217391304347825</v>
      </c>
      <c r="AY9" s="27">
        <f t="shared" si="13"/>
        <v>0.97872340425531923</v>
      </c>
      <c r="AZ9" s="27">
        <f t="shared" si="14"/>
        <v>9.3400262541433361E-3</v>
      </c>
      <c r="BA9" s="27">
        <f t="shared" si="15"/>
        <v>44.015733283386396</v>
      </c>
      <c r="BE9" s="2">
        <v>3</v>
      </c>
      <c r="BF9" s="2">
        <f t="shared" si="1"/>
        <v>0.91906133202622375</v>
      </c>
      <c r="BH9" s="19"/>
      <c r="CA9" s="19"/>
      <c r="CT9" s="19"/>
    </row>
    <row r="10" spans="2:98" x14ac:dyDescent="0.25">
      <c r="W10" s="19"/>
      <c r="Y10" s="17">
        <v>5</v>
      </c>
      <c r="Z10" s="26">
        <f t="shared" ref="Z10:AA10" si="25">H28</f>
        <v>4.957246376811594</v>
      </c>
      <c r="AA10" s="27">
        <f t="shared" si="25"/>
        <v>0.83200000000000007</v>
      </c>
      <c r="AB10" s="27">
        <f t="shared" si="3"/>
        <v>2.9047101449275363</v>
      </c>
      <c r="AC10" s="27">
        <f t="shared" si="4"/>
        <v>0.82101449275362315</v>
      </c>
      <c r="AD10" s="27">
        <f t="shared" ref="AD10:AE10" si="26">LN(AB10)</f>
        <v>1.066333607331756</v>
      </c>
      <c r="AE10" s="27">
        <f t="shared" si="26"/>
        <v>-0.19721451712324412</v>
      </c>
      <c r="AF10" s="27">
        <f t="shared" si="6"/>
        <v>41.404765385177598</v>
      </c>
      <c r="AL10" s="2">
        <v>3.5</v>
      </c>
      <c r="AM10" s="2">
        <f t="shared" si="0"/>
        <v>0.9968845010082531</v>
      </c>
      <c r="AO10" s="19"/>
      <c r="AQ10" s="17">
        <v>5</v>
      </c>
      <c r="AR10" s="27">
        <f t="shared" ref="AR10:AS10" si="27">Z10</f>
        <v>4.957246376811594</v>
      </c>
      <c r="AS10" s="27">
        <f t="shared" si="27"/>
        <v>0.83200000000000007</v>
      </c>
      <c r="AT10" s="27">
        <f t="shared" si="8"/>
        <v>2.9047101449275363</v>
      </c>
      <c r="AU10" s="27">
        <f t="shared" si="9"/>
        <v>0.34426842958712733</v>
      </c>
      <c r="AV10" s="27">
        <f t="shared" si="10"/>
        <v>0.46310280153217054</v>
      </c>
      <c r="AW10" s="27">
        <f t="shared" si="11"/>
        <v>1.066333607331756</v>
      </c>
      <c r="AX10" s="27">
        <f t="shared" si="12"/>
        <v>0.82101449275362315</v>
      </c>
      <c r="AY10" s="27">
        <f t="shared" si="13"/>
        <v>1.2180052956751986</v>
      </c>
      <c r="AZ10" s="27">
        <f t="shared" si="14"/>
        <v>-8.5649176537839281E-2</v>
      </c>
      <c r="BA10" s="27">
        <f t="shared" si="15"/>
        <v>41.404765385177598</v>
      </c>
      <c r="BC10" s="5" t="s">
        <v>56</v>
      </c>
      <c r="BD10" s="2">
        <f>1/BD7</f>
        <v>2.3917723032767277</v>
      </c>
      <c r="BE10" s="2">
        <v>3.5</v>
      </c>
      <c r="BF10" s="2">
        <f t="shared" si="1"/>
        <v>1.0077017202907939</v>
      </c>
      <c r="BH10" s="19"/>
      <c r="CA10" s="19"/>
      <c r="CT10" s="19"/>
    </row>
    <row r="11" spans="2:98" x14ac:dyDescent="0.25">
      <c r="H11" s="106" t="s">
        <v>57</v>
      </c>
      <c r="I11" s="107"/>
      <c r="J11" s="107"/>
      <c r="W11" s="19"/>
      <c r="Y11" s="17">
        <v>4</v>
      </c>
      <c r="Z11" s="26">
        <f t="shared" ref="Z11:AA11" si="28">H31</f>
        <v>4.2875603864734293</v>
      </c>
      <c r="AA11" s="27">
        <f t="shared" si="28"/>
        <v>0.70333333333333348</v>
      </c>
      <c r="AB11" s="27">
        <f t="shared" si="3"/>
        <v>2.4385265700483094</v>
      </c>
      <c r="AC11" s="27">
        <f t="shared" si="4"/>
        <v>0.73961352657004797</v>
      </c>
      <c r="AD11" s="27">
        <f t="shared" ref="AD11:AE11" si="29">LN(AB11)</f>
        <v>0.89139399217106885</v>
      </c>
      <c r="AE11" s="27">
        <f t="shared" si="29"/>
        <v>-0.30162749060173144</v>
      </c>
      <c r="AF11" s="27">
        <f t="shared" si="6"/>
        <v>43.125545759274374</v>
      </c>
      <c r="AL11" s="2">
        <v>4</v>
      </c>
      <c r="AM11" s="2">
        <f t="shared" si="0"/>
        <v>1.089048224146957</v>
      </c>
      <c r="AO11" s="19"/>
      <c r="AQ11" s="17">
        <v>4</v>
      </c>
      <c r="AR11" s="27">
        <f t="shared" ref="AR11:AS11" si="30">Z11</f>
        <v>4.2875603864734293</v>
      </c>
      <c r="AS11" s="27">
        <f t="shared" si="30"/>
        <v>0.70333333333333348</v>
      </c>
      <c r="AT11" s="27">
        <f t="shared" si="8"/>
        <v>2.4385265700483094</v>
      </c>
      <c r="AU11" s="27">
        <f t="shared" si="9"/>
        <v>0.4100837006587093</v>
      </c>
      <c r="AV11" s="27">
        <f t="shared" si="10"/>
        <v>0.38712749200160568</v>
      </c>
      <c r="AW11" s="27">
        <f t="shared" si="11"/>
        <v>0.89139399217106885</v>
      </c>
      <c r="AX11" s="27">
        <f t="shared" si="12"/>
        <v>0.73961352657004797</v>
      </c>
      <c r="AY11" s="27">
        <f t="shared" si="13"/>
        <v>1.352057478772045</v>
      </c>
      <c r="AZ11" s="27">
        <f t="shared" si="14"/>
        <v>-0.13099515475865692</v>
      </c>
      <c r="BA11" s="27">
        <f t="shared" si="15"/>
        <v>43.125545759274374</v>
      </c>
      <c r="BC11" s="5" t="s">
        <v>58</v>
      </c>
      <c r="BD11" s="2">
        <f>1/(BD6*BD10)</f>
        <v>0.20802029951738893</v>
      </c>
      <c r="BE11" s="2">
        <v>4</v>
      </c>
      <c r="BF11" s="2">
        <f t="shared" si="1"/>
        <v>1.0862775982402302</v>
      </c>
      <c r="BH11" s="19"/>
      <c r="CA11" s="19"/>
      <c r="CT11" s="19"/>
    </row>
    <row r="12" spans="2:98" x14ac:dyDescent="0.25">
      <c r="B12" s="30" t="s">
        <v>31</v>
      </c>
      <c r="C12" s="30" t="s">
        <v>59</v>
      </c>
      <c r="D12" s="30" t="s">
        <v>33</v>
      </c>
      <c r="E12" s="30" t="s">
        <v>28</v>
      </c>
      <c r="F12" s="30" t="s">
        <v>29</v>
      </c>
      <c r="G12" s="30" t="s">
        <v>60</v>
      </c>
      <c r="H12" s="31" t="s">
        <v>59</v>
      </c>
      <c r="I12" s="31" t="s">
        <v>33</v>
      </c>
      <c r="J12" s="31" t="s">
        <v>28</v>
      </c>
      <c r="K12" s="31" t="s">
        <v>60</v>
      </c>
      <c r="W12" s="19"/>
      <c r="Y12" s="17">
        <v>3</v>
      </c>
      <c r="Z12" s="26">
        <f t="shared" ref="Z12:AA12" si="31">H34</f>
        <v>2.9735507246376809</v>
      </c>
      <c r="AA12" s="27">
        <f t="shared" si="31"/>
        <v>0.44299999999999995</v>
      </c>
      <c r="AB12" s="27">
        <f t="shared" si="3"/>
        <v>1.4952898550724636</v>
      </c>
      <c r="AC12" s="27">
        <f t="shared" si="4"/>
        <v>0.59130434782608698</v>
      </c>
      <c r="AD12" s="27">
        <f t="shared" ref="AD12:AE12" si="32">LN(AB12)</f>
        <v>0.40232007104138601</v>
      </c>
      <c r="AE12" s="27">
        <f t="shared" si="32"/>
        <v>-0.52542442318714333</v>
      </c>
      <c r="AF12" s="27">
        <f t="shared" si="6"/>
        <v>49.713659071524305</v>
      </c>
      <c r="AL12" s="2">
        <v>4.5</v>
      </c>
      <c r="AM12" s="2">
        <f t="shared" si="0"/>
        <v>1.1773899150626099</v>
      </c>
      <c r="AO12" s="19"/>
      <c r="AQ12" s="17">
        <v>3</v>
      </c>
      <c r="AR12" s="27">
        <f t="shared" ref="AR12:AS12" si="33">Z12</f>
        <v>2.9735507246376809</v>
      </c>
      <c r="AS12" s="27">
        <f t="shared" si="33"/>
        <v>0.44299999999999995</v>
      </c>
      <c r="AT12" s="27">
        <f t="shared" si="8"/>
        <v>1.4952898550724636</v>
      </c>
      <c r="AU12" s="27">
        <f t="shared" si="9"/>
        <v>0.66876665858977469</v>
      </c>
      <c r="AV12" s="27">
        <f t="shared" si="10"/>
        <v>0.17472538681219821</v>
      </c>
      <c r="AW12" s="27">
        <f t="shared" si="11"/>
        <v>0.40232007104138601</v>
      </c>
      <c r="AX12" s="27">
        <f t="shared" si="12"/>
        <v>0.59130434782608698</v>
      </c>
      <c r="AY12" s="27">
        <f t="shared" si="13"/>
        <v>1.6911764705882353</v>
      </c>
      <c r="AZ12" s="27">
        <f t="shared" si="14"/>
        <v>-0.22818892764737533</v>
      </c>
      <c r="BA12" s="27">
        <f t="shared" si="15"/>
        <v>49.713659071524305</v>
      </c>
      <c r="BE12" s="2">
        <v>4.5</v>
      </c>
      <c r="BF12" s="2">
        <f t="shared" si="1"/>
        <v>1.1564110141724593</v>
      </c>
      <c r="BH12" s="19"/>
      <c r="CA12" s="19"/>
      <c r="CT12" s="19"/>
    </row>
    <row r="13" spans="2:98" x14ac:dyDescent="0.25">
      <c r="B13" s="32"/>
      <c r="C13" s="33"/>
      <c r="D13" s="34"/>
      <c r="E13" s="33"/>
      <c r="F13" s="33"/>
      <c r="G13" s="33"/>
      <c r="H13" s="104"/>
      <c r="I13" s="104"/>
      <c r="J13" s="104"/>
      <c r="K13" s="97"/>
      <c r="W13" s="19"/>
      <c r="Y13" s="17"/>
      <c r="Z13" s="26"/>
      <c r="AA13" s="27"/>
      <c r="AB13" s="27"/>
      <c r="AC13" s="27"/>
      <c r="AD13" s="27"/>
      <c r="AE13" s="27"/>
      <c r="AF13" s="27"/>
      <c r="AL13" s="2">
        <v>5</v>
      </c>
      <c r="AM13" s="2">
        <f t="shared" si="0"/>
        <v>1.2624695784677138</v>
      </c>
      <c r="AO13" s="19"/>
      <c r="AQ13" s="1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E13" s="2">
        <v>5</v>
      </c>
      <c r="BF13" s="2">
        <f t="shared" si="1"/>
        <v>1.2193932299287873</v>
      </c>
      <c r="BH13" s="19"/>
      <c r="CA13" s="19"/>
      <c r="CT13" s="19"/>
    </row>
    <row r="14" spans="2:98" x14ac:dyDescent="0.25">
      <c r="B14" s="35"/>
      <c r="C14" s="33"/>
      <c r="D14" s="34"/>
      <c r="E14" s="28"/>
      <c r="F14" s="28"/>
      <c r="G14" s="28"/>
      <c r="H14" s="89"/>
      <c r="I14" s="89"/>
      <c r="J14" s="89"/>
      <c r="K14" s="92"/>
      <c r="W14" s="19"/>
      <c r="AL14" s="2">
        <v>5.5</v>
      </c>
      <c r="AM14" s="2">
        <f t="shared" si="0"/>
        <v>1.344717813133778</v>
      </c>
      <c r="AO14" s="19"/>
      <c r="BE14" s="2">
        <v>5.5</v>
      </c>
      <c r="BF14" s="2">
        <f t="shared" si="1"/>
        <v>1.2762649526041607</v>
      </c>
      <c r="BH14" s="19"/>
      <c r="CA14" s="19"/>
      <c r="CT14" s="19"/>
    </row>
    <row r="15" spans="2:98" x14ac:dyDescent="0.25">
      <c r="B15" s="36"/>
      <c r="C15" s="37"/>
      <c r="D15" s="38"/>
      <c r="E15" s="39"/>
      <c r="F15" s="39"/>
      <c r="G15" s="39"/>
      <c r="H15" s="90"/>
      <c r="I15" s="90"/>
      <c r="J15" s="90"/>
      <c r="K15" s="93"/>
      <c r="W15" s="19"/>
      <c r="AL15" s="2">
        <v>6</v>
      </c>
      <c r="AM15" s="2">
        <f t="shared" si="0"/>
        <v>1.4244747090346943</v>
      </c>
      <c r="AO15" s="19"/>
      <c r="BE15" s="2">
        <v>6</v>
      </c>
      <c r="BF15" s="2">
        <f t="shared" si="1"/>
        <v>1.3278742945667807</v>
      </c>
      <c r="BH15" s="19"/>
      <c r="CA15" s="19"/>
      <c r="CT15" s="19"/>
    </row>
    <row r="16" spans="2:98" x14ac:dyDescent="0.25">
      <c r="B16" s="32">
        <v>9</v>
      </c>
      <c r="C16" s="40">
        <f>F91</f>
        <v>9.6510869565217376</v>
      </c>
      <c r="D16" s="41">
        <f>E99</f>
        <v>1.3029999999999999</v>
      </c>
      <c r="E16" s="40">
        <f t="shared" ref="E16:E36" si="34">(D16-C$7)/C$6</f>
        <v>4.61123188405797</v>
      </c>
      <c r="F16" s="40">
        <f t="shared" ref="F16:F36" si="35">(C16-E16)*(F$5/F$6)</f>
        <v>2.0159420289855072</v>
      </c>
      <c r="G16" s="42">
        <f t="shared" ref="G16:G36" si="36">(1-(E16/C16))*100</f>
        <v>52.2205954123963</v>
      </c>
      <c r="H16" s="94">
        <f t="shared" ref="H16:I16" si="37">AVERAGE(C16,C17)</f>
        <v>9.3539855072463745</v>
      </c>
      <c r="I16" s="88">
        <f t="shared" si="37"/>
        <v>1.6465000000000001</v>
      </c>
      <c r="J16" s="88">
        <f>(I16-C$7)/C$6</f>
        <v>5.8557971014492756</v>
      </c>
      <c r="K16" s="91">
        <f>(1-(J16/H16))*100</f>
        <v>37.397838633458555</v>
      </c>
      <c r="W16" s="19"/>
      <c r="AL16" s="2">
        <v>6.5</v>
      </c>
      <c r="AM16" s="2">
        <f t="shared" si="0"/>
        <v>1.5020147920726783</v>
      </c>
      <c r="AO16" s="19"/>
      <c r="BD16" s="43" t="s">
        <v>61</v>
      </c>
      <c r="BE16" s="2">
        <v>6.5</v>
      </c>
      <c r="BF16" s="2">
        <f t="shared" si="1"/>
        <v>1.374919355691637</v>
      </c>
      <c r="BH16" s="19"/>
      <c r="CA16" s="19"/>
      <c r="CT16" s="19"/>
    </row>
    <row r="17" spans="1:98" x14ac:dyDescent="0.25">
      <c r="B17" s="35">
        <v>9</v>
      </c>
      <c r="C17" s="33">
        <f>L91</f>
        <v>9.056884057971013</v>
      </c>
      <c r="D17" s="34">
        <f>K99</f>
        <v>1.99</v>
      </c>
      <c r="E17" s="33">
        <f t="shared" si="34"/>
        <v>7.1003623188405793</v>
      </c>
      <c r="F17" s="33">
        <f t="shared" si="35"/>
        <v>0.7826086956521735</v>
      </c>
      <c r="G17" s="44">
        <f t="shared" si="36"/>
        <v>21.602592311077316</v>
      </c>
      <c r="H17" s="95"/>
      <c r="I17" s="89"/>
      <c r="J17" s="89"/>
      <c r="K17" s="92"/>
      <c r="W17" s="19"/>
      <c r="AL17" s="2">
        <v>7</v>
      </c>
      <c r="AM17" s="2">
        <f t="shared" si="0"/>
        <v>1.5775637090517587</v>
      </c>
      <c r="AO17" s="19"/>
      <c r="BD17" s="43" t="s">
        <v>61</v>
      </c>
      <c r="BE17" s="2">
        <v>7</v>
      </c>
      <c r="BF17" s="2">
        <f t="shared" si="1"/>
        <v>1.4179799862253371</v>
      </c>
      <c r="BH17" s="19"/>
      <c r="CA17" s="19"/>
      <c r="CT17" s="19"/>
    </row>
    <row r="18" spans="1:98" x14ac:dyDescent="0.25">
      <c r="B18" s="45">
        <v>9</v>
      </c>
      <c r="C18" s="46">
        <f>R91</f>
        <v>10.259782608695652</v>
      </c>
      <c r="D18" s="47">
        <f>Q99</f>
        <v>2.8210000000000002</v>
      </c>
      <c r="E18" s="46">
        <f t="shared" si="34"/>
        <v>10.11123188405797</v>
      </c>
      <c r="F18" s="46">
        <f t="shared" si="35"/>
        <v>5.9420289855072639E-2</v>
      </c>
      <c r="G18" s="48">
        <f t="shared" si="36"/>
        <v>1.4478934915421848</v>
      </c>
      <c r="H18" s="96"/>
      <c r="I18" s="90"/>
      <c r="J18" s="90"/>
      <c r="K18" s="93"/>
      <c r="W18" s="19"/>
      <c r="AL18" s="2">
        <v>7.5</v>
      </c>
      <c r="AM18" s="2">
        <f t="shared" si="0"/>
        <v>1.6513097818616691</v>
      </c>
      <c r="AO18" s="19"/>
      <c r="BE18" s="2">
        <v>7.5</v>
      </c>
      <c r="BF18" s="2">
        <f t="shared" si="1"/>
        <v>1.4575418071575017</v>
      </c>
      <c r="BH18" s="19"/>
      <c r="CA18" s="19"/>
      <c r="CT18" s="19"/>
    </row>
    <row r="19" spans="1:98" x14ac:dyDescent="0.25">
      <c r="B19" s="32">
        <v>8</v>
      </c>
      <c r="C19" s="40">
        <f>F125</f>
        <v>8.299637681159421</v>
      </c>
      <c r="D19" s="41">
        <f>E133</f>
        <v>1.698</v>
      </c>
      <c r="E19" s="40">
        <f t="shared" si="34"/>
        <v>6.0423913043478255</v>
      </c>
      <c r="F19" s="40">
        <f t="shared" si="35"/>
        <v>0.90289855072463832</v>
      </c>
      <c r="G19" s="42">
        <f t="shared" si="36"/>
        <v>27.196926703627721</v>
      </c>
      <c r="H19" s="109">
        <f t="shared" ref="H19:I19" si="38">AVERAGE(C19,C20)</f>
        <v>7.7869565217391301</v>
      </c>
      <c r="I19" s="108">
        <f t="shared" si="38"/>
        <v>1.3075000000000001</v>
      </c>
      <c r="J19" s="88">
        <f>(I19-C$7)/C$6</f>
        <v>4.6275362318840578</v>
      </c>
      <c r="K19" s="91">
        <f>(1-(J19/H19))*100</f>
        <v>40.573236553136049</v>
      </c>
      <c r="W19" s="19"/>
      <c r="AL19" s="2">
        <v>8</v>
      </c>
      <c r="AM19" s="2">
        <f t="shared" si="0"/>
        <v>1.7234122449329574</v>
      </c>
      <c r="AO19" s="19"/>
      <c r="AP19" s="43" t="s">
        <v>42</v>
      </c>
      <c r="BE19" s="2">
        <v>8</v>
      </c>
      <c r="BF19" s="2">
        <f t="shared" si="1"/>
        <v>1.4940146039927538</v>
      </c>
      <c r="BH19" s="19"/>
      <c r="CA19" s="19"/>
      <c r="CT19" s="19"/>
    </row>
    <row r="20" spans="1:98" x14ac:dyDescent="0.25">
      <c r="B20" s="35">
        <v>8</v>
      </c>
      <c r="C20" s="33">
        <f>L125</f>
        <v>7.2742753623188392</v>
      </c>
      <c r="D20" s="34">
        <f>K133</f>
        <v>0.91700000000000004</v>
      </c>
      <c r="E20" s="33">
        <f t="shared" si="34"/>
        <v>3.2126811594202898</v>
      </c>
      <c r="F20" s="33">
        <f t="shared" si="35"/>
        <v>1.6246376811594196</v>
      </c>
      <c r="G20" s="44">
        <f t="shared" si="36"/>
        <v>55.835035114807987</v>
      </c>
      <c r="H20" s="95"/>
      <c r="I20" s="89"/>
      <c r="J20" s="89"/>
      <c r="K20" s="92"/>
      <c r="W20" s="19"/>
      <c r="AL20" s="2">
        <v>8.5</v>
      </c>
      <c r="AM20" s="2">
        <f t="shared" si="0"/>
        <v>1.7940072654108552</v>
      </c>
      <c r="AO20" s="19"/>
      <c r="AP20" s="43" t="s">
        <v>38</v>
      </c>
      <c r="BE20" s="2">
        <v>8.5</v>
      </c>
      <c r="BF20" s="2">
        <f t="shared" si="1"/>
        <v>1.5277465738036393</v>
      </c>
      <c r="BH20" s="19"/>
      <c r="CA20" s="19"/>
      <c r="CT20" s="19"/>
    </row>
    <row r="21" spans="1:98" ht="15.75" customHeight="1" x14ac:dyDescent="0.25">
      <c r="B21" s="45">
        <v>8</v>
      </c>
      <c r="C21" s="46">
        <f>R125</f>
        <v>9.3177536231884037</v>
      </c>
      <c r="D21" s="47">
        <f>Q133</f>
        <v>2.5649999999999999</v>
      </c>
      <c r="E21" s="46">
        <f t="shared" si="34"/>
        <v>9.1836956521739115</v>
      </c>
      <c r="F21" s="46">
        <f t="shared" si="35"/>
        <v>5.3623188405796898E-2</v>
      </c>
      <c r="G21" s="48">
        <f t="shared" si="36"/>
        <v>1.438737022203207</v>
      </c>
      <c r="H21" s="96"/>
      <c r="I21" s="90"/>
      <c r="J21" s="90"/>
      <c r="K21" s="93"/>
      <c r="W21" s="19"/>
      <c r="AL21" s="2">
        <v>9</v>
      </c>
      <c r="AM21" s="2">
        <f t="shared" si="0"/>
        <v>1.8632124378779256</v>
      </c>
      <c r="AO21" s="19"/>
      <c r="BE21" s="2">
        <v>9</v>
      </c>
      <c r="BF21" s="2">
        <f t="shared" si="1"/>
        <v>1.5590354767184034</v>
      </c>
      <c r="BH21" s="19"/>
      <c r="CA21" s="19"/>
      <c r="CT21" s="19"/>
    </row>
    <row r="22" spans="1:98" ht="15.75" customHeight="1" x14ac:dyDescent="0.25">
      <c r="B22" s="49">
        <v>7</v>
      </c>
      <c r="C22" s="40">
        <f>F159</f>
        <v>8.5605072463768099</v>
      </c>
      <c r="D22" s="34">
        <f>E167</f>
        <v>1.768</v>
      </c>
      <c r="E22" s="40">
        <f t="shared" si="34"/>
        <v>6.2960144927536223</v>
      </c>
      <c r="F22" s="40">
        <f t="shared" si="35"/>
        <v>0.90579710144927505</v>
      </c>
      <c r="G22" s="42">
        <f t="shared" si="36"/>
        <v>26.452787065645232</v>
      </c>
      <c r="H22" s="94">
        <f t="shared" ref="H22:I22" si="39">AVERAGE(C23)</f>
        <v>7.1692028985507239</v>
      </c>
      <c r="I22" s="94">
        <f t="shared" si="39"/>
        <v>1.2390000000000001</v>
      </c>
      <c r="J22" s="88">
        <f>(I22-C$7)/C$6</f>
        <v>4.3793478260869563</v>
      </c>
      <c r="K22" s="91">
        <f>(1-(J22/H22))*100</f>
        <v>38.914438772931724</v>
      </c>
      <c r="W22" s="19"/>
      <c r="AL22" s="2">
        <v>9.5</v>
      </c>
      <c r="AM22" s="2">
        <f t="shared" si="0"/>
        <v>1.9311302032053843</v>
      </c>
      <c r="AO22" s="19"/>
      <c r="BE22" s="2">
        <v>9.5</v>
      </c>
      <c r="BF22" s="2">
        <f t="shared" si="1"/>
        <v>1.5881374491169118</v>
      </c>
      <c r="BH22" s="19"/>
      <c r="CA22" s="19"/>
      <c r="CT22" s="19"/>
    </row>
    <row r="23" spans="1:98" ht="15.75" customHeight="1" x14ac:dyDescent="0.25">
      <c r="B23" s="35">
        <v>7</v>
      </c>
      <c r="C23" s="33">
        <f>L159</f>
        <v>7.1692028985507239</v>
      </c>
      <c r="D23" s="34">
        <f>K167</f>
        <v>1.2390000000000001</v>
      </c>
      <c r="E23" s="33">
        <f t="shared" si="34"/>
        <v>4.3793478260869563</v>
      </c>
      <c r="F23" s="33">
        <f t="shared" si="35"/>
        <v>1.1159420289855071</v>
      </c>
      <c r="G23" s="44">
        <f t="shared" si="36"/>
        <v>38.914438772931724</v>
      </c>
      <c r="H23" s="95"/>
      <c r="I23" s="95"/>
      <c r="J23" s="89"/>
      <c r="K23" s="92"/>
      <c r="W23" s="19"/>
      <c r="AL23" s="2">
        <v>10</v>
      </c>
      <c r="AM23" s="2">
        <f t="shared" si="0"/>
        <v>1.9978504919659179</v>
      </c>
      <c r="AO23" s="19"/>
      <c r="BE23" s="2">
        <v>10</v>
      </c>
      <c r="BF23" s="2">
        <f t="shared" si="1"/>
        <v>1.6152740312393996</v>
      </c>
      <c r="BH23" s="19"/>
      <c r="CA23" s="19"/>
      <c r="CT23" s="19"/>
    </row>
    <row r="24" spans="1:98" ht="15.75" customHeight="1" x14ac:dyDescent="0.25">
      <c r="B24" s="45">
        <v>7</v>
      </c>
      <c r="C24" s="46">
        <f>R159</f>
        <v>6.1945652173913039</v>
      </c>
      <c r="D24" s="34">
        <f>Q167</f>
        <v>0.505</v>
      </c>
      <c r="E24" s="46">
        <f t="shared" si="34"/>
        <v>1.719927536231884</v>
      </c>
      <c r="F24" s="46">
        <f t="shared" si="35"/>
        <v>1.7898550724637681</v>
      </c>
      <c r="G24" s="48">
        <f t="shared" si="36"/>
        <v>72.234895010820608</v>
      </c>
      <c r="H24" s="96"/>
      <c r="I24" s="96"/>
      <c r="J24" s="90"/>
      <c r="K24" s="93"/>
      <c r="O24" s="17"/>
      <c r="P24" s="17"/>
      <c r="Q24" s="17"/>
      <c r="W24" s="19"/>
      <c r="AL24" s="2">
        <v>10.5</v>
      </c>
      <c r="AM24" s="2">
        <f t="shared" si="0"/>
        <v>2.0634527981489623</v>
      </c>
      <c r="AO24" s="19"/>
      <c r="BE24" s="2">
        <v>10.5</v>
      </c>
      <c r="BF24" s="2">
        <f t="shared" si="1"/>
        <v>1.6406378174829488</v>
      </c>
      <c r="BH24" s="19"/>
      <c r="CA24" s="19"/>
      <c r="CT24" s="19"/>
    </row>
    <row r="25" spans="1:98" ht="15.75" customHeight="1" x14ac:dyDescent="0.25">
      <c r="B25" s="32">
        <v>6</v>
      </c>
      <c r="C25" s="40">
        <f>F193</f>
        <v>5.8358695652173909</v>
      </c>
      <c r="D25" s="41">
        <f>E201</f>
        <v>1.288</v>
      </c>
      <c r="E25" s="40">
        <f t="shared" si="34"/>
        <v>4.5568840579710139</v>
      </c>
      <c r="F25" s="40">
        <f t="shared" si="35"/>
        <v>0.51159420289855084</v>
      </c>
      <c r="G25" s="42">
        <f t="shared" si="36"/>
        <v>21.915937170174459</v>
      </c>
      <c r="H25" s="94">
        <f t="shared" ref="H25:I25" si="40">AVERAGE(C27,C25)</f>
        <v>5.803260869565217</v>
      </c>
      <c r="I25" s="94">
        <f t="shared" si="40"/>
        <v>0.92700000000000005</v>
      </c>
      <c r="J25" s="88">
        <f>(I25-C$7)/C$6</f>
        <v>3.2489130434782609</v>
      </c>
      <c r="K25" s="91">
        <f>(1-(J25/H25))*100</f>
        <v>44.015733283386396</v>
      </c>
      <c r="W25" s="19"/>
      <c r="AL25" s="2">
        <v>11</v>
      </c>
      <c r="AM25" s="2">
        <f t="shared" si="0"/>
        <v>2.1280078271552245</v>
      </c>
      <c r="AO25" s="19"/>
      <c r="BE25" s="2">
        <v>11</v>
      </c>
      <c r="BF25" s="2">
        <f t="shared" si="1"/>
        <v>1.6643970343471022</v>
      </c>
      <c r="BH25" s="19"/>
      <c r="CA25" s="19"/>
      <c r="CT25" s="19"/>
    </row>
    <row r="26" spans="1:98" ht="15.75" customHeight="1" x14ac:dyDescent="0.25">
      <c r="B26" s="50">
        <v>6</v>
      </c>
      <c r="C26" s="33">
        <f>L193</f>
        <v>5.7996376811594201</v>
      </c>
      <c r="D26" s="34">
        <f>K201</f>
        <v>0.93200000000000005</v>
      </c>
      <c r="E26" s="33">
        <f t="shared" si="34"/>
        <v>3.2670289855072463</v>
      </c>
      <c r="F26" s="33">
        <f t="shared" si="35"/>
        <v>1.0130434782608695</v>
      </c>
      <c r="G26" s="44">
        <f t="shared" si="36"/>
        <v>43.668395077153747</v>
      </c>
      <c r="H26" s="95"/>
      <c r="I26" s="95"/>
      <c r="J26" s="89"/>
      <c r="K26" s="92"/>
      <c r="W26" s="19"/>
      <c r="AO26" s="19"/>
      <c r="BH26" s="19"/>
      <c r="CA26" s="19"/>
      <c r="CT26" s="19"/>
    </row>
    <row r="27" spans="1:98" ht="15.75" customHeight="1" x14ac:dyDescent="0.25">
      <c r="B27" s="51">
        <v>6</v>
      </c>
      <c r="C27" s="46">
        <f>R193</f>
        <v>5.7706521739130432</v>
      </c>
      <c r="D27" s="47">
        <f>Q201</f>
        <v>0.56599999999999995</v>
      </c>
      <c r="E27" s="46">
        <f t="shared" si="34"/>
        <v>1.9409420289855068</v>
      </c>
      <c r="F27" s="46">
        <f t="shared" si="35"/>
        <v>1.5318840579710145</v>
      </c>
      <c r="G27" s="48">
        <f t="shared" si="36"/>
        <v>66.365291643121751</v>
      </c>
      <c r="H27" s="96"/>
      <c r="I27" s="96"/>
      <c r="J27" s="90"/>
      <c r="K27" s="93"/>
      <c r="W27" s="19"/>
      <c r="AO27" s="19"/>
      <c r="BH27" s="19"/>
      <c r="CA27" s="19"/>
      <c r="CT27" s="19"/>
    </row>
    <row r="28" spans="1:98" ht="15.75" customHeight="1" x14ac:dyDescent="0.25">
      <c r="B28" s="32">
        <v>5</v>
      </c>
      <c r="C28" s="40">
        <f>F227</f>
        <v>5.2090579710144924</v>
      </c>
      <c r="D28" s="34">
        <f>E235</f>
        <v>1.02</v>
      </c>
      <c r="E28" s="40">
        <f t="shared" si="34"/>
        <v>3.5858695652173913</v>
      </c>
      <c r="F28" s="40">
        <f t="shared" si="35"/>
        <v>0.64927536231884053</v>
      </c>
      <c r="G28" s="42">
        <f t="shared" si="36"/>
        <v>31.160881964248443</v>
      </c>
      <c r="H28" s="94">
        <f t="shared" ref="H28:I28" si="41">AVERAGE(C29,C28)</f>
        <v>4.957246376811594</v>
      </c>
      <c r="I28" s="94">
        <f t="shared" si="41"/>
        <v>0.83200000000000007</v>
      </c>
      <c r="J28" s="88">
        <f>(I28-C$7)/C$6</f>
        <v>2.9047101449275363</v>
      </c>
      <c r="K28" s="91">
        <f>(1-(J28/H28))*100</f>
        <v>41.404765385177598</v>
      </c>
      <c r="W28" s="19"/>
      <c r="AO28" s="19"/>
      <c r="BH28" s="19"/>
      <c r="CA28" s="19"/>
      <c r="CT28" s="19"/>
    </row>
    <row r="29" spans="1:98" ht="15.75" customHeight="1" x14ac:dyDescent="0.25">
      <c r="B29" s="35">
        <v>5</v>
      </c>
      <c r="C29" s="46">
        <f>L227</f>
        <v>4.7054347826086955</v>
      </c>
      <c r="D29" s="34">
        <f>K235</f>
        <v>0.64400000000000002</v>
      </c>
      <c r="E29" s="33">
        <f t="shared" si="34"/>
        <v>2.2235507246376809</v>
      </c>
      <c r="F29" s="33">
        <f t="shared" si="35"/>
        <v>0.99275362318840588</v>
      </c>
      <c r="G29" s="44">
        <f t="shared" si="36"/>
        <v>52.745052745052746</v>
      </c>
      <c r="H29" s="95"/>
      <c r="I29" s="95"/>
      <c r="J29" s="89"/>
      <c r="K29" s="92"/>
      <c r="N29" s="17"/>
      <c r="O29" s="17"/>
      <c r="P29" s="17"/>
      <c r="Q29" s="17"/>
      <c r="R29" s="17"/>
      <c r="S29" s="17"/>
      <c r="T29" s="17"/>
      <c r="W29" s="19"/>
      <c r="AO29" s="19"/>
      <c r="BH29" s="19"/>
      <c r="CA29" s="19"/>
      <c r="CT29" s="19"/>
    </row>
    <row r="30" spans="1:98" ht="15.75" customHeight="1" x14ac:dyDescent="0.25">
      <c r="B30" s="45">
        <v>5</v>
      </c>
      <c r="C30" s="46">
        <f>R227</f>
        <v>3.788768115942029</v>
      </c>
      <c r="D30" s="47">
        <f>Q235</f>
        <v>0.54600000000000004</v>
      </c>
      <c r="E30" s="46">
        <f t="shared" si="34"/>
        <v>1.8684782608695651</v>
      </c>
      <c r="F30" s="46">
        <f t="shared" si="35"/>
        <v>0.76811594202898559</v>
      </c>
      <c r="G30" s="48">
        <f t="shared" si="36"/>
        <v>50.6837525102802</v>
      </c>
      <c r="H30" s="96"/>
      <c r="I30" s="96"/>
      <c r="J30" s="90"/>
      <c r="K30" s="93"/>
      <c r="N30" s="17"/>
      <c r="O30" s="17"/>
      <c r="P30" s="17"/>
      <c r="Q30" s="17"/>
      <c r="R30" s="17"/>
      <c r="S30" s="17"/>
      <c r="T30" s="17"/>
      <c r="W30" s="19"/>
      <c r="AO30" s="19"/>
      <c r="BH30" s="19"/>
      <c r="CA30" s="19"/>
      <c r="CT30" s="19"/>
    </row>
    <row r="31" spans="1:98" ht="15.75" customHeight="1" x14ac:dyDescent="0.25">
      <c r="A31" s="110"/>
      <c r="B31" s="35">
        <v>4</v>
      </c>
      <c r="C31" s="40">
        <f>F261</f>
        <v>4.0713768115942024</v>
      </c>
      <c r="D31" s="41">
        <f>E269</f>
        <v>0.61899999999999999</v>
      </c>
      <c r="E31" s="40">
        <f t="shared" si="34"/>
        <v>2.1329710144927536</v>
      </c>
      <c r="F31" s="40">
        <f t="shared" si="35"/>
        <v>0.7753623188405796</v>
      </c>
      <c r="G31" s="42">
        <f t="shared" si="36"/>
        <v>47.610572216783829</v>
      </c>
      <c r="H31" s="94">
        <f t="shared" ref="H31:I31" si="42">AVERAGE(C33,C32,C31)</f>
        <v>4.2875603864734293</v>
      </c>
      <c r="I31" s="94">
        <f t="shared" si="42"/>
        <v>0.70333333333333348</v>
      </c>
      <c r="J31" s="88">
        <f>(I31-C$7)/C$6</f>
        <v>2.4385265700483094</v>
      </c>
      <c r="K31" s="91">
        <f>(1-(J31/H31))*100</f>
        <v>43.125545759274374</v>
      </c>
      <c r="N31" s="17"/>
      <c r="O31" s="17"/>
      <c r="P31" s="17"/>
      <c r="Q31" s="17"/>
      <c r="R31" s="17"/>
      <c r="S31" s="17"/>
      <c r="T31" s="17"/>
      <c r="W31" s="19"/>
      <c r="AO31" s="19"/>
      <c r="BH31" s="19"/>
      <c r="CA31" s="19"/>
      <c r="CT31" s="19"/>
    </row>
    <row r="32" spans="1:98" ht="15.75" customHeight="1" x14ac:dyDescent="0.25">
      <c r="A32" s="111"/>
      <c r="B32" s="35">
        <v>4</v>
      </c>
      <c r="C32" s="33">
        <f>L261</f>
        <v>4.4119565217391301</v>
      </c>
      <c r="D32" s="34">
        <f>K269</f>
        <v>0.88700000000000001</v>
      </c>
      <c r="E32" s="33">
        <f t="shared" si="34"/>
        <v>3.1039855072463767</v>
      </c>
      <c r="F32" s="33">
        <f t="shared" si="35"/>
        <v>0.52318840579710135</v>
      </c>
      <c r="G32" s="44">
        <f t="shared" si="36"/>
        <v>29.64605403629794</v>
      </c>
      <c r="H32" s="95"/>
      <c r="I32" s="95"/>
      <c r="J32" s="89"/>
      <c r="K32" s="92"/>
      <c r="N32" s="17"/>
      <c r="O32" s="17"/>
      <c r="P32" s="17"/>
      <c r="Q32" s="17"/>
      <c r="R32" s="17"/>
      <c r="S32" s="17"/>
      <c r="T32" s="17"/>
      <c r="W32" s="19"/>
      <c r="AO32" s="19"/>
      <c r="BH32" s="19"/>
      <c r="CA32" s="19"/>
      <c r="CT32" s="19"/>
    </row>
    <row r="33" spans="1:115" ht="15.75" customHeight="1" x14ac:dyDescent="0.25">
      <c r="A33" s="112"/>
      <c r="B33" s="51">
        <v>4</v>
      </c>
      <c r="C33" s="46">
        <f>R261</f>
        <v>4.3793478260869563</v>
      </c>
      <c r="D33" s="47">
        <f>Q269</f>
        <v>0.60399999999999998</v>
      </c>
      <c r="E33" s="46">
        <f t="shared" si="34"/>
        <v>2.0786231884057971</v>
      </c>
      <c r="F33" s="46">
        <f t="shared" si="35"/>
        <v>0.92028985507246375</v>
      </c>
      <c r="G33" s="48">
        <f t="shared" si="36"/>
        <v>52.535782245387594</v>
      </c>
      <c r="H33" s="96"/>
      <c r="I33" s="96"/>
      <c r="J33" s="90"/>
      <c r="K33" s="93"/>
      <c r="N33" s="17"/>
      <c r="O33" s="17"/>
      <c r="P33" s="17"/>
      <c r="Q33" s="17"/>
      <c r="R33" s="17"/>
      <c r="S33" s="17"/>
      <c r="T33" s="17"/>
      <c r="W33" s="19"/>
      <c r="AO33" s="19"/>
      <c r="BH33" s="19"/>
      <c r="CA33" s="19"/>
      <c r="CT33" s="19"/>
    </row>
    <row r="34" spans="1:115" ht="15.75" customHeight="1" x14ac:dyDescent="0.25">
      <c r="B34" s="52">
        <v>3</v>
      </c>
      <c r="C34" s="40">
        <f>F296</f>
        <v>3.872101449275362</v>
      </c>
      <c r="D34" s="41">
        <f>E304</f>
        <v>0.82699999999999996</v>
      </c>
      <c r="E34" s="40">
        <f t="shared" si="34"/>
        <v>2.8865942028985505</v>
      </c>
      <c r="F34" s="40">
        <f t="shared" si="35"/>
        <v>0.39420289855072466</v>
      </c>
      <c r="G34" s="42">
        <f t="shared" si="36"/>
        <v>25.45148311032095</v>
      </c>
      <c r="H34" s="94">
        <f t="shared" ref="H34:I34" si="43">AVERAGE(C36,C35)</f>
        <v>2.9735507246376809</v>
      </c>
      <c r="I34" s="88">
        <f t="shared" si="43"/>
        <v>0.44299999999999995</v>
      </c>
      <c r="J34" s="88">
        <f>(I34-C$7)/C$6</f>
        <v>1.4952898550724636</v>
      </c>
      <c r="K34" s="91">
        <f>(1-(J34/H34))*100</f>
        <v>49.713659071524305</v>
      </c>
      <c r="W34" s="19"/>
      <c r="AO34" s="19"/>
      <c r="BH34" s="19"/>
      <c r="CA34" s="19"/>
      <c r="CT34" s="19"/>
    </row>
    <row r="35" spans="1:115" ht="15.75" customHeight="1" x14ac:dyDescent="0.25">
      <c r="B35" s="35">
        <v>3</v>
      </c>
      <c r="C35" s="33">
        <f>L296</f>
        <v>3.1909420289855071</v>
      </c>
      <c r="D35" s="34">
        <f>K304</f>
        <v>0.59599999999999997</v>
      </c>
      <c r="E35" s="33">
        <f t="shared" si="34"/>
        <v>2.0496376811594201</v>
      </c>
      <c r="F35" s="33">
        <f t="shared" si="35"/>
        <v>0.45652173913043481</v>
      </c>
      <c r="G35" s="44">
        <f t="shared" si="36"/>
        <v>35.767003519927329</v>
      </c>
      <c r="H35" s="95"/>
      <c r="I35" s="89"/>
      <c r="J35" s="89"/>
      <c r="K35" s="92"/>
      <c r="W35" s="19"/>
      <c r="AO35" s="19"/>
      <c r="BH35" s="19"/>
      <c r="CA35" s="19"/>
      <c r="CT35" s="19"/>
    </row>
    <row r="36" spans="1:115" ht="15.75" customHeight="1" x14ac:dyDescent="0.25">
      <c r="B36" s="51">
        <v>3</v>
      </c>
      <c r="C36" s="46">
        <f>R296</f>
        <v>2.7561594202898552</v>
      </c>
      <c r="D36" s="47">
        <f>Q304</f>
        <v>0.28999999999999998</v>
      </c>
      <c r="E36" s="46">
        <f t="shared" si="34"/>
        <v>0.94094202898550716</v>
      </c>
      <c r="F36" s="46">
        <f t="shared" si="35"/>
        <v>0.72608695652173927</v>
      </c>
      <c r="G36" s="48">
        <f t="shared" si="36"/>
        <v>65.860391744445906</v>
      </c>
      <c r="H36" s="96"/>
      <c r="I36" s="90"/>
      <c r="J36" s="90"/>
      <c r="K36" s="93"/>
      <c r="W36" s="19"/>
      <c r="AO36" s="19"/>
      <c r="BH36" s="19"/>
      <c r="CA36" s="19"/>
      <c r="CT36" s="19"/>
    </row>
    <row r="37" spans="1:115" ht="15.75" customHeight="1" x14ac:dyDescent="0.25">
      <c r="B37" s="32"/>
      <c r="C37" s="40"/>
      <c r="D37" s="41"/>
      <c r="E37" s="40"/>
      <c r="F37" s="40"/>
      <c r="G37" s="42"/>
      <c r="H37" s="98"/>
      <c r="I37" s="104"/>
      <c r="J37" s="104"/>
      <c r="K37" s="97"/>
      <c r="W37" s="19"/>
      <c r="AO37" s="19"/>
      <c r="BH37" s="19"/>
      <c r="CA37" s="19"/>
      <c r="CT37" s="19"/>
    </row>
    <row r="38" spans="1:115" ht="15.75" customHeight="1" x14ac:dyDescent="0.25">
      <c r="B38" s="35"/>
      <c r="C38" s="33"/>
      <c r="D38" s="34"/>
      <c r="E38" s="33"/>
      <c r="F38" s="33"/>
      <c r="G38" s="44"/>
      <c r="H38" s="99"/>
      <c r="I38" s="89"/>
      <c r="J38" s="89"/>
      <c r="K38" s="92"/>
      <c r="W38" s="19"/>
      <c r="AO38" s="19"/>
      <c r="BH38" s="19"/>
      <c r="CA38" s="19"/>
      <c r="CT38" s="19"/>
    </row>
    <row r="39" spans="1:115" ht="15.75" customHeight="1" x14ac:dyDescent="0.25">
      <c r="B39" s="51"/>
      <c r="C39" s="46"/>
      <c r="D39" s="47"/>
      <c r="E39" s="46"/>
      <c r="F39" s="46"/>
      <c r="G39" s="48"/>
      <c r="H39" s="100"/>
      <c r="I39" s="90"/>
      <c r="J39" s="90"/>
      <c r="K39" s="93"/>
      <c r="W39" s="19"/>
      <c r="AO39" s="19"/>
      <c r="BH39" s="19"/>
      <c r="CA39" s="19"/>
      <c r="CT39" s="19"/>
    </row>
    <row r="40" spans="1:115" ht="15.75" customHeight="1" x14ac:dyDescent="0.25">
      <c r="B40" s="32"/>
      <c r="C40" s="40"/>
      <c r="D40" s="41"/>
      <c r="E40" s="40"/>
      <c r="F40" s="40"/>
      <c r="G40" s="42"/>
      <c r="H40" s="101"/>
      <c r="I40" s="104"/>
      <c r="J40" s="104"/>
      <c r="K40" s="97"/>
      <c r="W40" s="19"/>
      <c r="AO40" s="19"/>
      <c r="BH40" s="19"/>
      <c r="CA40" s="19"/>
      <c r="CT40" s="19"/>
    </row>
    <row r="41" spans="1:115" ht="15.75" customHeight="1" x14ac:dyDescent="0.25">
      <c r="B41" s="35"/>
      <c r="C41" s="33"/>
      <c r="D41" s="34"/>
      <c r="E41" s="33"/>
      <c r="F41" s="33"/>
      <c r="G41" s="44"/>
      <c r="H41" s="102"/>
      <c r="I41" s="89"/>
      <c r="J41" s="89"/>
      <c r="K41" s="92"/>
      <c r="W41" s="19"/>
      <c r="AO41" s="19"/>
      <c r="BH41" s="19"/>
      <c r="CA41" s="19"/>
      <c r="CT41" s="19"/>
    </row>
    <row r="42" spans="1:115" ht="15.75" customHeight="1" x14ac:dyDescent="0.25">
      <c r="B42" s="51"/>
      <c r="C42" s="46"/>
      <c r="D42" s="47"/>
      <c r="E42" s="46"/>
      <c r="F42" s="46"/>
      <c r="G42" s="48"/>
      <c r="H42" s="103"/>
      <c r="I42" s="90"/>
      <c r="J42" s="90"/>
      <c r="K42" s="93"/>
      <c r="W42" s="19"/>
      <c r="AO42" s="19"/>
      <c r="BH42" s="19"/>
      <c r="CA42" s="19"/>
      <c r="CT42" s="19"/>
    </row>
    <row r="43" spans="1:115" ht="15.75" customHeight="1" x14ac:dyDescent="0.25">
      <c r="B43" s="32"/>
      <c r="C43" s="40"/>
      <c r="D43" s="41"/>
      <c r="E43" s="40"/>
      <c r="F43" s="40"/>
      <c r="G43" s="42"/>
      <c r="H43" s="101"/>
      <c r="I43" s="104"/>
      <c r="J43" s="104"/>
      <c r="K43" s="97"/>
      <c r="W43" s="19"/>
      <c r="AO43" s="19"/>
      <c r="BH43" s="19"/>
      <c r="CA43" s="19"/>
      <c r="CT43" s="19"/>
    </row>
    <row r="44" spans="1:115" ht="15.75" customHeight="1" x14ac:dyDescent="0.25">
      <c r="B44" s="35"/>
      <c r="C44" s="33"/>
      <c r="D44" s="34"/>
      <c r="E44" s="33"/>
      <c r="F44" s="33"/>
      <c r="G44" s="44"/>
      <c r="H44" s="102"/>
      <c r="I44" s="89"/>
      <c r="J44" s="89"/>
      <c r="K44" s="92"/>
      <c r="W44" s="19"/>
      <c r="AO44" s="19"/>
      <c r="BH44" s="19"/>
      <c r="CA44" s="19"/>
      <c r="CT44" s="19"/>
    </row>
    <row r="45" spans="1:115" ht="15.75" customHeight="1" x14ac:dyDescent="0.25">
      <c r="B45" s="51"/>
      <c r="C45" s="46"/>
      <c r="D45" s="47"/>
      <c r="E45" s="46"/>
      <c r="F45" s="46"/>
      <c r="G45" s="48"/>
      <c r="H45" s="103"/>
      <c r="I45" s="90"/>
      <c r="J45" s="90"/>
      <c r="K45" s="93"/>
      <c r="W45" s="19"/>
      <c r="AO45" s="19"/>
      <c r="BH45" s="19"/>
      <c r="CA45" s="19"/>
      <c r="CT45" s="19"/>
    </row>
    <row r="46" spans="1:115" ht="15.75" customHeight="1" x14ac:dyDescent="0.25">
      <c r="W46" s="19"/>
      <c r="AO46" s="19"/>
      <c r="BH46" s="19"/>
      <c r="CA46" s="19"/>
      <c r="CT46" s="19"/>
    </row>
    <row r="47" spans="1:115" ht="15.75" customHeight="1" x14ac:dyDescent="0.25">
      <c r="W47" s="19"/>
      <c r="AO47" s="19"/>
      <c r="BH47" s="19"/>
      <c r="CA47" s="19"/>
      <c r="CT47" s="19"/>
    </row>
    <row r="48" spans="1:115" ht="15.75" customHeight="1" x14ac:dyDescent="0.25">
      <c r="A48" s="53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19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19"/>
      <c r="AP48" s="53"/>
      <c r="AQ48" s="53"/>
      <c r="AR48" s="53"/>
      <c r="AS48" s="53"/>
      <c r="AT48" s="53"/>
      <c r="AU48" s="53"/>
      <c r="AV48" s="53"/>
      <c r="AW48" s="53"/>
      <c r="AX48" s="53"/>
      <c r="AY48" s="53"/>
      <c r="AZ48" s="53"/>
      <c r="BA48" s="53"/>
      <c r="BB48" s="53"/>
      <c r="BC48" s="53"/>
      <c r="BD48" s="53"/>
      <c r="BE48" s="53"/>
      <c r="BF48" s="53"/>
      <c r="BG48" s="53"/>
      <c r="BH48" s="19"/>
      <c r="BI48" s="53"/>
      <c r="BJ48" s="53"/>
      <c r="BK48" s="53"/>
      <c r="BL48" s="53"/>
      <c r="BM48" s="53"/>
      <c r="BN48" s="53"/>
      <c r="BO48" s="53"/>
      <c r="BP48" s="53"/>
      <c r="BQ48" s="53"/>
      <c r="BR48" s="53"/>
      <c r="BS48" s="53"/>
      <c r="BT48" s="53"/>
      <c r="BU48" s="53"/>
      <c r="BV48" s="53"/>
      <c r="BW48" s="53"/>
      <c r="BX48" s="53"/>
      <c r="BY48" s="53"/>
      <c r="BZ48" s="53"/>
      <c r="CA48" s="19"/>
      <c r="CB48" s="53"/>
      <c r="CC48" s="53"/>
      <c r="CD48" s="53"/>
      <c r="CE48" s="53"/>
      <c r="CF48" s="53"/>
      <c r="CG48" s="53"/>
      <c r="CH48" s="53"/>
      <c r="CI48" s="53"/>
      <c r="CJ48" s="53"/>
      <c r="CK48" s="53"/>
      <c r="CL48" s="53"/>
      <c r="CM48" s="53"/>
      <c r="CN48" s="53"/>
      <c r="CO48" s="53"/>
      <c r="CP48" s="53"/>
      <c r="CQ48" s="53"/>
      <c r="CR48" s="53"/>
      <c r="CS48" s="53"/>
      <c r="CT48" s="19"/>
      <c r="CU48" s="53"/>
      <c r="CV48" s="53"/>
      <c r="CW48" s="53"/>
      <c r="CX48" s="53"/>
      <c r="CY48" s="53"/>
      <c r="CZ48" s="53"/>
      <c r="DA48" s="53"/>
      <c r="DB48" s="53"/>
      <c r="DC48" s="53"/>
      <c r="DD48" s="53"/>
      <c r="DE48" s="53"/>
      <c r="DF48" s="53"/>
      <c r="DG48" s="53"/>
      <c r="DH48" s="53"/>
      <c r="DI48" s="53"/>
      <c r="DJ48" s="53"/>
      <c r="DK48" s="53"/>
    </row>
    <row r="49" spans="1:109" ht="15.75" customHeight="1" x14ac:dyDescent="0.25">
      <c r="W49" s="19"/>
      <c r="AO49" s="19"/>
      <c r="AP49" s="105" t="s">
        <v>62</v>
      </c>
      <c r="AQ49" s="86"/>
      <c r="AR49" s="86"/>
      <c r="AS49" s="86"/>
      <c r="AT49" s="86"/>
      <c r="AU49" s="86"/>
      <c r="AV49" s="86"/>
      <c r="AW49" s="86"/>
      <c r="AX49" s="86"/>
      <c r="AY49" s="86"/>
      <c r="AZ49" s="87"/>
      <c r="BH49" s="19"/>
      <c r="BI49" s="105" t="s">
        <v>63</v>
      </c>
      <c r="BJ49" s="86"/>
      <c r="BK49" s="86"/>
      <c r="BL49" s="86"/>
      <c r="BM49" s="86"/>
      <c r="BN49" s="86"/>
      <c r="BO49" s="86"/>
      <c r="BP49" s="86"/>
      <c r="BQ49" s="86"/>
      <c r="BR49" s="86"/>
      <c r="BS49" s="87"/>
      <c r="CA49" s="19"/>
      <c r="CB49" s="105" t="s">
        <v>64</v>
      </c>
      <c r="CC49" s="86"/>
      <c r="CD49" s="86"/>
      <c r="CE49" s="86"/>
      <c r="CF49" s="86"/>
      <c r="CG49" s="86"/>
      <c r="CH49" s="86"/>
      <c r="CI49" s="86"/>
      <c r="CJ49" s="86"/>
      <c r="CK49" s="86"/>
      <c r="CL49" s="87"/>
      <c r="CT49" s="19"/>
      <c r="CU49" s="105" t="s">
        <v>65</v>
      </c>
      <c r="CV49" s="86"/>
      <c r="CW49" s="86"/>
      <c r="CX49" s="86"/>
      <c r="CY49" s="86"/>
      <c r="CZ49" s="86"/>
      <c r="DA49" s="86"/>
      <c r="DB49" s="86"/>
      <c r="DC49" s="86"/>
      <c r="DD49" s="86"/>
      <c r="DE49" s="87"/>
    </row>
    <row r="50" spans="1:109" ht="15.75" customHeight="1" x14ac:dyDescent="0.25">
      <c r="B50" s="29"/>
      <c r="W50" s="19"/>
      <c r="AO50" s="19"/>
      <c r="BH50" s="19"/>
      <c r="CA50" s="19"/>
      <c r="CT50" s="19"/>
    </row>
    <row r="51" spans="1:109" ht="15.75" customHeight="1" x14ac:dyDescent="0.25">
      <c r="A51" s="29"/>
      <c r="C51" s="29"/>
      <c r="W51" s="19"/>
      <c r="AA51" s="2" t="s">
        <v>57</v>
      </c>
      <c r="AO51" s="19"/>
      <c r="BH51" s="19"/>
      <c r="CA51" s="19"/>
      <c r="CT51" s="19"/>
    </row>
    <row r="52" spans="1:109" ht="15.75" customHeight="1" x14ac:dyDescent="0.25">
      <c r="A52" s="29"/>
      <c r="C52" s="29"/>
      <c r="D52" s="54" t="s">
        <v>66</v>
      </c>
      <c r="I52" s="29"/>
      <c r="J52" s="54" t="s">
        <v>67</v>
      </c>
      <c r="O52" s="29"/>
      <c r="P52" s="54" t="s">
        <v>68</v>
      </c>
      <c r="W52" s="19"/>
      <c r="AO52" s="19"/>
      <c r="BH52" s="19"/>
      <c r="CA52" s="19"/>
      <c r="CT52" s="19"/>
    </row>
    <row r="53" spans="1:109" ht="15.75" customHeight="1" x14ac:dyDescent="0.25">
      <c r="G53" s="55" t="s">
        <v>44</v>
      </c>
      <c r="M53" s="55" t="s">
        <v>44</v>
      </c>
      <c r="S53" s="55" t="s">
        <v>44</v>
      </c>
      <c r="W53" s="19"/>
      <c r="AC53" s="29"/>
      <c r="AO53" s="19"/>
      <c r="BH53" s="19"/>
      <c r="CA53" s="19"/>
      <c r="CT53" s="19"/>
    </row>
    <row r="54" spans="1:109" ht="15.75" customHeight="1" x14ac:dyDescent="0.25">
      <c r="C54" s="56" t="s">
        <v>69</v>
      </c>
      <c r="D54" s="57">
        <v>0</v>
      </c>
      <c r="E54" s="58" t="s">
        <v>16</v>
      </c>
      <c r="F54" s="29"/>
      <c r="G54" s="27">
        <f>(1-(F64/F56))*100</f>
        <v>0</v>
      </c>
      <c r="H54" s="27"/>
      <c r="I54" s="59" t="s">
        <v>69</v>
      </c>
      <c r="J54" s="60">
        <f>$B14</f>
        <v>0</v>
      </c>
      <c r="K54" s="61" t="s">
        <v>16</v>
      </c>
      <c r="L54" s="62"/>
      <c r="M54" s="27">
        <f>(1-(L64/L56))*100</f>
        <v>0</v>
      </c>
      <c r="N54" s="27"/>
      <c r="O54" s="59" t="s">
        <v>69</v>
      </c>
      <c r="P54" s="60">
        <f>$B15</f>
        <v>0</v>
      </c>
      <c r="Q54" s="61" t="s">
        <v>16</v>
      </c>
      <c r="R54" s="62"/>
      <c r="S54" s="27">
        <f>(1-(R64/R56))*100</f>
        <v>0</v>
      </c>
      <c r="W54" s="19"/>
      <c r="Z54" s="56" t="s">
        <v>69</v>
      </c>
      <c r="AA54" s="57">
        <f>$B14</f>
        <v>0</v>
      </c>
      <c r="AB54" s="58" t="s">
        <v>16</v>
      </c>
      <c r="AC54" s="58" t="s">
        <v>70</v>
      </c>
      <c r="AE54" s="55" t="s">
        <v>44</v>
      </c>
      <c r="AO54" s="19"/>
      <c r="BH54" s="19"/>
      <c r="CA54" s="19"/>
      <c r="CT54" s="19"/>
    </row>
    <row r="55" spans="1:109" ht="15.75" customHeight="1" x14ac:dyDescent="0.25">
      <c r="C55" s="56" t="s">
        <v>71</v>
      </c>
      <c r="D55" s="56" t="s">
        <v>72</v>
      </c>
      <c r="E55" s="56" t="s">
        <v>73</v>
      </c>
      <c r="F55" s="56" t="s">
        <v>74</v>
      </c>
      <c r="G55" s="56" t="s">
        <v>75</v>
      </c>
      <c r="I55" s="56" t="s">
        <v>71</v>
      </c>
      <c r="J55" s="56" t="s">
        <v>72</v>
      </c>
      <c r="K55" s="56" t="s">
        <v>73</v>
      </c>
      <c r="L55" s="56" t="s">
        <v>74</v>
      </c>
      <c r="M55" s="56" t="s">
        <v>75</v>
      </c>
      <c r="O55" s="56" t="s">
        <v>71</v>
      </c>
      <c r="P55" s="56" t="s">
        <v>72</v>
      </c>
      <c r="Q55" s="56" t="s">
        <v>73</v>
      </c>
      <c r="R55" s="56" t="s">
        <v>74</v>
      </c>
      <c r="S55" s="56" t="s">
        <v>75</v>
      </c>
      <c r="W55" s="19"/>
      <c r="AA55" s="56" t="s">
        <v>72</v>
      </c>
      <c r="AB55" s="56" t="s">
        <v>74</v>
      </c>
      <c r="AC55" s="56" t="s">
        <v>74</v>
      </c>
      <c r="AE55" s="27"/>
      <c r="AO55" s="19"/>
      <c r="BH55" s="19"/>
      <c r="CA55" s="19"/>
      <c r="CT55" s="19"/>
    </row>
    <row r="56" spans="1:109" ht="15.75" customHeight="1" x14ac:dyDescent="0.25">
      <c r="A56" s="26"/>
      <c r="C56" s="63"/>
      <c r="D56" s="18"/>
      <c r="E56" s="64"/>
      <c r="F56" s="65">
        <f t="shared" ref="F56:F64" si="44">(E56-$C$7)/$C$6</f>
        <v>-0.10978260869565216</v>
      </c>
      <c r="G56" s="65">
        <f>(1-D$54/F56)*100</f>
        <v>100</v>
      </c>
      <c r="I56" s="66"/>
      <c r="J56" s="18">
        <v>0</v>
      </c>
      <c r="K56" s="64"/>
      <c r="L56" s="65">
        <f t="shared" ref="L56:L64" si="45">(K56-$C$7)/$C$6</f>
        <v>-0.10978260869565216</v>
      </c>
      <c r="M56" s="65">
        <f>(1-J$54/L56)*100</f>
        <v>100</v>
      </c>
      <c r="O56" s="66"/>
      <c r="P56" s="18">
        <v>0</v>
      </c>
      <c r="Q56" s="64"/>
      <c r="R56" s="65">
        <f t="shared" ref="R56:R64" si="46">(Q56-$C$7)/$C$6</f>
        <v>-0.10978260869565216</v>
      </c>
      <c r="S56" s="65">
        <f>(1-P$54/R56)*100</f>
        <v>100</v>
      </c>
      <c r="W56" s="19"/>
      <c r="AA56" s="18">
        <v>0</v>
      </c>
      <c r="AB56" s="65"/>
      <c r="AC56" s="65">
        <f>STDEVA(F56,L56,R56)</f>
        <v>0</v>
      </c>
      <c r="AO56" s="19"/>
      <c r="BH56" s="19"/>
      <c r="CA56" s="19"/>
      <c r="CT56" s="19"/>
    </row>
    <row r="57" spans="1:109" ht="15.75" customHeight="1" x14ac:dyDescent="0.25">
      <c r="A57" s="26"/>
      <c r="C57" s="63"/>
      <c r="D57" s="67"/>
      <c r="E57" s="64"/>
      <c r="F57" s="65">
        <f t="shared" si="44"/>
        <v>-0.10978260869565216</v>
      </c>
      <c r="G57" s="65">
        <f t="shared" ref="G57:G64" si="47">(1-F56/F57)*100</f>
        <v>0</v>
      </c>
      <c r="I57" s="66"/>
      <c r="J57" s="67">
        <v>0.5</v>
      </c>
      <c r="K57" s="64"/>
      <c r="L57" s="65">
        <f t="shared" si="45"/>
        <v>-0.10978260869565216</v>
      </c>
      <c r="M57" s="65">
        <f t="shared" ref="M57:M64" si="48">(1-L56/L57)*100</f>
        <v>0</v>
      </c>
      <c r="O57" s="66"/>
      <c r="P57" s="67">
        <v>0.5</v>
      </c>
      <c r="Q57" s="64"/>
      <c r="R57" s="65">
        <f t="shared" si="46"/>
        <v>-0.10978260869565216</v>
      </c>
      <c r="S57" s="65">
        <f t="shared" ref="S57:S64" si="49">(1-R56/R57)*100</f>
        <v>0</v>
      </c>
      <c r="W57" s="19"/>
      <c r="AA57" s="67">
        <v>0.5</v>
      </c>
      <c r="AB57" s="65"/>
      <c r="AC57" s="65">
        <f>STDEVA(F57,L57)</f>
        <v>0</v>
      </c>
      <c r="AO57" s="19"/>
      <c r="BH57" s="19"/>
      <c r="CA57" s="19"/>
      <c r="CT57" s="19"/>
    </row>
    <row r="58" spans="1:109" ht="15.75" customHeight="1" x14ac:dyDescent="0.25">
      <c r="A58" s="26"/>
      <c r="C58" s="63"/>
      <c r="D58" s="18"/>
      <c r="E58" s="64"/>
      <c r="F58" s="65">
        <f t="shared" si="44"/>
        <v>-0.10978260869565216</v>
      </c>
      <c r="G58" s="65">
        <f t="shared" si="47"/>
        <v>0</v>
      </c>
      <c r="H58" s="29"/>
      <c r="I58" s="66"/>
      <c r="J58" s="18">
        <v>1</v>
      </c>
      <c r="K58" s="64"/>
      <c r="L58" s="65">
        <f t="shared" si="45"/>
        <v>-0.10978260869565216</v>
      </c>
      <c r="M58" s="65">
        <f t="shared" si="48"/>
        <v>0</v>
      </c>
      <c r="O58" s="66"/>
      <c r="P58" s="18">
        <v>1</v>
      </c>
      <c r="Q58" s="64"/>
      <c r="R58" s="65">
        <f t="shared" si="46"/>
        <v>-0.10978260869565216</v>
      </c>
      <c r="S58" s="65">
        <f t="shared" si="49"/>
        <v>0</v>
      </c>
      <c r="W58" s="19"/>
      <c r="AA58" s="18">
        <v>1</v>
      </c>
      <c r="AB58" s="65"/>
      <c r="AC58" s="65">
        <f t="shared" ref="AC58:AC64" si="50">STDEVA(F58,L58,R58)</f>
        <v>0</v>
      </c>
      <c r="AO58" s="19"/>
      <c r="BH58" s="19"/>
      <c r="CA58" s="19"/>
      <c r="CT58" s="19"/>
    </row>
    <row r="59" spans="1:109" ht="15.75" customHeight="1" x14ac:dyDescent="0.25">
      <c r="A59" s="26"/>
      <c r="B59" s="29"/>
      <c r="C59" s="63"/>
      <c r="D59" s="18"/>
      <c r="E59" s="64"/>
      <c r="F59" s="65">
        <f t="shared" si="44"/>
        <v>-0.10978260869565216</v>
      </c>
      <c r="G59" s="65">
        <f t="shared" si="47"/>
        <v>0</v>
      </c>
      <c r="H59" s="29"/>
      <c r="I59" s="66"/>
      <c r="J59" s="18">
        <v>1.5</v>
      </c>
      <c r="K59" s="64"/>
      <c r="L59" s="65">
        <f t="shared" si="45"/>
        <v>-0.10978260869565216</v>
      </c>
      <c r="M59" s="65">
        <f t="shared" si="48"/>
        <v>0</v>
      </c>
      <c r="O59" s="66"/>
      <c r="P59" s="18">
        <v>1.5</v>
      </c>
      <c r="Q59" s="64"/>
      <c r="R59" s="65">
        <f t="shared" si="46"/>
        <v>-0.10978260869565216</v>
      </c>
      <c r="S59" s="65">
        <f t="shared" si="49"/>
        <v>0</v>
      </c>
      <c r="W59" s="19"/>
      <c r="AA59" s="18">
        <v>1.5</v>
      </c>
      <c r="AB59" s="65"/>
      <c r="AC59" s="65">
        <f t="shared" si="50"/>
        <v>0</v>
      </c>
      <c r="AO59" s="19"/>
      <c r="BH59" s="19"/>
      <c r="CA59" s="19"/>
      <c r="CT59" s="19"/>
    </row>
    <row r="60" spans="1:109" ht="15.75" customHeight="1" x14ac:dyDescent="0.25">
      <c r="A60" s="26"/>
      <c r="C60" s="63"/>
      <c r="D60" s="18"/>
      <c r="E60" s="64"/>
      <c r="F60" s="65">
        <f t="shared" si="44"/>
        <v>-0.10978260869565216</v>
      </c>
      <c r="G60" s="65">
        <f t="shared" si="47"/>
        <v>0</v>
      </c>
      <c r="I60" s="66"/>
      <c r="J60" s="18">
        <v>2</v>
      </c>
      <c r="K60" s="64"/>
      <c r="L60" s="65">
        <f t="shared" si="45"/>
        <v>-0.10978260869565216</v>
      </c>
      <c r="M60" s="65">
        <f t="shared" si="48"/>
        <v>0</v>
      </c>
      <c r="O60" s="66"/>
      <c r="P60" s="18">
        <v>2</v>
      </c>
      <c r="Q60" s="64"/>
      <c r="R60" s="65">
        <f t="shared" si="46"/>
        <v>-0.10978260869565216</v>
      </c>
      <c r="S60" s="65">
        <f t="shared" si="49"/>
        <v>0</v>
      </c>
      <c r="W60" s="19"/>
      <c r="AA60" s="18">
        <v>2</v>
      </c>
      <c r="AB60" s="65"/>
      <c r="AC60" s="65">
        <f t="shared" si="50"/>
        <v>0</v>
      </c>
      <c r="AO60" s="19"/>
      <c r="BH60" s="19"/>
      <c r="CA60" s="19"/>
      <c r="CT60" s="19"/>
    </row>
    <row r="61" spans="1:109" ht="15.75" customHeight="1" x14ac:dyDescent="0.25">
      <c r="A61" s="26"/>
      <c r="C61" s="63"/>
      <c r="D61" s="18"/>
      <c r="E61" s="64"/>
      <c r="F61" s="65">
        <f t="shared" si="44"/>
        <v>-0.10978260869565216</v>
      </c>
      <c r="G61" s="65">
        <f t="shared" si="47"/>
        <v>0</v>
      </c>
      <c r="I61" s="66"/>
      <c r="J61" s="18">
        <v>3</v>
      </c>
      <c r="K61" s="64"/>
      <c r="L61" s="65">
        <f t="shared" si="45"/>
        <v>-0.10978260869565216</v>
      </c>
      <c r="M61" s="65">
        <f t="shared" si="48"/>
        <v>0</v>
      </c>
      <c r="O61" s="66"/>
      <c r="P61" s="18">
        <v>3</v>
      </c>
      <c r="Q61" s="64"/>
      <c r="R61" s="65">
        <f t="shared" si="46"/>
        <v>-0.10978260869565216</v>
      </c>
      <c r="S61" s="65">
        <f t="shared" si="49"/>
        <v>0</v>
      </c>
      <c r="W61" s="19"/>
      <c r="AA61" s="18">
        <v>3</v>
      </c>
      <c r="AB61" s="65"/>
      <c r="AC61" s="65">
        <f t="shared" si="50"/>
        <v>0</v>
      </c>
      <c r="AO61" s="19"/>
      <c r="BH61" s="19"/>
      <c r="CA61" s="19"/>
      <c r="CT61" s="19"/>
    </row>
    <row r="62" spans="1:109" ht="15.75" customHeight="1" x14ac:dyDescent="0.25">
      <c r="A62" s="26"/>
      <c r="C62" s="63"/>
      <c r="D62" s="18"/>
      <c r="E62" s="64"/>
      <c r="F62" s="65">
        <f t="shared" si="44"/>
        <v>-0.10978260869565216</v>
      </c>
      <c r="G62" s="65">
        <f t="shared" si="47"/>
        <v>0</v>
      </c>
      <c r="I62" s="66"/>
      <c r="J62" s="18">
        <v>4</v>
      </c>
      <c r="K62" s="64"/>
      <c r="L62" s="65">
        <f t="shared" si="45"/>
        <v>-0.10978260869565216</v>
      </c>
      <c r="M62" s="65">
        <f t="shared" si="48"/>
        <v>0</v>
      </c>
      <c r="O62" s="66"/>
      <c r="P62" s="18">
        <v>4</v>
      </c>
      <c r="Q62" s="64"/>
      <c r="R62" s="65">
        <f t="shared" si="46"/>
        <v>-0.10978260869565216</v>
      </c>
      <c r="S62" s="65">
        <f t="shared" si="49"/>
        <v>0</v>
      </c>
      <c r="W62" s="19"/>
      <c r="AA62" s="18">
        <v>4</v>
      </c>
      <c r="AB62" s="65"/>
      <c r="AC62" s="65">
        <f t="shared" si="50"/>
        <v>0</v>
      </c>
      <c r="AO62" s="19"/>
      <c r="BH62" s="19"/>
      <c r="CA62" s="19"/>
      <c r="CT62" s="19"/>
    </row>
    <row r="63" spans="1:109" ht="15.75" customHeight="1" x14ac:dyDescent="0.25">
      <c r="A63" s="26"/>
      <c r="C63" s="63"/>
      <c r="D63" s="18"/>
      <c r="E63" s="68"/>
      <c r="F63" s="65">
        <f t="shared" si="44"/>
        <v>-0.10978260869565216</v>
      </c>
      <c r="G63" s="65">
        <f t="shared" si="47"/>
        <v>0</v>
      </c>
      <c r="I63" s="66"/>
      <c r="J63" s="18">
        <v>5</v>
      </c>
      <c r="K63" s="64"/>
      <c r="L63" s="65">
        <f t="shared" si="45"/>
        <v>-0.10978260869565216</v>
      </c>
      <c r="M63" s="65">
        <f t="shared" si="48"/>
        <v>0</v>
      </c>
      <c r="O63" s="66"/>
      <c r="P63" s="18">
        <v>5</v>
      </c>
      <c r="Q63" s="64"/>
      <c r="R63" s="65">
        <f t="shared" si="46"/>
        <v>-0.10978260869565216</v>
      </c>
      <c r="S63" s="65">
        <f t="shared" si="49"/>
        <v>0</v>
      </c>
      <c r="W63" s="19"/>
      <c r="AA63" s="18">
        <v>5</v>
      </c>
      <c r="AB63" s="65"/>
      <c r="AC63" s="65">
        <f t="shared" si="50"/>
        <v>0</v>
      </c>
      <c r="AO63" s="19"/>
      <c r="BH63" s="19"/>
      <c r="CA63" s="19"/>
      <c r="CT63" s="19"/>
    </row>
    <row r="64" spans="1:109" ht="15.75" customHeight="1" x14ac:dyDescent="0.25">
      <c r="A64" s="26"/>
      <c r="C64" s="63"/>
      <c r="D64" s="18"/>
      <c r="E64" s="68"/>
      <c r="F64" s="65">
        <f t="shared" si="44"/>
        <v>-0.10978260869565216</v>
      </c>
      <c r="G64" s="65">
        <f t="shared" si="47"/>
        <v>0</v>
      </c>
      <c r="I64" s="66"/>
      <c r="J64" s="18">
        <v>6</v>
      </c>
      <c r="K64" s="64"/>
      <c r="L64" s="65">
        <f t="shared" si="45"/>
        <v>-0.10978260869565216</v>
      </c>
      <c r="M64" s="65">
        <f t="shared" si="48"/>
        <v>0</v>
      </c>
      <c r="O64" s="66"/>
      <c r="P64" s="18">
        <v>6</v>
      </c>
      <c r="Q64" s="64"/>
      <c r="R64" s="65">
        <f t="shared" si="46"/>
        <v>-0.10978260869565216</v>
      </c>
      <c r="S64" s="65">
        <f t="shared" si="49"/>
        <v>0</v>
      </c>
      <c r="W64" s="19"/>
      <c r="AA64" s="18">
        <v>6</v>
      </c>
      <c r="AB64" s="65"/>
      <c r="AC64" s="65">
        <f t="shared" si="50"/>
        <v>0</v>
      </c>
      <c r="AO64" s="19"/>
      <c r="BH64" s="19"/>
      <c r="CA64" s="19"/>
      <c r="CT64" s="19"/>
    </row>
    <row r="65" spans="1:98" ht="15.75" customHeight="1" x14ac:dyDescent="0.25">
      <c r="A65" s="29"/>
      <c r="H65" s="29"/>
      <c r="I65" s="29"/>
      <c r="J65" s="29"/>
      <c r="K65" s="29"/>
      <c r="L65" s="29"/>
      <c r="M65" s="29"/>
      <c r="W65" s="19"/>
      <c r="AO65" s="19"/>
      <c r="BH65" s="19"/>
      <c r="CA65" s="19"/>
      <c r="CT65" s="19"/>
    </row>
    <row r="66" spans="1:98" ht="15.75" customHeight="1" x14ac:dyDescent="0.25">
      <c r="A66" s="29"/>
      <c r="H66" s="29"/>
      <c r="I66" s="29"/>
      <c r="J66" s="29"/>
      <c r="K66" s="29"/>
      <c r="L66" s="29"/>
      <c r="M66" s="29"/>
      <c r="W66" s="19"/>
      <c r="AO66" s="19"/>
      <c r="BH66" s="19"/>
      <c r="CA66" s="19"/>
      <c r="CT66" s="19"/>
    </row>
    <row r="67" spans="1:98" ht="15.75" customHeight="1" x14ac:dyDescent="0.25">
      <c r="A67" s="29"/>
      <c r="H67" s="29"/>
      <c r="I67" s="29"/>
      <c r="J67" s="29"/>
      <c r="K67" s="29"/>
      <c r="L67" s="29"/>
      <c r="M67" s="29"/>
      <c r="W67" s="19"/>
      <c r="AO67" s="19"/>
      <c r="BH67" s="19"/>
      <c r="CA67" s="19"/>
      <c r="CT67" s="19"/>
    </row>
    <row r="68" spans="1:98" ht="15.75" customHeight="1" x14ac:dyDescent="0.25">
      <c r="A68" s="29"/>
      <c r="H68" s="29"/>
      <c r="I68" s="29"/>
      <c r="J68" s="29"/>
      <c r="K68" s="29"/>
      <c r="L68" s="29"/>
      <c r="M68" s="29"/>
      <c r="W68" s="19"/>
      <c r="AO68" s="19"/>
      <c r="BH68" s="19"/>
      <c r="CA68" s="19"/>
      <c r="CT68" s="19"/>
    </row>
    <row r="69" spans="1:98" ht="15.75" customHeight="1" x14ac:dyDescent="0.25">
      <c r="A69" s="29"/>
      <c r="H69" s="29"/>
      <c r="I69" s="29"/>
      <c r="J69" s="29"/>
      <c r="K69" s="29"/>
      <c r="L69" s="29"/>
      <c r="M69" s="29"/>
      <c r="W69" s="19"/>
      <c r="AO69" s="19"/>
      <c r="BH69" s="19"/>
      <c r="CA69" s="19"/>
      <c r="CT69" s="19"/>
    </row>
    <row r="70" spans="1:98" ht="15.75" customHeight="1" x14ac:dyDescent="0.25">
      <c r="A70" s="29"/>
      <c r="H70" s="29"/>
      <c r="I70" s="29"/>
      <c r="J70" s="29"/>
      <c r="K70" s="29"/>
      <c r="L70" s="29"/>
      <c r="M70" s="29"/>
      <c r="W70" s="19"/>
      <c r="AO70" s="19"/>
      <c r="BH70" s="19"/>
      <c r="CA70" s="19"/>
      <c r="CT70" s="19"/>
    </row>
    <row r="71" spans="1:98" ht="15.75" customHeight="1" x14ac:dyDescent="0.25">
      <c r="A71" s="29"/>
      <c r="H71" s="29"/>
      <c r="I71" s="29"/>
      <c r="J71" s="29"/>
      <c r="K71" s="29"/>
      <c r="L71" s="29"/>
      <c r="M71" s="29"/>
      <c r="W71" s="19"/>
      <c r="AO71" s="19"/>
      <c r="BH71" s="19"/>
      <c r="CA71" s="19"/>
      <c r="CT71" s="19"/>
    </row>
    <row r="72" spans="1:98" ht="15.75" customHeight="1" x14ac:dyDescent="0.25">
      <c r="A72" s="29"/>
      <c r="G72" s="29"/>
      <c r="H72" s="29"/>
      <c r="I72" s="29"/>
      <c r="J72" s="29"/>
      <c r="K72" s="29"/>
      <c r="L72" s="29"/>
      <c r="M72" s="29"/>
      <c r="W72" s="19"/>
      <c r="AO72" s="19"/>
      <c r="BH72" s="19"/>
      <c r="CA72" s="19"/>
      <c r="CT72" s="19"/>
    </row>
    <row r="73" spans="1:98" ht="15.75" customHeight="1" x14ac:dyDescent="0.25">
      <c r="A73" s="29"/>
      <c r="G73" s="29"/>
      <c r="H73" s="29"/>
      <c r="I73" s="29"/>
      <c r="J73" s="29"/>
      <c r="K73" s="29"/>
      <c r="L73" s="29"/>
      <c r="M73" s="29"/>
      <c r="W73" s="19"/>
      <c r="AO73" s="19"/>
      <c r="BH73" s="19"/>
      <c r="CA73" s="19"/>
      <c r="CT73" s="19"/>
    </row>
    <row r="74" spans="1:98" ht="15.75" customHeight="1" x14ac:dyDescent="0.25">
      <c r="A74" s="29"/>
      <c r="G74" s="29"/>
      <c r="H74" s="29"/>
      <c r="I74" s="29"/>
      <c r="J74" s="29"/>
      <c r="K74" s="29"/>
      <c r="L74" s="29"/>
      <c r="M74" s="29"/>
      <c r="W74" s="19"/>
      <c r="AO74" s="19"/>
      <c r="BH74" s="19"/>
      <c r="CA74" s="19"/>
      <c r="CT74" s="19"/>
    </row>
    <row r="75" spans="1:98" ht="15.75" customHeight="1" x14ac:dyDescent="0.25">
      <c r="A75" s="29"/>
      <c r="G75" s="29"/>
      <c r="H75" s="29"/>
      <c r="I75" s="29"/>
      <c r="J75" s="29"/>
      <c r="K75" s="29"/>
      <c r="L75" s="29"/>
      <c r="M75" s="29"/>
      <c r="W75" s="19"/>
      <c r="AO75" s="19"/>
      <c r="BH75" s="19"/>
      <c r="CA75" s="19"/>
      <c r="CT75" s="19"/>
    </row>
    <row r="76" spans="1:98" ht="15.75" customHeight="1" x14ac:dyDescent="0.25">
      <c r="A76" s="69"/>
      <c r="G76" s="29"/>
      <c r="H76" s="29"/>
      <c r="I76" s="29"/>
      <c r="J76" s="29"/>
      <c r="K76" s="29"/>
      <c r="L76" s="29"/>
      <c r="M76" s="29"/>
      <c r="W76" s="19"/>
      <c r="AO76" s="19"/>
      <c r="BH76" s="19"/>
      <c r="CA76" s="19"/>
      <c r="CT76" s="19"/>
    </row>
    <row r="77" spans="1:98" ht="15.75" customHeight="1" x14ac:dyDescent="0.25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W77" s="19"/>
      <c r="AO77" s="19"/>
      <c r="BH77" s="19"/>
      <c r="CA77" s="19"/>
      <c r="CT77" s="19"/>
    </row>
    <row r="78" spans="1:98" ht="15.75" customHeight="1" x14ac:dyDescent="0.25">
      <c r="W78" s="19"/>
      <c r="AO78" s="19"/>
      <c r="BH78" s="19"/>
      <c r="CA78" s="19"/>
      <c r="CT78" s="19"/>
    </row>
    <row r="79" spans="1:98" ht="15.75" customHeight="1" x14ac:dyDescent="0.25">
      <c r="W79" s="19"/>
      <c r="AO79" s="19"/>
      <c r="BH79" s="19"/>
      <c r="CA79" s="19"/>
      <c r="CT79" s="19"/>
    </row>
    <row r="80" spans="1:98" ht="15.75" customHeight="1" x14ac:dyDescent="0.25">
      <c r="W80" s="19"/>
      <c r="AO80" s="19"/>
      <c r="BH80" s="19"/>
      <c r="CA80" s="19"/>
      <c r="CT80" s="19"/>
    </row>
    <row r="81" spans="1:115" ht="15.75" customHeight="1" x14ac:dyDescent="0.25">
      <c r="W81" s="19"/>
      <c r="AO81" s="19"/>
      <c r="BH81" s="19"/>
      <c r="CA81" s="19"/>
      <c r="CT81" s="19"/>
    </row>
    <row r="82" spans="1:115" ht="15.75" customHeight="1" x14ac:dyDescent="0.25">
      <c r="W82" s="19"/>
      <c r="AO82" s="19"/>
      <c r="BH82" s="19"/>
      <c r="CA82" s="19"/>
      <c r="CT82" s="19"/>
    </row>
    <row r="83" spans="1:115" ht="15.75" customHeight="1" x14ac:dyDescent="0.25">
      <c r="W83" s="19"/>
      <c r="AO83" s="19"/>
      <c r="BH83" s="19"/>
      <c r="CA83" s="19"/>
      <c r="CT83" s="19"/>
    </row>
    <row r="84" spans="1:115" ht="15.75" customHeight="1" x14ac:dyDescent="0.25">
      <c r="A84" s="53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19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19"/>
      <c r="AP84" s="53"/>
      <c r="AQ84" s="53"/>
      <c r="AR84" s="53"/>
      <c r="AS84" s="53"/>
      <c r="AT84" s="53"/>
      <c r="AU84" s="53"/>
      <c r="AV84" s="53"/>
      <c r="AW84" s="53"/>
      <c r="AX84" s="53"/>
      <c r="AY84" s="53"/>
      <c r="AZ84" s="53"/>
      <c r="BA84" s="53"/>
      <c r="BB84" s="53"/>
      <c r="BC84" s="53"/>
      <c r="BD84" s="53"/>
      <c r="BE84" s="53"/>
      <c r="BF84" s="53"/>
      <c r="BG84" s="53"/>
      <c r="BH84" s="19"/>
      <c r="BI84" s="53"/>
      <c r="BJ84" s="53"/>
      <c r="BK84" s="53"/>
      <c r="BL84" s="53"/>
      <c r="BM84" s="53"/>
      <c r="BN84" s="53"/>
      <c r="BO84" s="53"/>
      <c r="BP84" s="53"/>
      <c r="BQ84" s="53"/>
      <c r="BR84" s="53"/>
      <c r="BS84" s="53"/>
      <c r="BT84" s="53"/>
      <c r="BU84" s="53"/>
      <c r="BV84" s="53"/>
      <c r="BW84" s="53"/>
      <c r="BX84" s="53"/>
      <c r="BY84" s="53"/>
      <c r="BZ84" s="53"/>
      <c r="CA84" s="19"/>
      <c r="CB84" s="53"/>
      <c r="CC84" s="53"/>
      <c r="CD84" s="53"/>
      <c r="CE84" s="53"/>
      <c r="CF84" s="53"/>
      <c r="CG84" s="53"/>
      <c r="CH84" s="53"/>
      <c r="CI84" s="53"/>
      <c r="CJ84" s="53"/>
      <c r="CK84" s="53"/>
      <c r="CL84" s="53"/>
      <c r="CM84" s="53"/>
      <c r="CN84" s="53"/>
      <c r="CO84" s="53"/>
      <c r="CP84" s="53"/>
      <c r="CQ84" s="53"/>
      <c r="CR84" s="53"/>
      <c r="CS84" s="53"/>
      <c r="CT84" s="19"/>
      <c r="CU84" s="53"/>
      <c r="CV84" s="53"/>
      <c r="CW84" s="53"/>
      <c r="CX84" s="53"/>
      <c r="CY84" s="53"/>
      <c r="CZ84" s="53"/>
      <c r="DA84" s="53"/>
      <c r="DB84" s="53"/>
      <c r="DC84" s="53"/>
      <c r="DD84" s="53"/>
      <c r="DE84" s="53"/>
      <c r="DF84" s="53"/>
      <c r="DG84" s="53"/>
      <c r="DH84" s="53"/>
      <c r="DI84" s="53"/>
      <c r="DJ84" s="53"/>
      <c r="DK84" s="53"/>
    </row>
    <row r="85" spans="1:115" ht="15.75" customHeight="1" x14ac:dyDescent="0.25">
      <c r="B85" s="29"/>
      <c r="W85" s="19"/>
      <c r="AO85" s="19"/>
      <c r="BH85" s="19"/>
      <c r="CA85" s="19"/>
      <c r="CT85" s="19"/>
    </row>
    <row r="86" spans="1:115" ht="15.75" customHeight="1" x14ac:dyDescent="0.25">
      <c r="A86" s="29"/>
      <c r="C86" s="29"/>
      <c r="W86" s="19"/>
      <c r="AO86" s="19"/>
      <c r="AV86" s="2" t="s">
        <v>76</v>
      </c>
      <c r="AW86" s="70"/>
      <c r="AX86" s="71" t="s">
        <v>49</v>
      </c>
      <c r="AY86" s="71" t="s">
        <v>77</v>
      </c>
      <c r="AZ86" s="72"/>
      <c r="BH86" s="19"/>
      <c r="BN86" s="2" t="s">
        <v>76</v>
      </c>
      <c r="BO86" s="70"/>
      <c r="BP86" s="71" t="s">
        <v>49</v>
      </c>
      <c r="BQ86" s="71" t="s">
        <v>77</v>
      </c>
      <c r="BR86" s="72"/>
      <c r="CA86" s="19"/>
      <c r="CH86" s="2" t="s">
        <v>76</v>
      </c>
      <c r="CI86" s="70"/>
      <c r="CJ86" s="71" t="s">
        <v>49</v>
      </c>
      <c r="CK86" s="71" t="s">
        <v>77</v>
      </c>
      <c r="CL86" s="72"/>
      <c r="CT86" s="19"/>
      <c r="CZ86" s="2" t="s">
        <v>76</v>
      </c>
      <c r="DA86" s="70"/>
      <c r="DB86" s="71" t="s">
        <v>49</v>
      </c>
      <c r="DC86" s="71" t="s">
        <v>77</v>
      </c>
      <c r="DD86" s="72"/>
    </row>
    <row r="87" spans="1:115" ht="15.75" customHeight="1" x14ac:dyDescent="0.25">
      <c r="A87" s="29"/>
      <c r="C87" s="29"/>
      <c r="D87" s="54" t="s">
        <v>66</v>
      </c>
      <c r="I87" s="29"/>
      <c r="J87" s="54" t="s">
        <v>67</v>
      </c>
      <c r="O87" s="29"/>
      <c r="P87" s="54" t="s">
        <v>68</v>
      </c>
      <c r="W87" s="19"/>
      <c r="AO87" s="19"/>
      <c r="AW87" s="73"/>
      <c r="AX87" s="2">
        <f t="array" ref="AX87:AY91">LINEST(AU92:AU98,AQ92:AQ98,FALSE,TRUE)</f>
        <v>-0.51279651051086583</v>
      </c>
      <c r="AY87" s="2">
        <v>0</v>
      </c>
      <c r="AZ87" s="74"/>
      <c r="BH87" s="19"/>
      <c r="BO87" s="73"/>
      <c r="BP87" s="2">
        <f t="array" ref="BP87:BQ91">LINEST(BM92:BM99,BJ92:BJ99,TRUE,TRUE)</f>
        <v>0.53831085180625027</v>
      </c>
      <c r="BQ87" s="2">
        <v>1.1176631033673918</v>
      </c>
      <c r="BR87" s="74"/>
      <c r="BS87" s="27"/>
      <c r="CA87" s="19"/>
      <c r="CI87" s="73"/>
      <c r="CJ87" s="2">
        <f t="array" ref="CJ87:CK91">LINEST(CG91:CG98,CC91:CC98,FALSE,TRUE)</f>
        <v>-0.10214026870897422</v>
      </c>
      <c r="CK87" s="2">
        <v>0</v>
      </c>
      <c r="CL87" s="74"/>
      <c r="CT87" s="19"/>
      <c r="DA87" s="73"/>
      <c r="DB87" s="2">
        <f t="array" ref="DB87:DC91">LINEST(CY92:CY99,CV92:CV99,FALSE,TRUE)</f>
        <v>1.2212221472009843E-2</v>
      </c>
      <c r="DC87" s="2">
        <v>0</v>
      </c>
      <c r="DD87" s="74"/>
      <c r="DE87" s="27"/>
    </row>
    <row r="88" spans="1:115" ht="15.75" customHeight="1" x14ac:dyDescent="0.25">
      <c r="G88" s="55" t="s">
        <v>44</v>
      </c>
      <c r="M88" s="55" t="s">
        <v>44</v>
      </c>
      <c r="S88" s="55" t="s">
        <v>44</v>
      </c>
      <c r="W88" s="19"/>
      <c r="AO88" s="19"/>
      <c r="AW88" s="73" t="s">
        <v>78</v>
      </c>
      <c r="AX88" s="2">
        <v>9.7796525042989583E-3</v>
      </c>
      <c r="AY88" s="2" t="e">
        <v>#N/A</v>
      </c>
      <c r="AZ88" s="74"/>
      <c r="BB88" s="2" t="s">
        <v>79</v>
      </c>
      <c r="BC88" s="2" t="s">
        <v>80</v>
      </c>
      <c r="BD88" s="2" t="s">
        <v>81</v>
      </c>
      <c r="BH88" s="19"/>
      <c r="BO88" s="73" t="s">
        <v>78</v>
      </c>
      <c r="BP88" s="2">
        <v>1.4526172154218227E-2</v>
      </c>
      <c r="BQ88" s="2">
        <v>4.9660604157052389E-2</v>
      </c>
      <c r="BR88" s="74"/>
      <c r="BS88" s="27"/>
      <c r="BW88" s="2" t="s">
        <v>79</v>
      </c>
      <c r="BX88" s="2" t="s">
        <v>80</v>
      </c>
      <c r="BY88" s="2" t="s">
        <v>81</v>
      </c>
      <c r="CA88" s="19"/>
      <c r="CI88" s="73" t="s">
        <v>78</v>
      </c>
      <c r="CJ88" s="2">
        <v>9.0194785954535225E-3</v>
      </c>
      <c r="CK88" s="2" t="e">
        <v>#N/A</v>
      </c>
      <c r="CL88" s="74"/>
      <c r="CN88" s="2" t="s">
        <v>79</v>
      </c>
      <c r="CO88" s="2" t="s">
        <v>80</v>
      </c>
      <c r="CP88" s="2" t="s">
        <v>81</v>
      </c>
      <c r="CT88" s="19"/>
      <c r="DA88" s="73" t="s">
        <v>78</v>
      </c>
      <c r="DB88" s="2">
        <v>8.9107863651127035E-4</v>
      </c>
      <c r="DC88" s="2" t="e">
        <v>#N/A</v>
      </c>
      <c r="DD88" s="74"/>
      <c r="DE88" s="27"/>
      <c r="DI88" s="2" t="s">
        <v>79</v>
      </c>
      <c r="DJ88" s="2" t="s">
        <v>80</v>
      </c>
      <c r="DK88" s="2" t="s">
        <v>81</v>
      </c>
    </row>
    <row r="89" spans="1:115" ht="15.75" customHeight="1" x14ac:dyDescent="0.25">
      <c r="C89" s="56" t="s">
        <v>69</v>
      </c>
      <c r="D89" s="57">
        <v>9</v>
      </c>
      <c r="E89" s="58" t="s">
        <v>16</v>
      </c>
      <c r="F89" s="29"/>
      <c r="G89" s="27">
        <f>(1-(F99/F91))*100</f>
        <v>52.2205954123963</v>
      </c>
      <c r="I89" s="56" t="s">
        <v>69</v>
      </c>
      <c r="J89" s="57">
        <v>9</v>
      </c>
      <c r="K89" s="58" t="s">
        <v>16</v>
      </c>
      <c r="L89" s="29"/>
      <c r="M89" s="27">
        <f>(1-(L99/L91))*100</f>
        <v>21.602592311077316</v>
      </c>
      <c r="O89" s="56" t="s">
        <v>69</v>
      </c>
      <c r="P89" s="57">
        <v>9</v>
      </c>
      <c r="Q89" s="58" t="s">
        <v>16</v>
      </c>
      <c r="R89" s="29"/>
      <c r="S89" s="27">
        <f>(1-(R99/R91))*100</f>
        <v>1.4478934915421848</v>
      </c>
      <c r="W89" s="19"/>
      <c r="Z89" s="56" t="s">
        <v>69</v>
      </c>
      <c r="AA89" s="57">
        <v>9</v>
      </c>
      <c r="AB89" s="58" t="s">
        <v>16</v>
      </c>
      <c r="AC89" s="58" t="s">
        <v>70</v>
      </c>
      <c r="AE89" s="55" t="s">
        <v>44</v>
      </c>
      <c r="AO89" s="19"/>
      <c r="AW89" s="73" t="s">
        <v>82</v>
      </c>
      <c r="AX89" s="2">
        <v>0.99782248447131339</v>
      </c>
      <c r="AY89" s="2">
        <v>7.4157886826205818E-2</v>
      </c>
      <c r="AZ89" s="74" t="s">
        <v>83</v>
      </c>
      <c r="BB89" s="2">
        <v>0</v>
      </c>
      <c r="BC89" s="17">
        <f t="shared" ref="BC89:BC101" si="51">$AX$87*BB89</f>
        <v>0</v>
      </c>
      <c r="BD89" s="17">
        <f t="shared" ref="BD89:BD101" si="52">$AS$92*(1-EXP(-$AX$95*BB89))</f>
        <v>0</v>
      </c>
      <c r="BH89" s="19"/>
      <c r="BO89" s="73" t="s">
        <v>82</v>
      </c>
      <c r="BP89" s="2">
        <v>0.99564995217626073</v>
      </c>
      <c r="BQ89" s="2">
        <v>7.6002565221858387E-2</v>
      </c>
      <c r="BR89" s="74" t="s">
        <v>83</v>
      </c>
      <c r="BS89" s="27"/>
      <c r="BW89" s="2">
        <v>0</v>
      </c>
      <c r="BX89" s="17">
        <f t="shared" ref="BX89:BX101" si="53">$BP$87*BW89+$BQ$87</f>
        <v>1.1176631033673918</v>
      </c>
      <c r="BY89" s="17">
        <f t="shared" ref="BY89:BY101" si="54">($BP$95*BP$94*BP$94*BW89)/(1+$BP$95*BP$94*BW89)</f>
        <v>0</v>
      </c>
      <c r="CA89" s="19"/>
      <c r="CI89" s="73" t="s">
        <v>82</v>
      </c>
      <c r="CJ89" s="2">
        <v>0.9482410265830461</v>
      </c>
      <c r="CK89" s="2">
        <v>6.8393582759613089E-2</v>
      </c>
      <c r="CL89" s="74" t="s">
        <v>83</v>
      </c>
      <c r="CN89" s="2">
        <v>0</v>
      </c>
      <c r="CO89" s="17">
        <f>$CJ$87*CN89</f>
        <v>0</v>
      </c>
      <c r="CP89" s="17">
        <f>$CE$91*(EXP(-$CJ$95*CN89))</f>
        <v>9.3539855072463745</v>
      </c>
      <c r="CT89" s="19"/>
      <c r="DA89" s="73" t="s">
        <v>82</v>
      </c>
      <c r="DB89" s="2">
        <v>0.9640706291952359</v>
      </c>
      <c r="DC89" s="2">
        <v>8.6163203432657025E-3</v>
      </c>
      <c r="DD89" s="74" t="s">
        <v>83</v>
      </c>
      <c r="DE89" s="27"/>
      <c r="DI89" s="2">
        <v>0</v>
      </c>
      <c r="DJ89" s="17">
        <f t="shared" ref="DJ89:DJ101" si="55">$DB$95*DI89</f>
        <v>0</v>
      </c>
      <c r="DK89" s="17">
        <f t="shared" ref="DK89:DK101" si="56">($CX$91)/(1+($DB$95*DI89*$CX$91))</f>
        <v>9.3539855072463745</v>
      </c>
    </row>
    <row r="90" spans="1:115" ht="15.75" customHeight="1" x14ac:dyDescent="0.25">
      <c r="C90" s="56" t="s">
        <v>71</v>
      </c>
      <c r="D90" s="56" t="s">
        <v>72</v>
      </c>
      <c r="E90" s="56" t="s">
        <v>73</v>
      </c>
      <c r="F90" s="56" t="s">
        <v>74</v>
      </c>
      <c r="G90" s="56" t="s">
        <v>75</v>
      </c>
      <c r="I90" s="56" t="s">
        <v>71</v>
      </c>
      <c r="J90" s="56" t="s">
        <v>72</v>
      </c>
      <c r="K90" s="56" t="s">
        <v>73</v>
      </c>
      <c r="L90" s="56" t="s">
        <v>74</v>
      </c>
      <c r="M90" s="56" t="s">
        <v>75</v>
      </c>
      <c r="O90" s="56" t="s">
        <v>71</v>
      </c>
      <c r="P90" s="56" t="s">
        <v>72</v>
      </c>
      <c r="Q90" s="56" t="s">
        <v>73</v>
      </c>
      <c r="R90" s="56" t="s">
        <v>74</v>
      </c>
      <c r="S90" s="56" t="s">
        <v>75</v>
      </c>
      <c r="W90" s="19"/>
      <c r="AA90" s="56" t="s">
        <v>72</v>
      </c>
      <c r="AB90" s="56" t="s">
        <v>74</v>
      </c>
      <c r="AC90" s="56" t="s">
        <v>74</v>
      </c>
      <c r="AE90" s="27">
        <f>(1-(AB99/AB91))*100</f>
        <v>37.397838633458569</v>
      </c>
      <c r="AF90" s="27"/>
      <c r="AO90" s="19"/>
      <c r="AQ90" s="56" t="s">
        <v>79</v>
      </c>
      <c r="AR90" s="56" t="s">
        <v>84</v>
      </c>
      <c r="AS90" s="56" t="s">
        <v>29</v>
      </c>
      <c r="AT90" s="56" t="s">
        <v>85</v>
      </c>
      <c r="AU90" s="56" t="s">
        <v>86</v>
      </c>
      <c r="AW90" s="75" t="s">
        <v>87</v>
      </c>
      <c r="AX90" s="2">
        <v>2749.4338515412319</v>
      </c>
      <c r="AY90" s="2">
        <v>6</v>
      </c>
      <c r="AZ90" s="74" t="s">
        <v>88</v>
      </c>
      <c r="BB90" s="2">
        <v>0.5</v>
      </c>
      <c r="BC90" s="17">
        <f t="shared" si="51"/>
        <v>-0.25639825525543292</v>
      </c>
      <c r="BD90" s="17">
        <f t="shared" si="52"/>
        <v>0.31646889769787623</v>
      </c>
      <c r="BH90" s="19"/>
      <c r="BJ90" s="56" t="s">
        <v>79</v>
      </c>
      <c r="BK90" s="56" t="s">
        <v>84</v>
      </c>
      <c r="BL90" s="56" t="s">
        <v>29</v>
      </c>
      <c r="BM90" s="56" t="s">
        <v>89</v>
      </c>
      <c r="BO90" s="75" t="s">
        <v>87</v>
      </c>
      <c r="BP90" s="2">
        <v>1373.295180907344</v>
      </c>
      <c r="BQ90" s="2">
        <v>6</v>
      </c>
      <c r="BR90" s="74" t="s">
        <v>88</v>
      </c>
      <c r="BS90" s="27"/>
      <c r="BW90" s="2">
        <v>0.5</v>
      </c>
      <c r="BX90" s="17">
        <f t="shared" si="53"/>
        <v>1.3868185292705171</v>
      </c>
      <c r="BY90" s="17">
        <f t="shared" si="54"/>
        <v>0.36053743835035579</v>
      </c>
      <c r="CA90" s="19"/>
      <c r="CC90" s="56" t="s">
        <v>79</v>
      </c>
      <c r="CD90" s="56" t="s">
        <v>90</v>
      </c>
      <c r="CE90" s="56" t="s">
        <v>69</v>
      </c>
      <c r="CF90" s="56"/>
      <c r="CG90" s="56" t="s">
        <v>91</v>
      </c>
      <c r="CI90" s="75" t="s">
        <v>87</v>
      </c>
      <c r="CJ90" s="2">
        <v>128.24224956337929</v>
      </c>
      <c r="CK90" s="2">
        <v>7</v>
      </c>
      <c r="CL90" s="74" t="s">
        <v>88</v>
      </c>
      <c r="CN90" s="2">
        <v>0.5</v>
      </c>
      <c r="CO90" s="17">
        <f t="shared" ref="CO89:CO101" si="57">$CJ$87*CN90</f>
        <v>-5.1070134354487109E-2</v>
      </c>
      <c r="CP90" s="17">
        <f t="shared" ref="CP89:CP101" si="58">$CE$91*(EXP(-$CJ$95*CN90))</f>
        <v>8.8882695171001398</v>
      </c>
      <c r="CT90" s="19"/>
      <c r="CV90" s="56" t="s">
        <v>79</v>
      </c>
      <c r="CW90" s="56" t="s">
        <v>92</v>
      </c>
      <c r="CX90" s="56" t="s">
        <v>93</v>
      </c>
      <c r="CY90" s="56" t="s">
        <v>94</v>
      </c>
      <c r="DA90" s="75" t="s">
        <v>87</v>
      </c>
      <c r="DB90" s="2">
        <v>187.8266792100861</v>
      </c>
      <c r="DC90" s="2">
        <v>7</v>
      </c>
      <c r="DD90" s="74" t="s">
        <v>88</v>
      </c>
      <c r="DE90" s="27"/>
      <c r="DI90" s="2">
        <v>0.5</v>
      </c>
      <c r="DJ90" s="17">
        <f t="shared" si="55"/>
        <v>6.1061107360049216E-3</v>
      </c>
      <c r="DK90" s="17">
        <f>($CX$91)/(1+($DB$95*DI90*$CX$91))</f>
        <v>8.8485855257516786</v>
      </c>
    </row>
    <row r="91" spans="1:115" ht="15.75" customHeight="1" x14ac:dyDescent="0.25">
      <c r="C91" s="66">
        <v>0.4375</v>
      </c>
      <c r="D91" s="18">
        <v>0</v>
      </c>
      <c r="E91" s="68">
        <v>2.694</v>
      </c>
      <c r="F91" s="65">
        <f t="shared" ref="F91:F99" si="59">(E91-$C$7)/$C$6</f>
        <v>9.6510869565217376</v>
      </c>
      <c r="G91" s="65">
        <f>(1-D89/F91)*100</f>
        <v>6.746255208919905</v>
      </c>
      <c r="I91" s="66">
        <v>0.44444444444444442</v>
      </c>
      <c r="J91" s="18">
        <v>0</v>
      </c>
      <c r="K91" s="68">
        <v>2.5299999999999998</v>
      </c>
      <c r="L91" s="65">
        <f t="shared" ref="L91:L99" si="60">(K91-$C$7)/$C$6</f>
        <v>9.056884057971013</v>
      </c>
      <c r="M91" s="65">
        <f>(1-J89/L91)*100</f>
        <v>0.62807536904426753</v>
      </c>
      <c r="O91" s="66">
        <v>0.4513888888888889</v>
      </c>
      <c r="P91" s="18">
        <v>0</v>
      </c>
      <c r="Q91" s="68">
        <v>2.8620000000000001</v>
      </c>
      <c r="R91" s="65">
        <f t="shared" ref="R91:R99" si="61">(Q91-$C$7)/$C$6</f>
        <v>10.259782608695652</v>
      </c>
      <c r="S91" s="65">
        <f>(1-P89/R91)*100</f>
        <v>12.278843097785774</v>
      </c>
      <c r="W91" s="19"/>
      <c r="AA91" s="18">
        <v>0</v>
      </c>
      <c r="AB91" s="65">
        <f>AVERAGE(F91,L91)</f>
        <v>9.3539855072463745</v>
      </c>
      <c r="AC91" s="65">
        <f t="shared" ref="AC91:AC99" si="62">STDEVA(F91,L91)</f>
        <v>0.42016489896591952</v>
      </c>
      <c r="AH91" s="17"/>
      <c r="AO91" s="19"/>
      <c r="AQ91" s="76">
        <f t="shared" ref="AQ91:AQ99" si="63">AA91</f>
        <v>0</v>
      </c>
      <c r="AR91" s="65">
        <f>(AB$91-AB91)*(F$5/F$6)</f>
        <v>0</v>
      </c>
      <c r="AS91" s="65">
        <f t="shared" ref="AS91:AS98" si="64">(AB$91-AB$99)*(F$5/F$6)</f>
        <v>1.3992753623188401</v>
      </c>
      <c r="AT91" s="65">
        <f t="shared" ref="AT91:AT98" si="65">1-AR91/AS91</f>
        <v>1</v>
      </c>
      <c r="AU91" s="65">
        <f t="shared" ref="AU91:AU98" si="66">LN(AT91)</f>
        <v>0</v>
      </c>
      <c r="AW91" s="77" t="s">
        <v>95</v>
      </c>
      <c r="AX91" s="78">
        <v>15.120215018546929</v>
      </c>
      <c r="AY91" s="78">
        <v>3.2996353071170104E-2</v>
      </c>
      <c r="AZ91" s="79"/>
      <c r="BB91" s="2">
        <v>1</v>
      </c>
      <c r="BC91" s="17">
        <f t="shared" si="51"/>
        <v>-0.51279651051086583</v>
      </c>
      <c r="BD91" s="17">
        <f t="shared" si="52"/>
        <v>0.56136320335538459</v>
      </c>
      <c r="BH91" s="19"/>
      <c r="BJ91" s="76">
        <f t="shared" ref="BJ91:BJ99" si="67">AA91</f>
        <v>0</v>
      </c>
      <c r="BK91" s="65"/>
      <c r="BL91" s="65"/>
      <c r="BM91" s="65"/>
      <c r="BO91" s="77" t="s">
        <v>95</v>
      </c>
      <c r="BP91" s="78">
        <v>7.9326884405936449</v>
      </c>
      <c r="BQ91" s="78">
        <v>3.465833952181703E-2</v>
      </c>
      <c r="BR91" s="79"/>
      <c r="BS91" s="27"/>
      <c r="BW91" s="2">
        <v>1</v>
      </c>
      <c r="BX91" s="17">
        <f t="shared" si="53"/>
        <v>1.6559739551736421</v>
      </c>
      <c r="BY91" s="17">
        <f t="shared" si="54"/>
        <v>0.60387423176298816</v>
      </c>
      <c r="CA91" s="19"/>
      <c r="CC91" s="76">
        <v>0</v>
      </c>
      <c r="CD91" s="65">
        <f>AB91</f>
        <v>9.3539855072463745</v>
      </c>
      <c r="CE91" s="65">
        <f t="shared" ref="CE91:CE98" si="68">$AB$91</f>
        <v>9.3539855072463745</v>
      </c>
      <c r="CF91" s="65"/>
      <c r="CG91" s="65">
        <f t="shared" ref="CG91:CG98" si="69">LN(CD91)-LN(CE91)</f>
        <v>0</v>
      </c>
      <c r="CI91" s="77" t="s">
        <v>95</v>
      </c>
      <c r="CJ91" s="78">
        <v>0.5998764832866339</v>
      </c>
      <c r="CK91" s="78">
        <v>3.2743775138872312E-2</v>
      </c>
      <c r="CL91" s="79"/>
      <c r="CN91" s="2">
        <v>1</v>
      </c>
      <c r="CO91" s="17">
        <f t="shared" si="57"/>
        <v>-0.10214026870897422</v>
      </c>
      <c r="CP91" s="17">
        <f t="shared" si="58"/>
        <v>8.4457405827078276</v>
      </c>
      <c r="CT91" s="19"/>
      <c r="CV91" s="76">
        <v>0</v>
      </c>
      <c r="CW91" s="65">
        <f t="shared" ref="CW91:CW99" si="70">AB91</f>
        <v>9.3539855072463745</v>
      </c>
      <c r="CX91" s="65">
        <f t="shared" ref="CX91:CX99" si="71">$AB$91</f>
        <v>9.3539855072463745</v>
      </c>
      <c r="CY91" s="65">
        <f t="shared" ref="CY91:CY99" si="72">1/CW91-1/CX91</f>
        <v>0</v>
      </c>
      <c r="DA91" s="77" t="s">
        <v>95</v>
      </c>
      <c r="DB91" s="78">
        <v>1.3944436031812609E-2</v>
      </c>
      <c r="DC91" s="78">
        <v>5.1968683380442069E-4</v>
      </c>
      <c r="DD91" s="79"/>
      <c r="DE91" s="27"/>
      <c r="DI91" s="2">
        <v>1</v>
      </c>
      <c r="DJ91" s="17">
        <f t="shared" si="55"/>
        <v>1.2212221472009843E-2</v>
      </c>
      <c r="DK91" s="17">
        <f t="shared" si="56"/>
        <v>8.3949999583675794</v>
      </c>
    </row>
    <row r="92" spans="1:115" ht="15.75" customHeight="1" x14ac:dyDescent="0.25">
      <c r="C92" s="66">
        <v>0.45833333333333331</v>
      </c>
      <c r="D92" s="67">
        <v>0.5</v>
      </c>
      <c r="E92" s="68">
        <v>2.331</v>
      </c>
      <c r="F92" s="65">
        <f t="shared" si="59"/>
        <v>8.33586956521739</v>
      </c>
      <c r="G92" s="65">
        <f t="shared" ref="G92:G99" si="73">(1-F91/F92)*100</f>
        <v>-15.777806754466027</v>
      </c>
      <c r="I92" s="66">
        <v>0.46527777777777773</v>
      </c>
      <c r="J92" s="67">
        <v>0.5</v>
      </c>
      <c r="K92" s="68">
        <v>2.4319999999999999</v>
      </c>
      <c r="L92" s="65">
        <f t="shared" si="60"/>
        <v>8.7018115942028977</v>
      </c>
      <c r="M92" s="65">
        <f t="shared" ref="M92:M99" si="74">(1-L91/L92)*100</f>
        <v>-4.0804430195278352</v>
      </c>
      <c r="O92" s="66">
        <v>0.47222222222222227</v>
      </c>
      <c r="P92" s="67">
        <v>0.5</v>
      </c>
      <c r="Q92" s="68">
        <v>2.8450000000000002</v>
      </c>
      <c r="R92" s="65" t="e">
        <f>(Q92-$C$7)/$C$6 F16</f>
        <v>#NULL!</v>
      </c>
      <c r="S92" s="65" t="e">
        <f t="shared" ref="S92:S99" si="75">(1-R91/R92)*100</f>
        <v>#NULL!</v>
      </c>
      <c r="W92" s="19"/>
      <c r="AA92" s="67">
        <v>0.5</v>
      </c>
      <c r="AB92" s="65">
        <f t="shared" ref="AB91:AB99" si="76">AVERAGE(F92,L92)</f>
        <v>8.5188405797101439</v>
      </c>
      <c r="AC92" s="65">
        <f t="shared" si="62"/>
        <v>0.25876009021681667</v>
      </c>
      <c r="AH92" s="17"/>
      <c r="AO92" s="19"/>
      <c r="AQ92" s="76">
        <f t="shared" si="63"/>
        <v>0.5</v>
      </c>
      <c r="AR92" s="65">
        <f t="shared" ref="AR91:AR99" si="77">(AB$91-AB92)*(F$5/F$6)</f>
        <v>0.33405797101449225</v>
      </c>
      <c r="AS92" s="65">
        <f t="shared" si="64"/>
        <v>1.3992753623188401</v>
      </c>
      <c r="AT92" s="65">
        <f t="shared" si="65"/>
        <v>0.76126359399275012</v>
      </c>
      <c r="AU92" s="65">
        <f t="shared" si="66"/>
        <v>-0.27277560265573214</v>
      </c>
      <c r="BB92" s="2">
        <v>1.5</v>
      </c>
      <c r="BC92" s="17">
        <f t="shared" si="51"/>
        <v>-0.76919476576629875</v>
      </c>
      <c r="BD92" s="17">
        <f t="shared" si="52"/>
        <v>0.75087067590558709</v>
      </c>
      <c r="BH92" s="19"/>
      <c r="BJ92" s="76">
        <f t="shared" si="67"/>
        <v>0.5</v>
      </c>
      <c r="BK92" s="65">
        <f t="shared" ref="BK92:BK99" si="78">(AB$91-AB92)*(F$5/F$6)</f>
        <v>0.33405797101449225</v>
      </c>
      <c r="BL92" s="65">
        <f t="shared" ref="BL92:BL99" si="79">(AB$91-AB$99)*(F$5/F$6)</f>
        <v>1.3992753623188401</v>
      </c>
      <c r="BM92" s="65">
        <f t="shared" ref="BM92:BM99" si="80">BJ92/BK92</f>
        <v>1.4967462039045576</v>
      </c>
      <c r="BS92" s="27"/>
      <c r="BW92" s="2">
        <v>1.5</v>
      </c>
      <c r="BX92" s="17">
        <f t="shared" si="53"/>
        <v>1.9251293810767671</v>
      </c>
      <c r="BY92" s="17">
        <f t="shared" si="54"/>
        <v>0.77916841057249731</v>
      </c>
      <c r="CA92" s="19"/>
      <c r="CC92" s="76">
        <v>0.5</v>
      </c>
      <c r="CD92" s="65">
        <f>AB92</f>
        <v>8.5188405797101439</v>
      </c>
      <c r="CE92" s="65">
        <f t="shared" si="68"/>
        <v>9.3539855072463745</v>
      </c>
      <c r="CF92" s="65"/>
      <c r="CG92" s="65">
        <f t="shared" si="69"/>
        <v>-9.3522260550640279E-2</v>
      </c>
      <c r="CN92" s="2">
        <v>1.5</v>
      </c>
      <c r="CO92" s="17">
        <f t="shared" si="57"/>
        <v>-0.15321040306346134</v>
      </c>
      <c r="CP92" s="17">
        <f t="shared" si="58"/>
        <v>8.0252442675331963</v>
      </c>
      <c r="CT92" s="19"/>
      <c r="CV92" s="76">
        <v>0.5</v>
      </c>
      <c r="CW92" s="65">
        <f t="shared" si="70"/>
        <v>8.5188405797101439</v>
      </c>
      <c r="CX92" s="65">
        <f t="shared" si="71"/>
        <v>9.3539855072463745</v>
      </c>
      <c r="CY92" s="65">
        <f t="shared" si="72"/>
        <v>1.048056423201052E-2</v>
      </c>
      <c r="DE92" s="27"/>
      <c r="DI92" s="2">
        <v>1.5</v>
      </c>
      <c r="DJ92" s="17">
        <f t="shared" si="55"/>
        <v>1.8318332208014765E-2</v>
      </c>
      <c r="DK92" s="17">
        <f t="shared" si="56"/>
        <v>7.9856491970044079</v>
      </c>
    </row>
    <row r="93" spans="1:115" ht="15.75" customHeight="1" x14ac:dyDescent="0.25">
      <c r="C93" s="66">
        <v>0.47916666666666669</v>
      </c>
      <c r="D93" s="18">
        <v>1</v>
      </c>
      <c r="E93" s="68">
        <v>2.0310000000000001</v>
      </c>
      <c r="F93" s="65">
        <f t="shared" si="59"/>
        <v>7.2489130434782609</v>
      </c>
      <c r="G93" s="65">
        <f t="shared" si="73"/>
        <v>-14.994751836857079</v>
      </c>
      <c r="H93" s="29"/>
      <c r="I93" s="66">
        <v>0.48611111111111099</v>
      </c>
      <c r="J93" s="18">
        <v>1</v>
      </c>
      <c r="K93" s="68">
        <v>2.3220000000000001</v>
      </c>
      <c r="L93" s="65">
        <f t="shared" si="60"/>
        <v>8.3032608695652161</v>
      </c>
      <c r="M93" s="65">
        <f t="shared" si="74"/>
        <v>-4.7999301828337115</v>
      </c>
      <c r="O93" s="66">
        <v>0.49305555555555602</v>
      </c>
      <c r="P93" s="18">
        <v>1</v>
      </c>
      <c r="Q93" s="68">
        <v>2.8570000000000002</v>
      </c>
      <c r="R93" s="65">
        <f t="shared" si="61"/>
        <v>10.241666666666667</v>
      </c>
      <c r="S93" s="65" t="e">
        <f t="shared" si="75"/>
        <v>#NULL!</v>
      </c>
      <c r="W93" s="19"/>
      <c r="AA93" s="18">
        <v>1</v>
      </c>
      <c r="AB93" s="65">
        <f t="shared" si="76"/>
        <v>7.7760869565217385</v>
      </c>
      <c r="AC93" s="65">
        <f t="shared" si="62"/>
        <v>0.74553649755538065</v>
      </c>
      <c r="AH93" s="17"/>
      <c r="AO93" s="19"/>
      <c r="AQ93" s="76">
        <f t="shared" si="63"/>
        <v>1</v>
      </c>
      <c r="AR93" s="65">
        <f t="shared" si="77"/>
        <v>0.63115942028985439</v>
      </c>
      <c r="AS93" s="65">
        <f t="shared" si="64"/>
        <v>1.3992753623188401</v>
      </c>
      <c r="AT93" s="65">
        <f t="shared" si="65"/>
        <v>0.54893837389953426</v>
      </c>
      <c r="AU93" s="65">
        <f t="shared" si="66"/>
        <v>-0.59976909532240097</v>
      </c>
      <c r="BB93" s="2">
        <v>2</v>
      </c>
      <c r="BC93" s="17">
        <f t="shared" si="51"/>
        <v>-1.0255930210217317</v>
      </c>
      <c r="BD93" s="17">
        <f t="shared" si="52"/>
        <v>0.89751794912798388</v>
      </c>
      <c r="BH93" s="19"/>
      <c r="BJ93" s="76">
        <f t="shared" si="67"/>
        <v>1</v>
      </c>
      <c r="BK93" s="65">
        <f t="shared" si="78"/>
        <v>0.63115942028985439</v>
      </c>
      <c r="BL93" s="65">
        <f t="shared" si="79"/>
        <v>1.3992753623188401</v>
      </c>
      <c r="BM93" s="65">
        <f t="shared" si="80"/>
        <v>1.5843857634902427</v>
      </c>
      <c r="BS93" s="27"/>
      <c r="BW93" s="2">
        <v>2</v>
      </c>
      <c r="BX93" s="17">
        <f t="shared" si="53"/>
        <v>2.1942848069798924</v>
      </c>
      <c r="BY93" s="17">
        <f t="shared" si="54"/>
        <v>0.9114587102085</v>
      </c>
      <c r="CA93" s="19"/>
      <c r="CC93" s="76">
        <v>1</v>
      </c>
      <c r="CD93" s="65">
        <f t="shared" ref="CD91:CD99" si="81">AB93</f>
        <v>7.7760869565217385</v>
      </c>
      <c r="CE93" s="65">
        <f>$AB$91</f>
        <v>9.3539855072463745</v>
      </c>
      <c r="CF93" s="65"/>
      <c r="CG93" s="65">
        <f t="shared" si="69"/>
        <v>-0.18474926016232107</v>
      </c>
      <c r="CN93" s="2">
        <v>2</v>
      </c>
      <c r="CO93" s="17">
        <f t="shared" si="57"/>
        <v>-0.20428053741794844</v>
      </c>
      <c r="CP93" s="17">
        <f t="shared" si="58"/>
        <v>7.6256836120966183</v>
      </c>
      <c r="CT93" s="19"/>
      <c r="CV93" s="76">
        <v>1</v>
      </c>
      <c r="CW93" s="65">
        <f t="shared" si="70"/>
        <v>7.7760869565217385</v>
      </c>
      <c r="CX93" s="65">
        <f t="shared" si="71"/>
        <v>9.3539855072463745</v>
      </c>
      <c r="CY93" s="65">
        <f>1/CW93-1/CX93</f>
        <v>2.1693082910425765E-2</v>
      </c>
      <c r="DE93" s="27"/>
      <c r="DI93" s="2">
        <v>2</v>
      </c>
      <c r="DJ93" s="17">
        <f t="shared" si="55"/>
        <v>2.4424442944019686E-2</v>
      </c>
      <c r="DK93" s="17">
        <f t="shared" si="56"/>
        <v>7.6143632631708993</v>
      </c>
    </row>
    <row r="94" spans="1:115" ht="15.75" customHeight="1" x14ac:dyDescent="0.25">
      <c r="A94" s="29"/>
      <c r="B94" s="29"/>
      <c r="C94" s="66">
        <v>0.5</v>
      </c>
      <c r="D94" s="18">
        <v>1.5</v>
      </c>
      <c r="E94" s="68">
        <v>1.863</v>
      </c>
      <c r="F94" s="65">
        <f t="shared" si="59"/>
        <v>6.640217391304347</v>
      </c>
      <c r="G94" s="65">
        <f t="shared" si="73"/>
        <v>-9.166803077426767</v>
      </c>
      <c r="H94" s="29"/>
      <c r="I94" s="66">
        <v>0.50694444444444398</v>
      </c>
      <c r="J94" s="18">
        <v>1.5</v>
      </c>
      <c r="K94" s="68">
        <v>2.2440000000000002</v>
      </c>
      <c r="L94" s="65">
        <f t="shared" si="60"/>
        <v>8.0206521739130441</v>
      </c>
      <c r="M94" s="65">
        <f t="shared" si="74"/>
        <v>-3.5235126710936315</v>
      </c>
      <c r="O94" s="66">
        <v>0.51388888888888895</v>
      </c>
      <c r="P94" s="18">
        <v>1.5</v>
      </c>
      <c r="Q94" s="68">
        <v>2.8559999999999999</v>
      </c>
      <c r="R94" s="65">
        <f t="shared" si="61"/>
        <v>10.238043478260868</v>
      </c>
      <c r="S94" s="65">
        <f t="shared" si="75"/>
        <v>-3.5389461018531243E-2</v>
      </c>
      <c r="W94" s="19"/>
      <c r="AA94" s="18">
        <v>1.5</v>
      </c>
      <c r="AB94" s="65">
        <f t="shared" si="76"/>
        <v>7.3304347826086955</v>
      </c>
      <c r="AC94" s="65">
        <f t="shared" si="62"/>
        <v>0.97611479576838733</v>
      </c>
      <c r="AH94" s="17"/>
      <c r="AO94" s="19"/>
      <c r="AQ94" s="76">
        <f t="shared" si="63"/>
        <v>1.5</v>
      </c>
      <c r="AR94" s="65">
        <f t="shared" si="77"/>
        <v>0.80942028985507164</v>
      </c>
      <c r="AS94" s="65">
        <f t="shared" si="64"/>
        <v>1.3992753623188401</v>
      </c>
      <c r="AT94" s="65">
        <f t="shared" si="65"/>
        <v>0.4215432418436047</v>
      </c>
      <c r="AU94" s="65">
        <f t="shared" si="66"/>
        <v>-0.86383291642597326</v>
      </c>
      <c r="BB94" s="2">
        <v>2.5</v>
      </c>
      <c r="BC94" s="17">
        <f t="shared" si="51"/>
        <v>-1.2819912762771646</v>
      </c>
      <c r="BD94" s="17">
        <f t="shared" si="52"/>
        <v>1.010998554690212</v>
      </c>
      <c r="BH94" s="19"/>
      <c r="BJ94" s="76">
        <f t="shared" si="67"/>
        <v>1.5</v>
      </c>
      <c r="BK94" s="65">
        <f t="shared" si="78"/>
        <v>0.80942028985507164</v>
      </c>
      <c r="BL94" s="65">
        <f t="shared" si="79"/>
        <v>1.3992753623188401</v>
      </c>
      <c r="BM94" s="65">
        <f t="shared" si="80"/>
        <v>1.8531781557743976</v>
      </c>
      <c r="BO94" s="2" t="s">
        <v>29</v>
      </c>
      <c r="BP94" s="17">
        <f>1/BP87</f>
        <v>1.8576627178229757</v>
      </c>
      <c r="BS94" s="27"/>
      <c r="BW94" s="2">
        <v>2.5</v>
      </c>
      <c r="BX94" s="17">
        <f t="shared" si="53"/>
        <v>2.4634402328830176</v>
      </c>
      <c r="BY94" s="17">
        <f t="shared" si="54"/>
        <v>1.0148409393615352</v>
      </c>
      <c r="CA94" s="19"/>
      <c r="CC94" s="76">
        <v>1.5</v>
      </c>
      <c r="CD94" s="65">
        <f t="shared" si="81"/>
        <v>7.3304347826086955</v>
      </c>
      <c r="CE94" s="65">
        <f t="shared" si="68"/>
        <v>9.3539855072463745</v>
      </c>
      <c r="CF94" s="65"/>
      <c r="CG94" s="65">
        <f t="shared" si="69"/>
        <v>-0.2437676802995925</v>
      </c>
      <c r="CN94" s="2">
        <v>2.5</v>
      </c>
      <c r="CO94" s="17">
        <f t="shared" si="57"/>
        <v>-0.25535067177243553</v>
      </c>
      <c r="CP94" s="17">
        <f t="shared" si="58"/>
        <v>7.246016272308859</v>
      </c>
      <c r="CT94" s="19"/>
      <c r="CV94" s="76">
        <v>1.5</v>
      </c>
      <c r="CW94" s="65">
        <f t="shared" si="70"/>
        <v>7.3304347826086955</v>
      </c>
      <c r="CX94" s="65">
        <f t="shared" si="71"/>
        <v>9.3539855072463745</v>
      </c>
      <c r="CY94" s="65">
        <f t="shared" si="72"/>
        <v>2.9511254297344497E-2</v>
      </c>
      <c r="DB94" s="17"/>
      <c r="DE94" s="27"/>
      <c r="DI94" s="2">
        <v>2.5</v>
      </c>
      <c r="DJ94" s="17">
        <f t="shared" si="55"/>
        <v>3.0530553680024608E-2</v>
      </c>
      <c r="DK94" s="17">
        <f t="shared" si="56"/>
        <v>7.2760686694649275</v>
      </c>
    </row>
    <row r="95" spans="1:115" ht="15.75" customHeight="1" x14ac:dyDescent="0.25">
      <c r="A95" s="29"/>
      <c r="C95" s="66">
        <v>0.52083333333333304</v>
      </c>
      <c r="D95" s="18">
        <v>2</v>
      </c>
      <c r="E95" s="68">
        <v>1.7150000000000001</v>
      </c>
      <c r="F95" s="65">
        <f t="shared" si="59"/>
        <v>6.1039855072463762</v>
      </c>
      <c r="G95" s="65">
        <f t="shared" si="73"/>
        <v>-8.7849468748145032</v>
      </c>
      <c r="I95" s="66">
        <v>0.52777777777777801</v>
      </c>
      <c r="J95" s="18">
        <v>2</v>
      </c>
      <c r="K95" s="68">
        <v>2.2400000000000002</v>
      </c>
      <c r="L95" s="65">
        <f t="shared" si="60"/>
        <v>8.0061594202898547</v>
      </c>
      <c r="M95" s="65">
        <f t="shared" si="74"/>
        <v>-0.18102004797031501</v>
      </c>
      <c r="O95" s="66">
        <v>0.53472222222222199</v>
      </c>
      <c r="P95" s="18">
        <v>2</v>
      </c>
      <c r="Q95" s="68">
        <v>2.8660000000000001</v>
      </c>
      <c r="R95" s="65">
        <f t="shared" si="61"/>
        <v>10.274275362318841</v>
      </c>
      <c r="S95" s="65">
        <f t="shared" si="75"/>
        <v>0.35264661282929932</v>
      </c>
      <c r="W95" s="19"/>
      <c r="AA95" s="18">
        <v>2</v>
      </c>
      <c r="AB95" s="65">
        <f t="shared" si="76"/>
        <v>7.0550724637681155</v>
      </c>
      <c r="AC95" s="65">
        <f t="shared" si="62"/>
        <v>1.345040072909192</v>
      </c>
      <c r="AH95" s="17"/>
      <c r="AO95" s="19"/>
      <c r="AQ95" s="76">
        <f t="shared" si="63"/>
        <v>2</v>
      </c>
      <c r="AR95" s="65">
        <f t="shared" si="77"/>
        <v>0.91956521739130359</v>
      </c>
      <c r="AS95" s="65">
        <f t="shared" si="64"/>
        <v>1.3992753623188401</v>
      </c>
      <c r="AT95" s="65">
        <f t="shared" si="65"/>
        <v>0.34282755049197333</v>
      </c>
      <c r="AU95" s="65">
        <f t="shared" si="66"/>
        <v>-1.0705277264915054</v>
      </c>
      <c r="AW95" s="56" t="s">
        <v>96</v>
      </c>
      <c r="AX95" s="33">
        <f>-AX87</f>
        <v>0.51279651051086583</v>
      </c>
      <c r="BB95" s="2">
        <v>3</v>
      </c>
      <c r="BC95" s="17">
        <f t="shared" si="51"/>
        <v>-1.5383895315325975</v>
      </c>
      <c r="BD95" s="17">
        <f t="shared" si="52"/>
        <v>1.0988136743020183</v>
      </c>
      <c r="BH95" s="19"/>
      <c r="BJ95" s="76">
        <f t="shared" si="67"/>
        <v>2</v>
      </c>
      <c r="BK95" s="65">
        <f t="shared" si="78"/>
        <v>0.91956521739130359</v>
      </c>
      <c r="BL95" s="65">
        <f t="shared" si="79"/>
        <v>1.3992753623188401</v>
      </c>
      <c r="BM95" s="65">
        <f t="shared" si="80"/>
        <v>2.1749408983451555</v>
      </c>
      <c r="BO95" s="56" t="s">
        <v>97</v>
      </c>
      <c r="BP95" s="33">
        <f>1/(BQ87*BP94*BP94)</f>
        <v>0.25927184345560028</v>
      </c>
      <c r="BW95" s="2">
        <v>3</v>
      </c>
      <c r="BX95" s="17">
        <f t="shared" si="53"/>
        <v>2.7325956587861429</v>
      </c>
      <c r="BY95" s="17">
        <f t="shared" si="54"/>
        <v>1.0978572663518913</v>
      </c>
      <c r="CA95" s="19"/>
      <c r="CC95" s="76">
        <v>2</v>
      </c>
      <c r="CD95" s="65">
        <f t="shared" si="81"/>
        <v>7.0550724637681155</v>
      </c>
      <c r="CE95" s="65">
        <f t="shared" si="68"/>
        <v>9.3539855072463745</v>
      </c>
      <c r="CF95" s="65"/>
      <c r="CG95" s="65">
        <f t="shared" si="69"/>
        <v>-0.28205565342208527</v>
      </c>
      <c r="CI95" s="56" t="s">
        <v>96</v>
      </c>
      <c r="CJ95" s="33">
        <f>-CJ87</f>
        <v>0.10214026870897422</v>
      </c>
      <c r="CN95" s="2">
        <v>3</v>
      </c>
      <c r="CO95" s="17">
        <f t="shared" si="57"/>
        <v>-0.30642080612692268</v>
      </c>
      <c r="CP95" s="17">
        <f t="shared" si="58"/>
        <v>6.8852518002814209</v>
      </c>
      <c r="CT95" s="19"/>
      <c r="CV95" s="76">
        <v>2</v>
      </c>
      <c r="CW95" s="65">
        <f t="shared" si="70"/>
        <v>7.0550724637681155</v>
      </c>
      <c r="CX95" s="65">
        <f t="shared" si="71"/>
        <v>9.3539855072463745</v>
      </c>
      <c r="CY95" s="65">
        <f t="shared" si="72"/>
        <v>3.4835686447264924E-2</v>
      </c>
      <c r="DA95" s="56" t="s">
        <v>97</v>
      </c>
      <c r="DB95" s="33">
        <f>DB87</f>
        <v>1.2212221472009843E-2</v>
      </c>
      <c r="DI95" s="2">
        <v>3</v>
      </c>
      <c r="DJ95" s="17">
        <f t="shared" si="55"/>
        <v>3.663666441602953E-2</v>
      </c>
      <c r="DK95" s="17">
        <f t="shared" si="56"/>
        <v>6.9665552038271592</v>
      </c>
    </row>
    <row r="96" spans="1:115" ht="15.75" customHeight="1" x14ac:dyDescent="0.25">
      <c r="A96" s="69"/>
      <c r="C96" s="66">
        <v>0.5625</v>
      </c>
      <c r="D96" s="18">
        <v>3</v>
      </c>
      <c r="E96" s="68">
        <v>1.554</v>
      </c>
      <c r="F96" s="65">
        <f t="shared" si="59"/>
        <v>5.5206521739130432</v>
      </c>
      <c r="G96" s="65">
        <f t="shared" si="73"/>
        <v>-10.566384458882982</v>
      </c>
      <c r="I96" s="66">
        <v>0.56944444444444398</v>
      </c>
      <c r="J96" s="18">
        <v>3</v>
      </c>
      <c r="K96" s="68">
        <v>2.1469999999999998</v>
      </c>
      <c r="L96" s="65">
        <f t="shared" si="60"/>
        <v>7.669202898550723</v>
      </c>
      <c r="M96" s="65">
        <f t="shared" si="74"/>
        <v>-4.3936315963528205</v>
      </c>
      <c r="O96" s="66">
        <v>0.57638888888888895</v>
      </c>
      <c r="P96" s="18">
        <v>3</v>
      </c>
      <c r="Q96" s="68">
        <v>2.88</v>
      </c>
      <c r="R96" s="65">
        <f t="shared" si="61"/>
        <v>10.324999999999999</v>
      </c>
      <c r="S96" s="65">
        <f t="shared" si="75"/>
        <v>0.49127978383688431</v>
      </c>
      <c r="W96" s="19"/>
      <c r="AA96" s="18">
        <v>3</v>
      </c>
      <c r="AB96" s="65">
        <f t="shared" si="76"/>
        <v>6.5949275362318831</v>
      </c>
      <c r="AC96" s="65">
        <f t="shared" si="62"/>
        <v>1.519254787114573</v>
      </c>
      <c r="AH96" s="17"/>
      <c r="AO96" s="19"/>
      <c r="AQ96" s="76">
        <f t="shared" si="63"/>
        <v>3</v>
      </c>
      <c r="AR96" s="65">
        <f t="shared" si="77"/>
        <v>1.1036231884057965</v>
      </c>
      <c r="AS96" s="65">
        <f t="shared" si="64"/>
        <v>1.3992753623188401</v>
      </c>
      <c r="AT96" s="65">
        <f t="shared" si="65"/>
        <v>0.21128948731227359</v>
      </c>
      <c r="AU96" s="65">
        <f t="shared" si="66"/>
        <v>-1.554526108024352</v>
      </c>
      <c r="AW96" s="56" t="s">
        <v>98</v>
      </c>
      <c r="AX96" s="33">
        <f>AX89</f>
        <v>0.99782248447131339</v>
      </c>
      <c r="BB96" s="2">
        <v>3.5</v>
      </c>
      <c r="BC96" s="17">
        <f t="shared" si="51"/>
        <v>-1.7947877867880304</v>
      </c>
      <c r="BD96" s="17">
        <f t="shared" si="52"/>
        <v>1.1667679753407727</v>
      </c>
      <c r="BH96" s="19"/>
      <c r="BJ96" s="76">
        <f t="shared" si="67"/>
        <v>3</v>
      </c>
      <c r="BK96" s="65">
        <f t="shared" si="78"/>
        <v>1.1036231884057965</v>
      </c>
      <c r="BL96" s="65">
        <f t="shared" si="79"/>
        <v>1.3992753623188401</v>
      </c>
      <c r="BM96" s="65">
        <f t="shared" si="80"/>
        <v>2.7183191070256085</v>
      </c>
      <c r="BO96" s="56" t="s">
        <v>98</v>
      </c>
      <c r="BP96" s="33">
        <f>BP89</f>
        <v>0.99564995217626073</v>
      </c>
      <c r="BW96" s="2">
        <v>3.5</v>
      </c>
      <c r="BX96" s="17">
        <f t="shared" si="53"/>
        <v>3.0017510846892677</v>
      </c>
      <c r="BY96" s="17">
        <f t="shared" si="54"/>
        <v>1.1659860865386542</v>
      </c>
      <c r="CA96" s="19"/>
      <c r="CC96" s="76">
        <v>3</v>
      </c>
      <c r="CD96" s="65">
        <f t="shared" si="81"/>
        <v>6.5949275362318831</v>
      </c>
      <c r="CE96" s="65">
        <f t="shared" si="68"/>
        <v>9.3539855072463745</v>
      </c>
      <c r="CF96" s="65"/>
      <c r="CG96" s="65">
        <f t="shared" si="69"/>
        <v>-0.34950171151209286</v>
      </c>
      <c r="CI96" s="56" t="s">
        <v>98</v>
      </c>
      <c r="CJ96" s="33">
        <f>CJ89</f>
        <v>0.9482410265830461</v>
      </c>
      <c r="CN96" s="2">
        <v>3.5</v>
      </c>
      <c r="CO96" s="17">
        <f t="shared" si="57"/>
        <v>-0.35749094048140978</v>
      </c>
      <c r="CP96" s="17">
        <f t="shared" si="58"/>
        <v>6.5424490605198375</v>
      </c>
      <c r="CT96" s="19"/>
      <c r="CV96" s="76">
        <v>3</v>
      </c>
      <c r="CW96" s="65">
        <f t="shared" si="70"/>
        <v>6.5949275362318831</v>
      </c>
      <c r="CX96" s="65">
        <f t="shared" si="71"/>
        <v>9.3539855072463745</v>
      </c>
      <c r="CY96" s="65">
        <f t="shared" si="72"/>
        <v>4.4725386776366338E-2</v>
      </c>
      <c r="DA96" s="56" t="s">
        <v>98</v>
      </c>
      <c r="DB96" s="33">
        <f>DB89</f>
        <v>0.9640706291952359</v>
      </c>
      <c r="DI96" s="2">
        <v>3.5</v>
      </c>
      <c r="DJ96" s="17">
        <f t="shared" si="55"/>
        <v>4.2742775152034451E-2</v>
      </c>
      <c r="DK96" s="17">
        <f t="shared" si="56"/>
        <v>6.6822998090150403</v>
      </c>
    </row>
    <row r="97" spans="1:115" ht="17.25" customHeight="1" x14ac:dyDescent="0.25">
      <c r="A97" s="29"/>
      <c r="C97" s="66">
        <v>0.60416666666666696</v>
      </c>
      <c r="D97" s="18">
        <v>4</v>
      </c>
      <c r="E97" s="68">
        <v>1.427</v>
      </c>
      <c r="F97" s="65">
        <f t="shared" si="59"/>
        <v>5.0605072463768117</v>
      </c>
      <c r="G97" s="65">
        <f t="shared" si="73"/>
        <v>-9.0928617455430683</v>
      </c>
      <c r="I97" s="66">
        <v>0.61111111111111105</v>
      </c>
      <c r="J97" s="18">
        <v>4</v>
      </c>
      <c r="K97" s="68">
        <v>2.145</v>
      </c>
      <c r="L97" s="65">
        <f t="shared" si="60"/>
        <v>7.6619565217391301</v>
      </c>
      <c r="M97" s="65">
        <f t="shared" si="74"/>
        <v>-9.4576062798479299E-2</v>
      </c>
      <c r="O97" s="66">
        <v>0.61805555555555558</v>
      </c>
      <c r="P97" s="18">
        <v>4</v>
      </c>
      <c r="Q97" s="68">
        <v>2.89</v>
      </c>
      <c r="R97" s="65">
        <f t="shared" si="61"/>
        <v>10.36123188405797</v>
      </c>
      <c r="S97" s="65">
        <f t="shared" si="75"/>
        <v>0.34968703010804791</v>
      </c>
      <c r="W97" s="19"/>
      <c r="AA97" s="18">
        <v>4</v>
      </c>
      <c r="AB97" s="65">
        <f t="shared" si="76"/>
        <v>6.3612318840579709</v>
      </c>
      <c r="AC97" s="65">
        <f t="shared" si="62"/>
        <v>1.8395024235215283</v>
      </c>
      <c r="AH97" s="17"/>
      <c r="AO97" s="19"/>
      <c r="AQ97" s="76">
        <f t="shared" si="63"/>
        <v>4</v>
      </c>
      <c r="AR97" s="65">
        <f t="shared" si="77"/>
        <v>1.1971014492753616</v>
      </c>
      <c r="AS97" s="65">
        <f t="shared" si="64"/>
        <v>1.3992753623188401</v>
      </c>
      <c r="AT97" s="65">
        <f t="shared" si="65"/>
        <v>0.14448472294148129</v>
      </c>
      <c r="AU97" s="65">
        <f t="shared" si="66"/>
        <v>-1.9345815006071474</v>
      </c>
      <c r="BB97" s="2">
        <v>4</v>
      </c>
      <c r="BC97" s="17">
        <f t="shared" si="51"/>
        <v>-2.0511860420434633</v>
      </c>
      <c r="BD97" s="17">
        <f t="shared" si="52"/>
        <v>1.2193533051800871</v>
      </c>
      <c r="BH97" s="19"/>
      <c r="BJ97" s="76">
        <f t="shared" si="67"/>
        <v>4</v>
      </c>
      <c r="BK97" s="65">
        <f t="shared" si="78"/>
        <v>1.1971014492753616</v>
      </c>
      <c r="BL97" s="65">
        <f t="shared" si="79"/>
        <v>1.3992753623188401</v>
      </c>
      <c r="BM97" s="65">
        <f t="shared" si="80"/>
        <v>3.3414043583535129</v>
      </c>
      <c r="BW97" s="2">
        <v>4</v>
      </c>
      <c r="BX97" s="17">
        <f t="shared" si="53"/>
        <v>3.2709065105923929</v>
      </c>
      <c r="BY97" s="17">
        <f t="shared" si="54"/>
        <v>1.2229025767158235</v>
      </c>
      <c r="CA97" s="19"/>
      <c r="CC97" s="76">
        <v>4</v>
      </c>
      <c r="CD97" s="65">
        <f t="shared" si="81"/>
        <v>6.3612318840579709</v>
      </c>
      <c r="CE97" s="65">
        <f t="shared" si="68"/>
        <v>9.3539855072463745</v>
      </c>
      <c r="CF97" s="65"/>
      <c r="CG97" s="65">
        <f t="shared" si="69"/>
        <v>-0.385580458880185</v>
      </c>
      <c r="CN97" s="2">
        <v>4</v>
      </c>
      <c r="CO97" s="17">
        <f t="shared" si="57"/>
        <v>-0.40856107483589688</v>
      </c>
      <c r="CP97" s="17">
        <f t="shared" si="58"/>
        <v>6.2167137747594641</v>
      </c>
      <c r="CT97" s="19"/>
      <c r="CV97" s="76">
        <v>4</v>
      </c>
      <c r="CW97" s="65">
        <f t="shared" si="70"/>
        <v>6.3612318840579709</v>
      </c>
      <c r="CX97" s="65">
        <f t="shared" si="71"/>
        <v>9.3539855072463745</v>
      </c>
      <c r="CY97" s="65">
        <f t="shared" si="72"/>
        <v>5.029595346158508E-2</v>
      </c>
      <c r="DI97" s="2">
        <v>4</v>
      </c>
      <c r="DJ97" s="17">
        <f t="shared" si="55"/>
        <v>4.8848885888039373E-2</v>
      </c>
      <c r="DK97" s="17">
        <f t="shared" si="56"/>
        <v>6.4203318890667544</v>
      </c>
    </row>
    <row r="98" spans="1:115" ht="15.75" customHeight="1" x14ac:dyDescent="0.25">
      <c r="A98" s="29"/>
      <c r="C98" s="66">
        <v>0.64583333333333304</v>
      </c>
      <c r="D98" s="18">
        <v>5</v>
      </c>
      <c r="E98" s="68">
        <v>1.357</v>
      </c>
      <c r="F98" s="65">
        <f t="shared" si="59"/>
        <v>4.8068840579710139</v>
      </c>
      <c r="G98" s="65">
        <f t="shared" si="73"/>
        <v>-5.2762493404688415</v>
      </c>
      <c r="I98" s="66">
        <v>0.65277777777777701</v>
      </c>
      <c r="J98" s="18">
        <v>5</v>
      </c>
      <c r="K98" s="68">
        <v>2.0819999999999999</v>
      </c>
      <c r="L98" s="65">
        <f t="shared" si="60"/>
        <v>7.4336956521739115</v>
      </c>
      <c r="M98" s="65">
        <f t="shared" si="74"/>
        <v>-3.0706243602866001</v>
      </c>
      <c r="O98" s="66">
        <v>0.65972222222222299</v>
      </c>
      <c r="P98" s="18">
        <v>5</v>
      </c>
      <c r="Q98" s="68">
        <v>2.8540000000000001</v>
      </c>
      <c r="R98" s="65">
        <f t="shared" si="61"/>
        <v>10.230797101449275</v>
      </c>
      <c r="S98" s="65">
        <f t="shared" si="75"/>
        <v>-1.2749229734036804</v>
      </c>
      <c r="W98" s="19"/>
      <c r="AA98" s="18">
        <v>5</v>
      </c>
      <c r="AB98" s="65">
        <f t="shared" si="76"/>
        <v>6.1202898550724623</v>
      </c>
      <c r="AC98" s="65">
        <f t="shared" si="62"/>
        <v>1.8574362911603177</v>
      </c>
      <c r="AH98" s="17"/>
      <c r="AO98" s="19"/>
      <c r="AQ98" s="76">
        <f t="shared" si="63"/>
        <v>5</v>
      </c>
      <c r="AR98" s="65">
        <f t="shared" si="77"/>
        <v>1.293478260869565</v>
      </c>
      <c r="AS98" s="65">
        <f t="shared" si="64"/>
        <v>1.3992753623188401</v>
      </c>
      <c r="AT98" s="65">
        <f t="shared" si="65"/>
        <v>7.5608493008803568E-2</v>
      </c>
      <c r="AU98" s="65">
        <f t="shared" si="66"/>
        <v>-2.58218666072018</v>
      </c>
      <c r="BB98" s="2">
        <v>4.5</v>
      </c>
      <c r="BC98" s="17">
        <f t="shared" si="51"/>
        <v>-2.307584297298896</v>
      </c>
      <c r="BD98" s="17">
        <f t="shared" si="52"/>
        <v>1.2600456068010324</v>
      </c>
      <c r="BH98" s="19"/>
      <c r="BJ98" s="76">
        <f t="shared" si="67"/>
        <v>5</v>
      </c>
      <c r="BK98" s="65">
        <f t="shared" si="78"/>
        <v>1.293478260869565</v>
      </c>
      <c r="BL98" s="65">
        <f t="shared" si="79"/>
        <v>1.3992753623188401</v>
      </c>
      <c r="BM98" s="65">
        <f t="shared" si="80"/>
        <v>3.8655462184873959</v>
      </c>
      <c r="BW98" s="2">
        <v>4.5</v>
      </c>
      <c r="BX98" s="17">
        <f t="shared" si="53"/>
        <v>3.5400619364955181</v>
      </c>
      <c r="BY98" s="17">
        <f t="shared" si="54"/>
        <v>1.2711642001537329</v>
      </c>
      <c r="CA98" s="19"/>
      <c r="CC98" s="76">
        <v>5</v>
      </c>
      <c r="CD98" s="65">
        <f t="shared" si="81"/>
        <v>6.1202898550724623</v>
      </c>
      <c r="CE98" s="65">
        <f t="shared" si="68"/>
        <v>9.3539855072463745</v>
      </c>
      <c r="CF98" s="65"/>
      <c r="CG98" s="65">
        <f t="shared" si="69"/>
        <v>-0.42419305259555973</v>
      </c>
      <c r="CN98" s="2">
        <v>4.5</v>
      </c>
      <c r="CO98" s="17">
        <f t="shared" si="57"/>
        <v>-0.45963120919038397</v>
      </c>
      <c r="CP98" s="17">
        <f t="shared" si="58"/>
        <v>5.9071961890389213</v>
      </c>
      <c r="CT98" s="19"/>
      <c r="CV98" s="76">
        <v>5</v>
      </c>
      <c r="CW98" s="65">
        <f t="shared" si="70"/>
        <v>6.1202898550724623</v>
      </c>
      <c r="CX98" s="65">
        <f t="shared" si="71"/>
        <v>9.3539855072463745</v>
      </c>
      <c r="CY98" s="65">
        <f t="shared" si="72"/>
        <v>5.6484652248855044E-2</v>
      </c>
      <c r="DI98" s="2">
        <v>4.5</v>
      </c>
      <c r="DJ98" s="17">
        <f t="shared" si="55"/>
        <v>5.4954996624044294E-2</v>
      </c>
      <c r="DK98" s="17">
        <f t="shared" si="56"/>
        <v>6.1781291031140375</v>
      </c>
    </row>
    <row r="99" spans="1:115" ht="15.75" customHeight="1" x14ac:dyDescent="0.25">
      <c r="A99" s="29"/>
      <c r="C99" s="66">
        <v>0.6875</v>
      </c>
      <c r="D99" s="18">
        <v>6</v>
      </c>
      <c r="E99" s="68">
        <v>1.3029999999999999</v>
      </c>
      <c r="F99" s="65">
        <f t="shared" si="59"/>
        <v>4.61123188405797</v>
      </c>
      <c r="G99" s="65">
        <f t="shared" si="73"/>
        <v>-4.2429480631728023</v>
      </c>
      <c r="I99" s="66">
        <v>0.69444444444444398</v>
      </c>
      <c r="J99" s="18">
        <v>6</v>
      </c>
      <c r="K99" s="68">
        <v>1.99</v>
      </c>
      <c r="L99" s="65">
        <f t="shared" si="60"/>
        <v>7.1003623188405793</v>
      </c>
      <c r="M99" s="65">
        <f t="shared" si="74"/>
        <v>-4.6945961116497292</v>
      </c>
      <c r="O99" s="66">
        <v>0.70138888888888895</v>
      </c>
      <c r="P99" s="18">
        <v>6</v>
      </c>
      <c r="Q99" s="68">
        <v>2.8210000000000002</v>
      </c>
      <c r="R99" s="65">
        <f t="shared" si="61"/>
        <v>10.11123188405797</v>
      </c>
      <c r="S99" s="65">
        <f t="shared" si="75"/>
        <v>-1.1824990145841596</v>
      </c>
      <c r="W99" s="19"/>
      <c r="AA99" s="18">
        <v>6</v>
      </c>
      <c r="AB99" s="65">
        <f t="shared" si="76"/>
        <v>5.8557971014492747</v>
      </c>
      <c r="AC99" s="65">
        <f t="shared" si="62"/>
        <v>1.7600810096926032</v>
      </c>
      <c r="AH99" s="17"/>
      <c r="AO99" s="19"/>
      <c r="AQ99" s="76">
        <f t="shared" si="63"/>
        <v>6</v>
      </c>
      <c r="AR99" s="65">
        <f t="shared" si="77"/>
        <v>1.3992753623188401</v>
      </c>
      <c r="BB99" s="2">
        <v>5</v>
      </c>
      <c r="BC99" s="17">
        <f t="shared" si="51"/>
        <v>-2.5639825525543292</v>
      </c>
      <c r="BD99" s="17">
        <f t="shared" si="52"/>
        <v>1.2915346821053006</v>
      </c>
      <c r="BH99" s="19"/>
      <c r="BJ99" s="76">
        <f t="shared" si="67"/>
        <v>6</v>
      </c>
      <c r="BK99" s="65">
        <f t="shared" si="78"/>
        <v>1.3992753623188401</v>
      </c>
      <c r="BL99" s="65">
        <f t="shared" si="79"/>
        <v>1.3992753623188401</v>
      </c>
      <c r="BM99" s="65">
        <f t="shared" si="80"/>
        <v>4.2879337131020208</v>
      </c>
      <c r="BW99" s="2">
        <v>5</v>
      </c>
      <c r="BX99" s="17">
        <f t="shared" si="53"/>
        <v>3.8092173623986434</v>
      </c>
      <c r="BY99" s="17">
        <f t="shared" si="54"/>
        <v>1.3126055891049304</v>
      </c>
      <c r="CA99" s="19"/>
      <c r="CC99" s="76">
        <v>6</v>
      </c>
      <c r="CD99" s="65">
        <f t="shared" si="81"/>
        <v>5.8557971014492747</v>
      </c>
      <c r="CF99" s="65"/>
      <c r="CN99" s="2">
        <v>5</v>
      </c>
      <c r="CO99" s="17">
        <f t="shared" si="57"/>
        <v>-0.51070134354487107</v>
      </c>
      <c r="CP99" s="17">
        <f t="shared" si="58"/>
        <v>5.6130888569252351</v>
      </c>
      <c r="CT99" s="19"/>
      <c r="CV99" s="76">
        <v>6</v>
      </c>
      <c r="CW99" s="65">
        <f t="shared" si="70"/>
        <v>5.8557971014492747</v>
      </c>
      <c r="CX99" s="65">
        <f t="shared" si="71"/>
        <v>9.3539855072463745</v>
      </c>
      <c r="CY99" s="65">
        <f t="shared" si="72"/>
        <v>6.3864642141038042E-2</v>
      </c>
      <c r="DI99" s="2">
        <v>5</v>
      </c>
      <c r="DJ99" s="17">
        <f t="shared" si="55"/>
        <v>6.1061107360049216E-2</v>
      </c>
      <c r="DK99" s="17">
        <f t="shared" si="56"/>
        <v>5.9535358884084921</v>
      </c>
    </row>
    <row r="100" spans="1:115" ht="15.75" customHeight="1" x14ac:dyDescent="0.25">
      <c r="A100" s="29"/>
      <c r="H100" s="29"/>
      <c r="I100" s="29"/>
      <c r="J100" s="29"/>
      <c r="K100" s="29"/>
      <c r="L100" s="29"/>
      <c r="M100" s="29"/>
      <c r="W100" s="19"/>
      <c r="AO100" s="19"/>
      <c r="BB100" s="2">
        <v>5.5</v>
      </c>
      <c r="BC100" s="17">
        <f t="shared" si="51"/>
        <v>-2.8203808078097623</v>
      </c>
      <c r="BD100" s="17">
        <f t="shared" si="52"/>
        <v>1.315901990515487</v>
      </c>
      <c r="BH100" s="19"/>
      <c r="BW100" s="2">
        <v>5.5</v>
      </c>
      <c r="BX100" s="17">
        <f t="shared" si="53"/>
        <v>4.0783727883017686</v>
      </c>
      <c r="BY100" s="17">
        <f t="shared" si="54"/>
        <v>1.3485770638172083</v>
      </c>
      <c r="CA100" s="19"/>
      <c r="CN100" s="2">
        <v>5.5</v>
      </c>
      <c r="CO100" s="17">
        <f t="shared" si="57"/>
        <v>-0.56177147789935822</v>
      </c>
      <c r="CP100" s="17">
        <f t="shared" si="58"/>
        <v>5.333624533107689</v>
      </c>
      <c r="CT100" s="19"/>
      <c r="DI100" s="2">
        <v>5.5</v>
      </c>
      <c r="DJ100" s="17">
        <f t="shared" si="55"/>
        <v>6.7167218096054138E-2</v>
      </c>
      <c r="DK100" s="17">
        <f t="shared" si="56"/>
        <v>5.7446991315307017</v>
      </c>
    </row>
    <row r="101" spans="1:115" ht="15.75" customHeight="1" x14ac:dyDescent="0.25">
      <c r="A101" s="29"/>
      <c r="H101" s="29"/>
      <c r="I101" s="29"/>
      <c r="J101" s="29"/>
      <c r="K101" s="29"/>
      <c r="L101" s="29"/>
      <c r="M101" s="29"/>
      <c r="W101" s="19"/>
      <c r="AO101" s="19"/>
      <c r="BB101" s="2">
        <v>6</v>
      </c>
      <c r="BC101" s="17">
        <f t="shared" si="51"/>
        <v>-3.076779063065195</v>
      </c>
      <c r="BD101" s="17">
        <f t="shared" si="52"/>
        <v>1.3347582355280752</v>
      </c>
      <c r="BH101" s="19"/>
      <c r="BW101" s="2">
        <v>6</v>
      </c>
      <c r="BX101" s="17">
        <f t="shared" si="53"/>
        <v>4.3475282142048934</v>
      </c>
      <c r="BY101" s="17">
        <f t="shared" si="54"/>
        <v>1.3800945512891449</v>
      </c>
      <c r="CA101" s="19"/>
      <c r="CN101" s="2">
        <v>6</v>
      </c>
      <c r="CO101" s="17">
        <f t="shared" si="57"/>
        <v>-0.61284161225384537</v>
      </c>
      <c r="CP101" s="17">
        <f t="shared" si="58"/>
        <v>5.0680741718653914</v>
      </c>
      <c r="CT101" s="19"/>
      <c r="DI101" s="2">
        <v>6</v>
      </c>
      <c r="DJ101" s="17">
        <f t="shared" si="55"/>
        <v>7.3273328832059059E-2</v>
      </c>
      <c r="DK101" s="17">
        <f t="shared" si="56"/>
        <v>5.5500169198366054</v>
      </c>
    </row>
    <row r="102" spans="1:115" ht="15.75" customHeight="1" x14ac:dyDescent="0.25">
      <c r="A102" s="29"/>
      <c r="H102" s="29"/>
      <c r="I102" s="29"/>
      <c r="J102" s="29"/>
      <c r="K102" s="29"/>
      <c r="L102" s="29"/>
      <c r="M102" s="29"/>
      <c r="W102" s="19"/>
      <c r="AO102" s="19"/>
      <c r="BH102" s="19"/>
      <c r="CA102" s="19"/>
      <c r="CT102" s="19"/>
    </row>
    <row r="103" spans="1:115" ht="15.75" customHeight="1" x14ac:dyDescent="0.25">
      <c r="A103" s="29"/>
      <c r="H103" s="29"/>
      <c r="I103" s="29"/>
      <c r="J103" s="29"/>
      <c r="K103" s="29"/>
      <c r="L103" s="29"/>
      <c r="M103" s="29"/>
      <c r="W103" s="19"/>
      <c r="AO103" s="19"/>
      <c r="BH103" s="19"/>
      <c r="CA103" s="19"/>
      <c r="CT103" s="19"/>
    </row>
    <row r="104" spans="1:115" ht="15.75" customHeight="1" x14ac:dyDescent="0.25">
      <c r="A104" s="29"/>
      <c r="H104" s="29"/>
      <c r="I104" s="29"/>
      <c r="J104" s="29"/>
      <c r="K104" s="29"/>
      <c r="L104" s="29"/>
      <c r="M104" s="29"/>
      <c r="W104" s="19"/>
      <c r="AO104" s="19"/>
      <c r="BH104" s="19"/>
      <c r="CA104" s="19"/>
      <c r="CT104" s="19"/>
    </row>
    <row r="105" spans="1:115" ht="15.75" customHeight="1" x14ac:dyDescent="0.25">
      <c r="A105" s="29"/>
      <c r="H105" s="29"/>
      <c r="I105" s="29"/>
      <c r="J105" s="29"/>
      <c r="K105" s="29"/>
      <c r="L105" s="29"/>
      <c r="M105" s="29"/>
      <c r="W105" s="19"/>
      <c r="AO105" s="19"/>
      <c r="BH105" s="19"/>
      <c r="CA105" s="19"/>
      <c r="CT105" s="19"/>
    </row>
    <row r="106" spans="1:115" ht="15.75" customHeight="1" x14ac:dyDescent="0.25">
      <c r="A106" s="29"/>
      <c r="H106" s="29"/>
      <c r="I106" s="29"/>
      <c r="J106" s="29"/>
      <c r="K106" s="29"/>
      <c r="L106" s="29"/>
      <c r="M106" s="29"/>
      <c r="W106" s="19"/>
      <c r="AO106" s="19"/>
      <c r="BH106" s="19"/>
      <c r="CA106" s="19"/>
      <c r="CT106" s="19"/>
    </row>
    <row r="107" spans="1:115" ht="15.75" customHeight="1" x14ac:dyDescent="0.25">
      <c r="A107" s="29"/>
      <c r="G107" s="29"/>
      <c r="H107" s="29"/>
      <c r="I107" s="29"/>
      <c r="J107" s="29"/>
      <c r="K107" s="29"/>
      <c r="L107" s="29"/>
      <c r="M107" s="29"/>
      <c r="W107" s="19"/>
      <c r="AO107" s="19"/>
      <c r="BH107" s="19"/>
      <c r="CA107" s="19"/>
      <c r="CT107" s="19"/>
    </row>
    <row r="108" spans="1:115" ht="15.75" customHeight="1" x14ac:dyDescent="0.25">
      <c r="A108" s="29"/>
      <c r="G108" s="29"/>
      <c r="H108" s="29"/>
      <c r="I108" s="29"/>
      <c r="J108" s="29"/>
      <c r="K108" s="29"/>
      <c r="L108" s="29"/>
      <c r="M108" s="29"/>
      <c r="W108" s="19"/>
      <c r="AO108" s="19"/>
      <c r="BH108" s="19"/>
      <c r="CA108" s="19"/>
      <c r="CT108" s="19"/>
    </row>
    <row r="109" spans="1:115" ht="15.75" customHeight="1" x14ac:dyDescent="0.25">
      <c r="A109" s="29"/>
      <c r="G109" s="29"/>
      <c r="H109" s="29"/>
      <c r="I109" s="29"/>
      <c r="J109" s="29"/>
      <c r="K109" s="29"/>
      <c r="L109" s="29"/>
      <c r="M109" s="29"/>
      <c r="W109" s="19"/>
      <c r="AO109" s="19"/>
      <c r="BH109" s="19"/>
      <c r="CA109" s="19"/>
      <c r="CT109" s="19"/>
    </row>
    <row r="110" spans="1:115" ht="15.75" customHeight="1" x14ac:dyDescent="0.25">
      <c r="A110" s="29"/>
      <c r="G110" s="29"/>
      <c r="H110" s="29"/>
      <c r="I110" s="29"/>
      <c r="J110" s="29"/>
      <c r="K110" s="29"/>
      <c r="L110" s="29"/>
      <c r="M110" s="29"/>
      <c r="W110" s="19"/>
      <c r="AO110" s="19"/>
      <c r="BH110" s="19"/>
      <c r="CA110" s="19"/>
      <c r="CT110" s="19"/>
    </row>
    <row r="111" spans="1:115" ht="15.75" customHeight="1" x14ac:dyDescent="0.25">
      <c r="A111" s="69"/>
      <c r="G111" s="29"/>
      <c r="H111" s="29"/>
      <c r="I111" s="29"/>
      <c r="J111" s="29"/>
      <c r="K111" s="29"/>
      <c r="L111" s="29"/>
      <c r="M111" s="29"/>
      <c r="W111" s="19"/>
      <c r="AO111" s="19"/>
      <c r="BH111" s="19"/>
      <c r="CA111" s="19"/>
      <c r="CT111" s="19"/>
    </row>
    <row r="112" spans="1:115" ht="15.75" customHeight="1" x14ac:dyDescent="0.25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W112" s="19"/>
      <c r="AO112" s="19"/>
      <c r="BH112" s="19"/>
      <c r="CA112" s="19"/>
      <c r="CT112" s="19"/>
    </row>
    <row r="113" spans="1:115" ht="15.75" customHeight="1" x14ac:dyDescent="0.25">
      <c r="W113" s="19"/>
      <c r="AO113" s="19"/>
      <c r="BH113" s="19"/>
      <c r="CA113" s="19"/>
      <c r="CT113" s="19"/>
    </row>
    <row r="114" spans="1:115" ht="15.75" customHeight="1" x14ac:dyDescent="0.25">
      <c r="W114" s="19"/>
      <c r="AO114" s="19"/>
      <c r="BH114" s="19"/>
      <c r="CA114" s="19"/>
      <c r="CT114" s="19"/>
    </row>
    <row r="115" spans="1:115" ht="15.75" customHeight="1" x14ac:dyDescent="0.25">
      <c r="W115" s="19"/>
      <c r="AO115" s="19"/>
      <c r="BH115" s="19"/>
      <c r="CA115" s="19"/>
      <c r="CT115" s="19"/>
    </row>
    <row r="116" spans="1:115" ht="15.75" customHeight="1" x14ac:dyDescent="0.25">
      <c r="W116" s="19"/>
      <c r="AO116" s="19"/>
      <c r="BH116" s="19"/>
      <c r="CA116" s="19"/>
      <c r="CT116" s="19"/>
    </row>
    <row r="117" spans="1:115" ht="15.75" customHeight="1" x14ac:dyDescent="0.25">
      <c r="W117" s="19"/>
      <c r="AO117" s="19"/>
      <c r="BH117" s="19"/>
      <c r="CA117" s="19"/>
      <c r="CT117" s="19"/>
    </row>
    <row r="118" spans="1:115" ht="15.75" customHeight="1" x14ac:dyDescent="0.25">
      <c r="A118" s="53"/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19"/>
      <c r="X118" s="53"/>
      <c r="Y118" s="53"/>
      <c r="Z118" s="53"/>
      <c r="AA118" s="53"/>
      <c r="AB118" s="53"/>
      <c r="AC118" s="53"/>
      <c r="AD118" s="53"/>
      <c r="AE118" s="53"/>
      <c r="AF118" s="53"/>
      <c r="AG118" s="53"/>
      <c r="AH118" s="53"/>
      <c r="AI118" s="53"/>
      <c r="AJ118" s="53"/>
      <c r="AK118" s="53"/>
      <c r="AL118" s="53"/>
      <c r="AM118" s="53"/>
      <c r="AN118" s="53"/>
      <c r="AO118" s="19"/>
      <c r="AP118" s="53"/>
      <c r="AQ118" s="53"/>
      <c r="AR118" s="53"/>
      <c r="AS118" s="53"/>
      <c r="AT118" s="53"/>
      <c r="AU118" s="53"/>
      <c r="AV118" s="53"/>
      <c r="AW118" s="53"/>
      <c r="AX118" s="53"/>
      <c r="AY118" s="53"/>
      <c r="AZ118" s="53"/>
      <c r="BA118" s="53"/>
      <c r="BB118" s="53"/>
      <c r="BC118" s="53"/>
      <c r="BD118" s="53"/>
      <c r="BE118" s="53"/>
      <c r="BF118" s="53"/>
      <c r="BG118" s="53"/>
      <c r="BH118" s="19"/>
      <c r="BI118" s="53"/>
      <c r="BJ118" s="53"/>
      <c r="BK118" s="53"/>
      <c r="BL118" s="53"/>
      <c r="BM118" s="53"/>
      <c r="BN118" s="53"/>
      <c r="BO118" s="53"/>
      <c r="BP118" s="53"/>
      <c r="BQ118" s="53"/>
      <c r="BR118" s="53"/>
      <c r="BS118" s="53"/>
      <c r="BT118" s="53"/>
      <c r="BU118" s="53"/>
      <c r="BV118" s="53"/>
      <c r="BW118" s="53"/>
      <c r="BX118" s="53"/>
      <c r="BY118" s="53"/>
      <c r="BZ118" s="53"/>
      <c r="CA118" s="19"/>
      <c r="CB118" s="53"/>
      <c r="CC118" s="53"/>
      <c r="CD118" s="53"/>
      <c r="CE118" s="53"/>
      <c r="CF118" s="53"/>
      <c r="CG118" s="53"/>
      <c r="CH118" s="53"/>
      <c r="CI118" s="53"/>
      <c r="CJ118" s="53"/>
      <c r="CK118" s="53"/>
      <c r="CL118" s="53"/>
      <c r="CM118" s="53"/>
      <c r="CN118" s="53"/>
      <c r="CO118" s="53"/>
      <c r="CP118" s="53"/>
      <c r="CQ118" s="53"/>
      <c r="CR118" s="53"/>
      <c r="CS118" s="53"/>
      <c r="CT118" s="19"/>
      <c r="CU118" s="53"/>
      <c r="CV118" s="53"/>
      <c r="CW118" s="53"/>
      <c r="CX118" s="53"/>
      <c r="CY118" s="53"/>
      <c r="CZ118" s="53"/>
      <c r="DA118" s="53"/>
      <c r="DB118" s="53"/>
      <c r="DC118" s="53"/>
      <c r="DD118" s="53"/>
      <c r="DE118" s="53"/>
      <c r="DF118" s="53"/>
      <c r="DG118" s="53"/>
      <c r="DH118" s="53"/>
      <c r="DI118" s="53"/>
      <c r="DJ118" s="53"/>
      <c r="DK118" s="53"/>
    </row>
    <row r="119" spans="1:115" ht="15.75" customHeight="1" x14ac:dyDescent="0.25">
      <c r="B119" s="29"/>
      <c r="W119" s="19"/>
      <c r="AO119" s="19"/>
      <c r="BH119" s="19"/>
      <c r="CA119" s="19"/>
      <c r="CT119" s="19"/>
    </row>
    <row r="120" spans="1:115" ht="15.75" customHeight="1" x14ac:dyDescent="0.25">
      <c r="A120" s="29"/>
      <c r="C120" s="29"/>
      <c r="W120" s="19"/>
      <c r="AO120" s="19"/>
      <c r="AV120" s="2" t="s">
        <v>76</v>
      </c>
      <c r="AW120" s="70"/>
      <c r="AX120" s="71" t="s">
        <v>49</v>
      </c>
      <c r="AY120" s="71" t="s">
        <v>77</v>
      </c>
      <c r="AZ120" s="72"/>
      <c r="BH120" s="19"/>
      <c r="BN120" s="2" t="s">
        <v>76</v>
      </c>
      <c r="BO120" s="70"/>
      <c r="BP120" s="71" t="s">
        <v>49</v>
      </c>
      <c r="BQ120" s="71" t="s">
        <v>77</v>
      </c>
      <c r="BR120" s="72"/>
      <c r="CA120" s="19"/>
      <c r="CH120" s="2" t="s">
        <v>76</v>
      </c>
      <c r="CI120" s="70"/>
      <c r="CJ120" s="71" t="s">
        <v>49</v>
      </c>
      <c r="CK120" s="71" t="s">
        <v>77</v>
      </c>
      <c r="CL120" s="72"/>
      <c r="CT120" s="19"/>
      <c r="CZ120" s="2" t="s">
        <v>76</v>
      </c>
      <c r="DA120" s="70"/>
      <c r="DB120" s="71" t="s">
        <v>49</v>
      </c>
      <c r="DC120" s="71" t="s">
        <v>77</v>
      </c>
      <c r="DD120" s="72"/>
    </row>
    <row r="121" spans="1:115" ht="15.75" customHeight="1" x14ac:dyDescent="0.25">
      <c r="A121" s="29"/>
      <c r="C121" s="29"/>
      <c r="D121" s="54" t="s">
        <v>66</v>
      </c>
      <c r="I121" s="29"/>
      <c r="J121" s="54" t="s">
        <v>67</v>
      </c>
      <c r="O121" s="29"/>
      <c r="P121" s="54" t="s">
        <v>68</v>
      </c>
      <c r="W121" s="19"/>
      <c r="AO121" s="19"/>
      <c r="AW121" s="73"/>
      <c r="AX121" s="2">
        <f t="array" ref="AX121:AY125">LINEST(AU126:AU132,AQ126:AQ132,FALSE,TRUE)</f>
        <v>-0.5983711558066177</v>
      </c>
      <c r="AY121" s="2">
        <v>0</v>
      </c>
      <c r="AZ121" s="74"/>
      <c r="BH121" s="19"/>
      <c r="BO121" s="73"/>
      <c r="BP121" s="2">
        <f t="array" ref="BP121:BQ125">LINEST(BM126:BM133,BJ126:BJ133,TRUE,TRUE)</f>
        <v>0.64183824690771241</v>
      </c>
      <c r="BQ121" s="2">
        <v>0.94363990221760985</v>
      </c>
      <c r="BR121" s="74"/>
      <c r="BS121" s="27"/>
      <c r="CA121" s="19"/>
      <c r="CI121" s="73"/>
      <c r="CJ121" s="2">
        <f t="array" ref="CJ121:CK125">LINEST(CG125:CG132,CC125:CC132,FALSE,TRUE)</f>
        <v>-0.11913418602021258</v>
      </c>
      <c r="CK121" s="2">
        <v>0</v>
      </c>
      <c r="CL121" s="74"/>
      <c r="CT121" s="19"/>
      <c r="DA121" s="73"/>
      <c r="DB121" s="2">
        <f t="array" ref="DB121:DC125">LINEST(CY126:CY133,CV126:CV133,FALSE,TRUE)</f>
        <v>1.7356917402357168E-2</v>
      </c>
      <c r="DC121" s="2">
        <v>0</v>
      </c>
      <c r="DD121" s="74"/>
      <c r="DE121" s="27"/>
    </row>
    <row r="122" spans="1:115" ht="15.75" customHeight="1" x14ac:dyDescent="0.25">
      <c r="G122" s="55" t="s">
        <v>44</v>
      </c>
      <c r="M122" s="55" t="s">
        <v>44</v>
      </c>
      <c r="S122" s="55" t="s">
        <v>44</v>
      </c>
      <c r="W122" s="19"/>
      <c r="AO122" s="19"/>
      <c r="AW122" s="73" t="s">
        <v>78</v>
      </c>
      <c r="AX122" s="2">
        <v>1.4191506426310143E-2</v>
      </c>
      <c r="AY122" s="2" t="e">
        <v>#N/A</v>
      </c>
      <c r="AZ122" s="74"/>
      <c r="BB122" s="2" t="s">
        <v>79</v>
      </c>
      <c r="BC122" s="2" t="s">
        <v>80</v>
      </c>
      <c r="BD122" s="2" t="s">
        <v>81</v>
      </c>
      <c r="BH122" s="19"/>
      <c r="BO122" s="73" t="s">
        <v>78</v>
      </c>
      <c r="BP122" s="2">
        <v>1.2048009811424476E-2</v>
      </c>
      <c r="BQ122" s="2">
        <v>4.1188514067809108E-2</v>
      </c>
      <c r="BR122" s="74"/>
      <c r="BS122" s="27"/>
      <c r="BW122" s="2" t="s">
        <v>79</v>
      </c>
      <c r="BX122" s="2" t="s">
        <v>80</v>
      </c>
      <c r="BY122" s="2" t="s">
        <v>81</v>
      </c>
      <c r="CA122" s="19"/>
      <c r="CI122" s="73" t="s">
        <v>78</v>
      </c>
      <c r="CJ122" s="2">
        <v>1.1399495164180153E-2</v>
      </c>
      <c r="CK122" s="2" t="e">
        <v>#N/A</v>
      </c>
      <c r="CL122" s="74"/>
      <c r="CN122" s="2" t="s">
        <v>79</v>
      </c>
      <c r="CO122" s="2" t="s">
        <v>80</v>
      </c>
      <c r="CP122" s="2" t="s">
        <v>81</v>
      </c>
      <c r="CT122" s="19"/>
      <c r="DA122" s="73" t="s">
        <v>78</v>
      </c>
      <c r="DB122" s="2">
        <v>1.41648459617148E-3</v>
      </c>
      <c r="DC122" s="2" t="e">
        <v>#N/A</v>
      </c>
      <c r="DD122" s="74"/>
      <c r="DE122" s="27"/>
      <c r="DI122" s="2" t="s">
        <v>79</v>
      </c>
      <c r="DJ122" s="2" t="s">
        <v>80</v>
      </c>
      <c r="DK122" s="2" t="s">
        <v>81</v>
      </c>
    </row>
    <row r="123" spans="1:115" ht="15.75" customHeight="1" x14ac:dyDescent="0.25">
      <c r="C123" s="56" t="s">
        <v>69</v>
      </c>
      <c r="D123" s="57">
        <v>8</v>
      </c>
      <c r="E123" s="58" t="s">
        <v>16</v>
      </c>
      <c r="F123" s="29"/>
      <c r="G123" s="27">
        <f>(1-(F133/F125))*100</f>
        <v>27.196926703627721</v>
      </c>
      <c r="H123" s="27"/>
      <c r="I123" s="59" t="s">
        <v>69</v>
      </c>
      <c r="J123" s="60">
        <v>8</v>
      </c>
      <c r="K123" s="61" t="s">
        <v>16</v>
      </c>
      <c r="L123" s="62"/>
      <c r="M123" s="27">
        <f>(1-(L133/L125))*100</f>
        <v>55.835035114807987</v>
      </c>
      <c r="N123" s="27"/>
      <c r="O123" s="59" t="s">
        <v>69</v>
      </c>
      <c r="P123" s="60">
        <v>8</v>
      </c>
      <c r="Q123" s="61" t="s">
        <v>16</v>
      </c>
      <c r="R123" s="62"/>
      <c r="S123" s="27">
        <f>(1-(R133/R125))*100</f>
        <v>1.438737022203207</v>
      </c>
      <c r="W123" s="19"/>
      <c r="Z123" s="56" t="s">
        <v>69</v>
      </c>
      <c r="AA123" s="57">
        <v>8</v>
      </c>
      <c r="AB123" s="58" t="s">
        <v>16</v>
      </c>
      <c r="AC123" s="58" t="s">
        <v>70</v>
      </c>
      <c r="AE123" s="55" t="s">
        <v>44</v>
      </c>
      <c r="AO123" s="19"/>
      <c r="AW123" s="73" t="s">
        <v>82</v>
      </c>
      <c r="AX123" s="2">
        <v>0.99663640504074991</v>
      </c>
      <c r="AY123" s="2">
        <v>0.10761242559416695</v>
      </c>
      <c r="AZ123" s="74" t="s">
        <v>83</v>
      </c>
      <c r="BB123" s="2">
        <v>0</v>
      </c>
      <c r="BC123" s="17">
        <f t="shared" ref="BC123:BC135" si="82">$AX$121*BB123</f>
        <v>0</v>
      </c>
      <c r="BD123" s="17">
        <f t="shared" ref="BD123:BD135" si="83">$AS$126*(1-EXP(-$AX$129*BB123))</f>
        <v>0</v>
      </c>
      <c r="BH123" s="19"/>
      <c r="BO123" s="73" t="s">
        <v>82</v>
      </c>
      <c r="BP123" s="2">
        <v>0.99789033496150958</v>
      </c>
      <c r="BQ123" s="2">
        <v>6.3036541338282029E-2</v>
      </c>
      <c r="BR123" s="74" t="s">
        <v>83</v>
      </c>
      <c r="BS123" s="27"/>
      <c r="BW123" s="2">
        <v>0</v>
      </c>
      <c r="BX123" s="17">
        <f t="shared" ref="BX123:BX135" si="84">$BP$121*BW123+$BQ$121</f>
        <v>0.94363990221760985</v>
      </c>
      <c r="BY123" s="17">
        <f t="shared" ref="BY123:BY135" si="85">($BP$129*BP$128*BP$128*BW123)/(1+$BP$129*BP$128*BW123)</f>
        <v>0</v>
      </c>
      <c r="CA123" s="19"/>
      <c r="CI123" s="73" t="s">
        <v>82</v>
      </c>
      <c r="CJ123" s="2">
        <v>0.93976932389672807</v>
      </c>
      <c r="CK123" s="2">
        <v>8.6440951955046072E-2</v>
      </c>
      <c r="CL123" s="74" t="s">
        <v>83</v>
      </c>
      <c r="CN123" s="2">
        <v>0</v>
      </c>
      <c r="CO123" s="17">
        <f t="shared" ref="CO123:CO135" si="86">$CJ$121*CN123</f>
        <v>0</v>
      </c>
      <c r="CP123" s="17">
        <f t="shared" ref="CP123:CP135" si="87">$CE$125*(EXP(-$CJ$129*CN123))</f>
        <v>7.7869565217391301</v>
      </c>
      <c r="CT123" s="19"/>
      <c r="DA123" s="73" t="s">
        <v>82</v>
      </c>
      <c r="DB123" s="2">
        <v>0.9554561923640742</v>
      </c>
      <c r="DC123" s="2">
        <v>1.3696754182884574E-2</v>
      </c>
      <c r="DD123" s="74" t="s">
        <v>83</v>
      </c>
      <c r="DE123" s="27"/>
      <c r="DI123" s="2">
        <v>0</v>
      </c>
      <c r="DJ123" s="17">
        <f t="shared" ref="DJ123:DJ135" si="88">$DB$121*DI123</f>
        <v>0</v>
      </c>
      <c r="DK123" s="17">
        <f t="shared" ref="DK123:DK135" si="89">($CX$125)/(1+($DB$129*DI123*$CX$125))</f>
        <v>7.7869565217391301</v>
      </c>
    </row>
    <row r="124" spans="1:115" ht="15.75" customHeight="1" x14ac:dyDescent="0.25">
      <c r="C124" s="56" t="s">
        <v>71</v>
      </c>
      <c r="D124" s="56" t="s">
        <v>72</v>
      </c>
      <c r="E124" s="56" t="s">
        <v>73</v>
      </c>
      <c r="F124" s="56" t="s">
        <v>74</v>
      </c>
      <c r="G124" s="56" t="s">
        <v>75</v>
      </c>
      <c r="I124" s="56" t="s">
        <v>71</v>
      </c>
      <c r="J124" s="56" t="s">
        <v>72</v>
      </c>
      <c r="K124" s="56" t="s">
        <v>73</v>
      </c>
      <c r="L124" s="56" t="s">
        <v>74</v>
      </c>
      <c r="M124" s="56" t="s">
        <v>75</v>
      </c>
      <c r="O124" s="56" t="s">
        <v>71</v>
      </c>
      <c r="P124" s="56" t="s">
        <v>72</v>
      </c>
      <c r="Q124" s="56" t="s">
        <v>73</v>
      </c>
      <c r="R124" s="56" t="s">
        <v>74</v>
      </c>
      <c r="S124" s="56" t="s">
        <v>75</v>
      </c>
      <c r="W124" s="19"/>
      <c r="AA124" s="56" t="s">
        <v>72</v>
      </c>
      <c r="AB124" s="56" t="s">
        <v>74</v>
      </c>
      <c r="AC124" s="56" t="s">
        <v>74</v>
      </c>
      <c r="AE124" s="27">
        <f>(1-(AB133/AB125))*100</f>
        <v>40.573236553136049</v>
      </c>
      <c r="AO124" s="19"/>
      <c r="AQ124" s="56" t="s">
        <v>79</v>
      </c>
      <c r="AR124" s="56" t="s">
        <v>84</v>
      </c>
      <c r="AS124" s="56" t="s">
        <v>29</v>
      </c>
      <c r="AT124" s="56" t="s">
        <v>85</v>
      </c>
      <c r="AU124" s="56" t="s">
        <v>86</v>
      </c>
      <c r="AW124" s="75" t="s">
        <v>87</v>
      </c>
      <c r="AX124" s="2">
        <v>1777.8057413838399</v>
      </c>
      <c r="AY124" s="2">
        <v>6</v>
      </c>
      <c r="AZ124" s="74" t="s">
        <v>88</v>
      </c>
      <c r="BB124" s="2">
        <v>0.5</v>
      </c>
      <c r="BC124" s="17">
        <f t="shared" si="82"/>
        <v>-0.29918557790330885</v>
      </c>
      <c r="BD124" s="17">
        <f t="shared" si="83"/>
        <v>0.3267828781126193</v>
      </c>
      <c r="BH124" s="19"/>
      <c r="BJ124" s="56" t="s">
        <v>79</v>
      </c>
      <c r="BK124" s="56" t="s">
        <v>84</v>
      </c>
      <c r="BL124" s="56" t="s">
        <v>29</v>
      </c>
      <c r="BM124" s="56" t="s">
        <v>89</v>
      </c>
      <c r="BO124" s="75" t="s">
        <v>87</v>
      </c>
      <c r="BP124" s="2">
        <v>2838.0533878749025</v>
      </c>
      <c r="BQ124" s="2">
        <v>6</v>
      </c>
      <c r="BR124" s="74" t="s">
        <v>88</v>
      </c>
      <c r="BS124" s="27"/>
      <c r="BW124" s="2">
        <v>0.5</v>
      </c>
      <c r="BX124" s="17">
        <f t="shared" si="84"/>
        <v>1.2645590256714661</v>
      </c>
      <c r="BY124" s="17">
        <f t="shared" si="85"/>
        <v>0.39539475014581132</v>
      </c>
      <c r="CA124" s="19"/>
      <c r="CC124" s="56" t="s">
        <v>79</v>
      </c>
      <c r="CD124" s="56" t="s">
        <v>90</v>
      </c>
      <c r="CE124" s="56" t="s">
        <v>69</v>
      </c>
      <c r="CF124" s="56"/>
      <c r="CG124" s="56" t="s">
        <v>91</v>
      </c>
      <c r="CI124" s="75" t="s">
        <v>87</v>
      </c>
      <c r="CJ124" s="2">
        <v>109.21984764039081</v>
      </c>
      <c r="CK124" s="2">
        <v>7</v>
      </c>
      <c r="CL124" s="74" t="s">
        <v>88</v>
      </c>
      <c r="CN124" s="2">
        <v>0.5</v>
      </c>
      <c r="CO124" s="17">
        <f t="shared" si="86"/>
        <v>-5.9567093010106292E-2</v>
      </c>
      <c r="CP124" s="17">
        <f t="shared" si="87"/>
        <v>7.3366548785394237</v>
      </c>
      <c r="CT124" s="19"/>
      <c r="CV124" s="56" t="s">
        <v>79</v>
      </c>
      <c r="CW124" s="56" t="s">
        <v>92</v>
      </c>
      <c r="CX124" s="56" t="s">
        <v>93</v>
      </c>
      <c r="CY124" s="56" t="s">
        <v>94</v>
      </c>
      <c r="DA124" s="75" t="s">
        <v>87</v>
      </c>
      <c r="DB124" s="2">
        <v>150.14866715512485</v>
      </c>
      <c r="DC124" s="2">
        <v>7</v>
      </c>
      <c r="DD124" s="74" t="s">
        <v>88</v>
      </c>
      <c r="DE124" s="27"/>
      <c r="DI124" s="2">
        <v>0.5</v>
      </c>
      <c r="DJ124" s="17">
        <f t="shared" si="88"/>
        <v>8.678458701178584E-3</v>
      </c>
      <c r="DK124" s="17">
        <f t="shared" si="89"/>
        <v>7.2940345606115935</v>
      </c>
    </row>
    <row r="125" spans="1:115" ht="15.75" customHeight="1" x14ac:dyDescent="0.25">
      <c r="C125" s="66">
        <v>0.41666666666666669</v>
      </c>
      <c r="D125" s="18">
        <v>0</v>
      </c>
      <c r="E125" s="68">
        <v>2.3210000000000002</v>
      </c>
      <c r="F125" s="65">
        <f t="shared" ref="F125:F133" si="90">(E125-$C$7)/$C$6</f>
        <v>8.299637681159421</v>
      </c>
      <c r="G125" s="65">
        <f>(1-D$123/F125)*100</f>
        <v>3.6102501418780353</v>
      </c>
      <c r="I125" s="66">
        <v>0.4236111111111111</v>
      </c>
      <c r="J125" s="18">
        <v>0</v>
      </c>
      <c r="K125" s="68">
        <v>2.0379999999999998</v>
      </c>
      <c r="L125" s="65">
        <f t="shared" ref="L125:L133" si="91">(K125-$C$7)/$C$6</f>
        <v>7.2742753623188392</v>
      </c>
      <c r="M125" s="65">
        <f>(1-J123/L125)*100</f>
        <v>-9.9765901280072011</v>
      </c>
      <c r="O125" s="66">
        <v>0.43055555555555558</v>
      </c>
      <c r="P125" s="18">
        <v>0</v>
      </c>
      <c r="Q125" s="68">
        <v>2.6019999999999999</v>
      </c>
      <c r="R125" s="65">
        <f t="shared" ref="R125:R133" si="92">(Q125-$C$7)/$C$6</f>
        <v>9.3177536231884037</v>
      </c>
      <c r="S125" s="65">
        <f>(1-P123/R125)*100</f>
        <v>14.142396080413711</v>
      </c>
      <c r="W125" s="19"/>
      <c r="AA125" s="18">
        <v>0</v>
      </c>
      <c r="AB125" s="65">
        <f t="shared" ref="AB125:AB133" si="93">AVERAGE(F125,L125)</f>
        <v>7.7869565217391301</v>
      </c>
      <c r="AC125" s="65">
        <f t="shared" ref="AC125:AC133" si="94">STDEVA(F125,L125)</f>
        <v>0.72504064882533825</v>
      </c>
      <c r="AO125" s="19"/>
      <c r="AQ125" s="76">
        <f t="shared" ref="AQ125:AQ133" si="95">AA125</f>
        <v>0</v>
      </c>
      <c r="AR125" s="65">
        <f t="shared" ref="AR125:AR133" si="96">(AB$125-AB125)*(F$5/F$6)</f>
        <v>0</v>
      </c>
      <c r="AS125" s="65">
        <f t="shared" ref="AS125:AS132" si="97">(AB$125-AB$133)*(F$5/F$6)</f>
        <v>1.2637681159420291</v>
      </c>
      <c r="AT125" s="65">
        <f t="shared" ref="AT125:AT132" si="98">1-AR125/AS125</f>
        <v>1</v>
      </c>
      <c r="AU125" s="65">
        <f t="shared" ref="AU125:AU132" si="99">LN(AT125)</f>
        <v>0</v>
      </c>
      <c r="AW125" s="77" t="s">
        <v>95</v>
      </c>
      <c r="AX125" s="78">
        <v>20.587762305827482</v>
      </c>
      <c r="AY125" s="78">
        <v>6.9482604853560712E-2</v>
      </c>
      <c r="AZ125" s="79"/>
      <c r="BB125" s="2">
        <v>1</v>
      </c>
      <c r="BC125" s="17">
        <f t="shared" si="82"/>
        <v>-0.5983711558066177</v>
      </c>
      <c r="BD125" s="17">
        <f t="shared" si="83"/>
        <v>0.56906682949929688</v>
      </c>
      <c r="BH125" s="19"/>
      <c r="BJ125" s="76">
        <f t="shared" ref="BJ125:BJ133" si="100">AA125</f>
        <v>0</v>
      </c>
      <c r="BK125" s="65"/>
      <c r="BL125" s="65"/>
      <c r="BM125" s="65"/>
      <c r="BO125" s="77" t="s">
        <v>95</v>
      </c>
      <c r="BP125" s="78">
        <v>11.277304675923851</v>
      </c>
      <c r="BQ125" s="78">
        <v>2.3841633263357635E-2</v>
      </c>
      <c r="BR125" s="79"/>
      <c r="BS125" s="27"/>
      <c r="BW125" s="2">
        <v>1</v>
      </c>
      <c r="BX125" s="17">
        <f t="shared" si="84"/>
        <v>1.5854781491253223</v>
      </c>
      <c r="BY125" s="17">
        <f t="shared" si="85"/>
        <v>0.63072455495629554</v>
      </c>
      <c r="CA125" s="19"/>
      <c r="CC125" s="76">
        <v>0</v>
      </c>
      <c r="CD125" s="65">
        <f t="shared" ref="CD125:CD133" si="101">AB125</f>
        <v>7.7869565217391301</v>
      </c>
      <c r="CE125" s="65">
        <f t="shared" ref="CE125:CE132" si="102">$AB$125</f>
        <v>7.7869565217391301</v>
      </c>
      <c r="CF125" s="65"/>
      <c r="CG125" s="65">
        <f t="shared" ref="CG125:CG132" si="103">LN(CD125)-LN(CE125)</f>
        <v>0</v>
      </c>
      <c r="CI125" s="77" t="s">
        <v>95</v>
      </c>
      <c r="CJ125" s="78">
        <v>0.81609487102517031</v>
      </c>
      <c r="CK125" s="78">
        <v>5.230426722426209E-2</v>
      </c>
      <c r="CL125" s="79"/>
      <c r="CN125" s="2">
        <v>1</v>
      </c>
      <c r="CO125" s="17">
        <f t="shared" si="86"/>
        <v>-0.11913418602021258</v>
      </c>
      <c r="CP125" s="17">
        <f t="shared" si="87"/>
        <v>6.9123931354344812</v>
      </c>
      <c r="CT125" s="19"/>
      <c r="CV125" s="76">
        <v>0</v>
      </c>
      <c r="CW125" s="65">
        <f t="shared" ref="CW125:CW133" si="104">AB125</f>
        <v>7.7869565217391301</v>
      </c>
      <c r="CX125" s="65">
        <f t="shared" ref="CX125:CX133" si="105">$AB$125</f>
        <v>7.7869565217391301</v>
      </c>
      <c r="CY125" s="65">
        <f t="shared" ref="CY125:CY133" si="106">1/CW125-1/CX125</f>
        <v>0</v>
      </c>
      <c r="DA125" s="77" t="s">
        <v>95</v>
      </c>
      <c r="DB125" s="78">
        <v>2.8168051390095289E-2</v>
      </c>
      <c r="DC125" s="78">
        <v>1.3132075260245627E-3</v>
      </c>
      <c r="DD125" s="79"/>
      <c r="DE125" s="27"/>
      <c r="DI125" s="2">
        <v>1</v>
      </c>
      <c r="DJ125" s="17">
        <f t="shared" si="88"/>
        <v>1.7356917402357168E-2</v>
      </c>
      <c r="DK125" s="17">
        <f t="shared" si="89"/>
        <v>6.8598023641381136</v>
      </c>
    </row>
    <row r="126" spans="1:115" ht="15.75" customHeight="1" x14ac:dyDescent="0.25">
      <c r="C126" s="66">
        <v>0.4375</v>
      </c>
      <c r="D126" s="67">
        <v>0.5</v>
      </c>
      <c r="E126" s="68">
        <v>2.1240000000000001</v>
      </c>
      <c r="F126" s="65">
        <f t="shared" si="90"/>
        <v>7.5858695652173909</v>
      </c>
      <c r="G126" s="65">
        <f t="shared" ref="G126:G133" si="107">(1-F125/F126)*100</f>
        <v>-9.4091799207145499</v>
      </c>
      <c r="I126" s="66">
        <v>0.44444444444444442</v>
      </c>
      <c r="J126" s="67">
        <v>0.5</v>
      </c>
      <c r="K126" s="68">
        <v>1.637</v>
      </c>
      <c r="L126" s="65">
        <f t="shared" si="91"/>
        <v>5.8213768115942024</v>
      </c>
      <c r="M126" s="65">
        <f t="shared" ref="M126:M133" si="108">(1-L125/L126)*100</f>
        <v>-24.957988423476674</v>
      </c>
      <c r="O126" s="66">
        <v>0.4513888888888889</v>
      </c>
      <c r="P126" s="67">
        <v>0.5</v>
      </c>
      <c r="Q126" s="68">
        <v>2.5720000000000001</v>
      </c>
      <c r="R126" s="65">
        <f t="shared" si="92"/>
        <v>9.2090579710144915</v>
      </c>
      <c r="S126" s="65">
        <f t="shared" ref="S126:S133" si="109">(1-R125/R126)*100</f>
        <v>-1.1803123893457057</v>
      </c>
      <c r="W126" s="19"/>
      <c r="AA126" s="67">
        <v>0.5</v>
      </c>
      <c r="AB126" s="65">
        <f t="shared" si="93"/>
        <v>6.7036231884057962</v>
      </c>
      <c r="AC126" s="65">
        <f t="shared" si="94"/>
        <v>1.2476847914414864</v>
      </c>
      <c r="AO126" s="19"/>
      <c r="AQ126" s="76">
        <f t="shared" si="95"/>
        <v>0.5</v>
      </c>
      <c r="AR126" s="65">
        <f t="shared" si="96"/>
        <v>0.43333333333333357</v>
      </c>
      <c r="AS126" s="65">
        <f t="shared" si="97"/>
        <v>1.2637681159420291</v>
      </c>
      <c r="AT126" s="65">
        <f t="shared" si="98"/>
        <v>0.65711009174311918</v>
      </c>
      <c r="AU126" s="65">
        <f t="shared" si="99"/>
        <v>-0.41990370719424019</v>
      </c>
      <c r="BB126" s="2">
        <v>1.5</v>
      </c>
      <c r="BC126" s="17">
        <f t="shared" si="82"/>
        <v>-0.89755673370992661</v>
      </c>
      <c r="BD126" s="17">
        <f t="shared" si="83"/>
        <v>0.74870143409847556</v>
      </c>
      <c r="BH126" s="19"/>
      <c r="BJ126" s="76">
        <f t="shared" si="100"/>
        <v>0.5</v>
      </c>
      <c r="BK126" s="65">
        <f t="shared" ref="BK126:BK133" si="110">(AB$125-AB126)*(F$5/F$6)</f>
        <v>0.43333333333333357</v>
      </c>
      <c r="BL126" s="65">
        <f t="shared" ref="BL126:BL133" si="111">(AB$125-AB$133)*(F$5/F$6)</f>
        <v>1.2637681159420291</v>
      </c>
      <c r="BM126" s="65">
        <f t="shared" ref="BM126:BM133" si="112">BJ126/BK126</f>
        <v>1.1538461538461533</v>
      </c>
      <c r="BS126" s="27"/>
      <c r="BW126" s="2">
        <v>1.5</v>
      </c>
      <c r="BX126" s="17">
        <f t="shared" si="84"/>
        <v>1.9063972725791785</v>
      </c>
      <c r="BY126" s="17">
        <f t="shared" si="85"/>
        <v>0.78682445761718878</v>
      </c>
      <c r="CA126" s="19"/>
      <c r="CC126" s="76">
        <v>0.5</v>
      </c>
      <c r="CD126" s="65">
        <f t="shared" si="101"/>
        <v>6.7036231884057962</v>
      </c>
      <c r="CE126" s="65">
        <f t="shared" si="102"/>
        <v>7.7869565217391301</v>
      </c>
      <c r="CF126" s="65"/>
      <c r="CG126" s="65">
        <f t="shared" si="103"/>
        <v>-0.14980193851744827</v>
      </c>
      <c r="CN126" s="2">
        <v>1.5</v>
      </c>
      <c r="CO126" s="17">
        <f t="shared" si="86"/>
        <v>-0.17870127903031888</v>
      </c>
      <c r="CP126" s="17">
        <f t="shared" si="87"/>
        <v>6.5126654653699587</v>
      </c>
      <c r="CT126" s="19"/>
      <c r="CV126" s="76">
        <v>0.5</v>
      </c>
      <c r="CW126" s="65">
        <f t="shared" si="104"/>
        <v>6.7036231884057962</v>
      </c>
      <c r="CX126" s="65">
        <f t="shared" si="105"/>
        <v>7.7869565217391301</v>
      </c>
      <c r="CY126" s="65">
        <f t="shared" si="106"/>
        <v>2.0753185208039759E-2</v>
      </c>
      <c r="DE126" s="27"/>
      <c r="DI126" s="2">
        <v>1.5</v>
      </c>
      <c r="DJ126" s="17">
        <f t="shared" si="88"/>
        <v>2.6035376103535752E-2</v>
      </c>
      <c r="DK126" s="17">
        <f t="shared" si="89"/>
        <v>6.4743670341240671</v>
      </c>
    </row>
    <row r="127" spans="1:115" ht="15.75" customHeight="1" x14ac:dyDescent="0.25">
      <c r="C127" s="66">
        <v>0.45833333333333298</v>
      </c>
      <c r="D127" s="18">
        <v>1</v>
      </c>
      <c r="E127" s="68">
        <v>2.0289999999999999</v>
      </c>
      <c r="F127" s="65">
        <f t="shared" si="90"/>
        <v>7.2416666666666654</v>
      </c>
      <c r="G127" s="65">
        <f t="shared" si="107"/>
        <v>-4.7530895081803193</v>
      </c>
      <c r="H127" s="29"/>
      <c r="I127" s="66">
        <v>0.46527777777777801</v>
      </c>
      <c r="J127" s="18">
        <v>1</v>
      </c>
      <c r="K127" s="68">
        <v>1.4570000000000001</v>
      </c>
      <c r="L127" s="65">
        <f t="shared" si="91"/>
        <v>5.1692028985507248</v>
      </c>
      <c r="M127" s="65">
        <f t="shared" si="108"/>
        <v>-12.616527651223098</v>
      </c>
      <c r="O127" s="66">
        <v>0.47222222222222199</v>
      </c>
      <c r="P127" s="18">
        <v>1</v>
      </c>
      <c r="Q127" s="68">
        <v>2.5760000000000001</v>
      </c>
      <c r="R127" s="65">
        <f t="shared" si="92"/>
        <v>9.2235507246376809</v>
      </c>
      <c r="S127" s="65">
        <f t="shared" si="109"/>
        <v>0.15712770554269229</v>
      </c>
      <c r="W127" s="19"/>
      <c r="AA127" s="18">
        <v>1</v>
      </c>
      <c r="AB127" s="65">
        <f t="shared" si="93"/>
        <v>6.2054347826086946</v>
      </c>
      <c r="AC127" s="65">
        <f t="shared" si="94"/>
        <v>1.4654531841982135</v>
      </c>
      <c r="AO127" s="19"/>
      <c r="AQ127" s="76">
        <f t="shared" si="95"/>
        <v>1</v>
      </c>
      <c r="AR127" s="65">
        <f t="shared" si="96"/>
        <v>0.63260869565217426</v>
      </c>
      <c r="AS127" s="65">
        <f t="shared" si="97"/>
        <v>1.2637681159420291</v>
      </c>
      <c r="AT127" s="65">
        <f t="shared" si="98"/>
        <v>0.49942660550458695</v>
      </c>
      <c r="AU127" s="65">
        <f t="shared" si="99"/>
        <v>-0.69429462761642258</v>
      </c>
      <c r="BB127" s="2">
        <v>2</v>
      </c>
      <c r="BC127" s="17">
        <f t="shared" si="82"/>
        <v>-1.1967423116132354</v>
      </c>
      <c r="BD127" s="17">
        <f t="shared" si="83"/>
        <v>0.88188644691017237</v>
      </c>
      <c r="BH127" s="19"/>
      <c r="BJ127" s="76">
        <f t="shared" si="100"/>
        <v>1</v>
      </c>
      <c r="BK127" s="65">
        <f t="shared" si="110"/>
        <v>0.63260869565217426</v>
      </c>
      <c r="BL127" s="65">
        <f t="shared" si="111"/>
        <v>1.2637681159420291</v>
      </c>
      <c r="BM127" s="65">
        <f t="shared" si="112"/>
        <v>1.5807560137457035</v>
      </c>
      <c r="BS127" s="27"/>
      <c r="BW127" s="2">
        <v>2</v>
      </c>
      <c r="BX127" s="17">
        <f t="shared" si="84"/>
        <v>2.2273163960330349</v>
      </c>
      <c r="BY127" s="17">
        <f t="shared" si="85"/>
        <v>0.89794157828771126</v>
      </c>
      <c r="CA127" s="19"/>
      <c r="CC127" s="76">
        <v>1</v>
      </c>
      <c r="CD127" s="65">
        <f t="shared" si="101"/>
        <v>6.2054347826086946</v>
      </c>
      <c r="CE127" s="65">
        <f t="shared" si="102"/>
        <v>7.7869565217391301</v>
      </c>
      <c r="CF127" s="65"/>
      <c r="CG127" s="65">
        <f t="shared" si="103"/>
        <v>-0.22702460721634332</v>
      </c>
      <c r="CN127" s="2">
        <v>2</v>
      </c>
      <c r="CO127" s="17">
        <f t="shared" si="86"/>
        <v>-0.23826837204042517</v>
      </c>
      <c r="CP127" s="17">
        <f t="shared" si="87"/>
        <v>6.1360531197791168</v>
      </c>
      <c r="CT127" s="19"/>
      <c r="CV127" s="76">
        <v>1</v>
      </c>
      <c r="CW127" s="65">
        <f t="shared" si="104"/>
        <v>6.2054347826086946</v>
      </c>
      <c r="CX127" s="65">
        <f t="shared" si="105"/>
        <v>7.7869565217391301</v>
      </c>
      <c r="CY127" s="65">
        <f t="shared" si="106"/>
        <v>3.2729185719571202E-2</v>
      </c>
      <c r="DE127" s="27"/>
      <c r="DI127" s="2">
        <v>2</v>
      </c>
      <c r="DJ127" s="17">
        <f t="shared" si="88"/>
        <v>3.4713834804714336E-2</v>
      </c>
      <c r="DK127" s="17">
        <f t="shared" si="89"/>
        <v>6.1299408193093603</v>
      </c>
    </row>
    <row r="128" spans="1:115" ht="15.75" customHeight="1" x14ac:dyDescent="0.25">
      <c r="A128" s="29"/>
      <c r="B128" s="29"/>
      <c r="C128" s="66">
        <v>0.47916666666666702</v>
      </c>
      <c r="D128" s="18">
        <v>1.5</v>
      </c>
      <c r="E128" s="68">
        <v>1.9810000000000001</v>
      </c>
      <c r="F128" s="65">
        <f t="shared" si="90"/>
        <v>7.0677536231884055</v>
      </c>
      <c r="G128" s="65">
        <f t="shared" si="107"/>
        <v>-2.4606551494335216</v>
      </c>
      <c r="H128" s="29"/>
      <c r="I128" s="66">
        <v>0.48611111111111099</v>
      </c>
      <c r="J128" s="18">
        <v>1.5</v>
      </c>
      <c r="K128" s="68">
        <v>1.3169999999999999</v>
      </c>
      <c r="L128" s="65">
        <f t="shared" si="91"/>
        <v>4.6619565217391301</v>
      </c>
      <c r="M128" s="65">
        <f t="shared" si="108"/>
        <v>-10.880547136084573</v>
      </c>
      <c r="O128" s="66">
        <v>0.49305555555555503</v>
      </c>
      <c r="P128" s="18">
        <v>1.5</v>
      </c>
      <c r="Q128" s="68">
        <v>2.57</v>
      </c>
      <c r="R128" s="65">
        <f t="shared" si="92"/>
        <v>9.2018115942028977</v>
      </c>
      <c r="S128" s="65">
        <f t="shared" si="109"/>
        <v>-0.23624837579241387</v>
      </c>
      <c r="W128" s="19"/>
      <c r="AA128" s="18">
        <v>1.5</v>
      </c>
      <c r="AB128" s="65">
        <f t="shared" si="93"/>
        <v>5.8648550724637678</v>
      </c>
      <c r="AC128" s="65">
        <f t="shared" si="94"/>
        <v>1.7011554445937245</v>
      </c>
      <c r="AO128" s="19"/>
      <c r="AQ128" s="76">
        <f t="shared" si="95"/>
        <v>1.5</v>
      </c>
      <c r="AR128" s="65">
        <f t="shared" si="96"/>
        <v>0.76884057971014497</v>
      </c>
      <c r="AS128" s="65">
        <f t="shared" si="97"/>
        <v>1.2637681159420291</v>
      </c>
      <c r="AT128" s="65">
        <f t="shared" si="98"/>
        <v>0.39162844036697253</v>
      </c>
      <c r="AU128" s="65">
        <f t="shared" si="99"/>
        <v>-0.9374417448981347</v>
      </c>
      <c r="BB128" s="2">
        <v>2.5</v>
      </c>
      <c r="BC128" s="17">
        <f t="shared" si="82"/>
        <v>-1.4959278895165442</v>
      </c>
      <c r="BD128" s="17">
        <f t="shared" si="83"/>
        <v>0.9806327195297021</v>
      </c>
      <c r="BH128" s="19"/>
      <c r="BJ128" s="76">
        <f t="shared" si="100"/>
        <v>1.5</v>
      </c>
      <c r="BK128" s="65">
        <f t="shared" si="110"/>
        <v>0.76884057971014497</v>
      </c>
      <c r="BL128" s="65">
        <f t="shared" si="111"/>
        <v>1.2637681159420291</v>
      </c>
      <c r="BM128" s="65">
        <f t="shared" si="112"/>
        <v>1.9509896324222431</v>
      </c>
      <c r="BO128" s="2" t="s">
        <v>29</v>
      </c>
      <c r="BP128" s="17">
        <f>1/BP121</f>
        <v>1.5580249460325264</v>
      </c>
      <c r="BS128" s="27"/>
      <c r="BW128" s="2">
        <v>2.5</v>
      </c>
      <c r="BX128" s="17">
        <f t="shared" si="84"/>
        <v>2.5482355194868909</v>
      </c>
      <c r="BY128" s="17">
        <f t="shared" si="85"/>
        <v>0.98107101203243441</v>
      </c>
      <c r="CA128" s="19"/>
      <c r="CC128" s="76">
        <v>1.5</v>
      </c>
      <c r="CD128" s="65">
        <f t="shared" si="101"/>
        <v>5.8648550724637678</v>
      </c>
      <c r="CE128" s="65">
        <f t="shared" si="102"/>
        <v>7.7869565217391301</v>
      </c>
      <c r="CF128" s="65"/>
      <c r="CG128" s="65">
        <f t="shared" si="103"/>
        <v>-0.28347232191475147</v>
      </c>
      <c r="CN128" s="2">
        <v>2.5</v>
      </c>
      <c r="CO128" s="17">
        <f t="shared" si="86"/>
        <v>-0.29783546505053149</v>
      </c>
      <c r="CP128" s="17">
        <f t="shared" si="87"/>
        <v>5.7812193930357543</v>
      </c>
      <c r="CT128" s="19"/>
      <c r="CV128" s="76">
        <v>1.5</v>
      </c>
      <c r="CW128" s="65">
        <f t="shared" si="104"/>
        <v>5.8648550724637678</v>
      </c>
      <c r="CX128" s="65">
        <f t="shared" si="105"/>
        <v>7.7869565217391301</v>
      </c>
      <c r="CY128" s="65">
        <f t="shared" si="106"/>
        <v>4.2087319969906445E-2</v>
      </c>
      <c r="DB128" s="17"/>
      <c r="DE128" s="27"/>
      <c r="DI128" s="2">
        <v>2.5</v>
      </c>
      <c r="DJ128" s="17">
        <f t="shared" si="88"/>
        <v>4.3392293505892923E-2</v>
      </c>
      <c r="DK128" s="17">
        <f t="shared" si="89"/>
        <v>5.8203094466670704</v>
      </c>
    </row>
    <row r="129" spans="1:115" ht="15.75" customHeight="1" x14ac:dyDescent="0.25">
      <c r="A129" s="29"/>
      <c r="C129" s="66">
        <v>0.5</v>
      </c>
      <c r="D129" s="18">
        <v>2</v>
      </c>
      <c r="E129" s="68">
        <v>1.9330000000000001</v>
      </c>
      <c r="F129" s="65">
        <f t="shared" si="90"/>
        <v>6.8938405797101447</v>
      </c>
      <c r="G129" s="65">
        <f t="shared" si="107"/>
        <v>-2.5227308561517781</v>
      </c>
      <c r="I129" s="66">
        <v>0.50694444444444398</v>
      </c>
      <c r="J129" s="18">
        <v>2</v>
      </c>
      <c r="K129" s="68">
        <v>1.222</v>
      </c>
      <c r="L129" s="65">
        <f t="shared" si="91"/>
        <v>4.3177536231884055</v>
      </c>
      <c r="M129" s="65">
        <f t="shared" si="108"/>
        <v>-7.9718049844759609</v>
      </c>
      <c r="O129" s="66">
        <v>0.51388888888888895</v>
      </c>
      <c r="P129" s="18">
        <v>2</v>
      </c>
      <c r="Q129" s="68">
        <v>2.5680000000000001</v>
      </c>
      <c r="R129" s="65">
        <f t="shared" si="92"/>
        <v>9.1945652173913039</v>
      </c>
      <c r="S129" s="65">
        <f t="shared" si="109"/>
        <v>-7.8811522244537358E-2</v>
      </c>
      <c r="W129" s="19"/>
      <c r="AA129" s="18">
        <v>2</v>
      </c>
      <c r="AB129" s="65">
        <f t="shared" si="93"/>
        <v>5.6057971014492747</v>
      </c>
      <c r="AC129" s="65">
        <f t="shared" si="94"/>
        <v>1.8215685558827406</v>
      </c>
      <c r="AO129" s="19"/>
      <c r="AQ129" s="76">
        <f t="shared" si="95"/>
        <v>2</v>
      </c>
      <c r="AR129" s="65">
        <f t="shared" si="96"/>
        <v>0.87246376811594217</v>
      </c>
      <c r="AS129" s="65">
        <f t="shared" si="97"/>
        <v>1.2637681159420291</v>
      </c>
      <c r="AT129" s="65">
        <f t="shared" si="98"/>
        <v>0.30963302752293576</v>
      </c>
      <c r="AU129" s="65">
        <f t="shared" si="99"/>
        <v>-1.1723674649106048</v>
      </c>
      <c r="AW129" s="56" t="s">
        <v>96</v>
      </c>
      <c r="AX129" s="33">
        <f>-AX121</f>
        <v>0.5983711558066177</v>
      </c>
      <c r="BB129" s="2">
        <v>3</v>
      </c>
      <c r="BC129" s="17">
        <f t="shared" si="82"/>
        <v>-1.7951134674198532</v>
      </c>
      <c r="BD129" s="17">
        <f t="shared" si="83"/>
        <v>1.0538453592284092</v>
      </c>
      <c r="BH129" s="19"/>
      <c r="BJ129" s="76">
        <f t="shared" si="100"/>
        <v>2</v>
      </c>
      <c r="BK129" s="65">
        <f t="shared" si="110"/>
        <v>0.87246376811594217</v>
      </c>
      <c r="BL129" s="65">
        <f t="shared" si="111"/>
        <v>1.2637681159420291</v>
      </c>
      <c r="BM129" s="65">
        <f t="shared" si="112"/>
        <v>2.2923588039867107</v>
      </c>
      <c r="BO129" s="56" t="s">
        <v>97</v>
      </c>
      <c r="BP129" s="33">
        <f>1/(BQ121*BP128*BP128)</f>
        <v>0.43656095320412341</v>
      </c>
      <c r="BW129" s="2">
        <v>3</v>
      </c>
      <c r="BX129" s="17">
        <f t="shared" si="84"/>
        <v>2.8691546429407468</v>
      </c>
      <c r="BY129" s="17">
        <f t="shared" si="85"/>
        <v>1.0456041494247041</v>
      </c>
      <c r="CA129" s="19"/>
      <c r="CC129" s="76">
        <v>2</v>
      </c>
      <c r="CD129" s="65">
        <f t="shared" si="101"/>
        <v>5.6057971014492747</v>
      </c>
      <c r="CE129" s="65">
        <f t="shared" si="102"/>
        <v>7.7869565217391301</v>
      </c>
      <c r="CF129" s="65"/>
      <c r="CG129" s="65">
        <f t="shared" si="103"/>
        <v>-0.32864883415563639</v>
      </c>
      <c r="CI129" s="56" t="s">
        <v>96</v>
      </c>
      <c r="CJ129" s="33">
        <f>-CJ121</f>
        <v>0.11913418602021258</v>
      </c>
      <c r="CN129" s="2">
        <v>3</v>
      </c>
      <c r="CO129" s="17">
        <f t="shared" si="86"/>
        <v>-0.35740255806063775</v>
      </c>
      <c r="CP129" s="17">
        <f t="shared" si="87"/>
        <v>5.446904878101158</v>
      </c>
      <c r="CT129" s="19"/>
      <c r="CV129" s="76">
        <v>2</v>
      </c>
      <c r="CW129" s="65">
        <f t="shared" si="104"/>
        <v>5.6057971014492747</v>
      </c>
      <c r="CX129" s="65">
        <f t="shared" si="105"/>
        <v>7.7869565217391301</v>
      </c>
      <c r="CY129" s="65">
        <f t="shared" si="106"/>
        <v>4.9966886021512835E-2</v>
      </c>
      <c r="DA129" s="56" t="s">
        <v>97</v>
      </c>
      <c r="DB129" s="33">
        <f>DB121</f>
        <v>1.7356917402357168E-2</v>
      </c>
      <c r="DI129" s="2">
        <v>3</v>
      </c>
      <c r="DJ129" s="17">
        <f t="shared" si="88"/>
        <v>5.2070752207071504E-2</v>
      </c>
      <c r="DK129" s="17">
        <f t="shared" si="89"/>
        <v>5.5404538367824907</v>
      </c>
    </row>
    <row r="130" spans="1:115" ht="15.75" customHeight="1" x14ac:dyDescent="0.25">
      <c r="A130" s="69"/>
      <c r="C130" s="66">
        <v>0.54166666666666696</v>
      </c>
      <c r="D130" s="18">
        <v>3</v>
      </c>
      <c r="E130" s="68">
        <v>1.8580000000000001</v>
      </c>
      <c r="F130" s="65">
        <f t="shared" si="90"/>
        <v>6.6221014492753625</v>
      </c>
      <c r="G130" s="65">
        <f t="shared" si="107"/>
        <v>-4.1035180828363549</v>
      </c>
      <c r="I130" s="66">
        <v>0.54861111111111105</v>
      </c>
      <c r="J130" s="18">
        <v>3</v>
      </c>
      <c r="K130" s="68">
        <v>1.0840000000000001</v>
      </c>
      <c r="L130" s="65">
        <f t="shared" si="91"/>
        <v>3.8177536231884059</v>
      </c>
      <c r="M130" s="65">
        <f t="shared" si="108"/>
        <v>-13.096706842554795</v>
      </c>
      <c r="O130" s="66">
        <v>0.55555555555555602</v>
      </c>
      <c r="P130" s="18">
        <v>3</v>
      </c>
      <c r="Q130" s="68">
        <v>2.5670000000000002</v>
      </c>
      <c r="R130" s="65">
        <f t="shared" si="92"/>
        <v>9.1909420289855071</v>
      </c>
      <c r="S130" s="65">
        <f t="shared" si="109"/>
        <v>-3.942129538376804E-2</v>
      </c>
      <c r="W130" s="19"/>
      <c r="AA130" s="18">
        <v>3</v>
      </c>
      <c r="AB130" s="65">
        <f t="shared" si="93"/>
        <v>5.219927536231884</v>
      </c>
      <c r="AC130" s="65">
        <f t="shared" si="94"/>
        <v>1.9829733646318413</v>
      </c>
      <c r="AO130" s="19"/>
      <c r="AQ130" s="76">
        <f t="shared" si="95"/>
        <v>3</v>
      </c>
      <c r="AR130" s="65">
        <f t="shared" si="96"/>
        <v>1.0268115942028986</v>
      </c>
      <c r="AS130" s="65">
        <f t="shared" si="97"/>
        <v>1.2637681159420291</v>
      </c>
      <c r="AT130" s="65">
        <f t="shared" si="98"/>
        <v>0.1875</v>
      </c>
      <c r="AU130" s="65">
        <f t="shared" si="99"/>
        <v>-1.6739764335716716</v>
      </c>
      <c r="AW130" s="56" t="s">
        <v>98</v>
      </c>
      <c r="AX130" s="33">
        <f>AX123</f>
        <v>0.99663640504074991</v>
      </c>
      <c r="BB130" s="2">
        <v>3.5</v>
      </c>
      <c r="BC130" s="17">
        <f t="shared" si="82"/>
        <v>-2.094299045323162</v>
      </c>
      <c r="BD130" s="17">
        <f t="shared" si="83"/>
        <v>1.108126806714586</v>
      </c>
      <c r="BH130" s="19"/>
      <c r="BJ130" s="76">
        <f t="shared" si="100"/>
        <v>3</v>
      </c>
      <c r="BK130" s="65">
        <f t="shared" si="110"/>
        <v>1.0268115942028986</v>
      </c>
      <c r="BL130" s="65">
        <f t="shared" si="111"/>
        <v>1.2637681159420291</v>
      </c>
      <c r="BM130" s="65">
        <f t="shared" si="112"/>
        <v>2.9216654904728299</v>
      </c>
      <c r="BO130" s="56" t="s">
        <v>98</v>
      </c>
      <c r="BP130" s="33">
        <f>BP123</f>
        <v>0.99789033496150958</v>
      </c>
      <c r="BW130" s="2">
        <v>3.5</v>
      </c>
      <c r="BX130" s="17">
        <f t="shared" si="84"/>
        <v>3.1900737663946037</v>
      </c>
      <c r="BY130" s="17">
        <f t="shared" si="85"/>
        <v>1.0971533125253317</v>
      </c>
      <c r="CA130" s="19"/>
      <c r="CC130" s="76">
        <v>3</v>
      </c>
      <c r="CD130" s="65">
        <f t="shared" si="101"/>
        <v>5.219927536231884</v>
      </c>
      <c r="CE130" s="65">
        <f t="shared" si="102"/>
        <v>7.7869565217391301</v>
      </c>
      <c r="CF130" s="65"/>
      <c r="CG130" s="65">
        <f t="shared" si="103"/>
        <v>-0.39996657328723906</v>
      </c>
      <c r="CI130" s="56" t="s">
        <v>98</v>
      </c>
      <c r="CJ130" s="33">
        <f>CJ123</f>
        <v>0.93976932389672807</v>
      </c>
      <c r="CN130" s="2">
        <v>3.5</v>
      </c>
      <c r="CO130" s="17">
        <f t="shared" si="86"/>
        <v>-0.41696965107074402</v>
      </c>
      <c r="CP130" s="17">
        <f t="shared" si="87"/>
        <v>5.1319229965259865</v>
      </c>
      <c r="CT130" s="19"/>
      <c r="CV130" s="76">
        <v>3</v>
      </c>
      <c r="CW130" s="65">
        <f t="shared" si="104"/>
        <v>5.219927536231884</v>
      </c>
      <c r="CX130" s="65">
        <f t="shared" si="105"/>
        <v>7.7869565217391301</v>
      </c>
      <c r="CY130" s="65">
        <f t="shared" si="106"/>
        <v>6.3153663476370914E-2</v>
      </c>
      <c r="DA130" s="56" t="s">
        <v>98</v>
      </c>
      <c r="DB130" s="33">
        <f>DB123</f>
        <v>0.9554561923640742</v>
      </c>
      <c r="DI130" s="2">
        <v>3.5</v>
      </c>
      <c r="DJ130" s="17">
        <f t="shared" si="88"/>
        <v>6.0749210908250084E-2</v>
      </c>
      <c r="DK130" s="17">
        <f t="shared" si="89"/>
        <v>5.286275945994956</v>
      </c>
    </row>
    <row r="131" spans="1:115" ht="15.75" customHeight="1" x14ac:dyDescent="0.25">
      <c r="A131" s="29"/>
      <c r="C131" s="66">
        <v>0.58333333333333404</v>
      </c>
      <c r="D131" s="18">
        <v>4</v>
      </c>
      <c r="E131" s="68">
        <v>1.794</v>
      </c>
      <c r="F131" s="65">
        <f t="shared" si="90"/>
        <v>6.3902173913043478</v>
      </c>
      <c r="G131" s="65">
        <f t="shared" si="107"/>
        <v>-3.6287350456426948</v>
      </c>
      <c r="I131" s="66">
        <v>0.59027777777777801</v>
      </c>
      <c r="J131" s="18">
        <v>4</v>
      </c>
      <c r="K131" s="68">
        <v>0.999</v>
      </c>
      <c r="L131" s="65">
        <f t="shared" si="91"/>
        <v>3.5097826086956521</v>
      </c>
      <c r="M131" s="65">
        <f t="shared" si="108"/>
        <v>-8.7746464333643193</v>
      </c>
      <c r="O131" s="66">
        <v>0.59722222222222299</v>
      </c>
      <c r="P131" s="18">
        <v>4</v>
      </c>
      <c r="Q131" s="68">
        <v>2.556</v>
      </c>
      <c r="R131" s="65">
        <f t="shared" si="92"/>
        <v>9.1510869565217394</v>
      </c>
      <c r="S131" s="65">
        <f t="shared" si="109"/>
        <v>-0.43552282535535003</v>
      </c>
      <c r="W131" s="19"/>
      <c r="AA131" s="18">
        <v>4</v>
      </c>
      <c r="AB131" s="65">
        <f t="shared" si="93"/>
        <v>4.95</v>
      </c>
      <c r="AC131" s="65">
        <f t="shared" si="94"/>
        <v>2.0367749675482072</v>
      </c>
      <c r="AO131" s="19"/>
      <c r="AQ131" s="76">
        <f t="shared" si="95"/>
        <v>4</v>
      </c>
      <c r="AR131" s="65">
        <f t="shared" si="96"/>
        <v>1.1347826086956521</v>
      </c>
      <c r="AS131" s="65">
        <f t="shared" si="97"/>
        <v>1.2637681159420291</v>
      </c>
      <c r="AT131" s="65">
        <f t="shared" si="98"/>
        <v>0.10206422018348638</v>
      </c>
      <c r="AU131" s="65">
        <f t="shared" si="99"/>
        <v>-2.2821530541768382</v>
      </c>
      <c r="BB131" s="2">
        <v>4</v>
      </c>
      <c r="BC131" s="17">
        <f t="shared" si="82"/>
        <v>-2.3934846232264708</v>
      </c>
      <c r="BD131" s="17">
        <f t="shared" si="83"/>
        <v>1.1483722554966576</v>
      </c>
      <c r="BH131" s="19"/>
      <c r="BJ131" s="76">
        <f t="shared" si="100"/>
        <v>4</v>
      </c>
      <c r="BK131" s="65">
        <f t="shared" si="110"/>
        <v>1.1347826086956521</v>
      </c>
      <c r="BL131" s="65">
        <f t="shared" si="111"/>
        <v>1.2637681159420291</v>
      </c>
      <c r="BM131" s="65">
        <f t="shared" si="112"/>
        <v>3.5249042145593874</v>
      </c>
      <c r="BW131" s="2">
        <v>4</v>
      </c>
      <c r="BX131" s="17">
        <f t="shared" si="84"/>
        <v>3.5109928898484597</v>
      </c>
      <c r="BY131" s="17">
        <f t="shared" si="85"/>
        <v>1.1392788665466784</v>
      </c>
      <c r="CA131" s="19"/>
      <c r="CC131" s="76">
        <v>4</v>
      </c>
      <c r="CD131" s="65">
        <f t="shared" si="101"/>
        <v>4.95</v>
      </c>
      <c r="CE131" s="65">
        <f t="shared" si="102"/>
        <v>7.7869565217391301</v>
      </c>
      <c r="CF131" s="65"/>
      <c r="CG131" s="65">
        <f t="shared" si="103"/>
        <v>-0.45306251655691732</v>
      </c>
      <c r="CN131" s="2">
        <v>4</v>
      </c>
      <c r="CO131" s="17">
        <f t="shared" si="86"/>
        <v>-0.47653674408085034</v>
      </c>
      <c r="CP131" s="17">
        <f t="shared" si="87"/>
        <v>4.8351557869417858</v>
      </c>
      <c r="CT131" s="19"/>
      <c r="CV131" s="76">
        <v>4</v>
      </c>
      <c r="CW131" s="65">
        <f t="shared" si="104"/>
        <v>4.95</v>
      </c>
      <c r="CX131" s="65">
        <f t="shared" si="105"/>
        <v>7.7869565217391301</v>
      </c>
      <c r="CY131" s="65">
        <f t="shared" si="106"/>
        <v>7.3600324856606253E-2</v>
      </c>
      <c r="DI131" s="2">
        <v>4</v>
      </c>
      <c r="DJ131" s="17">
        <f t="shared" si="88"/>
        <v>6.9427669609428672E-2</v>
      </c>
      <c r="DK131" s="17">
        <f t="shared" si="89"/>
        <v>5.0543967631159186</v>
      </c>
    </row>
    <row r="132" spans="1:115" ht="15.75" customHeight="1" x14ac:dyDescent="0.25">
      <c r="A132" s="29"/>
      <c r="C132" s="66">
        <v>0.625</v>
      </c>
      <c r="D132" s="18">
        <v>5</v>
      </c>
      <c r="E132" s="68">
        <v>1.748</v>
      </c>
      <c r="F132" s="65">
        <f t="shared" si="90"/>
        <v>6.2235507246376809</v>
      </c>
      <c r="G132" s="65">
        <f t="shared" si="107"/>
        <v>-2.677999650695706</v>
      </c>
      <c r="I132" s="66">
        <v>0.63194444444444398</v>
      </c>
      <c r="J132" s="18">
        <v>5</v>
      </c>
      <c r="K132" s="68">
        <v>0.94399999999999995</v>
      </c>
      <c r="L132" s="65">
        <f t="shared" si="91"/>
        <v>3.3105072463768113</v>
      </c>
      <c r="M132" s="65">
        <f t="shared" si="108"/>
        <v>-6.0194812301630707</v>
      </c>
      <c r="O132" s="66">
        <v>0.63888888888888895</v>
      </c>
      <c r="P132" s="18">
        <v>5</v>
      </c>
      <c r="Q132" s="68">
        <v>2.5630000000000002</v>
      </c>
      <c r="R132" s="65">
        <f t="shared" si="92"/>
        <v>9.1764492753623195</v>
      </c>
      <c r="S132" s="65">
        <f t="shared" si="109"/>
        <v>0.27638488569511344</v>
      </c>
      <c r="W132" s="19"/>
      <c r="AA132" s="18">
        <v>5</v>
      </c>
      <c r="AB132" s="65">
        <f t="shared" si="93"/>
        <v>4.7670289855072463</v>
      </c>
      <c r="AC132" s="65">
        <f t="shared" si="94"/>
        <v>2.0598327973695052</v>
      </c>
      <c r="AO132" s="19"/>
      <c r="AQ132" s="76">
        <f t="shared" si="95"/>
        <v>5</v>
      </c>
      <c r="AR132" s="65">
        <f t="shared" si="96"/>
        <v>1.2079710144927536</v>
      </c>
      <c r="AS132" s="65">
        <f t="shared" si="97"/>
        <v>1.2637681159420291</v>
      </c>
      <c r="AT132" s="65">
        <f t="shared" si="98"/>
        <v>4.4151376146789101E-2</v>
      </c>
      <c r="AU132" s="65">
        <f t="shared" si="99"/>
        <v>-3.1201311826152387</v>
      </c>
      <c r="BB132" s="2">
        <v>4.5</v>
      </c>
      <c r="BC132" s="17">
        <f t="shared" si="82"/>
        <v>-2.6926702011297796</v>
      </c>
      <c r="BD132" s="17">
        <f t="shared" si="83"/>
        <v>1.1782111087822633</v>
      </c>
      <c r="BH132" s="19"/>
      <c r="BJ132" s="76">
        <f t="shared" si="100"/>
        <v>5</v>
      </c>
      <c r="BK132" s="65">
        <f t="shared" si="110"/>
        <v>1.2079710144927536</v>
      </c>
      <c r="BL132" s="65">
        <f t="shared" si="111"/>
        <v>1.2637681159420291</v>
      </c>
      <c r="BM132" s="65">
        <f t="shared" si="112"/>
        <v>4.1391721655668867</v>
      </c>
      <c r="BW132" s="2">
        <v>4.5</v>
      </c>
      <c r="BX132" s="17">
        <f t="shared" si="84"/>
        <v>3.8319120133023157</v>
      </c>
      <c r="BY132" s="17">
        <f t="shared" si="85"/>
        <v>1.17434846739133</v>
      </c>
      <c r="CA132" s="19"/>
      <c r="CC132" s="76">
        <v>5</v>
      </c>
      <c r="CD132" s="65">
        <f t="shared" si="101"/>
        <v>4.7670289855072463</v>
      </c>
      <c r="CE132" s="65">
        <f t="shared" si="102"/>
        <v>7.7869565217391301</v>
      </c>
      <c r="CF132" s="65"/>
      <c r="CG132" s="65">
        <f t="shared" si="103"/>
        <v>-0.49072683648287385</v>
      </c>
      <c r="CN132" s="2">
        <v>4.5</v>
      </c>
      <c r="CO132" s="17">
        <f t="shared" si="86"/>
        <v>-0.53610383709095666</v>
      </c>
      <c r="CP132" s="17">
        <f t="shared" si="87"/>
        <v>4.5555499370942787</v>
      </c>
      <c r="CT132" s="19"/>
      <c r="CV132" s="76">
        <v>5</v>
      </c>
      <c r="CW132" s="65">
        <f t="shared" si="104"/>
        <v>4.7670289855072463</v>
      </c>
      <c r="CX132" s="65">
        <f t="shared" si="105"/>
        <v>7.7869565217391301</v>
      </c>
      <c r="CY132" s="65">
        <f t="shared" si="106"/>
        <v>8.1354387486400448E-2</v>
      </c>
      <c r="DI132" s="2">
        <v>4.5</v>
      </c>
      <c r="DJ132" s="17">
        <f t="shared" si="88"/>
        <v>7.8106128310607259E-2</v>
      </c>
      <c r="DK132" s="17">
        <f t="shared" si="89"/>
        <v>4.8420052365991708</v>
      </c>
    </row>
    <row r="133" spans="1:115" ht="15.75" customHeight="1" x14ac:dyDescent="0.25">
      <c r="A133" s="29"/>
      <c r="C133" s="66">
        <v>0.66666666666666696</v>
      </c>
      <c r="D133" s="18">
        <v>6</v>
      </c>
      <c r="E133" s="68">
        <v>1.698</v>
      </c>
      <c r="F133" s="65">
        <f t="shared" si="90"/>
        <v>6.0423913043478255</v>
      </c>
      <c r="G133" s="65">
        <f t="shared" si="107"/>
        <v>-2.9981411524854673</v>
      </c>
      <c r="I133" s="66">
        <v>0.67361111111111105</v>
      </c>
      <c r="J133" s="18">
        <v>6</v>
      </c>
      <c r="K133" s="68">
        <v>0.91700000000000004</v>
      </c>
      <c r="L133" s="65">
        <f t="shared" si="91"/>
        <v>3.2126811594202898</v>
      </c>
      <c r="M133" s="65">
        <f t="shared" si="108"/>
        <v>-3.044998308334268</v>
      </c>
      <c r="O133" s="66">
        <v>0.68055555555555602</v>
      </c>
      <c r="P133" s="18">
        <v>6</v>
      </c>
      <c r="Q133" s="68">
        <v>2.5649999999999999</v>
      </c>
      <c r="R133" s="65">
        <f t="shared" si="92"/>
        <v>9.1836956521739115</v>
      </c>
      <c r="S133" s="65">
        <f t="shared" si="109"/>
        <v>7.8904801357138066E-2</v>
      </c>
      <c r="W133" s="19"/>
      <c r="AA133" s="18">
        <v>6</v>
      </c>
      <c r="AB133" s="65">
        <f t="shared" si="93"/>
        <v>4.6275362318840578</v>
      </c>
      <c r="AC133" s="65">
        <f t="shared" si="94"/>
        <v>2.0009072322706261</v>
      </c>
      <c r="AO133" s="19"/>
      <c r="AQ133" s="76">
        <f t="shared" si="95"/>
        <v>6</v>
      </c>
      <c r="AR133" s="65">
        <f t="shared" si="96"/>
        <v>1.2637681159420291</v>
      </c>
      <c r="BB133" s="2">
        <v>5</v>
      </c>
      <c r="BC133" s="17">
        <f t="shared" si="82"/>
        <v>-2.9918557790330884</v>
      </c>
      <c r="BD133" s="17">
        <f t="shared" si="83"/>
        <v>1.2003342852492764</v>
      </c>
      <c r="BH133" s="19"/>
      <c r="BJ133" s="76">
        <f t="shared" si="100"/>
        <v>6</v>
      </c>
      <c r="BK133" s="65">
        <f t="shared" si="110"/>
        <v>1.2637681159420291</v>
      </c>
      <c r="BL133" s="65">
        <f t="shared" si="111"/>
        <v>1.2637681159420291</v>
      </c>
      <c r="BM133" s="65">
        <f t="shared" si="112"/>
        <v>4.7477064220183482</v>
      </c>
      <c r="BW133" s="2">
        <v>5</v>
      </c>
      <c r="BX133" s="17">
        <f t="shared" si="84"/>
        <v>4.1528311367561717</v>
      </c>
      <c r="BY133" s="17">
        <f t="shared" si="85"/>
        <v>1.2039979077756489</v>
      </c>
      <c r="CA133" s="19"/>
      <c r="CC133" s="76">
        <v>6</v>
      </c>
      <c r="CD133" s="65">
        <f t="shared" si="101"/>
        <v>4.6275362318840578</v>
      </c>
      <c r="CF133" s="65"/>
      <c r="CN133" s="2">
        <v>5</v>
      </c>
      <c r="CO133" s="17">
        <f t="shared" si="86"/>
        <v>-0.59567093010106298</v>
      </c>
      <c r="CP133" s="17">
        <f t="shared" si="87"/>
        <v>4.2921130453349647</v>
      </c>
      <c r="CT133" s="19"/>
      <c r="CV133" s="76">
        <v>6</v>
      </c>
      <c r="CW133" s="65">
        <f t="shared" si="104"/>
        <v>4.6275362318840578</v>
      </c>
      <c r="CX133" s="65">
        <f t="shared" si="105"/>
        <v>7.7869565217391301</v>
      </c>
      <c r="CY133" s="65">
        <f t="shared" si="106"/>
        <v>8.767783658522979E-2</v>
      </c>
      <c r="DI133" s="2">
        <v>5</v>
      </c>
      <c r="DJ133" s="17">
        <f t="shared" si="88"/>
        <v>8.6784587011785846E-2</v>
      </c>
      <c r="DK133" s="17">
        <f t="shared" si="89"/>
        <v>4.6467437552087514</v>
      </c>
    </row>
    <row r="134" spans="1:115" ht="15.75" customHeight="1" x14ac:dyDescent="0.25">
      <c r="A134" s="29"/>
      <c r="H134" s="29"/>
      <c r="I134" s="29"/>
      <c r="J134" s="29"/>
      <c r="K134" s="29"/>
      <c r="L134" s="29"/>
      <c r="M134" s="29"/>
      <c r="W134" s="19"/>
      <c r="AO134" s="19"/>
      <c r="BB134" s="2">
        <v>5.5</v>
      </c>
      <c r="BC134" s="17">
        <f t="shared" si="82"/>
        <v>-3.2910413569363972</v>
      </c>
      <c r="BD134" s="17">
        <f t="shared" si="83"/>
        <v>1.2167368906813929</v>
      </c>
      <c r="BH134" s="19"/>
      <c r="BW134" s="2">
        <v>5.5</v>
      </c>
      <c r="BX134" s="17">
        <f t="shared" si="84"/>
        <v>4.4737502602100285</v>
      </c>
      <c r="BY134" s="17">
        <f t="shared" si="85"/>
        <v>1.2293936138808501</v>
      </c>
      <c r="CA134" s="19"/>
      <c r="CN134" s="2">
        <v>5.5</v>
      </c>
      <c r="CO134" s="17">
        <f t="shared" si="86"/>
        <v>-0.65523802311116919</v>
      </c>
      <c r="CP134" s="17">
        <f t="shared" si="87"/>
        <v>4.043910098301998</v>
      </c>
      <c r="CT134" s="19"/>
      <c r="DI134" s="2">
        <v>5.5</v>
      </c>
      <c r="DJ134" s="17">
        <f t="shared" si="88"/>
        <v>9.546304571296442E-2</v>
      </c>
      <c r="DK134" s="17">
        <f t="shared" si="89"/>
        <v>4.4666202636248356</v>
      </c>
    </row>
    <row r="135" spans="1:115" ht="15.75" customHeight="1" x14ac:dyDescent="0.25">
      <c r="A135" s="29"/>
      <c r="H135" s="29"/>
      <c r="I135" s="29"/>
      <c r="J135" s="29"/>
      <c r="K135" s="29"/>
      <c r="L135" s="29"/>
      <c r="M135" s="29"/>
      <c r="W135" s="19"/>
      <c r="AO135" s="19"/>
      <c r="BB135" s="2">
        <v>6</v>
      </c>
      <c r="BC135" s="17">
        <f t="shared" si="82"/>
        <v>-3.5902269348397065</v>
      </c>
      <c r="BD135" s="17">
        <f t="shared" si="83"/>
        <v>1.2288981400102521</v>
      </c>
      <c r="BH135" s="19"/>
      <c r="BW135" s="2">
        <v>6</v>
      </c>
      <c r="BX135" s="17">
        <f t="shared" si="84"/>
        <v>4.7946693836638845</v>
      </c>
      <c r="BY135" s="17">
        <f t="shared" si="85"/>
        <v>1.2513897246894328</v>
      </c>
      <c r="CA135" s="19"/>
      <c r="CN135" s="2">
        <v>6</v>
      </c>
      <c r="CO135" s="17">
        <f t="shared" si="86"/>
        <v>-0.71480511612127551</v>
      </c>
      <c r="CP135" s="17">
        <f t="shared" si="87"/>
        <v>3.8100601522886124</v>
      </c>
      <c r="CT135" s="19"/>
      <c r="DI135" s="2">
        <v>6</v>
      </c>
      <c r="DJ135" s="17">
        <f t="shared" si="88"/>
        <v>0.10414150441414301</v>
      </c>
      <c r="DK135" s="17">
        <f t="shared" si="89"/>
        <v>4.2999400554632841</v>
      </c>
    </row>
    <row r="136" spans="1:115" ht="15.75" customHeight="1" x14ac:dyDescent="0.25">
      <c r="A136" s="29"/>
      <c r="H136" s="29"/>
      <c r="I136" s="29"/>
      <c r="J136" s="29"/>
      <c r="K136" s="29"/>
      <c r="L136" s="29"/>
      <c r="M136" s="29"/>
      <c r="W136" s="19"/>
      <c r="AO136" s="19"/>
      <c r="BH136" s="19"/>
      <c r="CA136" s="19"/>
      <c r="CT136" s="19"/>
    </row>
    <row r="137" spans="1:115" ht="15.75" customHeight="1" x14ac:dyDescent="0.25">
      <c r="A137" s="29"/>
      <c r="H137" s="29"/>
      <c r="I137" s="29"/>
      <c r="J137" s="29"/>
      <c r="K137" s="29"/>
      <c r="L137" s="29"/>
      <c r="M137" s="29"/>
      <c r="W137" s="19"/>
      <c r="AO137" s="19"/>
      <c r="BH137" s="19"/>
      <c r="CA137" s="19"/>
      <c r="CT137" s="19"/>
    </row>
    <row r="138" spans="1:115" ht="15.75" customHeight="1" x14ac:dyDescent="0.25">
      <c r="A138" s="29"/>
      <c r="F138" s="2" t="s">
        <v>99</v>
      </c>
      <c r="H138" s="29"/>
      <c r="I138" s="29"/>
      <c r="J138" s="29"/>
      <c r="K138" s="29"/>
      <c r="L138" s="29"/>
      <c r="M138" s="29"/>
      <c r="W138" s="19"/>
      <c r="AO138" s="19"/>
      <c r="BH138" s="19"/>
      <c r="CA138" s="19"/>
      <c r="CT138" s="19"/>
    </row>
    <row r="139" spans="1:115" ht="15.75" customHeight="1" x14ac:dyDescent="0.25">
      <c r="A139" s="29"/>
      <c r="H139" s="29"/>
      <c r="I139" s="29"/>
      <c r="J139" s="29"/>
      <c r="K139" s="29"/>
      <c r="L139" s="29"/>
      <c r="M139" s="29"/>
      <c r="W139" s="19"/>
      <c r="AO139" s="19"/>
      <c r="BH139" s="19"/>
      <c r="CA139" s="19"/>
      <c r="CT139" s="19"/>
    </row>
    <row r="140" spans="1:115" ht="15.75" customHeight="1" x14ac:dyDescent="0.25">
      <c r="A140" s="29"/>
      <c r="H140" s="29"/>
      <c r="I140" s="29"/>
      <c r="J140" s="29"/>
      <c r="K140" s="29"/>
      <c r="L140" s="29"/>
      <c r="M140" s="29"/>
      <c r="W140" s="19"/>
      <c r="AO140" s="19"/>
      <c r="BH140" s="19"/>
      <c r="CA140" s="19"/>
      <c r="CT140" s="19"/>
    </row>
    <row r="141" spans="1:115" ht="15.75" customHeight="1" x14ac:dyDescent="0.25">
      <c r="A141" s="29"/>
      <c r="G141" s="29"/>
      <c r="H141" s="29"/>
      <c r="I141" s="29"/>
      <c r="J141" s="29"/>
      <c r="K141" s="29"/>
      <c r="L141" s="29"/>
      <c r="M141" s="29"/>
      <c r="W141" s="19"/>
      <c r="AO141" s="19"/>
      <c r="BH141" s="19"/>
      <c r="CA141" s="19"/>
      <c r="CT141" s="19"/>
    </row>
    <row r="142" spans="1:115" ht="15.75" customHeight="1" x14ac:dyDescent="0.25">
      <c r="A142" s="29"/>
      <c r="G142" s="29"/>
      <c r="H142" s="29"/>
      <c r="I142" s="29"/>
      <c r="J142" s="29"/>
      <c r="K142" s="29"/>
      <c r="L142" s="29"/>
      <c r="M142" s="29"/>
      <c r="W142" s="19"/>
      <c r="AO142" s="19"/>
      <c r="BH142" s="19"/>
      <c r="CA142" s="19"/>
      <c r="CT142" s="19"/>
    </row>
    <row r="143" spans="1:115" ht="15.75" customHeight="1" x14ac:dyDescent="0.25">
      <c r="A143" s="29"/>
      <c r="G143" s="29"/>
      <c r="H143" s="29"/>
      <c r="I143" s="29"/>
      <c r="J143" s="29"/>
      <c r="K143" s="29"/>
      <c r="L143" s="29"/>
      <c r="M143" s="29"/>
      <c r="W143" s="19"/>
      <c r="AO143" s="19"/>
      <c r="BH143" s="19"/>
      <c r="CA143" s="19"/>
      <c r="CT143" s="19"/>
    </row>
    <row r="144" spans="1:115" ht="15.75" customHeight="1" x14ac:dyDescent="0.25">
      <c r="A144" s="29"/>
      <c r="G144" s="29"/>
      <c r="H144" s="29"/>
      <c r="I144" s="29"/>
      <c r="J144" s="29"/>
      <c r="K144" s="29"/>
      <c r="L144" s="29"/>
      <c r="M144" s="29"/>
      <c r="W144" s="19"/>
      <c r="AO144" s="19"/>
      <c r="BH144" s="19"/>
      <c r="CA144" s="19"/>
      <c r="CT144" s="19"/>
    </row>
    <row r="145" spans="1:115" ht="15.75" customHeight="1" x14ac:dyDescent="0.25">
      <c r="A145" s="69"/>
      <c r="G145" s="29"/>
      <c r="H145" s="29"/>
      <c r="I145" s="29"/>
      <c r="J145" s="29"/>
      <c r="K145" s="29"/>
      <c r="L145" s="29"/>
      <c r="M145" s="29"/>
      <c r="W145" s="19"/>
      <c r="AO145" s="19"/>
      <c r="BH145" s="19"/>
      <c r="CA145" s="19"/>
      <c r="CT145" s="19"/>
    </row>
    <row r="146" spans="1:115" ht="15.75" customHeight="1" x14ac:dyDescent="0.25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W146" s="19"/>
      <c r="AO146" s="19"/>
      <c r="BH146" s="19"/>
      <c r="CA146" s="19"/>
      <c r="CT146" s="19"/>
    </row>
    <row r="147" spans="1:115" ht="15.75" customHeight="1" x14ac:dyDescent="0.25">
      <c r="W147" s="19"/>
      <c r="AO147" s="19"/>
      <c r="BH147" s="19"/>
      <c r="CA147" s="19"/>
      <c r="CT147" s="19"/>
    </row>
    <row r="148" spans="1:115" ht="15.75" customHeight="1" x14ac:dyDescent="0.25">
      <c r="W148" s="19"/>
      <c r="AO148" s="19"/>
      <c r="BH148" s="19"/>
      <c r="CA148" s="19"/>
      <c r="CT148" s="19"/>
    </row>
    <row r="149" spans="1:115" ht="15.75" customHeight="1" x14ac:dyDescent="0.25">
      <c r="W149" s="19"/>
      <c r="AO149" s="19"/>
      <c r="BH149" s="19"/>
      <c r="CA149" s="19"/>
      <c r="CT149" s="19"/>
    </row>
    <row r="150" spans="1:115" ht="15.75" customHeight="1" x14ac:dyDescent="0.25">
      <c r="W150" s="19"/>
      <c r="AO150" s="19"/>
      <c r="BH150" s="19"/>
      <c r="CA150" s="19"/>
      <c r="CT150" s="19"/>
    </row>
    <row r="151" spans="1:115" ht="15.75" customHeight="1" x14ac:dyDescent="0.25">
      <c r="W151" s="19"/>
      <c r="AO151" s="19"/>
      <c r="BH151" s="19"/>
      <c r="CA151" s="19"/>
      <c r="CT151" s="19"/>
    </row>
    <row r="152" spans="1:115" ht="15.75" customHeight="1" x14ac:dyDescent="0.25">
      <c r="A152" s="53"/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19"/>
      <c r="X152" s="53"/>
      <c r="Y152" s="53"/>
      <c r="Z152" s="53"/>
      <c r="AA152" s="53"/>
      <c r="AB152" s="53"/>
      <c r="AC152" s="53"/>
      <c r="AD152" s="53"/>
      <c r="AE152" s="53"/>
      <c r="AF152" s="53"/>
      <c r="AG152" s="53"/>
      <c r="AH152" s="53"/>
      <c r="AI152" s="53"/>
      <c r="AJ152" s="53"/>
      <c r="AK152" s="53"/>
      <c r="AL152" s="53"/>
      <c r="AM152" s="53"/>
      <c r="AN152" s="53"/>
      <c r="AO152" s="19"/>
      <c r="AP152" s="53"/>
      <c r="AQ152" s="53"/>
      <c r="AR152" s="53"/>
      <c r="AS152" s="53"/>
      <c r="AT152" s="53"/>
      <c r="AU152" s="53"/>
      <c r="AV152" s="53"/>
      <c r="AW152" s="53"/>
      <c r="AX152" s="53"/>
      <c r="AY152" s="53"/>
      <c r="AZ152" s="53"/>
      <c r="BA152" s="53"/>
      <c r="BB152" s="53"/>
      <c r="BC152" s="53"/>
      <c r="BD152" s="53"/>
      <c r="BE152" s="53"/>
      <c r="BF152" s="53"/>
      <c r="BG152" s="53"/>
      <c r="BH152" s="19"/>
      <c r="BI152" s="53"/>
      <c r="BJ152" s="53"/>
      <c r="BK152" s="53"/>
      <c r="BL152" s="53"/>
      <c r="BM152" s="53"/>
      <c r="BN152" s="53"/>
      <c r="BO152" s="53"/>
      <c r="BP152" s="53"/>
      <c r="BQ152" s="53"/>
      <c r="BR152" s="53"/>
      <c r="BS152" s="53"/>
      <c r="BT152" s="53"/>
      <c r="BU152" s="53"/>
      <c r="BV152" s="53"/>
      <c r="BW152" s="53"/>
      <c r="BX152" s="53"/>
      <c r="BY152" s="53"/>
      <c r="BZ152" s="53"/>
      <c r="CA152" s="19"/>
      <c r="CB152" s="53"/>
      <c r="CC152" s="53"/>
      <c r="CD152" s="53"/>
      <c r="CE152" s="53"/>
      <c r="CF152" s="53"/>
      <c r="CG152" s="53"/>
      <c r="CH152" s="53"/>
      <c r="CI152" s="53"/>
      <c r="CJ152" s="53"/>
      <c r="CK152" s="53"/>
      <c r="CL152" s="53"/>
      <c r="CM152" s="53"/>
      <c r="CN152" s="53"/>
      <c r="CO152" s="53"/>
      <c r="CP152" s="53"/>
      <c r="CQ152" s="53"/>
      <c r="CR152" s="53"/>
      <c r="CS152" s="53"/>
      <c r="CT152" s="19"/>
      <c r="CU152" s="53"/>
      <c r="CV152" s="53"/>
      <c r="CW152" s="53"/>
      <c r="CX152" s="53"/>
      <c r="CY152" s="53"/>
      <c r="CZ152" s="53"/>
      <c r="DA152" s="53"/>
      <c r="DB152" s="53"/>
      <c r="DC152" s="53"/>
      <c r="DD152" s="53"/>
      <c r="DE152" s="53"/>
      <c r="DF152" s="53"/>
      <c r="DG152" s="53"/>
      <c r="DH152" s="53"/>
      <c r="DI152" s="53"/>
      <c r="DJ152" s="53"/>
      <c r="DK152" s="53"/>
    </row>
    <row r="153" spans="1:115" ht="15.75" customHeight="1" x14ac:dyDescent="0.25">
      <c r="B153" s="29"/>
      <c r="W153" s="19"/>
      <c r="AO153" s="19"/>
      <c r="BH153" s="19"/>
      <c r="CA153" s="19"/>
      <c r="CT153" s="19"/>
    </row>
    <row r="154" spans="1:115" ht="15.75" customHeight="1" x14ac:dyDescent="0.25">
      <c r="A154" s="29"/>
      <c r="C154" s="29"/>
      <c r="Q154" s="29"/>
      <c r="W154" s="19"/>
      <c r="AO154" s="19"/>
      <c r="AV154" s="2" t="s">
        <v>76</v>
      </c>
      <c r="AW154" s="70"/>
      <c r="AX154" s="71" t="s">
        <v>49</v>
      </c>
      <c r="AY154" s="71" t="s">
        <v>77</v>
      </c>
      <c r="AZ154" s="72"/>
      <c r="BH154" s="19"/>
      <c r="BN154" s="2" t="s">
        <v>76</v>
      </c>
      <c r="BO154" s="70"/>
      <c r="BP154" s="71" t="s">
        <v>49</v>
      </c>
      <c r="BQ154" s="71" t="s">
        <v>77</v>
      </c>
      <c r="BR154" s="72"/>
      <c r="CA154" s="19"/>
      <c r="CH154" s="2" t="s">
        <v>76</v>
      </c>
      <c r="CI154" s="70"/>
      <c r="CJ154" s="71" t="s">
        <v>49</v>
      </c>
      <c r="CK154" s="71" t="s">
        <v>77</v>
      </c>
      <c r="CL154" s="72"/>
      <c r="CT154" s="19"/>
      <c r="CZ154" s="2" t="s">
        <v>76</v>
      </c>
      <c r="DA154" s="70"/>
      <c r="DB154" s="71" t="s">
        <v>49</v>
      </c>
      <c r="DC154" s="71" t="s">
        <v>77</v>
      </c>
      <c r="DD154" s="72"/>
    </row>
    <row r="155" spans="1:115" ht="15.75" customHeight="1" x14ac:dyDescent="0.25">
      <c r="A155" s="29"/>
      <c r="C155" s="29"/>
      <c r="D155" s="54" t="s">
        <v>66</v>
      </c>
      <c r="I155" s="29"/>
      <c r="J155" s="54" t="s">
        <v>67</v>
      </c>
      <c r="O155" s="29"/>
      <c r="P155" s="54" t="s">
        <v>68</v>
      </c>
      <c r="W155" s="19"/>
      <c r="AO155" s="19"/>
      <c r="AW155" s="73"/>
      <c r="AX155" s="2">
        <f t="array" ref="AX155:AY159">LINEST(AU160:AU166,AQ160:AQ166,FALSE,TRUE)</f>
        <v>-0.85208969528081546</v>
      </c>
      <c r="AY155" s="2">
        <v>0</v>
      </c>
      <c r="AZ155" s="74"/>
      <c r="BH155" s="19"/>
      <c r="BO155" s="73"/>
      <c r="BP155" s="2">
        <f t="array" ref="BP155:BQ159">LINEST(BM160:BM167,BJ160:BJ167,TRUE,TRUE)</f>
        <v>0.69581355620746133</v>
      </c>
      <c r="BQ155" s="2">
        <v>1.1664641622727121</v>
      </c>
      <c r="BR155" s="74"/>
      <c r="BS155" s="27"/>
      <c r="CA155" s="19"/>
      <c r="CI155" s="73"/>
      <c r="CJ155" s="2">
        <f t="array" ref="CJ155:CK159">LINEST(CG159:CG166,CC159:CC166,FALSE,TRUE)</f>
        <v>-0.11484847390739583</v>
      </c>
      <c r="CK155" s="2">
        <v>0</v>
      </c>
      <c r="CL155" s="74"/>
      <c r="CT155" s="19"/>
      <c r="DA155" s="73"/>
      <c r="DB155" s="2">
        <f t="array" ref="DB155:DC159">LINEST(CY160:CY167,CV160:CV167,FALSE,TRUE)</f>
        <v>1.7921159764435347E-2</v>
      </c>
      <c r="DC155" s="2">
        <v>0</v>
      </c>
      <c r="DD155" s="74"/>
      <c r="DE155" s="27"/>
    </row>
    <row r="156" spans="1:115" ht="15.75" customHeight="1" x14ac:dyDescent="0.25">
      <c r="G156" s="55" t="s">
        <v>44</v>
      </c>
      <c r="M156" s="55" t="s">
        <v>44</v>
      </c>
      <c r="S156" s="55" t="s">
        <v>44</v>
      </c>
      <c r="W156" s="19"/>
      <c r="AO156" s="19"/>
      <c r="AW156" s="73" t="s">
        <v>78</v>
      </c>
      <c r="AX156" s="2">
        <v>0.12358287503191853</v>
      </c>
      <c r="AY156" s="2" t="e">
        <v>#N/A</v>
      </c>
      <c r="AZ156" s="74"/>
      <c r="BB156" s="2" t="s">
        <v>79</v>
      </c>
      <c r="BC156" s="2" t="s">
        <v>80</v>
      </c>
      <c r="BD156" s="2" t="s">
        <v>81</v>
      </c>
      <c r="BH156" s="19"/>
      <c r="BO156" s="73" t="s">
        <v>78</v>
      </c>
      <c r="BP156" s="2">
        <v>3.0946045643534741E-2</v>
      </c>
      <c r="BQ156" s="2">
        <v>0.10579520238464103</v>
      </c>
      <c r="BR156" s="74"/>
      <c r="BS156" s="27"/>
      <c r="BW156" s="2" t="s">
        <v>79</v>
      </c>
      <c r="BX156" s="2" t="s">
        <v>80</v>
      </c>
      <c r="BY156" s="2" t="s">
        <v>81</v>
      </c>
      <c r="CA156" s="19"/>
      <c r="CI156" s="73" t="s">
        <v>78</v>
      </c>
      <c r="CJ156" s="2">
        <v>9.9166827517932626E-3</v>
      </c>
      <c r="CK156" s="2" t="e">
        <v>#N/A</v>
      </c>
      <c r="CL156" s="74"/>
      <c r="CN156" s="2" t="s">
        <v>79</v>
      </c>
      <c r="CO156" s="2" t="s">
        <v>80</v>
      </c>
      <c r="CP156" s="2" t="s">
        <v>81</v>
      </c>
      <c r="CT156" s="19"/>
      <c r="DA156" s="73" t="s">
        <v>78</v>
      </c>
      <c r="DB156" s="2">
        <v>1.4092979779093374E-3</v>
      </c>
      <c r="DC156" s="2" t="e">
        <v>#N/A</v>
      </c>
      <c r="DD156" s="74"/>
      <c r="DE156" s="27"/>
      <c r="DI156" s="2" t="s">
        <v>79</v>
      </c>
      <c r="DJ156" s="2" t="s">
        <v>80</v>
      </c>
      <c r="DK156" s="2" t="s">
        <v>81</v>
      </c>
    </row>
    <row r="157" spans="1:115" ht="15.75" customHeight="1" x14ac:dyDescent="0.25">
      <c r="C157" s="56" t="s">
        <v>69</v>
      </c>
      <c r="D157" s="60">
        <v>7</v>
      </c>
      <c r="E157" s="61" t="s">
        <v>16</v>
      </c>
      <c r="F157" s="62"/>
      <c r="G157" s="27">
        <f>(1-(F167/F159))*100</f>
        <v>26.452787065645232</v>
      </c>
      <c r="H157" s="27"/>
      <c r="I157" s="59" t="s">
        <v>69</v>
      </c>
      <c r="J157" s="60">
        <v>7</v>
      </c>
      <c r="K157" s="61" t="s">
        <v>16</v>
      </c>
      <c r="L157" s="62"/>
      <c r="M157" s="27">
        <f>(1-(L167/L159))*100</f>
        <v>38.914438772931724</v>
      </c>
      <c r="N157" s="27"/>
      <c r="O157" s="59" t="s">
        <v>69</v>
      </c>
      <c r="P157" s="60">
        <v>7</v>
      </c>
      <c r="Q157" s="61" t="s">
        <v>16</v>
      </c>
      <c r="R157" s="62"/>
      <c r="S157" s="27">
        <f>(1-(R167/R159))*100</f>
        <v>72.234895010820608</v>
      </c>
      <c r="W157" s="19"/>
      <c r="Z157" s="56" t="s">
        <v>69</v>
      </c>
      <c r="AA157" s="57">
        <v>7</v>
      </c>
      <c r="AB157" s="58" t="s">
        <v>16</v>
      </c>
      <c r="AC157" s="58" t="s">
        <v>70</v>
      </c>
      <c r="AE157" s="55" t="s">
        <v>44</v>
      </c>
      <c r="AO157" s="19"/>
      <c r="AW157" s="73" t="s">
        <v>82</v>
      </c>
      <c r="AX157" s="2">
        <v>0.88793307710592573</v>
      </c>
      <c r="AY157" s="2">
        <v>0.93711354838482652</v>
      </c>
      <c r="AZ157" s="74" t="s">
        <v>83</v>
      </c>
      <c r="BB157" s="2">
        <v>0</v>
      </c>
      <c r="BC157" s="17">
        <f t="shared" ref="BC157:BC169" si="113">$AX$155*BB157</f>
        <v>0</v>
      </c>
      <c r="BD157" s="17">
        <f t="shared" ref="BD157:BD169" si="114">$AS$160*(1-EXP(-$AX$163*BB157))</f>
        <v>0</v>
      </c>
      <c r="BH157" s="19"/>
      <c r="BO157" s="73" t="s">
        <v>82</v>
      </c>
      <c r="BP157" s="2">
        <v>0.98827124373669029</v>
      </c>
      <c r="BQ157" s="2">
        <v>0.1619131886508979</v>
      </c>
      <c r="BR157" s="74" t="s">
        <v>83</v>
      </c>
      <c r="BS157" s="27"/>
      <c r="BW157" s="2">
        <v>0</v>
      </c>
      <c r="BX157" s="17">
        <f t="shared" ref="BX157:BX169" si="115">$BP$155*BW157+$BQ$155</f>
        <v>1.1664641622727121</v>
      </c>
      <c r="BY157" s="17">
        <f t="shared" ref="BY157:BY169" si="116">($BP$163*BP$162*BP$162*BW157)/(1+$BP$163*BP$162*BW157)</f>
        <v>0</v>
      </c>
      <c r="CA157" s="19"/>
      <c r="CI157" s="73" t="s">
        <v>82</v>
      </c>
      <c r="CJ157" s="2">
        <v>0.95039943846969999</v>
      </c>
      <c r="CK157" s="2">
        <v>7.5196970125022689E-2</v>
      </c>
      <c r="CL157" s="74" t="s">
        <v>83</v>
      </c>
      <c r="CN157" s="2">
        <v>0</v>
      </c>
      <c r="CO157" s="17">
        <f t="shared" ref="CO157:CO169" si="117">$CJ$155*CN157</f>
        <v>0</v>
      </c>
      <c r="CP157" s="17">
        <f t="shared" ref="CP157:CP169" si="118">$CE$159*(EXP(-$CJ$163*CN157))</f>
        <v>7.1692028985507239</v>
      </c>
      <c r="CT157" s="19"/>
      <c r="DA157" s="73" t="s">
        <v>82</v>
      </c>
      <c r="DB157" s="2">
        <v>0.95850773925638155</v>
      </c>
      <c r="DC157" s="2">
        <v>1.3627262891550487E-2</v>
      </c>
      <c r="DD157" s="74" t="s">
        <v>83</v>
      </c>
      <c r="DE157" s="27"/>
      <c r="DI157" s="2">
        <v>0</v>
      </c>
      <c r="DJ157" s="17">
        <f t="shared" ref="DJ157:DJ169" si="119">$DB$155*DI157</f>
        <v>0</v>
      </c>
      <c r="DK157" s="17">
        <f t="shared" ref="DK157:DK169" si="120">($CX$159)/(1+($DB$163*DI157*$CX$159))</f>
        <v>7.1692028985507239</v>
      </c>
    </row>
    <row r="158" spans="1:115" ht="15.75" customHeight="1" x14ac:dyDescent="0.25">
      <c r="C158" s="56" t="s">
        <v>71</v>
      </c>
      <c r="D158" s="56" t="s">
        <v>72</v>
      </c>
      <c r="E158" s="56" t="s">
        <v>73</v>
      </c>
      <c r="F158" s="56" t="s">
        <v>74</v>
      </c>
      <c r="G158" s="56" t="s">
        <v>75</v>
      </c>
      <c r="I158" s="56" t="s">
        <v>71</v>
      </c>
      <c r="J158" s="56" t="s">
        <v>72</v>
      </c>
      <c r="K158" s="56" t="s">
        <v>73</v>
      </c>
      <c r="L158" s="56" t="s">
        <v>74</v>
      </c>
      <c r="M158" s="56" t="s">
        <v>75</v>
      </c>
      <c r="O158" s="56" t="s">
        <v>71</v>
      </c>
      <c r="P158" s="56" t="s">
        <v>72</v>
      </c>
      <c r="Q158" s="56" t="s">
        <v>73</v>
      </c>
      <c r="R158" s="56" t="s">
        <v>74</v>
      </c>
      <c r="S158" s="56" t="s">
        <v>75</v>
      </c>
      <c r="W158" s="19"/>
      <c r="AA158" s="56" t="s">
        <v>72</v>
      </c>
      <c r="AB158" s="56" t="s">
        <v>74</v>
      </c>
      <c r="AC158" s="56" t="s">
        <v>74</v>
      </c>
      <c r="AE158" s="27">
        <f>(1-(AB167/AB159))*100</f>
        <v>38.914438772931724</v>
      </c>
      <c r="AO158" s="19"/>
      <c r="AQ158" s="56" t="s">
        <v>79</v>
      </c>
      <c r="AR158" s="56" t="s">
        <v>84</v>
      </c>
      <c r="AS158" s="56" t="s">
        <v>29</v>
      </c>
      <c r="AT158" s="56" t="s">
        <v>85</v>
      </c>
      <c r="AU158" s="56" t="s">
        <v>86</v>
      </c>
      <c r="AW158" s="75" t="s">
        <v>87</v>
      </c>
      <c r="AX158" s="2">
        <v>47.539437374141173</v>
      </c>
      <c r="AY158" s="2">
        <v>6</v>
      </c>
      <c r="AZ158" s="74" t="s">
        <v>88</v>
      </c>
      <c r="BB158" s="2">
        <v>0.5</v>
      </c>
      <c r="BC158" s="17">
        <f t="shared" si="113"/>
        <v>-0.42604484764040773</v>
      </c>
      <c r="BD158" s="17">
        <f t="shared" si="114"/>
        <v>0.38713473901597484</v>
      </c>
      <c r="BH158" s="19"/>
      <c r="BJ158" s="56" t="s">
        <v>79</v>
      </c>
      <c r="BK158" s="56" t="s">
        <v>84</v>
      </c>
      <c r="BL158" s="56" t="s">
        <v>29</v>
      </c>
      <c r="BM158" s="56" t="s">
        <v>89</v>
      </c>
      <c r="BO158" s="75" t="s">
        <v>87</v>
      </c>
      <c r="BP158" s="2">
        <v>505.56319266087729</v>
      </c>
      <c r="BQ158" s="2">
        <v>6</v>
      </c>
      <c r="BR158" s="74" t="s">
        <v>88</v>
      </c>
      <c r="BS158" s="27"/>
      <c r="BW158" s="2">
        <v>0.5</v>
      </c>
      <c r="BX158" s="17">
        <f t="shared" si="115"/>
        <v>1.5143709403764427</v>
      </c>
      <c r="BY158" s="17">
        <f t="shared" si="116"/>
        <v>0.33017009681637827</v>
      </c>
      <c r="CA158" s="19"/>
      <c r="CC158" s="56" t="s">
        <v>79</v>
      </c>
      <c r="CD158" s="56" t="s">
        <v>90</v>
      </c>
      <c r="CE158" s="56" t="s">
        <v>69</v>
      </c>
      <c r="CF158" s="56"/>
      <c r="CG158" s="56" t="s">
        <v>91</v>
      </c>
      <c r="CI158" s="75" t="s">
        <v>87</v>
      </c>
      <c r="CJ158" s="2">
        <v>134.12743452962394</v>
      </c>
      <c r="CK158" s="2">
        <v>7</v>
      </c>
      <c r="CL158" s="74" t="s">
        <v>88</v>
      </c>
      <c r="CN158" s="2">
        <v>0.5</v>
      </c>
      <c r="CO158" s="17">
        <f t="shared" si="117"/>
        <v>-5.7424236953697916E-2</v>
      </c>
      <c r="CP158" s="17">
        <f t="shared" si="118"/>
        <v>6.769114222430785</v>
      </c>
      <c r="CT158" s="19"/>
      <c r="CV158" s="56" t="s">
        <v>79</v>
      </c>
      <c r="CW158" s="56" t="s">
        <v>92</v>
      </c>
      <c r="CX158" s="56" t="s">
        <v>93</v>
      </c>
      <c r="CY158" s="56" t="s">
        <v>94</v>
      </c>
      <c r="DA158" s="75" t="s">
        <v>87</v>
      </c>
      <c r="DB158" s="2">
        <v>161.70616048744984</v>
      </c>
      <c r="DC158" s="2">
        <v>7</v>
      </c>
      <c r="DD158" s="74" t="s">
        <v>88</v>
      </c>
      <c r="DE158" s="27"/>
      <c r="DI158" s="2">
        <v>0.5</v>
      </c>
      <c r="DJ158" s="17">
        <f t="shared" si="119"/>
        <v>8.9605798822176737E-3</v>
      </c>
      <c r="DK158" s="17">
        <f t="shared" si="120"/>
        <v>6.7364517857186454</v>
      </c>
    </row>
    <row r="159" spans="1:115" ht="15.75" customHeight="1" x14ac:dyDescent="0.25">
      <c r="C159" s="66">
        <v>0.4375</v>
      </c>
      <c r="D159" s="18">
        <v>0</v>
      </c>
      <c r="E159" s="68">
        <v>2.3929999999999998</v>
      </c>
      <c r="F159" s="65">
        <f t="shared" ref="F159:F167" si="121">(E159-$C$7)/$C$6</f>
        <v>8.5605072463768099</v>
      </c>
      <c r="G159" s="65">
        <f>(1-D157/F159)*100</f>
        <v>18.229144622677428</v>
      </c>
      <c r="I159" s="66">
        <v>0.44444444444444442</v>
      </c>
      <c r="J159" s="18">
        <v>0</v>
      </c>
      <c r="K159" s="68">
        <v>2.0089999999999999</v>
      </c>
      <c r="L159" s="65">
        <f t="shared" ref="L159:L167" si="122">(K159-$C$7)/$C$6</f>
        <v>7.1692028985507239</v>
      </c>
      <c r="M159" s="65">
        <f>(1-J157/L159)*100</f>
        <v>2.3601354424622079</v>
      </c>
      <c r="O159" s="66">
        <v>0.4513888888888889</v>
      </c>
      <c r="P159" s="18">
        <v>0</v>
      </c>
      <c r="Q159" s="68">
        <v>1.74</v>
      </c>
      <c r="R159" s="65">
        <f t="shared" ref="R159:R167" si="123">(Q159-$C$7)/$C$6</f>
        <v>6.1945652173913039</v>
      </c>
      <c r="S159" s="65">
        <f>(1-P157/R159)*100</f>
        <v>-13.002281101947721</v>
      </c>
      <c r="W159" s="19"/>
      <c r="AA159" s="18">
        <v>0</v>
      </c>
      <c r="AB159" s="65">
        <f t="shared" ref="AB159:AB167" si="124">AVERAGE(L159)</f>
        <v>7.1692028985507239</v>
      </c>
      <c r="AC159" s="65">
        <f t="shared" ref="AC159:AC167" si="125">STDEVA(F159,L159)</f>
        <v>0.98380073904215237</v>
      </c>
      <c r="AO159" s="19"/>
      <c r="AQ159" s="76">
        <f t="shared" ref="AQ159:AQ167" si="126">AA159</f>
        <v>0</v>
      </c>
      <c r="AR159" s="65">
        <f t="shared" ref="AR159:AR167" si="127">(AB$159-AB159)*(F$5/F$6)</f>
        <v>0</v>
      </c>
      <c r="AS159" s="65">
        <f t="shared" ref="AS159:AS166" si="128">(AB$159-AB$167)*(F$5/F$6)</f>
        <v>1.1159420289855071</v>
      </c>
      <c r="AT159" s="65">
        <f t="shared" ref="AT159:AT166" si="129">1-AR159/AS159</f>
        <v>1</v>
      </c>
      <c r="AU159" s="65">
        <f t="shared" ref="AU159:AU166" si="130">LN(AT159)</f>
        <v>0</v>
      </c>
      <c r="AW159" s="77" t="s">
        <v>95</v>
      </c>
      <c r="AX159" s="78">
        <v>41.748268806215805</v>
      </c>
      <c r="AY159" s="78">
        <v>5.2690908153984033</v>
      </c>
      <c r="AZ159" s="79"/>
      <c r="BB159" s="2">
        <v>1</v>
      </c>
      <c r="BC159" s="17">
        <f t="shared" si="113"/>
        <v>-0.85208969528081546</v>
      </c>
      <c r="BD159" s="17">
        <f t="shared" si="114"/>
        <v>0.63996742446630395</v>
      </c>
      <c r="BH159" s="19"/>
      <c r="BJ159" s="76">
        <f t="shared" ref="BJ159:BJ167" si="131">AA159</f>
        <v>0</v>
      </c>
      <c r="BK159" s="65"/>
      <c r="BL159" s="65"/>
      <c r="BM159" s="65"/>
      <c r="BO159" s="77" t="s">
        <v>95</v>
      </c>
      <c r="BP159" s="78">
        <v>13.253784324431773</v>
      </c>
      <c r="BQ159" s="78">
        <v>0.15729528395460751</v>
      </c>
      <c r="BR159" s="79"/>
      <c r="BS159" s="27"/>
      <c r="BW159" s="2">
        <v>1</v>
      </c>
      <c r="BX159" s="17">
        <f t="shared" si="115"/>
        <v>1.8622777184801733</v>
      </c>
      <c r="BY159" s="17">
        <f t="shared" si="116"/>
        <v>0.53697683759869697</v>
      </c>
      <c r="CA159" s="19"/>
      <c r="CC159" s="76">
        <v>0</v>
      </c>
      <c r="CD159" s="65">
        <f t="shared" ref="CD159:CD167" si="132">AB159</f>
        <v>7.1692028985507239</v>
      </c>
      <c r="CE159" s="65">
        <f t="shared" ref="CE159:CE166" si="133">$AB$159</f>
        <v>7.1692028985507239</v>
      </c>
      <c r="CF159" s="65"/>
      <c r="CG159" s="65">
        <f t="shared" ref="CG159:CG166" si="134">LN(CD159)-LN(CE159)</f>
        <v>0</v>
      </c>
      <c r="CI159" s="77" t="s">
        <v>95</v>
      </c>
      <c r="CJ159" s="78">
        <v>0.75843488763432254</v>
      </c>
      <c r="CK159" s="78">
        <v>3.9582090211884878E-2</v>
      </c>
      <c r="CL159" s="79"/>
      <c r="CN159" s="2">
        <v>1</v>
      </c>
      <c r="CO159" s="17">
        <f t="shared" si="117"/>
        <v>-0.11484847390739583</v>
      </c>
      <c r="CP159" s="17">
        <f t="shared" si="118"/>
        <v>6.3913531259629384</v>
      </c>
      <c r="CT159" s="19"/>
      <c r="CV159" s="76">
        <v>0</v>
      </c>
      <c r="CW159" s="65">
        <f t="shared" ref="CW159:CW167" si="135">AB159</f>
        <v>7.1692028985507239</v>
      </c>
      <c r="CX159" s="65">
        <f t="shared" ref="CX159:CX167" si="136">$AB$159</f>
        <v>7.1692028985507239</v>
      </c>
      <c r="CY159" s="65">
        <f t="shared" ref="CY159:CY167" si="137">1/CW159-1/CX159</f>
        <v>0</v>
      </c>
      <c r="DA159" s="77" t="s">
        <v>95</v>
      </c>
      <c r="DB159" s="78">
        <v>3.0029204942775934E-2</v>
      </c>
      <c r="DC159" s="78">
        <v>1.2999160574080027E-3</v>
      </c>
      <c r="DD159" s="79"/>
      <c r="DE159" s="27"/>
      <c r="DI159" s="2">
        <v>1</v>
      </c>
      <c r="DJ159" s="17">
        <f t="shared" si="119"/>
        <v>1.7921159764435347E-2</v>
      </c>
      <c r="DK159" s="17">
        <f t="shared" si="120"/>
        <v>6.3529705120297635</v>
      </c>
    </row>
    <row r="160" spans="1:115" ht="15.75" customHeight="1" x14ac:dyDescent="0.25">
      <c r="C160" s="66">
        <v>0.45833333333333331</v>
      </c>
      <c r="D160" s="67">
        <v>0.5</v>
      </c>
      <c r="E160" s="68">
        <v>2.246</v>
      </c>
      <c r="F160" s="65">
        <f t="shared" si="121"/>
        <v>8.0278985507246379</v>
      </c>
      <c r="G160" s="65">
        <f t="shared" ref="G160:G167" si="138">(1-F159/F160)*100</f>
        <v>-6.6344721758360592</v>
      </c>
      <c r="I160" s="66">
        <v>0.46527777777777773</v>
      </c>
      <c r="J160" s="67">
        <v>0.5</v>
      </c>
      <c r="K160" s="68">
        <v>1.768</v>
      </c>
      <c r="L160" s="65">
        <f t="shared" si="122"/>
        <v>6.2960144927536223</v>
      </c>
      <c r="M160" s="65">
        <f t="shared" ref="M160:M167" si="139">(1-L159/L160)*100</f>
        <v>-13.868907176152391</v>
      </c>
      <c r="O160" s="66">
        <v>0.47222222222222227</v>
      </c>
      <c r="P160" s="67">
        <v>0.5</v>
      </c>
      <c r="Q160" s="68">
        <v>1.294</v>
      </c>
      <c r="R160" s="65">
        <f t="shared" si="123"/>
        <v>4.5786231884057971</v>
      </c>
      <c r="S160" s="65">
        <f t="shared" ref="S160:S167" si="140">(1-R159/R160)*100</f>
        <v>-35.293186674052365</v>
      </c>
      <c r="W160" s="19"/>
      <c r="AA160" s="67">
        <v>0.5</v>
      </c>
      <c r="AB160" s="65">
        <f t="shared" si="124"/>
        <v>6.2960144927536223</v>
      </c>
      <c r="AC160" s="65">
        <f t="shared" si="125"/>
        <v>1.2246269616201755</v>
      </c>
      <c r="AO160" s="19"/>
      <c r="AQ160" s="76">
        <f t="shared" si="126"/>
        <v>0.5</v>
      </c>
      <c r="AR160" s="65">
        <f t="shared" si="127"/>
        <v>0.34927536231884065</v>
      </c>
      <c r="AS160" s="65">
        <f t="shared" si="128"/>
        <v>1.1159420289855071</v>
      </c>
      <c r="AT160" s="65">
        <f t="shared" si="129"/>
        <v>0.68701298701298685</v>
      </c>
      <c r="AU160" s="65">
        <f t="shared" si="130"/>
        <v>-0.3754020829894304</v>
      </c>
      <c r="BB160" s="2">
        <v>1.5</v>
      </c>
      <c r="BC160" s="17">
        <f t="shared" si="113"/>
        <v>-1.2781345429212232</v>
      </c>
      <c r="BD160" s="17">
        <f t="shared" si="114"/>
        <v>0.80508917766910104</v>
      </c>
      <c r="BH160" s="19"/>
      <c r="BJ160" s="76">
        <f t="shared" si="131"/>
        <v>0.5</v>
      </c>
      <c r="BK160" s="65">
        <f t="shared" ref="BK160:BK167" si="141">(AB$159-AB160)*(F$5/F$6)</f>
        <v>0.34927536231884065</v>
      </c>
      <c r="BL160" s="65">
        <f t="shared" ref="BL160:BL167" si="142">(AB$159-AB$167)*(F$5/F$6)</f>
        <v>1.1159420289855071</v>
      </c>
      <c r="BM160" s="65">
        <f t="shared" ref="BM160:BM167" si="143">BJ160/BK160</f>
        <v>1.4315352697095434</v>
      </c>
      <c r="BS160" s="27"/>
      <c r="BW160" s="2">
        <v>1.5</v>
      </c>
      <c r="BX160" s="17">
        <f t="shared" si="115"/>
        <v>2.2101844965839041</v>
      </c>
      <c r="BY160" s="17">
        <f t="shared" si="116"/>
        <v>0.67867637399430847</v>
      </c>
      <c r="CA160" s="19"/>
      <c r="CC160" s="76">
        <v>0.5</v>
      </c>
      <c r="CD160" s="65">
        <f t="shared" si="132"/>
        <v>6.2960144927536223</v>
      </c>
      <c r="CE160" s="65">
        <f t="shared" si="133"/>
        <v>7.1692028985507239</v>
      </c>
      <c r="CF160" s="65"/>
      <c r="CG160" s="65">
        <f t="shared" si="134"/>
        <v>-0.12987766367018572</v>
      </c>
      <c r="CN160" s="2">
        <v>1.5</v>
      </c>
      <c r="CO160" s="17">
        <f t="shared" si="117"/>
        <v>-0.17227271086109375</v>
      </c>
      <c r="CP160" s="17">
        <f t="shared" si="118"/>
        <v>6.0346735833462173</v>
      </c>
      <c r="CT160" s="19"/>
      <c r="CV160" s="76">
        <v>0.5</v>
      </c>
      <c r="CW160" s="65">
        <f t="shared" si="135"/>
        <v>6.2960144927536223</v>
      </c>
      <c r="CX160" s="65">
        <f t="shared" si="136"/>
        <v>7.1692028985507239</v>
      </c>
      <c r="CY160" s="65">
        <f t="shared" si="137"/>
        <v>1.9345117403436918E-2</v>
      </c>
      <c r="DE160" s="27"/>
      <c r="DI160" s="2">
        <v>1.5</v>
      </c>
      <c r="DJ160" s="17">
        <f t="shared" si="119"/>
        <v>2.6881739646653021E-2</v>
      </c>
      <c r="DK160" s="17">
        <f t="shared" si="120"/>
        <v>6.0107980220170818</v>
      </c>
    </row>
    <row r="161" spans="1:115" ht="15.75" customHeight="1" x14ac:dyDescent="0.25">
      <c r="C161" s="66">
        <v>0.47916666666666702</v>
      </c>
      <c r="D161" s="18">
        <v>1</v>
      </c>
      <c r="E161" s="68">
        <v>2.121</v>
      </c>
      <c r="F161" s="65">
        <f t="shared" si="121"/>
        <v>7.5749999999999993</v>
      </c>
      <c r="G161" s="65">
        <f t="shared" si="138"/>
        <v>-5.9788587554407746</v>
      </c>
      <c r="H161" s="29"/>
      <c r="I161" s="66">
        <v>0.48611111111111099</v>
      </c>
      <c r="J161" s="18">
        <v>1</v>
      </c>
      <c r="K161" s="68">
        <v>1.617</v>
      </c>
      <c r="L161" s="65">
        <f t="shared" si="122"/>
        <v>5.74891304347826</v>
      </c>
      <c r="M161" s="65">
        <f t="shared" si="139"/>
        <v>-9.5166067939749244</v>
      </c>
      <c r="O161" s="66">
        <v>0.49305555555555602</v>
      </c>
      <c r="P161" s="18">
        <v>1</v>
      </c>
      <c r="Q161" s="68">
        <v>1.0469999999999999</v>
      </c>
      <c r="R161" s="65">
        <f t="shared" si="123"/>
        <v>3.6836956521739124</v>
      </c>
      <c r="S161" s="65">
        <f t="shared" si="140"/>
        <v>-24.294285433264506</v>
      </c>
      <c r="W161" s="19"/>
      <c r="AA161" s="18">
        <v>1</v>
      </c>
      <c r="AB161" s="65">
        <f t="shared" si="124"/>
        <v>5.74891304347826</v>
      </c>
      <c r="AC161" s="65">
        <f t="shared" si="125"/>
        <v>1.2912384699928205</v>
      </c>
      <c r="AO161" s="19"/>
      <c r="AQ161" s="76">
        <f t="shared" si="126"/>
        <v>1</v>
      </c>
      <c r="AR161" s="65">
        <f t="shared" si="127"/>
        <v>0.56811594202898552</v>
      </c>
      <c r="AS161" s="65">
        <f t="shared" si="128"/>
        <v>1.1159420289855071</v>
      </c>
      <c r="AT161" s="65">
        <f t="shared" si="129"/>
        <v>0.49090909090909085</v>
      </c>
      <c r="AU161" s="65">
        <f t="shared" si="130"/>
        <v>-0.71149631922814194</v>
      </c>
      <c r="BB161" s="2">
        <v>2</v>
      </c>
      <c r="BC161" s="17">
        <f t="shared" si="113"/>
        <v>-1.7041793905616309</v>
      </c>
      <c r="BD161" s="17">
        <f t="shared" si="114"/>
        <v>0.91292805669774579</v>
      </c>
      <c r="BH161" s="19"/>
      <c r="BJ161" s="76">
        <f t="shared" si="131"/>
        <v>1</v>
      </c>
      <c r="BK161" s="65">
        <f t="shared" si="141"/>
        <v>0.56811594202898552</v>
      </c>
      <c r="BL161" s="65">
        <f t="shared" si="142"/>
        <v>1.1159420289855071</v>
      </c>
      <c r="BM161" s="65">
        <f t="shared" si="143"/>
        <v>1.760204081632653</v>
      </c>
      <c r="BS161" s="27"/>
      <c r="BW161" s="2">
        <v>2</v>
      </c>
      <c r="BX161" s="17">
        <f t="shared" si="115"/>
        <v>2.5580912746876345</v>
      </c>
      <c r="BY161" s="17">
        <f t="shared" si="116"/>
        <v>0.7818329313695882</v>
      </c>
      <c r="CA161" s="19"/>
      <c r="CC161" s="76">
        <v>1</v>
      </c>
      <c r="CD161" s="65">
        <f t="shared" si="132"/>
        <v>5.74891304347826</v>
      </c>
      <c r="CE161" s="65">
        <f t="shared" si="133"/>
        <v>7.1692028985507239</v>
      </c>
      <c r="CF161" s="65"/>
      <c r="CG161" s="65">
        <f t="shared" si="134"/>
        <v>-0.22078367565835055</v>
      </c>
      <c r="CN161" s="2">
        <v>2</v>
      </c>
      <c r="CO161" s="17">
        <f t="shared" si="117"/>
        <v>-0.22969694781479166</v>
      </c>
      <c r="CP161" s="17">
        <f t="shared" si="118"/>
        <v>5.6978991052148986</v>
      </c>
      <c r="CT161" s="19"/>
      <c r="CV161" s="76">
        <v>1</v>
      </c>
      <c r="CW161" s="65">
        <f t="shared" si="135"/>
        <v>5.74891304347826</v>
      </c>
      <c r="CX161" s="65">
        <f t="shared" si="136"/>
        <v>7.1692028985507239</v>
      </c>
      <c r="CY161" s="65">
        <f t="shared" si="137"/>
        <v>3.4460404709284159E-2</v>
      </c>
      <c r="DE161" s="27"/>
      <c r="DI161" s="2">
        <v>2</v>
      </c>
      <c r="DJ161" s="17">
        <f t="shared" si="119"/>
        <v>3.5842319528870695E-2</v>
      </c>
      <c r="DK161" s="17">
        <f t="shared" si="120"/>
        <v>5.7036007410136058</v>
      </c>
    </row>
    <row r="162" spans="1:115" ht="15.75" customHeight="1" x14ac:dyDescent="0.25">
      <c r="A162" s="29"/>
      <c r="B162" s="29"/>
      <c r="C162" s="66">
        <v>0.5</v>
      </c>
      <c r="D162" s="18">
        <v>1.5</v>
      </c>
      <c r="E162" s="68">
        <v>2.0470000000000002</v>
      </c>
      <c r="F162" s="65">
        <f t="shared" si="121"/>
        <v>7.3068840579710148</v>
      </c>
      <c r="G162" s="65">
        <f t="shared" si="138"/>
        <v>-3.6693608370109487</v>
      </c>
      <c r="H162" s="29"/>
      <c r="I162" s="66">
        <v>0.50694444444444398</v>
      </c>
      <c r="J162" s="18">
        <v>1.5</v>
      </c>
      <c r="K162" s="68">
        <v>1.5680000000000001</v>
      </c>
      <c r="L162" s="65">
        <f t="shared" si="122"/>
        <v>5.5713768115942024</v>
      </c>
      <c r="M162" s="65">
        <f t="shared" si="139"/>
        <v>-3.1865773557911092</v>
      </c>
      <c r="O162" s="66">
        <v>0.51388888888888895</v>
      </c>
      <c r="P162" s="18">
        <v>1.5</v>
      </c>
      <c r="Q162" s="68">
        <v>0.876</v>
      </c>
      <c r="R162" s="65">
        <f t="shared" si="123"/>
        <v>3.0641304347826086</v>
      </c>
      <c r="S162" s="65">
        <f t="shared" si="140"/>
        <v>-20.219936147570049</v>
      </c>
      <c r="W162" s="19"/>
      <c r="AA162" s="18">
        <v>1.5</v>
      </c>
      <c r="AB162" s="65">
        <f t="shared" si="124"/>
        <v>5.5713768115942024</v>
      </c>
      <c r="AC162" s="65">
        <f t="shared" si="125"/>
        <v>1.2271889427114371</v>
      </c>
      <c r="AO162" s="19"/>
      <c r="AQ162" s="76">
        <f t="shared" si="126"/>
        <v>1.5</v>
      </c>
      <c r="AR162" s="65">
        <f t="shared" si="127"/>
        <v>0.63913043478260867</v>
      </c>
      <c r="AS162" s="65">
        <f t="shared" si="128"/>
        <v>1.1159420289855071</v>
      </c>
      <c r="AT162" s="65">
        <f t="shared" si="129"/>
        <v>0.42727272727272725</v>
      </c>
      <c r="AU162" s="65">
        <f t="shared" si="130"/>
        <v>-0.85033276408235769</v>
      </c>
      <c r="BB162" s="2">
        <v>2.5</v>
      </c>
      <c r="BC162" s="17">
        <f t="shared" si="113"/>
        <v>-2.1302242382020387</v>
      </c>
      <c r="BD162" s="17">
        <f t="shared" si="114"/>
        <v>0.98335623229900682</v>
      </c>
      <c r="BH162" s="19"/>
      <c r="BJ162" s="76">
        <f t="shared" si="131"/>
        <v>1.5</v>
      </c>
      <c r="BK162" s="65">
        <f t="shared" si="141"/>
        <v>0.63913043478260867</v>
      </c>
      <c r="BL162" s="65">
        <f t="shared" si="142"/>
        <v>1.1159420289855071</v>
      </c>
      <c r="BM162" s="65">
        <f t="shared" si="143"/>
        <v>2.3469387755102042</v>
      </c>
      <c r="BO162" s="2" t="s">
        <v>29</v>
      </c>
      <c r="BP162" s="17">
        <f>1/BP155</f>
        <v>1.437166595963594</v>
      </c>
      <c r="BS162" s="27"/>
      <c r="BW162" s="2">
        <v>2.5</v>
      </c>
      <c r="BX162" s="17">
        <f t="shared" si="115"/>
        <v>2.9059980527913654</v>
      </c>
      <c r="BY162" s="17">
        <f t="shared" si="116"/>
        <v>0.86028963357309107</v>
      </c>
      <c r="CA162" s="19"/>
      <c r="CC162" s="76">
        <v>1.5</v>
      </c>
      <c r="CD162" s="65">
        <f t="shared" si="132"/>
        <v>5.5713768115942024</v>
      </c>
      <c r="CE162" s="65">
        <f t="shared" si="133"/>
        <v>7.1692028985507239</v>
      </c>
      <c r="CF162" s="65"/>
      <c r="CG162" s="65">
        <f t="shared" si="134"/>
        <v>-0.25215226987674733</v>
      </c>
      <c r="CN162" s="2">
        <v>2.5</v>
      </c>
      <c r="CO162" s="17">
        <f t="shared" si="117"/>
        <v>-0.28712118476848958</v>
      </c>
      <c r="CP162" s="17">
        <f t="shared" si="118"/>
        <v>5.3799188580480548</v>
      </c>
      <c r="CT162" s="19"/>
      <c r="CV162" s="76">
        <v>1.5</v>
      </c>
      <c r="CW162" s="65">
        <f t="shared" si="135"/>
        <v>5.5713768115942024</v>
      </c>
      <c r="CX162" s="65">
        <f t="shared" si="136"/>
        <v>7.1692028985507239</v>
      </c>
      <c r="CY162" s="65">
        <f t="shared" si="137"/>
        <v>4.0003326182772192E-2</v>
      </c>
      <c r="DB162" s="17"/>
      <c r="DE162" s="27"/>
      <c r="DI162" s="2">
        <v>2.5</v>
      </c>
      <c r="DJ162" s="17">
        <f t="shared" si="119"/>
        <v>4.4802899411088365E-2</v>
      </c>
      <c r="DK162" s="17">
        <f t="shared" si="120"/>
        <v>5.4262769135123232</v>
      </c>
    </row>
    <row r="163" spans="1:115" ht="15.75" customHeight="1" x14ac:dyDescent="0.25">
      <c r="A163" s="29"/>
      <c r="C163" s="66">
        <v>0.52083333333333304</v>
      </c>
      <c r="D163" s="18">
        <v>2</v>
      </c>
      <c r="E163" s="68">
        <v>2.0209999999999999</v>
      </c>
      <c r="F163" s="65">
        <f t="shared" si="121"/>
        <v>7.2126811594202893</v>
      </c>
      <c r="G163" s="65">
        <f t="shared" si="138"/>
        <v>-1.3060732405686615</v>
      </c>
      <c r="I163" s="66">
        <v>0.52777777777777801</v>
      </c>
      <c r="J163" s="18">
        <v>2</v>
      </c>
      <c r="K163" s="68">
        <v>1.456</v>
      </c>
      <c r="L163" s="65">
        <f t="shared" si="122"/>
        <v>5.165579710144927</v>
      </c>
      <c r="M163" s="65">
        <f t="shared" si="139"/>
        <v>-7.8557901381777429</v>
      </c>
      <c r="O163" s="66">
        <v>0.53472222222222199</v>
      </c>
      <c r="P163" s="18">
        <v>2</v>
      </c>
      <c r="Q163" s="68">
        <v>0.76900000000000002</v>
      </c>
      <c r="R163" s="65">
        <f t="shared" si="123"/>
        <v>2.6764492753623186</v>
      </c>
      <c r="S163" s="65">
        <f t="shared" si="140"/>
        <v>-14.484905915798031</v>
      </c>
      <c r="W163" s="19"/>
      <c r="AA163" s="18">
        <v>2</v>
      </c>
      <c r="AB163" s="65">
        <f t="shared" si="124"/>
        <v>5.165579710144927</v>
      </c>
      <c r="AC163" s="65">
        <f t="shared" si="125"/>
        <v>1.4475193165594153</v>
      </c>
      <c r="AO163" s="19"/>
      <c r="AQ163" s="76">
        <f t="shared" si="126"/>
        <v>2</v>
      </c>
      <c r="AR163" s="65">
        <f t="shared" si="127"/>
        <v>0.8014492753623188</v>
      </c>
      <c r="AS163" s="65">
        <f t="shared" si="128"/>
        <v>1.1159420289855071</v>
      </c>
      <c r="AT163" s="65">
        <f t="shared" si="129"/>
        <v>0.28181818181818175</v>
      </c>
      <c r="AU163" s="65">
        <f t="shared" si="130"/>
        <v>-1.2664931613072703</v>
      </c>
      <c r="AW163" s="56" t="s">
        <v>96</v>
      </c>
      <c r="AX163" s="33">
        <f>-AX155</f>
        <v>0.85208969528081546</v>
      </c>
      <c r="BB163" s="2">
        <v>3</v>
      </c>
      <c r="BC163" s="17">
        <f t="shared" si="113"/>
        <v>-2.5562690858424464</v>
      </c>
      <c r="BD163" s="17">
        <f t="shared" si="114"/>
        <v>1.0293519618837377</v>
      </c>
      <c r="BH163" s="19"/>
      <c r="BJ163" s="76">
        <f t="shared" si="131"/>
        <v>2</v>
      </c>
      <c r="BK163" s="65">
        <f t="shared" si="141"/>
        <v>0.8014492753623188</v>
      </c>
      <c r="BL163" s="65">
        <f t="shared" si="142"/>
        <v>1.1159420289855071</v>
      </c>
      <c r="BM163" s="65">
        <f t="shared" si="143"/>
        <v>2.4954792043399641</v>
      </c>
      <c r="BO163" s="56" t="s">
        <v>97</v>
      </c>
      <c r="BP163" s="33">
        <f>1/(BQ155*BP162*BP162)</f>
        <v>0.41506333470096024</v>
      </c>
      <c r="BW163" s="2">
        <v>3</v>
      </c>
      <c r="BX163" s="17">
        <f t="shared" si="115"/>
        <v>3.2539048308950962</v>
      </c>
      <c r="BY163" s="17">
        <f t="shared" si="116"/>
        <v>0.92196918960741381</v>
      </c>
      <c r="CA163" s="19"/>
      <c r="CC163" s="76">
        <v>2</v>
      </c>
      <c r="CD163" s="65">
        <f t="shared" si="132"/>
        <v>5.165579710144927</v>
      </c>
      <c r="CE163" s="65">
        <f t="shared" si="133"/>
        <v>7.1692028985507239</v>
      </c>
      <c r="CF163" s="65"/>
      <c r="CG163" s="65">
        <f t="shared" si="134"/>
        <v>-0.3277771422384792</v>
      </c>
      <c r="CI163" s="56" t="s">
        <v>96</v>
      </c>
      <c r="CJ163" s="33">
        <f>-CJ155</f>
        <v>0.11484847390739583</v>
      </c>
      <c r="CN163" s="2">
        <v>3</v>
      </c>
      <c r="CO163" s="17">
        <f t="shared" si="117"/>
        <v>-0.34454542172218749</v>
      </c>
      <c r="CP163" s="17">
        <f t="shared" si="118"/>
        <v>5.0796840001415697</v>
      </c>
      <c r="CT163" s="19"/>
      <c r="CV163" s="76">
        <v>2</v>
      </c>
      <c r="CW163" s="65">
        <f t="shared" si="135"/>
        <v>5.165579710144927</v>
      </c>
      <c r="CX163" s="65">
        <f t="shared" si="136"/>
        <v>7.1692028985507239</v>
      </c>
      <c r="CY163" s="65">
        <f t="shared" si="137"/>
        <v>5.4103593322897436E-2</v>
      </c>
      <c r="DA163" s="56" t="s">
        <v>97</v>
      </c>
      <c r="DB163" s="33">
        <f>DB155</f>
        <v>1.7921159764435347E-2</v>
      </c>
      <c r="DI163" s="2">
        <v>3</v>
      </c>
      <c r="DJ163" s="17">
        <f t="shared" si="119"/>
        <v>5.3763479293306042E-2</v>
      </c>
      <c r="DK163" s="17">
        <f t="shared" si="120"/>
        <v>5.1746710178855961</v>
      </c>
    </row>
    <row r="164" spans="1:115" ht="15.75" customHeight="1" x14ac:dyDescent="0.25">
      <c r="A164" s="69"/>
      <c r="C164" s="66">
        <v>0.5625</v>
      </c>
      <c r="D164" s="18">
        <v>3</v>
      </c>
      <c r="E164" s="68">
        <v>1.93</v>
      </c>
      <c r="F164" s="65">
        <f t="shared" si="121"/>
        <v>6.8829710144927532</v>
      </c>
      <c r="G164" s="65">
        <f t="shared" si="138"/>
        <v>-4.79023003632153</v>
      </c>
      <c r="I164" s="66">
        <v>0.56944444444444398</v>
      </c>
      <c r="J164" s="18">
        <v>3</v>
      </c>
      <c r="K164" s="68">
        <v>1.4259999999999999</v>
      </c>
      <c r="L164" s="65">
        <f t="shared" si="122"/>
        <v>5.0568840579710139</v>
      </c>
      <c r="M164" s="65">
        <f t="shared" si="139"/>
        <v>-2.1494590528050361</v>
      </c>
      <c r="O164" s="66">
        <v>0.57638888888888895</v>
      </c>
      <c r="P164" s="18">
        <v>3</v>
      </c>
      <c r="Q164" s="68">
        <v>0.624</v>
      </c>
      <c r="R164" s="65">
        <f t="shared" si="123"/>
        <v>2.151086956521739</v>
      </c>
      <c r="S164" s="65">
        <f t="shared" si="140"/>
        <v>-24.423109314468583</v>
      </c>
      <c r="W164" s="19"/>
      <c r="AA164" s="18">
        <v>3</v>
      </c>
      <c r="AB164" s="65">
        <f t="shared" si="124"/>
        <v>5.0568840579710139</v>
      </c>
      <c r="AC164" s="65">
        <f t="shared" si="125"/>
        <v>1.2912384699928205</v>
      </c>
      <c r="AO164" s="19"/>
      <c r="AQ164" s="76">
        <f t="shared" si="126"/>
        <v>3</v>
      </c>
      <c r="AR164" s="65">
        <f t="shared" si="127"/>
        <v>0.84492753623188399</v>
      </c>
      <c r="AS164" s="65">
        <f t="shared" si="128"/>
        <v>1.1159420289855071</v>
      </c>
      <c r="AT164" s="65">
        <f t="shared" si="129"/>
        <v>0.24285714285714277</v>
      </c>
      <c r="AU164" s="65">
        <f t="shared" si="130"/>
        <v>-1.4152818979931432</v>
      </c>
      <c r="AW164" s="56" t="s">
        <v>98</v>
      </c>
      <c r="AX164" s="33">
        <f>AX157</f>
        <v>0.88793307710592573</v>
      </c>
      <c r="BB164" s="2">
        <v>3.5</v>
      </c>
      <c r="BC164" s="17">
        <f t="shared" si="113"/>
        <v>-2.9823139334828541</v>
      </c>
      <c r="BD164" s="17">
        <f t="shared" si="114"/>
        <v>1.0593911773251472</v>
      </c>
      <c r="BH164" s="19"/>
      <c r="BJ164" s="76">
        <f t="shared" si="131"/>
        <v>3</v>
      </c>
      <c r="BK164" s="65">
        <f t="shared" si="141"/>
        <v>0.84492753623188399</v>
      </c>
      <c r="BL164" s="65">
        <f t="shared" si="142"/>
        <v>1.1159420289855071</v>
      </c>
      <c r="BM164" s="65">
        <f t="shared" si="143"/>
        <v>3.5506003430531736</v>
      </c>
      <c r="BO164" s="56" t="s">
        <v>98</v>
      </c>
      <c r="BP164" s="33">
        <f>BP157</f>
        <v>0.98827124373669029</v>
      </c>
      <c r="BW164" s="2">
        <v>3.5</v>
      </c>
      <c r="BX164" s="17">
        <f t="shared" si="115"/>
        <v>3.6018116089988266</v>
      </c>
      <c r="BY164" s="17">
        <f t="shared" si="116"/>
        <v>0.97173322204180279</v>
      </c>
      <c r="CA164" s="19"/>
      <c r="CC164" s="76">
        <v>3</v>
      </c>
      <c r="CD164" s="65">
        <f t="shared" si="132"/>
        <v>5.0568840579710139</v>
      </c>
      <c r="CE164" s="65">
        <f t="shared" si="133"/>
        <v>7.1692028985507239</v>
      </c>
      <c r="CF164" s="65"/>
      <c r="CG164" s="65">
        <f t="shared" si="134"/>
        <v>-0.34904398188379582</v>
      </c>
      <c r="CI164" s="56" t="s">
        <v>98</v>
      </c>
      <c r="CJ164" s="33">
        <f>CJ157</f>
        <v>0.95039943846969999</v>
      </c>
      <c r="CN164" s="2">
        <v>3.5</v>
      </c>
      <c r="CO164" s="17">
        <f t="shared" si="117"/>
        <v>-0.40196965867588541</v>
      </c>
      <c r="CP164" s="17">
        <f t="shared" si="118"/>
        <v>4.7962042220570194</v>
      </c>
      <c r="CT164" s="19"/>
      <c r="CV164" s="76">
        <v>3</v>
      </c>
      <c r="CW164" s="65">
        <f t="shared" si="135"/>
        <v>5.0568840579710139</v>
      </c>
      <c r="CX164" s="65">
        <f t="shared" si="136"/>
        <v>7.1692028985507239</v>
      </c>
      <c r="CY164" s="65">
        <f t="shared" si="137"/>
        <v>5.8264712061581514E-2</v>
      </c>
      <c r="DA164" s="56" t="s">
        <v>98</v>
      </c>
      <c r="DB164" s="33">
        <f>DB157</f>
        <v>0.95850773925638155</v>
      </c>
      <c r="DI164" s="2">
        <v>3.5</v>
      </c>
      <c r="DJ164" s="17">
        <f t="shared" si="119"/>
        <v>6.2724059175523719E-2</v>
      </c>
      <c r="DK164" s="17">
        <f t="shared" si="120"/>
        <v>4.9453641125135572</v>
      </c>
    </row>
    <row r="165" spans="1:115" ht="15.75" customHeight="1" x14ac:dyDescent="0.25">
      <c r="A165" s="29"/>
      <c r="C165" s="66">
        <v>0.60416666666666696</v>
      </c>
      <c r="D165" s="18">
        <v>4</v>
      </c>
      <c r="E165" s="68">
        <v>1.857</v>
      </c>
      <c r="F165" s="65">
        <f t="shared" si="121"/>
        <v>6.6184782608695647</v>
      </c>
      <c r="G165" s="65">
        <f t="shared" si="138"/>
        <v>-3.9962774401927081</v>
      </c>
      <c r="I165" s="66">
        <v>0.61111111111111105</v>
      </c>
      <c r="J165" s="18">
        <v>4</v>
      </c>
      <c r="K165" s="68">
        <v>1.298</v>
      </c>
      <c r="L165" s="65">
        <f t="shared" si="122"/>
        <v>4.5931159420289855</v>
      </c>
      <c r="M165" s="65">
        <f t="shared" si="139"/>
        <v>-10.097026110278451</v>
      </c>
      <c r="O165" s="66">
        <v>0.61805555555555602</v>
      </c>
      <c r="P165" s="18">
        <v>4</v>
      </c>
      <c r="Q165" s="68">
        <v>0.53900000000000003</v>
      </c>
      <c r="R165" s="65">
        <f t="shared" si="123"/>
        <v>1.8431159420289855</v>
      </c>
      <c r="S165" s="65">
        <f t="shared" si="140"/>
        <v>-16.709258895223101</v>
      </c>
      <c r="W165" s="19"/>
      <c r="AA165" s="18">
        <v>4</v>
      </c>
      <c r="AB165" s="65">
        <f t="shared" si="124"/>
        <v>4.5931159420289855</v>
      </c>
      <c r="AC165" s="65">
        <f t="shared" si="125"/>
        <v>1.4321474300118906</v>
      </c>
      <c r="AO165" s="19"/>
      <c r="AQ165" s="76">
        <f t="shared" si="126"/>
        <v>4</v>
      </c>
      <c r="AR165" s="65">
        <f t="shared" si="127"/>
        <v>1.0304347826086955</v>
      </c>
      <c r="AS165" s="65">
        <f t="shared" si="128"/>
        <v>1.1159420289855071</v>
      </c>
      <c r="AT165" s="65">
        <f t="shared" si="129"/>
        <v>7.6623376623376704E-2</v>
      </c>
      <c r="AU165" s="65">
        <f t="shared" si="130"/>
        <v>-2.568853070942009</v>
      </c>
      <c r="BB165" s="2">
        <v>4</v>
      </c>
      <c r="BC165" s="17">
        <f t="shared" si="113"/>
        <v>-3.4083587811232618</v>
      </c>
      <c r="BD165" s="17">
        <f t="shared" si="114"/>
        <v>1.0790093999836907</v>
      </c>
      <c r="BH165" s="19"/>
      <c r="BJ165" s="76">
        <f t="shared" si="131"/>
        <v>4</v>
      </c>
      <c r="BK165" s="65">
        <f t="shared" si="141"/>
        <v>1.0304347826086955</v>
      </c>
      <c r="BL165" s="65">
        <f t="shared" si="142"/>
        <v>1.1159420289855071</v>
      </c>
      <c r="BM165" s="65">
        <f t="shared" si="143"/>
        <v>3.8818565400843887</v>
      </c>
      <c r="BW165" s="2">
        <v>4</v>
      </c>
      <c r="BX165" s="17">
        <f t="shared" si="115"/>
        <v>3.9497183871025574</v>
      </c>
      <c r="BY165" s="17">
        <f t="shared" si="116"/>
        <v>1.0127304298609321</v>
      </c>
      <c r="CA165" s="19"/>
      <c r="CC165" s="76">
        <v>4</v>
      </c>
      <c r="CD165" s="65">
        <f t="shared" si="132"/>
        <v>4.5931159420289855</v>
      </c>
      <c r="CE165" s="65">
        <f t="shared" si="133"/>
        <v>7.1692028985507239</v>
      </c>
      <c r="CF165" s="65"/>
      <c r="CG165" s="65">
        <f t="shared" si="134"/>
        <v>-0.44523582845371323</v>
      </c>
      <c r="CN165" s="2">
        <v>4</v>
      </c>
      <c r="CO165" s="17">
        <f t="shared" si="117"/>
        <v>-0.45939389562958333</v>
      </c>
      <c r="CP165" s="17">
        <f t="shared" si="118"/>
        <v>4.5285444801362589</v>
      </c>
      <c r="CT165" s="19"/>
      <c r="CV165" s="76">
        <v>4</v>
      </c>
      <c r="CW165" s="65">
        <f t="shared" si="135"/>
        <v>4.5931159420289855</v>
      </c>
      <c r="CX165" s="65">
        <f t="shared" si="136"/>
        <v>7.1692028985507239</v>
      </c>
      <c r="CY165" s="65">
        <f t="shared" si="137"/>
        <v>7.8231604706396674E-2</v>
      </c>
      <c r="DI165" s="2">
        <v>4</v>
      </c>
      <c r="DJ165" s="17">
        <f t="shared" si="119"/>
        <v>7.1684639057741389E-2</v>
      </c>
      <c r="DK165" s="17">
        <f t="shared" si="120"/>
        <v>4.7355175593479926</v>
      </c>
    </row>
    <row r="166" spans="1:115" ht="15.75" customHeight="1" x14ac:dyDescent="0.25">
      <c r="A166" s="29"/>
      <c r="C166" s="66">
        <v>0.64583333333333304</v>
      </c>
      <c r="D166" s="18">
        <v>5</v>
      </c>
      <c r="E166" s="68">
        <v>1.8169999999999999</v>
      </c>
      <c r="F166" s="65">
        <f t="shared" si="121"/>
        <v>6.4735507246376809</v>
      </c>
      <c r="G166" s="65">
        <f t="shared" si="138"/>
        <v>-2.2387642021604037</v>
      </c>
      <c r="I166" s="66">
        <v>0.65277777777777701</v>
      </c>
      <c r="J166" s="18">
        <v>5</v>
      </c>
      <c r="K166" s="68">
        <v>1.2410000000000001</v>
      </c>
      <c r="L166" s="65">
        <f t="shared" si="122"/>
        <v>4.386594202898551</v>
      </c>
      <c r="M166" s="65">
        <f t="shared" si="139"/>
        <v>-4.7080201536301214</v>
      </c>
      <c r="O166" s="66">
        <v>0.65972222222222299</v>
      </c>
      <c r="P166" s="18">
        <v>5</v>
      </c>
      <c r="Q166" s="68">
        <v>0.51800000000000002</v>
      </c>
      <c r="R166" s="65">
        <f t="shared" si="123"/>
        <v>1.7670289855072463</v>
      </c>
      <c r="S166" s="65">
        <f t="shared" si="140"/>
        <v>-4.3059257740414303</v>
      </c>
      <c r="W166" s="19"/>
      <c r="AA166" s="18">
        <v>5</v>
      </c>
      <c r="AB166" s="65">
        <f t="shared" si="124"/>
        <v>4.386594202898551</v>
      </c>
      <c r="AC166" s="65">
        <f t="shared" si="125"/>
        <v>1.475701108563227</v>
      </c>
      <c r="AO166" s="19"/>
      <c r="AQ166" s="76">
        <f t="shared" si="126"/>
        <v>5</v>
      </c>
      <c r="AR166" s="65">
        <f t="shared" si="127"/>
        <v>1.1130434782608691</v>
      </c>
      <c r="AS166" s="65">
        <f t="shared" si="128"/>
        <v>1.1159420289855071</v>
      </c>
      <c r="AT166" s="65">
        <f t="shared" si="129"/>
        <v>2.5974025974028203E-3</v>
      </c>
      <c r="AU166" s="65">
        <f t="shared" si="130"/>
        <v>-5.9532433342876985</v>
      </c>
      <c r="BB166" s="2">
        <v>4.5</v>
      </c>
      <c r="BC166" s="17">
        <f t="shared" si="113"/>
        <v>-3.8344036287636696</v>
      </c>
      <c r="BD166" s="17">
        <f t="shared" si="114"/>
        <v>1.0918218071862316</v>
      </c>
      <c r="BH166" s="19"/>
      <c r="BJ166" s="76">
        <f t="shared" si="131"/>
        <v>5</v>
      </c>
      <c r="BK166" s="65">
        <f t="shared" si="141"/>
        <v>1.1130434782608691</v>
      </c>
      <c r="BL166" s="65">
        <f t="shared" si="142"/>
        <v>1.1159420289855071</v>
      </c>
      <c r="BM166" s="65">
        <f t="shared" si="143"/>
        <v>4.4921875000000018</v>
      </c>
      <c r="BW166" s="2">
        <v>4.5</v>
      </c>
      <c r="BX166" s="17">
        <f t="shared" si="115"/>
        <v>4.2976251652062878</v>
      </c>
      <c r="BY166" s="17">
        <f t="shared" si="116"/>
        <v>1.0470899222277794</v>
      </c>
      <c r="CA166" s="19"/>
      <c r="CC166" s="76">
        <v>5</v>
      </c>
      <c r="CD166" s="65">
        <f t="shared" si="132"/>
        <v>4.386594202898551</v>
      </c>
      <c r="CE166" s="65">
        <f t="shared" si="133"/>
        <v>7.1692028985507239</v>
      </c>
      <c r="CF166" s="65"/>
      <c r="CG166" s="65">
        <f t="shared" si="134"/>
        <v>-0.49124135868469954</v>
      </c>
      <c r="CN166" s="2">
        <v>4.5</v>
      </c>
      <c r="CO166" s="17">
        <f t="shared" si="117"/>
        <v>-0.51681813258328124</v>
      </c>
      <c r="CP166" s="17">
        <f t="shared" si="118"/>
        <v>4.2758219123073804</v>
      </c>
      <c r="CT166" s="19"/>
      <c r="CV166" s="76">
        <v>5</v>
      </c>
      <c r="CW166" s="65">
        <f t="shared" si="135"/>
        <v>4.386594202898551</v>
      </c>
      <c r="CX166" s="65">
        <f t="shared" si="136"/>
        <v>7.1692028985507239</v>
      </c>
      <c r="CY166" s="65">
        <f t="shared" si="137"/>
        <v>8.8481770852976427E-2</v>
      </c>
      <c r="DI166" s="2">
        <v>4.5</v>
      </c>
      <c r="DJ166" s="17">
        <f t="shared" si="119"/>
        <v>8.064521893995906E-2</v>
      </c>
      <c r="DK166" s="17">
        <f t="shared" si="120"/>
        <v>4.5427549155437408</v>
      </c>
    </row>
    <row r="167" spans="1:115" ht="15.75" customHeight="1" x14ac:dyDescent="0.25">
      <c r="A167" s="29"/>
      <c r="C167" s="66">
        <v>0.6875</v>
      </c>
      <c r="D167" s="18">
        <v>6</v>
      </c>
      <c r="E167" s="68">
        <v>1.768</v>
      </c>
      <c r="F167" s="65">
        <f t="shared" si="121"/>
        <v>6.2960144927536223</v>
      </c>
      <c r="G167" s="65">
        <f t="shared" si="138"/>
        <v>-2.8198193013753814</v>
      </c>
      <c r="I167" s="66">
        <v>0.69444444444444398</v>
      </c>
      <c r="J167" s="18">
        <v>6</v>
      </c>
      <c r="K167" s="68">
        <v>1.2390000000000001</v>
      </c>
      <c r="L167" s="65">
        <f t="shared" si="122"/>
        <v>4.3793478260869563</v>
      </c>
      <c r="M167" s="65">
        <f t="shared" si="139"/>
        <v>-0.16546703069415525</v>
      </c>
      <c r="O167" s="66">
        <v>0.70138888888888895</v>
      </c>
      <c r="P167" s="18">
        <v>6</v>
      </c>
      <c r="Q167" s="68">
        <v>0.505</v>
      </c>
      <c r="R167" s="65">
        <f t="shared" si="123"/>
        <v>1.719927536231884</v>
      </c>
      <c r="S167" s="65">
        <f t="shared" si="140"/>
        <v>-2.7385717295133727</v>
      </c>
      <c r="W167" s="19"/>
      <c r="AA167" s="18">
        <v>6</v>
      </c>
      <c r="AB167" s="65">
        <f t="shared" si="124"/>
        <v>4.3793478260869563</v>
      </c>
      <c r="AC167" s="65">
        <f t="shared" si="125"/>
        <v>1.3552879972742167</v>
      </c>
      <c r="AO167" s="19"/>
      <c r="AQ167" s="76">
        <f t="shared" si="126"/>
        <v>6</v>
      </c>
      <c r="AR167" s="65">
        <f t="shared" si="127"/>
        <v>1.1159420289855071</v>
      </c>
      <c r="BB167" s="2">
        <v>5</v>
      </c>
      <c r="BC167" s="17">
        <f t="shared" si="113"/>
        <v>-4.2604484764040773</v>
      </c>
      <c r="BD167" s="17">
        <f t="shared" si="114"/>
        <v>1.1001894244358112</v>
      </c>
      <c r="BH167" s="19"/>
      <c r="BJ167" s="76">
        <f t="shared" si="131"/>
        <v>6</v>
      </c>
      <c r="BK167" s="65">
        <f t="shared" si="141"/>
        <v>1.1159420289855071</v>
      </c>
      <c r="BL167" s="65">
        <f t="shared" si="142"/>
        <v>1.1159420289855071</v>
      </c>
      <c r="BM167" s="65">
        <f t="shared" si="143"/>
        <v>5.3766233766233773</v>
      </c>
      <c r="BW167" s="2">
        <v>5</v>
      </c>
      <c r="BX167" s="17">
        <f t="shared" si="115"/>
        <v>4.6455319433100186</v>
      </c>
      <c r="BY167" s="17">
        <f t="shared" si="116"/>
        <v>1.0763030070647661</v>
      </c>
      <c r="CA167" s="19"/>
      <c r="CC167" s="76">
        <v>6</v>
      </c>
      <c r="CD167" s="65">
        <f t="shared" si="132"/>
        <v>4.3793478260869563</v>
      </c>
      <c r="CF167" s="65"/>
      <c r="CN167" s="2">
        <v>5</v>
      </c>
      <c r="CO167" s="17">
        <f t="shared" si="117"/>
        <v>-0.57424236953697916</v>
      </c>
      <c r="CP167" s="17">
        <f t="shared" si="118"/>
        <v>4.0372029260089866</v>
      </c>
      <c r="CT167" s="19"/>
      <c r="CV167" s="76">
        <v>6</v>
      </c>
      <c r="CW167" s="65">
        <f t="shared" si="135"/>
        <v>4.3793478260869563</v>
      </c>
      <c r="CX167" s="65">
        <f t="shared" si="136"/>
        <v>7.1692028985507239</v>
      </c>
      <c r="CY167" s="65">
        <f t="shared" si="137"/>
        <v>8.8858981561422662E-2</v>
      </c>
      <c r="DI167" s="2">
        <v>5</v>
      </c>
      <c r="DJ167" s="17">
        <f t="shared" si="119"/>
        <v>8.960579882217673E-2</v>
      </c>
      <c r="DK167" s="17">
        <f t="shared" si="120"/>
        <v>4.3650715429313491</v>
      </c>
    </row>
    <row r="168" spans="1:115" ht="15.75" customHeight="1" x14ac:dyDescent="0.25">
      <c r="A168" s="29"/>
      <c r="H168" s="29"/>
      <c r="I168" s="29"/>
      <c r="J168" s="29"/>
      <c r="K168" s="54"/>
      <c r="L168" s="29"/>
      <c r="M168" s="29"/>
      <c r="W168" s="19"/>
      <c r="AO168" s="19"/>
      <c r="BB168" s="2">
        <v>5.5</v>
      </c>
      <c r="BC168" s="17">
        <f t="shared" si="113"/>
        <v>-4.686493324044485</v>
      </c>
      <c r="BD168" s="17">
        <f t="shared" si="114"/>
        <v>1.1056542069180271</v>
      </c>
      <c r="BH168" s="19"/>
      <c r="BW168" s="2">
        <v>5.5</v>
      </c>
      <c r="BX168" s="17">
        <f t="shared" si="115"/>
        <v>4.9934387214137494</v>
      </c>
      <c r="BY168" s="17">
        <f t="shared" si="116"/>
        <v>1.1014453779945121</v>
      </c>
      <c r="CA168" s="19"/>
      <c r="CN168" s="2">
        <v>5.5</v>
      </c>
      <c r="CO168" s="17">
        <f t="shared" si="117"/>
        <v>-0.63166660649067707</v>
      </c>
      <c r="CP168" s="17">
        <f t="shared" si="118"/>
        <v>3.8119004486274344</v>
      </c>
      <c r="CT168" s="19"/>
      <c r="DI168" s="2">
        <v>5.5</v>
      </c>
      <c r="DJ168" s="17">
        <f t="shared" si="119"/>
        <v>9.8566378704394414E-2</v>
      </c>
      <c r="DK168" s="17">
        <f t="shared" si="120"/>
        <v>4.2007646319844474</v>
      </c>
    </row>
    <row r="169" spans="1:115" ht="15.75" customHeight="1" x14ac:dyDescent="0.25">
      <c r="A169" s="29"/>
      <c r="H169" s="29"/>
      <c r="I169" s="29"/>
      <c r="J169" s="29"/>
      <c r="K169" s="29"/>
      <c r="L169" s="29"/>
      <c r="M169" s="29"/>
      <c r="W169" s="19"/>
      <c r="AO169" s="19"/>
      <c r="BB169" s="2">
        <v>6</v>
      </c>
      <c r="BC169" s="17">
        <f t="shared" si="113"/>
        <v>-5.1125381716848928</v>
      </c>
      <c r="BD169" s="17">
        <f t="shared" si="114"/>
        <v>1.1092231855994352</v>
      </c>
      <c r="BH169" s="19"/>
      <c r="BW169" s="2">
        <v>6</v>
      </c>
      <c r="BX169" s="17">
        <f t="shared" si="115"/>
        <v>5.3413454995174803</v>
      </c>
      <c r="BY169" s="17">
        <f t="shared" si="116"/>
        <v>1.1233124688417968</v>
      </c>
      <c r="CA169" s="19"/>
      <c r="CN169" s="2">
        <v>6</v>
      </c>
      <c r="CO169" s="17">
        <f t="shared" si="117"/>
        <v>-0.68909084344437499</v>
      </c>
      <c r="CP169" s="17">
        <f t="shared" si="118"/>
        <v>3.5991713313777813</v>
      </c>
      <c r="CT169" s="19"/>
      <c r="DI169" s="2">
        <v>6</v>
      </c>
      <c r="DJ169" s="17">
        <f t="shared" si="119"/>
        <v>0.10752695858661208</v>
      </c>
      <c r="DK169" s="17">
        <f t="shared" si="120"/>
        <v>4.0483784564142926</v>
      </c>
    </row>
    <row r="170" spans="1:115" ht="15.75" customHeight="1" x14ac:dyDescent="0.25">
      <c r="A170" s="29"/>
      <c r="H170" s="29"/>
      <c r="I170" s="29"/>
      <c r="J170" s="29"/>
      <c r="K170" s="29"/>
      <c r="L170" s="29"/>
      <c r="M170" s="29"/>
      <c r="W170" s="19"/>
      <c r="AO170" s="19"/>
      <c r="BH170" s="19"/>
      <c r="CA170" s="19"/>
      <c r="CT170" s="19"/>
    </row>
    <row r="171" spans="1:115" ht="15.75" customHeight="1" x14ac:dyDescent="0.25">
      <c r="A171" s="29"/>
      <c r="H171" s="29"/>
      <c r="I171" s="29"/>
      <c r="J171" s="29"/>
      <c r="K171" s="29"/>
      <c r="L171" s="29"/>
      <c r="M171" s="29"/>
      <c r="W171" s="19"/>
      <c r="AO171" s="19"/>
      <c r="BH171" s="19"/>
      <c r="CA171" s="19"/>
      <c r="CT171" s="19"/>
    </row>
    <row r="172" spans="1:115" ht="15.75" customHeight="1" x14ac:dyDescent="0.25">
      <c r="A172" s="29"/>
      <c r="H172" s="29"/>
      <c r="I172" s="29"/>
      <c r="J172" s="29"/>
      <c r="K172" s="29"/>
      <c r="L172" s="29"/>
      <c r="M172" s="29"/>
      <c r="W172" s="19"/>
      <c r="AO172" s="19"/>
      <c r="BH172" s="19"/>
      <c r="CA172" s="19"/>
      <c r="CT172" s="19"/>
    </row>
    <row r="173" spans="1:115" ht="15.75" customHeight="1" x14ac:dyDescent="0.25">
      <c r="A173" s="29"/>
      <c r="H173" s="29"/>
      <c r="I173" s="29"/>
      <c r="J173" s="29"/>
      <c r="K173" s="29"/>
      <c r="L173" s="29"/>
      <c r="M173" s="29"/>
      <c r="W173" s="19"/>
      <c r="AO173" s="19"/>
      <c r="BH173" s="19"/>
      <c r="CA173" s="19"/>
      <c r="CT173" s="19"/>
    </row>
    <row r="174" spans="1:115" ht="15.75" customHeight="1" x14ac:dyDescent="0.25">
      <c r="A174" s="29"/>
      <c r="H174" s="29"/>
      <c r="I174" s="29"/>
      <c r="J174" s="29"/>
      <c r="K174" s="29"/>
      <c r="L174" s="29"/>
      <c r="M174" s="29"/>
      <c r="W174" s="19"/>
      <c r="AO174" s="19"/>
      <c r="BH174" s="19"/>
      <c r="CA174" s="19"/>
      <c r="CT174" s="19"/>
    </row>
    <row r="175" spans="1:115" ht="15.75" customHeight="1" x14ac:dyDescent="0.25">
      <c r="A175" s="29"/>
      <c r="G175" s="29"/>
      <c r="H175" s="29"/>
      <c r="I175" s="29"/>
      <c r="J175" s="29"/>
      <c r="K175" s="29"/>
      <c r="L175" s="29"/>
      <c r="M175" s="29"/>
      <c r="W175" s="19"/>
      <c r="AO175" s="19"/>
      <c r="BH175" s="19"/>
      <c r="CA175" s="19"/>
      <c r="CT175" s="19"/>
    </row>
    <row r="176" spans="1:115" ht="15.75" customHeight="1" x14ac:dyDescent="0.25">
      <c r="A176" s="29"/>
      <c r="G176" s="29"/>
      <c r="H176" s="29"/>
      <c r="I176" s="29"/>
      <c r="J176" s="29"/>
      <c r="K176" s="29"/>
      <c r="L176" s="29"/>
      <c r="M176" s="29"/>
      <c r="W176" s="19"/>
      <c r="AO176" s="19"/>
      <c r="BH176" s="19"/>
      <c r="CA176" s="19"/>
      <c r="CT176" s="19"/>
    </row>
    <row r="177" spans="1:115" ht="15.75" customHeight="1" x14ac:dyDescent="0.25">
      <c r="A177" s="29"/>
      <c r="G177" s="29"/>
      <c r="H177" s="29"/>
      <c r="I177" s="29"/>
      <c r="J177" s="29"/>
      <c r="K177" s="29"/>
      <c r="L177" s="29"/>
      <c r="M177" s="29"/>
      <c r="W177" s="19"/>
      <c r="AO177" s="19"/>
      <c r="BH177" s="19"/>
      <c r="CA177" s="19"/>
      <c r="CT177" s="19"/>
    </row>
    <row r="178" spans="1:115" ht="15.75" customHeight="1" x14ac:dyDescent="0.25">
      <c r="A178" s="29"/>
      <c r="G178" s="29"/>
      <c r="H178" s="29"/>
      <c r="I178" s="29"/>
      <c r="J178" s="29"/>
      <c r="K178" s="29"/>
      <c r="L178" s="29"/>
      <c r="M178" s="29"/>
      <c r="W178" s="19"/>
      <c r="AO178" s="19"/>
      <c r="BH178" s="19"/>
      <c r="CA178" s="19"/>
      <c r="CT178" s="19"/>
    </row>
    <row r="179" spans="1:115" ht="15.75" customHeight="1" x14ac:dyDescent="0.25">
      <c r="A179" s="69"/>
      <c r="G179" s="29"/>
      <c r="H179" s="29"/>
      <c r="I179" s="29"/>
      <c r="J179" s="29"/>
      <c r="K179" s="29"/>
      <c r="L179" s="29"/>
      <c r="M179" s="29"/>
      <c r="W179" s="19"/>
      <c r="AO179" s="19"/>
      <c r="BH179" s="19"/>
      <c r="CA179" s="19"/>
      <c r="CT179" s="19"/>
    </row>
    <row r="180" spans="1:115" ht="15.75" customHeight="1" x14ac:dyDescent="0.25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W180" s="19"/>
      <c r="AO180" s="19"/>
      <c r="BH180" s="19"/>
      <c r="CA180" s="19"/>
      <c r="CT180" s="19"/>
    </row>
    <row r="181" spans="1:115" ht="15.75" customHeight="1" x14ac:dyDescent="0.25">
      <c r="W181" s="19"/>
      <c r="AO181" s="19"/>
      <c r="BH181" s="19"/>
      <c r="CA181" s="19"/>
      <c r="CT181" s="19"/>
    </row>
    <row r="182" spans="1:115" ht="15.75" customHeight="1" x14ac:dyDescent="0.25">
      <c r="W182" s="19"/>
      <c r="AO182" s="19"/>
      <c r="BH182" s="19"/>
      <c r="CA182" s="19"/>
      <c r="CT182" s="19"/>
    </row>
    <row r="183" spans="1:115" ht="15.75" customHeight="1" x14ac:dyDescent="0.25">
      <c r="W183" s="19"/>
      <c r="AO183" s="19"/>
      <c r="BH183" s="19"/>
      <c r="CA183" s="19"/>
      <c r="CT183" s="19"/>
    </row>
    <row r="184" spans="1:115" ht="15.75" customHeight="1" x14ac:dyDescent="0.25">
      <c r="W184" s="19"/>
      <c r="AO184" s="19"/>
      <c r="BH184" s="19"/>
      <c r="CA184" s="19"/>
      <c r="CT184" s="19"/>
    </row>
    <row r="185" spans="1:115" ht="15.75" customHeight="1" x14ac:dyDescent="0.25">
      <c r="W185" s="19"/>
      <c r="AO185" s="19"/>
      <c r="BH185" s="19"/>
      <c r="CA185" s="19"/>
      <c r="CT185" s="19"/>
    </row>
    <row r="186" spans="1:115" ht="15.75" customHeight="1" x14ac:dyDescent="0.25">
      <c r="A186" s="53"/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19"/>
      <c r="X186" s="53"/>
      <c r="Y186" s="53"/>
      <c r="Z186" s="53"/>
      <c r="AA186" s="53"/>
      <c r="AB186" s="53"/>
      <c r="AC186" s="53"/>
      <c r="AD186" s="53"/>
      <c r="AE186" s="53"/>
      <c r="AF186" s="53"/>
      <c r="AG186" s="53"/>
      <c r="AH186" s="53"/>
      <c r="AI186" s="53"/>
      <c r="AJ186" s="53"/>
      <c r="AK186" s="53"/>
      <c r="AL186" s="53"/>
      <c r="AM186" s="53"/>
      <c r="AN186" s="53"/>
      <c r="AO186" s="19"/>
      <c r="AP186" s="53"/>
      <c r="AQ186" s="53"/>
      <c r="AR186" s="53"/>
      <c r="AS186" s="53"/>
      <c r="AT186" s="53"/>
      <c r="AU186" s="53"/>
      <c r="AV186" s="53"/>
      <c r="AW186" s="53"/>
      <c r="AX186" s="53"/>
      <c r="AY186" s="53"/>
      <c r="AZ186" s="53"/>
      <c r="BA186" s="53"/>
      <c r="BB186" s="53"/>
      <c r="BC186" s="53"/>
      <c r="BD186" s="53"/>
      <c r="BE186" s="53"/>
      <c r="BF186" s="53"/>
      <c r="BG186" s="53"/>
      <c r="BH186" s="19"/>
      <c r="BI186" s="53"/>
      <c r="BJ186" s="53"/>
      <c r="BK186" s="53"/>
      <c r="BL186" s="53"/>
      <c r="BM186" s="53"/>
      <c r="BN186" s="53"/>
      <c r="BO186" s="53"/>
      <c r="BP186" s="53"/>
      <c r="BQ186" s="53"/>
      <c r="BR186" s="53"/>
      <c r="BS186" s="53"/>
      <c r="BT186" s="53"/>
      <c r="BU186" s="53"/>
      <c r="BV186" s="53"/>
      <c r="BW186" s="53"/>
      <c r="BX186" s="53"/>
      <c r="BY186" s="53"/>
      <c r="BZ186" s="53"/>
      <c r="CA186" s="19"/>
      <c r="CB186" s="53"/>
      <c r="CC186" s="53"/>
      <c r="CD186" s="53"/>
      <c r="CE186" s="53"/>
      <c r="CF186" s="53"/>
      <c r="CG186" s="53"/>
      <c r="CH186" s="53"/>
      <c r="CI186" s="53"/>
      <c r="CJ186" s="53"/>
      <c r="CK186" s="53"/>
      <c r="CL186" s="53"/>
      <c r="CM186" s="53"/>
      <c r="CN186" s="53"/>
      <c r="CO186" s="53"/>
      <c r="CP186" s="53"/>
      <c r="CQ186" s="53"/>
      <c r="CR186" s="53"/>
      <c r="CS186" s="53"/>
      <c r="CT186" s="19"/>
      <c r="CU186" s="53"/>
      <c r="CV186" s="53"/>
      <c r="CW186" s="53"/>
      <c r="CX186" s="53"/>
      <c r="CY186" s="53"/>
      <c r="CZ186" s="53"/>
      <c r="DA186" s="53"/>
      <c r="DB186" s="53"/>
      <c r="DC186" s="53"/>
      <c r="DD186" s="53"/>
      <c r="DE186" s="53"/>
      <c r="DF186" s="53"/>
      <c r="DG186" s="53"/>
      <c r="DH186" s="53"/>
      <c r="DI186" s="53"/>
      <c r="DJ186" s="53"/>
      <c r="DK186" s="53"/>
    </row>
    <row r="187" spans="1:115" ht="15.75" customHeight="1" x14ac:dyDescent="0.25">
      <c r="B187" s="29"/>
      <c r="W187" s="19"/>
      <c r="AO187" s="19"/>
      <c r="BH187" s="19"/>
      <c r="CA187" s="19"/>
      <c r="CT187" s="19"/>
    </row>
    <row r="188" spans="1:115" ht="15.75" customHeight="1" x14ac:dyDescent="0.25">
      <c r="A188" s="29"/>
      <c r="C188" s="29"/>
      <c r="E188" s="29"/>
      <c r="W188" s="19"/>
      <c r="AO188" s="19"/>
      <c r="AV188" s="2" t="s">
        <v>76</v>
      </c>
      <c r="AW188" s="70"/>
      <c r="AX188" s="71" t="s">
        <v>49</v>
      </c>
      <c r="AY188" s="71" t="s">
        <v>77</v>
      </c>
      <c r="AZ188" s="72"/>
      <c r="BH188" s="19"/>
      <c r="BN188" s="2" t="s">
        <v>76</v>
      </c>
      <c r="BO188" s="70"/>
      <c r="BP188" s="71" t="s">
        <v>49</v>
      </c>
      <c r="BQ188" s="71" t="s">
        <v>77</v>
      </c>
      <c r="BR188" s="72"/>
      <c r="CA188" s="19"/>
      <c r="CH188" s="2" t="s">
        <v>76</v>
      </c>
      <c r="CI188" s="70"/>
      <c r="CJ188" s="71" t="s">
        <v>49</v>
      </c>
      <c r="CK188" s="71" t="s">
        <v>77</v>
      </c>
      <c r="CL188" s="72"/>
      <c r="CT188" s="19"/>
      <c r="CZ188" s="2" t="s">
        <v>76</v>
      </c>
      <c r="DA188" s="70"/>
      <c r="DB188" s="71" t="s">
        <v>49</v>
      </c>
      <c r="DC188" s="71" t="s">
        <v>77</v>
      </c>
      <c r="DD188" s="72"/>
    </row>
    <row r="189" spans="1:115" ht="15.75" customHeight="1" x14ac:dyDescent="0.25">
      <c r="A189" s="29"/>
      <c r="C189" s="29"/>
      <c r="D189" s="54" t="s">
        <v>66</v>
      </c>
      <c r="I189" s="29"/>
      <c r="J189" s="54" t="s">
        <v>67</v>
      </c>
      <c r="O189" s="29"/>
      <c r="P189" s="54" t="s">
        <v>68</v>
      </c>
      <c r="W189" s="19"/>
      <c r="AO189" s="19"/>
      <c r="AW189" s="73"/>
      <c r="AX189" s="2">
        <f t="array" ref="AX189:AY193">LINEST(AU194:AU200,AQ194:AQ200,FALSE,TRUE)</f>
        <v>-0.80300732177668044</v>
      </c>
      <c r="AY189" s="2">
        <v>0</v>
      </c>
      <c r="AZ189" s="74"/>
      <c r="BH189" s="19"/>
      <c r="BO189" s="73"/>
      <c r="BP189" s="2">
        <f t="array" ref="BP189:BQ193">LINEST(BM194:BM201,BJ194:BJ201,TRUE,TRUE)</f>
        <v>0.83637066058488108</v>
      </c>
      <c r="BQ189" s="2">
        <v>0.82230900256825512</v>
      </c>
      <c r="BR189" s="74"/>
      <c r="BS189" s="27"/>
      <c r="CA189" s="19"/>
      <c r="CI189" s="73"/>
      <c r="CJ189" s="2">
        <f t="array" ref="CJ189:CK193">LINEST(CG193:CG200,CC193:CC200,FALSE,TRUE)</f>
        <v>-0.14348432296800645</v>
      </c>
      <c r="CK189" s="2">
        <v>0</v>
      </c>
      <c r="CL189" s="74"/>
      <c r="CT189" s="19"/>
      <c r="DA189" s="73"/>
      <c r="DB189" s="2">
        <f t="array" ref="DB189:DC193">LINEST(CY194:CY201,CV194:CV201,FALSE,TRUE)</f>
        <v>2.8484571147632393E-2</v>
      </c>
      <c r="DC189" s="2">
        <v>0</v>
      </c>
      <c r="DD189" s="74"/>
      <c r="DE189" s="27"/>
    </row>
    <row r="190" spans="1:115" ht="15.75" customHeight="1" x14ac:dyDescent="0.25">
      <c r="G190" s="55" t="s">
        <v>44</v>
      </c>
      <c r="M190" s="55" t="s">
        <v>44</v>
      </c>
      <c r="S190" s="55" t="s">
        <v>44</v>
      </c>
      <c r="W190" s="19"/>
      <c r="AO190" s="19"/>
      <c r="AW190" s="73" t="s">
        <v>78</v>
      </c>
      <c r="AX190" s="2">
        <v>3.655279834480394E-2</v>
      </c>
      <c r="AY190" s="2" t="e">
        <v>#N/A</v>
      </c>
      <c r="AZ190" s="74"/>
      <c r="BB190" s="2" t="s">
        <v>79</v>
      </c>
      <c r="BC190" s="2" t="s">
        <v>80</v>
      </c>
      <c r="BD190" s="2" t="s">
        <v>81</v>
      </c>
      <c r="BH190" s="19"/>
      <c r="BO190" s="73" t="s">
        <v>78</v>
      </c>
      <c r="BP190" s="2">
        <v>1.3736272529392368E-2</v>
      </c>
      <c r="BQ190" s="2">
        <v>4.6960175429110448E-2</v>
      </c>
      <c r="BR190" s="74"/>
      <c r="BS190" s="27"/>
      <c r="BW190" s="2" t="s">
        <v>79</v>
      </c>
      <c r="BX190" s="2" t="s">
        <v>80</v>
      </c>
      <c r="BY190" s="2" t="s">
        <v>81</v>
      </c>
      <c r="CA190" s="19"/>
      <c r="CI190" s="73" t="s">
        <v>78</v>
      </c>
      <c r="CJ190" s="2">
        <v>1.654395173662802E-2</v>
      </c>
      <c r="CK190" s="2" t="e">
        <v>#N/A</v>
      </c>
      <c r="CL190" s="74"/>
      <c r="CN190" s="2" t="s">
        <v>79</v>
      </c>
      <c r="CO190" s="2" t="s">
        <v>80</v>
      </c>
      <c r="CP190" s="2" t="s">
        <v>81</v>
      </c>
      <c r="CT190" s="19"/>
      <c r="DA190" s="73" t="s">
        <v>78</v>
      </c>
      <c r="DB190" s="2">
        <v>2.9881756910504968E-3</v>
      </c>
      <c r="DC190" s="2" t="e">
        <v>#N/A</v>
      </c>
      <c r="DD190" s="74"/>
      <c r="DE190" s="27"/>
      <c r="DI190" s="2" t="s">
        <v>79</v>
      </c>
      <c r="DJ190" s="2" t="s">
        <v>80</v>
      </c>
      <c r="DK190" s="2" t="s">
        <v>81</v>
      </c>
    </row>
    <row r="191" spans="1:115" ht="15.75" customHeight="1" x14ac:dyDescent="0.25">
      <c r="C191" s="56" t="s">
        <v>69</v>
      </c>
      <c r="D191" s="60">
        <v>6</v>
      </c>
      <c r="E191" s="61" t="s">
        <v>16</v>
      </c>
      <c r="F191" s="62"/>
      <c r="G191" s="27">
        <f>(1-(F201/F193))*100</f>
        <v>21.915937170174459</v>
      </c>
      <c r="H191" s="27"/>
      <c r="I191" s="59" t="s">
        <v>69</v>
      </c>
      <c r="J191" s="60">
        <v>6</v>
      </c>
      <c r="K191" s="61" t="s">
        <v>16</v>
      </c>
      <c r="L191" s="62"/>
      <c r="M191" s="27">
        <f>(1-(L201/L193))*100</f>
        <v>43.668395077153747</v>
      </c>
      <c r="N191" s="27"/>
      <c r="O191" s="59" t="s">
        <v>69</v>
      </c>
      <c r="P191" s="60">
        <v>6</v>
      </c>
      <c r="Q191" s="61" t="s">
        <v>16</v>
      </c>
      <c r="R191" s="62"/>
      <c r="S191" s="27">
        <f>(1-(R201/R193))*100</f>
        <v>66.365291643121751</v>
      </c>
      <c r="W191" s="19"/>
      <c r="Z191" s="56" t="s">
        <v>69</v>
      </c>
      <c r="AA191" s="57">
        <v>6</v>
      </c>
      <c r="AB191" s="58" t="s">
        <v>16</v>
      </c>
      <c r="AC191" s="58" t="s">
        <v>70</v>
      </c>
      <c r="AE191" s="55" t="s">
        <v>44</v>
      </c>
      <c r="AO191" s="19"/>
      <c r="AW191" s="73" t="s">
        <v>82</v>
      </c>
      <c r="AX191" s="2">
        <v>0.98772030771224761</v>
      </c>
      <c r="AY191" s="2">
        <v>0.277175316980182</v>
      </c>
      <c r="AZ191" s="74" t="s">
        <v>83</v>
      </c>
      <c r="BB191" s="2">
        <v>0</v>
      </c>
      <c r="BC191" s="17">
        <f t="shared" ref="BC191:BC203" si="144">$AX$189*BB191</f>
        <v>0</v>
      </c>
      <c r="BD191" s="17">
        <f t="shared" ref="BD191:BD203" si="145">$AS$194*(1-EXP(-$AX$197*BB191))</f>
        <v>0</v>
      </c>
      <c r="BH191" s="19"/>
      <c r="BO191" s="73" t="s">
        <v>82</v>
      </c>
      <c r="BP191" s="2">
        <v>0.99838419418974289</v>
      </c>
      <c r="BQ191" s="2">
        <v>7.1869721612599941E-2</v>
      </c>
      <c r="BR191" s="74" t="s">
        <v>83</v>
      </c>
      <c r="BS191" s="27"/>
      <c r="BW191" s="2">
        <v>0</v>
      </c>
      <c r="BX191" s="17">
        <f t="shared" ref="BX191:BX203" si="146">$BP$189*BW191+$BQ$189</f>
        <v>0.82230900256825512</v>
      </c>
      <c r="BY191" s="17">
        <f t="shared" ref="BY191:BY203" si="147">($BP$197*BP$196*BP$196*BW191)/(1+$BP$197*BP$196*BW191)</f>
        <v>0</v>
      </c>
      <c r="CA191" s="19"/>
      <c r="CI191" s="73" t="s">
        <v>82</v>
      </c>
      <c r="CJ191" s="2">
        <v>0.91486203795291166</v>
      </c>
      <c r="CK191" s="2">
        <v>0.12545072537125063</v>
      </c>
      <c r="CL191" s="74" t="s">
        <v>83</v>
      </c>
      <c r="CN191" s="2">
        <v>0</v>
      </c>
      <c r="CO191" s="17">
        <f>$CJ$189*CN191</f>
        <v>0</v>
      </c>
      <c r="CP191" s="17">
        <f t="shared" ref="CP191:CP203" si="148">$CE$193*(EXP(-$CJ$197*CN191))</f>
        <v>5.803260869565217</v>
      </c>
      <c r="CT191" s="19"/>
      <c r="DA191" s="73" t="s">
        <v>82</v>
      </c>
      <c r="DB191" s="2">
        <v>0.9284744993159737</v>
      </c>
      <c r="DC191" s="2">
        <v>2.8894283782691488E-2</v>
      </c>
      <c r="DD191" s="74" t="s">
        <v>83</v>
      </c>
      <c r="DE191" s="27"/>
      <c r="DI191" s="2">
        <v>0</v>
      </c>
      <c r="DJ191" s="17">
        <f t="shared" ref="DJ191:DJ203" si="149">$DB$189*DI191</f>
        <v>0</v>
      </c>
      <c r="DK191" s="17">
        <f t="shared" ref="DK191:DK203" si="150">($CX$193)/(1+($DB$197*DI191*$CX$193))</f>
        <v>5.803260869565217</v>
      </c>
    </row>
    <row r="192" spans="1:115" ht="15.75" customHeight="1" x14ac:dyDescent="0.25">
      <c r="C192" s="56" t="s">
        <v>71</v>
      </c>
      <c r="D192" s="56" t="s">
        <v>72</v>
      </c>
      <c r="E192" s="56" t="s">
        <v>73</v>
      </c>
      <c r="F192" s="56" t="s">
        <v>74</v>
      </c>
      <c r="G192" s="56" t="s">
        <v>75</v>
      </c>
      <c r="I192" s="56" t="s">
        <v>71</v>
      </c>
      <c r="J192" s="56" t="s">
        <v>72</v>
      </c>
      <c r="K192" s="56" t="s">
        <v>73</v>
      </c>
      <c r="L192" s="56" t="s">
        <v>74</v>
      </c>
      <c r="M192" s="56" t="s">
        <v>75</v>
      </c>
      <c r="O192" s="56" t="s">
        <v>71</v>
      </c>
      <c r="P192" s="56" t="s">
        <v>72</v>
      </c>
      <c r="Q192" s="56" t="s">
        <v>73</v>
      </c>
      <c r="R192" s="56" t="s">
        <v>74</v>
      </c>
      <c r="S192" s="56" t="s">
        <v>75</v>
      </c>
      <c r="W192" s="19"/>
      <c r="AA192" s="56" t="s">
        <v>72</v>
      </c>
      <c r="AB192" s="56" t="s">
        <v>74</v>
      </c>
      <c r="AC192" s="56" t="s">
        <v>74</v>
      </c>
      <c r="AE192" s="27">
        <f>(1-(AB201/AB193))*100</f>
        <v>44.015733283386403</v>
      </c>
      <c r="AO192" s="19"/>
      <c r="AQ192" s="56" t="s">
        <v>79</v>
      </c>
      <c r="AR192" s="56" t="s">
        <v>84</v>
      </c>
      <c r="AS192" s="56" t="s">
        <v>29</v>
      </c>
      <c r="AT192" s="56" t="s">
        <v>85</v>
      </c>
      <c r="AU192" s="56" t="s">
        <v>86</v>
      </c>
      <c r="AW192" s="75" t="s">
        <v>87</v>
      </c>
      <c r="AX192" s="2">
        <v>482.61159216378337</v>
      </c>
      <c r="AY192" s="2">
        <v>6</v>
      </c>
      <c r="AZ192" s="74" t="s">
        <v>88</v>
      </c>
      <c r="BB192" s="2">
        <v>0.5</v>
      </c>
      <c r="BC192" s="17">
        <f t="shared" si="144"/>
        <v>-0.40150366088834022</v>
      </c>
      <c r="BD192" s="17">
        <f t="shared" si="145"/>
        <v>0.33787598124931995</v>
      </c>
      <c r="BH192" s="19"/>
      <c r="BJ192" s="56" t="s">
        <v>79</v>
      </c>
      <c r="BK192" s="56" t="s">
        <v>84</v>
      </c>
      <c r="BL192" s="56" t="s">
        <v>29</v>
      </c>
      <c r="BM192" s="56" t="s">
        <v>89</v>
      </c>
      <c r="BO192" s="75" t="s">
        <v>87</v>
      </c>
      <c r="BP192" s="2">
        <v>3707.3175050567784</v>
      </c>
      <c r="BQ192" s="2">
        <v>6</v>
      </c>
      <c r="BR192" s="74" t="s">
        <v>88</v>
      </c>
      <c r="BS192" s="27"/>
      <c r="BW192" s="2">
        <v>0.5</v>
      </c>
      <c r="BX192" s="17">
        <f t="shared" si="146"/>
        <v>1.2404943328606957</v>
      </c>
      <c r="BY192" s="17">
        <f t="shared" si="147"/>
        <v>0.40306512231051739</v>
      </c>
      <c r="CA192" s="19"/>
      <c r="CC192" s="56" t="s">
        <v>79</v>
      </c>
      <c r="CD192" s="56" t="s">
        <v>90</v>
      </c>
      <c r="CE192" s="56" t="s">
        <v>69</v>
      </c>
      <c r="CF192" s="56"/>
      <c r="CG192" s="56" t="s">
        <v>91</v>
      </c>
      <c r="CI192" s="75" t="s">
        <v>87</v>
      </c>
      <c r="CJ192" s="2">
        <v>75.219492124188108</v>
      </c>
      <c r="CK192" s="2">
        <v>7</v>
      </c>
      <c r="CL192" s="74" t="s">
        <v>88</v>
      </c>
      <c r="CN192" s="2">
        <v>0.5</v>
      </c>
      <c r="CO192" s="17">
        <f t="shared" ref="CO192:CO203" si="151">$CJ$155*CN192</f>
        <v>-5.7424236953697916E-2</v>
      </c>
      <c r="CP192" s="17">
        <f t="shared" si="148"/>
        <v>5.4015060723599602</v>
      </c>
      <c r="CT192" s="19"/>
      <c r="CV192" s="56" t="s">
        <v>79</v>
      </c>
      <c r="CW192" s="56" t="s">
        <v>92</v>
      </c>
      <c r="CX192" s="56" t="s">
        <v>93</v>
      </c>
      <c r="CY192" s="56" t="s">
        <v>94</v>
      </c>
      <c r="DA192" s="75" t="s">
        <v>87</v>
      </c>
      <c r="DB192" s="2">
        <v>90.867193281504655</v>
      </c>
      <c r="DC192" s="2">
        <v>7</v>
      </c>
      <c r="DD192" s="74" t="s">
        <v>88</v>
      </c>
      <c r="DE192" s="27"/>
      <c r="DI192" s="2">
        <v>0.5</v>
      </c>
      <c r="DJ192" s="17">
        <f t="shared" si="149"/>
        <v>1.4242285573816196E-2</v>
      </c>
      <c r="DK192" s="17">
        <f t="shared" si="150"/>
        <v>5.3602288503903059</v>
      </c>
    </row>
    <row r="193" spans="1:115" ht="15.75" customHeight="1" x14ac:dyDescent="0.25">
      <c r="C193" s="66">
        <v>0.36805555555555558</v>
      </c>
      <c r="D193" s="18">
        <v>0</v>
      </c>
      <c r="E193" s="68">
        <v>1.641</v>
      </c>
      <c r="F193" s="65">
        <f t="shared" ref="F193:F201" si="152">(E193-$C$7)/$C$6</f>
        <v>5.8358695652173909</v>
      </c>
      <c r="G193" s="65">
        <f>(1-D191/F193)*100</f>
        <v>-2.8124417954926484</v>
      </c>
      <c r="I193" s="66"/>
      <c r="J193" s="18">
        <v>0</v>
      </c>
      <c r="K193" s="68">
        <v>1.631</v>
      </c>
      <c r="L193" s="65">
        <f t="shared" ref="L193:L201" si="153">(K193-$C$7)/$C$6</f>
        <v>5.7996376811594201</v>
      </c>
      <c r="M193" s="65">
        <f>(1-J191/L193)*100</f>
        <v>-3.4547385518835627</v>
      </c>
      <c r="O193" s="66"/>
      <c r="P193" s="18">
        <v>0</v>
      </c>
      <c r="Q193" s="68">
        <v>1.623</v>
      </c>
      <c r="R193" s="65">
        <f t="shared" ref="R193:R201" si="154">(Q193-$C$7)/$C$6</f>
        <v>5.7706521739130432</v>
      </c>
      <c r="S193" s="65">
        <f>(1-P191/R193)*100</f>
        <v>-3.9743831229986926</v>
      </c>
      <c r="W193" s="19"/>
      <c r="AA193" s="18">
        <v>0</v>
      </c>
      <c r="AB193" s="65">
        <f t="shared" ref="AB193:AB201" si="155">AVERAGE(F193,R193)</f>
        <v>5.803260869565217</v>
      </c>
      <c r="AC193" s="65">
        <f t="shared" ref="AC193:AC201" si="156">STDEVA(F193,R193)</f>
        <v>4.6115659642600816E-2</v>
      </c>
      <c r="AO193" s="19"/>
      <c r="AQ193" s="76">
        <f t="shared" ref="AQ193:AQ201" si="157">AA193</f>
        <v>0</v>
      </c>
      <c r="AR193" s="65">
        <f t="shared" ref="AR193:AR201" si="158">(AB$193-AB193)*(F$5/F$6)</f>
        <v>0</v>
      </c>
      <c r="AS193" s="65">
        <f t="shared" ref="AS193:AS200" si="159">(AB$193-AB$201)*(F$5/F$6)</f>
        <v>1.0217391304347827</v>
      </c>
      <c r="AT193" s="65">
        <f t="shared" ref="AT193:AT200" si="160">1-AR193/AS193</f>
        <v>1</v>
      </c>
      <c r="AU193" s="65">
        <f t="shared" ref="AU193:AU200" si="161">LN(AT193)</f>
        <v>0</v>
      </c>
      <c r="AW193" s="77" t="s">
        <v>95</v>
      </c>
      <c r="AX193" s="78">
        <v>37.077193632550035</v>
      </c>
      <c r="AY193" s="78">
        <v>0.46095693805838617</v>
      </c>
      <c r="AZ193" s="79"/>
      <c r="BB193" s="2">
        <v>1</v>
      </c>
      <c r="BC193" s="17">
        <f t="shared" si="144"/>
        <v>-0.80300732177668044</v>
      </c>
      <c r="BD193" s="17">
        <f t="shared" si="145"/>
        <v>0.56402072376589996</v>
      </c>
      <c r="BH193" s="19"/>
      <c r="BJ193" s="76">
        <f t="shared" ref="BJ193:BJ201" si="162">AA193</f>
        <v>0</v>
      </c>
      <c r="BK193" s="65"/>
      <c r="BL193" s="65"/>
      <c r="BM193" s="65"/>
      <c r="BO193" s="77" t="s">
        <v>95</v>
      </c>
      <c r="BP193" s="78">
        <v>19.149247266661828</v>
      </c>
      <c r="BQ193" s="78">
        <v>3.0991541308035692E-2</v>
      </c>
      <c r="BR193" s="79"/>
      <c r="BS193" s="27"/>
      <c r="BW193" s="2">
        <v>1</v>
      </c>
      <c r="BX193" s="17">
        <f t="shared" si="146"/>
        <v>1.6586796631531362</v>
      </c>
      <c r="BY193" s="17">
        <f t="shared" si="147"/>
        <v>0.60288916673579285</v>
      </c>
      <c r="CA193" s="19"/>
      <c r="CC193" s="76">
        <v>0</v>
      </c>
      <c r="CD193" s="65">
        <f t="shared" ref="CD193:CD201" si="163">AB193</f>
        <v>5.803260869565217</v>
      </c>
      <c r="CE193" s="65">
        <f t="shared" ref="CE193:CE200" si="164">$AB$193</f>
        <v>5.803260869565217</v>
      </c>
      <c r="CF193" s="65"/>
      <c r="CG193" s="65">
        <f t="shared" ref="CG193:CG200" si="165">LN(CD193)-LN(CE193)</f>
        <v>0</v>
      </c>
      <c r="CI193" s="77" t="s">
        <v>95</v>
      </c>
      <c r="CJ193" s="78">
        <v>1.1837956789112629</v>
      </c>
      <c r="CK193" s="78">
        <v>0.11016519147321061</v>
      </c>
      <c r="CL193" s="79"/>
      <c r="CN193" s="2">
        <v>1</v>
      </c>
      <c r="CO193" s="17">
        <f t="shared" si="151"/>
        <v>-0.11484847390739583</v>
      </c>
      <c r="CP193" s="17">
        <f t="shared" si="148"/>
        <v>5.0275644168874702</v>
      </c>
      <c r="CT193" s="19"/>
      <c r="CV193" s="76">
        <v>0</v>
      </c>
      <c r="CW193" s="65">
        <f t="shared" ref="CW193:CW201" si="166">AB193</f>
        <v>5.803260869565217</v>
      </c>
      <c r="CX193" s="65">
        <f t="shared" ref="CX193:CX201" si="167">$AB$193</f>
        <v>5.803260869565217</v>
      </c>
      <c r="CY193" s="65">
        <f t="shared" ref="CY193:CY201" si="168">1/CW193-1/CX193</f>
        <v>0</v>
      </c>
      <c r="DA193" s="77" t="s">
        <v>95</v>
      </c>
      <c r="DB193" s="78">
        <v>7.586316918893371E-2</v>
      </c>
      <c r="DC193" s="78">
        <v>5.8441574472029578E-3</v>
      </c>
      <c r="DD193" s="79"/>
      <c r="DE193" s="27"/>
      <c r="DI193" s="2">
        <v>1</v>
      </c>
      <c r="DJ193" s="17">
        <f t="shared" si="149"/>
        <v>2.8484571147632393E-2</v>
      </c>
      <c r="DK193" s="17">
        <f t="shared" si="150"/>
        <v>4.9800428659788354</v>
      </c>
    </row>
    <row r="194" spans="1:115" ht="15.75" customHeight="1" x14ac:dyDescent="0.25">
      <c r="C194" s="66">
        <v>0.3888888888888889</v>
      </c>
      <c r="D194" s="67">
        <v>0.5</v>
      </c>
      <c r="E194" s="68">
        <v>1.534</v>
      </c>
      <c r="F194" s="65">
        <f t="shared" si="152"/>
        <v>5.4481884057971008</v>
      </c>
      <c r="G194" s="65">
        <f t="shared" ref="G194:G201" si="169">(1-F193/F194)*100</f>
        <v>-7.1157810733524007</v>
      </c>
      <c r="I194" s="66"/>
      <c r="J194" s="67">
        <v>0.5</v>
      </c>
      <c r="K194" s="68">
        <v>1.3740000000000001</v>
      </c>
      <c r="L194" s="65">
        <f t="shared" si="153"/>
        <v>4.8684782608695656</v>
      </c>
      <c r="M194" s="65">
        <f t="shared" ref="M194:M201" si="170">(1-L193/L194)*100</f>
        <v>-19.126293071370082</v>
      </c>
      <c r="O194" s="66"/>
      <c r="P194" s="67">
        <v>0.5</v>
      </c>
      <c r="Q194" s="64">
        <v>1.1870000000000001</v>
      </c>
      <c r="R194" s="65">
        <f t="shared" si="154"/>
        <v>4.1909420289855071</v>
      </c>
      <c r="S194" s="65">
        <f t="shared" ref="S194:S201" si="171">(1-R193/R194)*100</f>
        <v>-37.693438229445839</v>
      </c>
      <c r="W194" s="19"/>
      <c r="AA194" s="67">
        <v>0.5</v>
      </c>
      <c r="AB194" s="65">
        <f t="shared" si="155"/>
        <v>4.8195652173913039</v>
      </c>
      <c r="AC194" s="65">
        <f t="shared" si="156"/>
        <v>0.88900743866569554</v>
      </c>
      <c r="AO194" s="19"/>
      <c r="AQ194" s="76">
        <f t="shared" si="157"/>
        <v>0.5</v>
      </c>
      <c r="AR194" s="65">
        <f t="shared" si="158"/>
        <v>0.39347826086956528</v>
      </c>
      <c r="AS194" s="65">
        <f t="shared" si="159"/>
        <v>1.0217391304347827</v>
      </c>
      <c r="AT194" s="65">
        <f t="shared" si="160"/>
        <v>0.61489361702127665</v>
      </c>
      <c r="AU194" s="65">
        <f t="shared" si="161"/>
        <v>-0.486306006591672</v>
      </c>
      <c r="BB194" s="2">
        <v>1.5</v>
      </c>
      <c r="BC194" s="17">
        <f t="shared" si="144"/>
        <v>-1.2045109826650207</v>
      </c>
      <c r="BD194" s="17">
        <f t="shared" si="145"/>
        <v>0.71538231028291499</v>
      </c>
      <c r="BH194" s="19"/>
      <c r="BJ194" s="76">
        <f t="shared" si="162"/>
        <v>0.5</v>
      </c>
      <c r="BK194" s="65">
        <f t="shared" ref="BK194:BK201" si="172">(AB$193-AB194)*(F$5/F$6)</f>
        <v>0.39347826086956528</v>
      </c>
      <c r="BL194" s="65">
        <f t="shared" ref="BL194:BL201" si="173">(AB$193-AB$201)*(F$5/F$6)</f>
        <v>1.0217391304347827</v>
      </c>
      <c r="BM194" s="65">
        <f t="shared" ref="BM194:BM201" si="174">BJ194/BK194</f>
        <v>1.2707182320441988</v>
      </c>
      <c r="BS194" s="27"/>
      <c r="BW194" s="2">
        <v>1.5</v>
      </c>
      <c r="BX194" s="17">
        <f t="shared" si="146"/>
        <v>2.076864993445577</v>
      </c>
      <c r="BY194" s="17">
        <f t="shared" si="147"/>
        <v>0.7222424205395549</v>
      </c>
      <c r="CA194" s="19"/>
      <c r="CC194" s="76">
        <v>0.5</v>
      </c>
      <c r="CD194" s="65">
        <f t="shared" si="163"/>
        <v>4.8195652173913039</v>
      </c>
      <c r="CE194" s="65">
        <f t="shared" si="164"/>
        <v>5.803260869565217</v>
      </c>
      <c r="CF194" s="65"/>
      <c r="CG194" s="65">
        <f t="shared" si="165"/>
        <v>-0.18573625832392948</v>
      </c>
      <c r="CN194" s="2">
        <v>1.5</v>
      </c>
      <c r="CO194" s="17">
        <f t="shared" si="151"/>
        <v>-0.17227271086109375</v>
      </c>
      <c r="CP194" s="17">
        <f t="shared" si="148"/>
        <v>4.6795104230827222</v>
      </c>
      <c r="CT194" s="19"/>
      <c r="CV194" s="76">
        <v>0.5</v>
      </c>
      <c r="CW194" s="65">
        <f t="shared" si="166"/>
        <v>4.8195652173913039</v>
      </c>
      <c r="CX194" s="65">
        <f t="shared" si="167"/>
        <v>5.803260869565217</v>
      </c>
      <c r="CY194" s="65">
        <f t="shared" si="168"/>
        <v>3.5170682570607709E-2</v>
      </c>
      <c r="DE194" s="27"/>
      <c r="DI194" s="2">
        <v>1.5</v>
      </c>
      <c r="DJ194" s="17">
        <f t="shared" si="149"/>
        <v>4.2726856721448589E-2</v>
      </c>
      <c r="DK194" s="17">
        <f t="shared" si="150"/>
        <v>4.6502160931931948</v>
      </c>
    </row>
    <row r="195" spans="1:115" ht="15.75" customHeight="1" x14ac:dyDescent="0.25">
      <c r="C195" s="66">
        <v>0.40972222222222199</v>
      </c>
      <c r="D195" s="18">
        <v>1</v>
      </c>
      <c r="E195" s="64">
        <v>1.4630000000000001</v>
      </c>
      <c r="F195" s="65">
        <f t="shared" si="152"/>
        <v>5.1909420289855071</v>
      </c>
      <c r="G195" s="65">
        <f t="shared" si="169"/>
        <v>-4.9556780903189601</v>
      </c>
      <c r="H195" s="29"/>
      <c r="I195" s="66"/>
      <c r="J195" s="18">
        <v>1</v>
      </c>
      <c r="K195" s="68">
        <v>1.2290000000000001</v>
      </c>
      <c r="L195" s="65">
        <f t="shared" si="153"/>
        <v>4.3431159420289855</v>
      </c>
      <c r="M195" s="65">
        <f t="shared" si="170"/>
        <v>-12.096437807624927</v>
      </c>
      <c r="O195" s="66"/>
      <c r="P195" s="18">
        <v>1</v>
      </c>
      <c r="Q195" s="68">
        <v>0.91100000000000003</v>
      </c>
      <c r="R195" s="65">
        <f t="shared" si="154"/>
        <v>3.1909420289855071</v>
      </c>
      <c r="S195" s="65">
        <f t="shared" si="171"/>
        <v>-31.338707846031568</v>
      </c>
      <c r="W195" s="19"/>
      <c r="AA195" s="18">
        <v>1</v>
      </c>
      <c r="AB195" s="65">
        <f t="shared" si="155"/>
        <v>4.1909420289855071</v>
      </c>
      <c r="AC195" s="65">
        <f t="shared" si="156"/>
        <v>1.4142135623730951</v>
      </c>
      <c r="AO195" s="19"/>
      <c r="AQ195" s="76">
        <f t="shared" si="157"/>
        <v>1</v>
      </c>
      <c r="AR195" s="65">
        <f t="shared" si="158"/>
        <v>0.64492753623188404</v>
      </c>
      <c r="AS195" s="65">
        <f t="shared" si="159"/>
        <v>1.0217391304347827</v>
      </c>
      <c r="AT195" s="65">
        <f t="shared" si="160"/>
        <v>0.36879432624113484</v>
      </c>
      <c r="AU195" s="65">
        <f t="shared" si="161"/>
        <v>-0.99751617179674068</v>
      </c>
      <c r="BB195" s="2">
        <v>2</v>
      </c>
      <c r="BC195" s="17">
        <f t="shared" si="144"/>
        <v>-1.6060146435533609</v>
      </c>
      <c r="BD195" s="17">
        <f t="shared" si="145"/>
        <v>0.81669056807390972</v>
      </c>
      <c r="BH195" s="19"/>
      <c r="BJ195" s="76">
        <f t="shared" si="162"/>
        <v>1</v>
      </c>
      <c r="BK195" s="65">
        <f t="shared" si="172"/>
        <v>0.64492753623188404</v>
      </c>
      <c r="BL195" s="65">
        <f t="shared" si="173"/>
        <v>1.0217391304347827</v>
      </c>
      <c r="BM195" s="65">
        <f t="shared" si="174"/>
        <v>1.550561797752809</v>
      </c>
      <c r="BS195" s="27"/>
      <c r="BW195" s="2">
        <v>2</v>
      </c>
      <c r="BX195" s="17">
        <f t="shared" si="146"/>
        <v>2.4950503237380173</v>
      </c>
      <c r="BY195" s="17">
        <f t="shared" si="147"/>
        <v>0.8015870385346191</v>
      </c>
      <c r="CA195" s="19"/>
      <c r="CC195" s="76">
        <v>1</v>
      </c>
      <c r="CD195" s="65">
        <f t="shared" si="163"/>
        <v>4.1909420289855071</v>
      </c>
      <c r="CE195" s="65">
        <f t="shared" si="164"/>
        <v>5.803260869565217</v>
      </c>
      <c r="CF195" s="65"/>
      <c r="CG195" s="65">
        <f t="shared" si="165"/>
        <v>-0.32549444187289445</v>
      </c>
      <c r="CN195" s="2">
        <v>2</v>
      </c>
      <c r="CO195" s="17">
        <f t="shared" si="151"/>
        <v>-0.22969694781479166</v>
      </c>
      <c r="CP195" s="17">
        <f t="shared" si="148"/>
        <v>4.3555519102222906</v>
      </c>
      <c r="CT195" s="19"/>
      <c r="CV195" s="76">
        <v>1</v>
      </c>
      <c r="CW195" s="65">
        <f t="shared" si="166"/>
        <v>4.1909420289855071</v>
      </c>
      <c r="CX195" s="65">
        <f t="shared" si="167"/>
        <v>5.803260869565217</v>
      </c>
      <c r="CY195" s="65">
        <f t="shared" si="168"/>
        <v>6.6292925053548862E-2</v>
      </c>
      <c r="DE195" s="27"/>
      <c r="DI195" s="2">
        <v>2</v>
      </c>
      <c r="DJ195" s="17">
        <f t="shared" si="149"/>
        <v>5.6969142295264785E-2</v>
      </c>
      <c r="DK195" s="17">
        <f t="shared" si="150"/>
        <v>4.3613642246696127</v>
      </c>
    </row>
    <row r="196" spans="1:115" ht="15.75" customHeight="1" x14ac:dyDescent="0.25">
      <c r="A196" s="29"/>
      <c r="B196" s="29"/>
      <c r="C196" s="66">
        <v>0.43055555555555503</v>
      </c>
      <c r="D196" s="18">
        <v>1.5</v>
      </c>
      <c r="E196" s="68">
        <v>1.4450000000000001</v>
      </c>
      <c r="F196" s="65">
        <f t="shared" si="152"/>
        <v>5.1257246376811594</v>
      </c>
      <c r="G196" s="65">
        <f t="shared" si="169"/>
        <v>-1.2723545628048338</v>
      </c>
      <c r="H196" s="29"/>
      <c r="I196" s="66"/>
      <c r="J196" s="18">
        <v>1.5</v>
      </c>
      <c r="K196" s="68">
        <v>1.173</v>
      </c>
      <c r="L196" s="65">
        <f t="shared" si="153"/>
        <v>4.1402173913043478</v>
      </c>
      <c r="M196" s="65">
        <f t="shared" si="170"/>
        <v>-4.900673842653358</v>
      </c>
      <c r="O196" s="66"/>
      <c r="P196" s="18">
        <v>1.5</v>
      </c>
      <c r="Q196" s="68">
        <v>0.83099999999999996</v>
      </c>
      <c r="R196" s="65">
        <f t="shared" si="154"/>
        <v>2.901086956521739</v>
      </c>
      <c r="S196" s="65">
        <f t="shared" si="171"/>
        <v>-9.9912576495566405</v>
      </c>
      <c r="W196" s="19"/>
      <c r="AA196" s="18">
        <v>1.5</v>
      </c>
      <c r="AB196" s="65">
        <f t="shared" si="155"/>
        <v>4.0134057971014494</v>
      </c>
      <c r="AC196" s="65">
        <f t="shared" si="156"/>
        <v>1.5730563900309402</v>
      </c>
      <c r="AO196" s="19"/>
      <c r="AQ196" s="76">
        <f t="shared" si="157"/>
        <v>1.5</v>
      </c>
      <c r="AR196" s="65">
        <f t="shared" si="158"/>
        <v>0.71594202898550707</v>
      </c>
      <c r="AS196" s="65">
        <f t="shared" si="159"/>
        <v>1.0217391304347827</v>
      </c>
      <c r="AT196" s="65">
        <f t="shared" si="160"/>
        <v>0.29929078014184418</v>
      </c>
      <c r="AU196" s="65">
        <f t="shared" si="161"/>
        <v>-1.2063396693362014</v>
      </c>
      <c r="BB196" s="2">
        <v>2.5</v>
      </c>
      <c r="BC196" s="17">
        <f t="shared" si="144"/>
        <v>-2.0075183044417013</v>
      </c>
      <c r="BD196" s="17">
        <f t="shared" si="145"/>
        <v>0.88449748879149148</v>
      </c>
      <c r="BH196" s="19"/>
      <c r="BJ196" s="76">
        <f t="shared" si="162"/>
        <v>1.5</v>
      </c>
      <c r="BK196" s="65">
        <f t="shared" si="172"/>
        <v>0.71594202898550707</v>
      </c>
      <c r="BL196" s="65">
        <f t="shared" si="173"/>
        <v>1.0217391304347827</v>
      </c>
      <c r="BM196" s="65">
        <f t="shared" si="174"/>
        <v>2.0951417004048589</v>
      </c>
      <c r="BO196" s="2" t="s">
        <v>29</v>
      </c>
      <c r="BP196" s="17">
        <f>1/BP189</f>
        <v>1.1956421322822246</v>
      </c>
      <c r="BS196" s="27"/>
      <c r="BW196" s="2">
        <v>2.5</v>
      </c>
      <c r="BX196" s="17">
        <f t="shared" si="146"/>
        <v>2.913235654030458</v>
      </c>
      <c r="BY196" s="17">
        <f t="shared" si="147"/>
        <v>0.85815234223886172</v>
      </c>
      <c r="CA196" s="19"/>
      <c r="CC196" s="76">
        <v>1.5</v>
      </c>
      <c r="CD196" s="65">
        <f t="shared" si="163"/>
        <v>4.0134057971014494</v>
      </c>
      <c r="CE196" s="65">
        <f t="shared" si="164"/>
        <v>5.803260869565217</v>
      </c>
      <c r="CF196" s="65"/>
      <c r="CG196" s="65">
        <f t="shared" si="165"/>
        <v>-0.368779771651363</v>
      </c>
      <c r="CN196" s="2">
        <v>2.5</v>
      </c>
      <c r="CO196" s="17">
        <f t="shared" si="151"/>
        <v>-0.28712118476848958</v>
      </c>
      <c r="CP196" s="17">
        <f t="shared" si="148"/>
        <v>4.054020768724695</v>
      </c>
      <c r="CT196" s="19"/>
      <c r="CV196" s="76">
        <v>1.5</v>
      </c>
      <c r="CW196" s="65">
        <f t="shared" si="166"/>
        <v>4.0134057971014494</v>
      </c>
      <c r="CX196" s="65">
        <f t="shared" si="167"/>
        <v>5.803260869565217</v>
      </c>
      <c r="CY196" s="65">
        <f t="shared" si="168"/>
        <v>7.6848023074968269E-2</v>
      </c>
      <c r="DB196" s="17"/>
      <c r="DE196" s="27"/>
      <c r="DI196" s="2">
        <v>2.5</v>
      </c>
      <c r="DJ196" s="17">
        <f t="shared" si="149"/>
        <v>7.1211427869080982E-2</v>
      </c>
      <c r="DK196" s="17">
        <f t="shared" si="150"/>
        <v>4.1062982455471397</v>
      </c>
    </row>
    <row r="197" spans="1:115" ht="15.75" customHeight="1" x14ac:dyDescent="0.25">
      <c r="A197" s="29"/>
      <c r="C197" s="66">
        <v>0.4513888888888889</v>
      </c>
      <c r="D197" s="18">
        <v>2</v>
      </c>
      <c r="E197" s="68">
        <v>1.427</v>
      </c>
      <c r="F197" s="65">
        <f t="shared" si="152"/>
        <v>5.0605072463768117</v>
      </c>
      <c r="G197" s="65">
        <f t="shared" si="169"/>
        <v>-1.2887520584234258</v>
      </c>
      <c r="I197" s="66"/>
      <c r="J197" s="18">
        <v>2</v>
      </c>
      <c r="K197" s="68">
        <v>1.117</v>
      </c>
      <c r="L197" s="65">
        <f t="shared" si="153"/>
        <v>3.9373188405797097</v>
      </c>
      <c r="M197" s="65">
        <f t="shared" si="170"/>
        <v>-5.1532161590135406</v>
      </c>
      <c r="O197" s="66"/>
      <c r="P197" s="18">
        <v>2</v>
      </c>
      <c r="Q197" s="64">
        <v>0.751</v>
      </c>
      <c r="R197" s="65">
        <f t="shared" si="154"/>
        <v>2.6112318840579709</v>
      </c>
      <c r="S197" s="65">
        <f t="shared" si="171"/>
        <v>-11.100319134175107</v>
      </c>
      <c r="W197" s="19"/>
      <c r="AA197" s="18">
        <v>2</v>
      </c>
      <c r="AB197" s="65">
        <f t="shared" si="155"/>
        <v>3.8358695652173913</v>
      </c>
      <c r="AC197" s="65">
        <f t="shared" si="156"/>
        <v>1.7318992176887891</v>
      </c>
      <c r="AO197" s="19"/>
      <c r="AQ197" s="76">
        <f t="shared" si="157"/>
        <v>2</v>
      </c>
      <c r="AR197" s="65">
        <f t="shared" si="158"/>
        <v>0.78695652173913033</v>
      </c>
      <c r="AS197" s="65">
        <f t="shared" si="159"/>
        <v>1.0217391304347827</v>
      </c>
      <c r="AT197" s="65">
        <f t="shared" si="160"/>
        <v>0.22978723404255341</v>
      </c>
      <c r="AU197" s="65">
        <f t="shared" si="161"/>
        <v>-1.4706014675798835</v>
      </c>
      <c r="AW197" s="56" t="s">
        <v>96</v>
      </c>
      <c r="AX197" s="33">
        <f>-AX189</f>
        <v>0.80300732177668044</v>
      </c>
      <c r="BB197" s="2">
        <v>3</v>
      </c>
      <c r="BC197" s="17">
        <f t="shared" si="144"/>
        <v>-2.4090219653300413</v>
      </c>
      <c r="BD197" s="17">
        <f t="shared" si="145"/>
        <v>0.92988153346320956</v>
      </c>
      <c r="BH197" s="19"/>
      <c r="BJ197" s="76">
        <f t="shared" si="162"/>
        <v>2</v>
      </c>
      <c r="BK197" s="65">
        <f t="shared" si="172"/>
        <v>0.78695652173913033</v>
      </c>
      <c r="BL197" s="65">
        <f t="shared" si="173"/>
        <v>1.0217391304347827</v>
      </c>
      <c r="BM197" s="65">
        <f t="shared" si="174"/>
        <v>2.541436464088398</v>
      </c>
      <c r="BO197" s="56" t="s">
        <v>97</v>
      </c>
      <c r="BP197" s="33">
        <f>1/(BQ189*BP196*BP196)</f>
        <v>0.85067277593027157</v>
      </c>
      <c r="BW197" s="2">
        <v>3</v>
      </c>
      <c r="BX197" s="17">
        <f t="shared" si="146"/>
        <v>3.3314209843228983</v>
      </c>
      <c r="BY197" s="17">
        <f t="shared" si="147"/>
        <v>0.90051663062623755</v>
      </c>
      <c r="CA197" s="19"/>
      <c r="CC197" s="76">
        <v>2</v>
      </c>
      <c r="CD197" s="65">
        <f t="shared" si="163"/>
        <v>3.8358695652173913</v>
      </c>
      <c r="CE197" s="65">
        <f t="shared" si="164"/>
        <v>5.803260869565217</v>
      </c>
      <c r="CF197" s="65"/>
      <c r="CG197" s="65">
        <f t="shared" si="165"/>
        <v>-0.41402382482491618</v>
      </c>
      <c r="CI197" s="56" t="s">
        <v>96</v>
      </c>
      <c r="CJ197" s="33">
        <f>-CJ189</f>
        <v>0.14348432296800645</v>
      </c>
      <c r="CN197" s="2">
        <v>3</v>
      </c>
      <c r="CO197" s="17">
        <f t="shared" si="151"/>
        <v>-0.34454542172218749</v>
      </c>
      <c r="CP197" s="17">
        <f t="shared" si="148"/>
        <v>3.7733643708111351</v>
      </c>
      <c r="CT197" s="19"/>
      <c r="CV197" s="76">
        <v>2</v>
      </c>
      <c r="CW197" s="65">
        <f t="shared" si="166"/>
        <v>3.8358695652173913</v>
      </c>
      <c r="CX197" s="65">
        <f t="shared" si="167"/>
        <v>5.803260869565217</v>
      </c>
      <c r="CY197" s="65">
        <f t="shared" si="168"/>
        <v>8.8380168046514329E-2</v>
      </c>
      <c r="DA197" s="56" t="s">
        <v>97</v>
      </c>
      <c r="DB197" s="33">
        <f>DB189</f>
        <v>2.8484571147632393E-2</v>
      </c>
      <c r="DI197" s="2">
        <v>3</v>
      </c>
      <c r="DJ197" s="17">
        <f t="shared" si="149"/>
        <v>8.5453713442897178E-2</v>
      </c>
      <c r="DK197" s="17">
        <f t="shared" si="150"/>
        <v>3.8794179643920126</v>
      </c>
    </row>
    <row r="198" spans="1:115" ht="15.75" customHeight="1" x14ac:dyDescent="0.25">
      <c r="A198" s="29"/>
      <c r="C198" s="66">
        <v>0.49305555555555558</v>
      </c>
      <c r="D198" s="18">
        <v>3</v>
      </c>
      <c r="E198" s="64">
        <v>1.3959999999999999</v>
      </c>
      <c r="F198" s="65">
        <f t="shared" si="152"/>
        <v>4.9481884057971008</v>
      </c>
      <c r="G198" s="65">
        <f t="shared" si="169"/>
        <v>-2.269898220692701</v>
      </c>
      <c r="I198" s="66"/>
      <c r="J198" s="18">
        <v>3</v>
      </c>
      <c r="K198" s="68">
        <v>1.038</v>
      </c>
      <c r="L198" s="65">
        <f t="shared" si="153"/>
        <v>3.651086956521739</v>
      </c>
      <c r="M198" s="65">
        <f t="shared" si="170"/>
        <v>-7.839634811947982</v>
      </c>
      <c r="O198" s="66"/>
      <c r="P198" s="18">
        <v>3</v>
      </c>
      <c r="Q198" s="68">
        <v>0.65900000000000003</v>
      </c>
      <c r="R198" s="65">
        <f t="shared" si="154"/>
        <v>2.2778985507246374</v>
      </c>
      <c r="S198" s="65">
        <f t="shared" si="171"/>
        <v>-14.63337044695403</v>
      </c>
      <c r="W198" s="19"/>
      <c r="AA198" s="18">
        <v>3</v>
      </c>
      <c r="AB198" s="65">
        <f t="shared" si="155"/>
        <v>3.6130434782608694</v>
      </c>
      <c r="AC198" s="65">
        <f t="shared" si="156"/>
        <v>1.888180064255381</v>
      </c>
      <c r="AO198" s="19"/>
      <c r="AQ198" s="76">
        <f t="shared" si="157"/>
        <v>3</v>
      </c>
      <c r="AR198" s="65">
        <f t="shared" si="158"/>
        <v>0.87608695652173907</v>
      </c>
      <c r="AS198" s="65">
        <f t="shared" si="159"/>
        <v>1.0217391304347827</v>
      </c>
      <c r="AT198" s="65">
        <f t="shared" si="160"/>
        <v>0.14255319148936185</v>
      </c>
      <c r="AU198" s="65">
        <f t="shared" si="161"/>
        <v>-1.9480400753131371</v>
      </c>
      <c r="AW198" s="56" t="s">
        <v>98</v>
      </c>
      <c r="AX198" s="33">
        <f>AX191</f>
        <v>0.98772030771224761</v>
      </c>
      <c r="BB198" s="2">
        <v>3.5</v>
      </c>
      <c r="BC198" s="17">
        <f t="shared" si="144"/>
        <v>-2.8105256262183813</v>
      </c>
      <c r="BD198" s="17">
        <f t="shared" si="145"/>
        <v>0.96025765862812107</v>
      </c>
      <c r="BH198" s="19"/>
      <c r="BJ198" s="76">
        <f t="shared" si="162"/>
        <v>3</v>
      </c>
      <c r="BK198" s="65">
        <f t="shared" si="172"/>
        <v>0.87608695652173907</v>
      </c>
      <c r="BL198" s="65">
        <f t="shared" si="173"/>
        <v>1.0217391304347827</v>
      </c>
      <c r="BM198" s="65">
        <f t="shared" si="174"/>
        <v>3.4243176178660053</v>
      </c>
      <c r="BO198" s="56" t="s">
        <v>98</v>
      </c>
      <c r="BP198" s="33">
        <f>BP191</f>
        <v>0.99838419418974289</v>
      </c>
      <c r="BW198" s="2">
        <v>3.5</v>
      </c>
      <c r="BX198" s="17">
        <f t="shared" si="146"/>
        <v>3.7496063146153387</v>
      </c>
      <c r="BY198" s="17">
        <f t="shared" si="147"/>
        <v>0.93343132753899671</v>
      </c>
      <c r="CA198" s="19"/>
      <c r="CC198" s="76">
        <v>3</v>
      </c>
      <c r="CD198" s="65">
        <f t="shared" si="163"/>
        <v>3.6130434782608694</v>
      </c>
      <c r="CE198" s="65">
        <f t="shared" si="164"/>
        <v>5.803260869565217</v>
      </c>
      <c r="CF198" s="65"/>
      <c r="CG198" s="65">
        <f t="shared" si="165"/>
        <v>-0.47386949252484745</v>
      </c>
      <c r="CI198" s="56" t="s">
        <v>98</v>
      </c>
      <c r="CJ198" s="33">
        <f>CJ191</f>
        <v>0.91486203795291166</v>
      </c>
      <c r="CN198" s="2">
        <v>3.5</v>
      </c>
      <c r="CO198" s="17">
        <f t="shared" si="151"/>
        <v>-0.40196965867588541</v>
      </c>
      <c r="CP198" s="17">
        <f t="shared" si="148"/>
        <v>3.5121375757988424</v>
      </c>
      <c r="CT198" s="19"/>
      <c r="CV198" s="76">
        <v>3</v>
      </c>
      <c r="CW198" s="65">
        <f t="shared" si="166"/>
        <v>3.6130434782608694</v>
      </c>
      <c r="CX198" s="65">
        <f t="shared" si="167"/>
        <v>5.803260869565217</v>
      </c>
      <c r="CY198" s="65">
        <f t="shared" si="168"/>
        <v>0.10445805663612379</v>
      </c>
      <c r="DA198" s="56" t="s">
        <v>98</v>
      </c>
      <c r="DB198" s="33">
        <f>DB191</f>
        <v>0.9284744993159737</v>
      </c>
      <c r="DI198" s="2">
        <v>3.5</v>
      </c>
      <c r="DJ198" s="17">
        <f t="shared" si="149"/>
        <v>9.9695999016713374E-2</v>
      </c>
      <c r="DK198" s="17">
        <f t="shared" si="150"/>
        <v>3.6762960682929484</v>
      </c>
    </row>
    <row r="199" spans="1:115" ht="15.75" customHeight="1" x14ac:dyDescent="0.25">
      <c r="A199" s="29"/>
      <c r="C199" s="66">
        <v>0.53472222222222221</v>
      </c>
      <c r="D199" s="18">
        <v>4</v>
      </c>
      <c r="E199" s="68">
        <v>1.3129999999999999</v>
      </c>
      <c r="F199" s="65">
        <f t="shared" si="152"/>
        <v>4.6474637681159416</v>
      </c>
      <c r="G199" s="65">
        <f t="shared" si="169"/>
        <v>-6.4707258127387535</v>
      </c>
      <c r="I199" s="66"/>
      <c r="J199" s="18">
        <v>4</v>
      </c>
      <c r="K199" s="68">
        <v>0.97899999999999998</v>
      </c>
      <c r="L199" s="65">
        <f t="shared" si="153"/>
        <v>3.4373188405797097</v>
      </c>
      <c r="M199" s="65">
        <f t="shared" si="170"/>
        <v>-6.2190365763676647</v>
      </c>
      <c r="O199" s="66"/>
      <c r="P199" s="18">
        <v>4</v>
      </c>
      <c r="Q199" s="68">
        <v>0.60699999999999998</v>
      </c>
      <c r="R199" s="65">
        <f t="shared" si="154"/>
        <v>2.0894927536231882</v>
      </c>
      <c r="S199" s="65">
        <f t="shared" si="171"/>
        <v>-9.0168198370036414</v>
      </c>
      <c r="W199" s="19"/>
      <c r="AA199" s="18">
        <v>4</v>
      </c>
      <c r="AB199" s="65">
        <f t="shared" si="155"/>
        <v>3.3684782608695647</v>
      </c>
      <c r="AC199" s="65">
        <f t="shared" si="156"/>
        <v>1.8087586504264597</v>
      </c>
      <c r="AO199" s="19"/>
      <c r="AQ199" s="76">
        <f t="shared" si="157"/>
        <v>4</v>
      </c>
      <c r="AR199" s="65">
        <f t="shared" si="158"/>
        <v>0.97391304347826102</v>
      </c>
      <c r="AS199" s="65">
        <f t="shared" si="159"/>
        <v>1.0217391304347827</v>
      </c>
      <c r="AT199" s="65">
        <f t="shared" si="160"/>
        <v>4.6808510638297829E-2</v>
      </c>
      <c r="AU199" s="65">
        <f t="shared" si="161"/>
        <v>-3.0616902413457892</v>
      </c>
      <c r="BB199" s="2">
        <v>4</v>
      </c>
      <c r="BC199" s="17">
        <f t="shared" si="144"/>
        <v>-3.2120292871067218</v>
      </c>
      <c r="BD199" s="17">
        <f t="shared" si="145"/>
        <v>0.98058879012397415</v>
      </c>
      <c r="BH199" s="19"/>
      <c r="BJ199" s="76">
        <f t="shared" si="162"/>
        <v>4</v>
      </c>
      <c r="BK199" s="65">
        <f t="shared" si="172"/>
        <v>0.97391304347826102</v>
      </c>
      <c r="BL199" s="65">
        <f t="shared" si="173"/>
        <v>1.0217391304347827</v>
      </c>
      <c r="BM199" s="65">
        <f t="shared" si="174"/>
        <v>4.1071428571428568</v>
      </c>
      <c r="BW199" s="2">
        <v>4</v>
      </c>
      <c r="BX199" s="17">
        <f t="shared" si="146"/>
        <v>4.1677916449077799</v>
      </c>
      <c r="BY199" s="17">
        <f t="shared" si="147"/>
        <v>0.95974087497565097</v>
      </c>
      <c r="CA199" s="19"/>
      <c r="CC199" s="76">
        <v>4</v>
      </c>
      <c r="CD199" s="65">
        <f t="shared" si="163"/>
        <v>3.3684782608695647</v>
      </c>
      <c r="CE199" s="65">
        <f t="shared" si="164"/>
        <v>5.803260869565217</v>
      </c>
      <c r="CF199" s="65"/>
      <c r="CG199" s="65">
        <f t="shared" si="165"/>
        <v>-0.54395889071243819</v>
      </c>
      <c r="CN199" s="2">
        <v>4</v>
      </c>
      <c r="CO199" s="17">
        <f t="shared" si="151"/>
        <v>-0.45939389562958333</v>
      </c>
      <c r="CP199" s="17">
        <f t="shared" si="148"/>
        <v>3.2689952888611642</v>
      </c>
      <c r="CT199" s="19"/>
      <c r="CV199" s="76">
        <v>4</v>
      </c>
      <c r="CW199" s="65">
        <f t="shared" si="166"/>
        <v>3.3684782608695647</v>
      </c>
      <c r="CX199" s="65">
        <f t="shared" si="167"/>
        <v>5.803260869565217</v>
      </c>
      <c r="CY199" s="65">
        <f t="shared" si="168"/>
        <v>0.12455304477134388</v>
      </c>
      <c r="DI199" s="2">
        <v>4</v>
      </c>
      <c r="DJ199" s="17">
        <f t="shared" si="149"/>
        <v>0.11393828459052957</v>
      </c>
      <c r="DK199" s="17">
        <f t="shared" si="150"/>
        <v>3.4933863470089599</v>
      </c>
    </row>
    <row r="200" spans="1:115" ht="15.75" customHeight="1" x14ac:dyDescent="0.25">
      <c r="A200" s="29"/>
      <c r="C200" s="66">
        <v>0.57638888888888895</v>
      </c>
      <c r="D200" s="18">
        <v>5</v>
      </c>
      <c r="E200" s="64">
        <v>1.294</v>
      </c>
      <c r="F200" s="65">
        <f t="shared" si="152"/>
        <v>4.5786231884057971</v>
      </c>
      <c r="G200" s="65">
        <f t="shared" si="169"/>
        <v>-1.503521405396846</v>
      </c>
      <c r="I200" s="66"/>
      <c r="J200" s="18">
        <v>5</v>
      </c>
      <c r="K200" s="68">
        <v>0.94699999999999995</v>
      </c>
      <c r="L200" s="65">
        <f t="shared" si="153"/>
        <v>3.3213768115942024</v>
      </c>
      <c r="M200" s="65">
        <f t="shared" si="170"/>
        <v>-3.4907821533762373</v>
      </c>
      <c r="O200" s="66"/>
      <c r="P200" s="18">
        <v>5</v>
      </c>
      <c r="Q200" s="68">
        <v>0.57699999999999996</v>
      </c>
      <c r="R200" s="65">
        <f t="shared" si="154"/>
        <v>1.9807971014492751</v>
      </c>
      <c r="S200" s="65">
        <f t="shared" si="171"/>
        <v>-5.4874702762026661</v>
      </c>
      <c r="W200" s="19"/>
      <c r="AA200" s="18">
        <v>5</v>
      </c>
      <c r="AB200" s="65">
        <f t="shared" si="155"/>
        <v>3.2797101449275363</v>
      </c>
      <c r="AC200" s="65">
        <f t="shared" si="156"/>
        <v>1.8369404424302698</v>
      </c>
      <c r="AO200" s="19"/>
      <c r="AQ200" s="76">
        <f t="shared" si="157"/>
        <v>5</v>
      </c>
      <c r="AR200" s="65">
        <f t="shared" si="158"/>
        <v>1.0094202898550724</v>
      </c>
      <c r="AS200" s="65">
        <f t="shared" si="159"/>
        <v>1.0217391304347827</v>
      </c>
      <c r="AT200" s="65">
        <f t="shared" si="160"/>
        <v>1.2056737588652666E-2</v>
      </c>
      <c r="AU200" s="65">
        <f t="shared" si="161"/>
        <v>-4.4181316393159822</v>
      </c>
      <c r="BB200" s="2">
        <v>4.5</v>
      </c>
      <c r="BC200" s="17">
        <f t="shared" si="144"/>
        <v>-3.6135329479950622</v>
      </c>
      <c r="BD200" s="17">
        <f t="shared" si="145"/>
        <v>0.99419667808392864</v>
      </c>
      <c r="BH200" s="19"/>
      <c r="BJ200" s="76">
        <f t="shared" si="162"/>
        <v>5</v>
      </c>
      <c r="BK200" s="65">
        <f t="shared" si="172"/>
        <v>1.0094202898550724</v>
      </c>
      <c r="BL200" s="65">
        <f t="shared" si="173"/>
        <v>1.0217391304347827</v>
      </c>
      <c r="BM200" s="65">
        <f t="shared" si="174"/>
        <v>4.953338119167265</v>
      </c>
      <c r="BW200" s="2">
        <v>4.5</v>
      </c>
      <c r="BX200" s="17">
        <f t="shared" si="146"/>
        <v>4.5859769752002197</v>
      </c>
      <c r="BY200" s="17">
        <f t="shared" si="147"/>
        <v>0.98125220085814624</v>
      </c>
      <c r="CA200" s="19"/>
      <c r="CC200" s="76">
        <v>5</v>
      </c>
      <c r="CD200" s="65">
        <f t="shared" si="163"/>
        <v>3.2797101449275363</v>
      </c>
      <c r="CE200" s="65">
        <f t="shared" si="164"/>
        <v>5.803260869565217</v>
      </c>
      <c r="CF200" s="65"/>
      <c r="CG200" s="65">
        <f t="shared" si="165"/>
        <v>-0.57066493041486788</v>
      </c>
      <c r="CN200" s="2">
        <v>4.5</v>
      </c>
      <c r="CO200" s="17">
        <f t="shared" si="151"/>
        <v>-0.51681813258328124</v>
      </c>
      <c r="CP200" s="17">
        <f t="shared" si="148"/>
        <v>3.0426855349383235</v>
      </c>
      <c r="CT200" s="19"/>
      <c r="CV200" s="76">
        <v>5</v>
      </c>
      <c r="CW200" s="65">
        <f t="shared" si="166"/>
        <v>3.2797101449275363</v>
      </c>
      <c r="CX200" s="65">
        <f t="shared" si="167"/>
        <v>5.803260869565217</v>
      </c>
      <c r="CY200" s="65">
        <f t="shared" si="168"/>
        <v>0.13258808009199019</v>
      </c>
      <c r="DI200" s="2">
        <v>4.5</v>
      </c>
      <c r="DJ200" s="17">
        <f t="shared" si="149"/>
        <v>0.12818057016434575</v>
      </c>
      <c r="DK200" s="17">
        <f t="shared" si="150"/>
        <v>3.3278148906242131</v>
      </c>
    </row>
    <row r="201" spans="1:115" ht="15.75" customHeight="1" x14ac:dyDescent="0.25">
      <c r="A201" s="29"/>
      <c r="C201" s="66">
        <v>0.61805555555555558</v>
      </c>
      <c r="D201" s="18">
        <v>6</v>
      </c>
      <c r="E201" s="68">
        <v>1.288</v>
      </c>
      <c r="F201" s="65">
        <f t="shared" si="152"/>
        <v>4.5568840579710139</v>
      </c>
      <c r="G201" s="65">
        <f t="shared" si="169"/>
        <v>-0.47706130237736843</v>
      </c>
      <c r="I201" s="66"/>
      <c r="J201" s="18">
        <v>6</v>
      </c>
      <c r="K201" s="68">
        <v>0.93200000000000005</v>
      </c>
      <c r="L201" s="65">
        <f t="shared" si="153"/>
        <v>3.2670289855072463</v>
      </c>
      <c r="M201" s="65">
        <f t="shared" si="170"/>
        <v>-1.6635244538094618</v>
      </c>
      <c r="O201" s="66"/>
      <c r="P201" s="18">
        <v>6</v>
      </c>
      <c r="Q201" s="68">
        <v>0.56599999999999995</v>
      </c>
      <c r="R201" s="65">
        <f t="shared" si="154"/>
        <v>1.9409420289855068</v>
      </c>
      <c r="S201" s="65">
        <f t="shared" si="171"/>
        <v>-2.0533880903490953</v>
      </c>
      <c r="W201" s="19"/>
      <c r="AA201" s="18">
        <v>6</v>
      </c>
      <c r="AB201" s="65">
        <f t="shared" si="155"/>
        <v>3.2489130434782605</v>
      </c>
      <c r="AC201" s="65">
        <f t="shared" si="156"/>
        <v>1.8497503478865482</v>
      </c>
      <c r="AO201" s="19"/>
      <c r="AQ201" s="76">
        <f t="shared" si="157"/>
        <v>6</v>
      </c>
      <c r="AR201" s="65">
        <f t="shared" si="158"/>
        <v>1.0217391304347827</v>
      </c>
      <c r="BB201" s="2">
        <v>5</v>
      </c>
      <c r="BC201" s="17">
        <f t="shared" si="144"/>
        <v>-4.0150366088834026</v>
      </c>
      <c r="BD201" s="17">
        <f t="shared" si="145"/>
        <v>1.0033046126210914</v>
      </c>
      <c r="BH201" s="19"/>
      <c r="BJ201" s="76">
        <f t="shared" si="162"/>
        <v>6</v>
      </c>
      <c r="BK201" s="65">
        <f t="shared" si="172"/>
        <v>1.0217391304347827</v>
      </c>
      <c r="BL201" s="65">
        <f t="shared" si="173"/>
        <v>1.0217391304347827</v>
      </c>
      <c r="BM201" s="65">
        <f t="shared" si="174"/>
        <v>5.872340425531914</v>
      </c>
      <c r="BW201" s="2">
        <v>5</v>
      </c>
      <c r="BX201" s="17">
        <f t="shared" si="146"/>
        <v>5.0041623054926614</v>
      </c>
      <c r="BY201" s="17">
        <f t="shared" si="147"/>
        <v>0.99916823131653976</v>
      </c>
      <c r="CA201" s="19"/>
      <c r="CC201" s="76">
        <v>6</v>
      </c>
      <c r="CD201" s="65">
        <f t="shared" si="163"/>
        <v>3.2489130434782605</v>
      </c>
      <c r="CF201" s="65"/>
      <c r="CN201" s="2">
        <v>5</v>
      </c>
      <c r="CO201" s="17">
        <f t="shared" si="151"/>
        <v>-0.57424236953697916</v>
      </c>
      <c r="CP201" s="17">
        <f t="shared" si="148"/>
        <v>2.8320430121354323</v>
      </c>
      <c r="CT201" s="19"/>
      <c r="CV201" s="76">
        <v>6</v>
      </c>
      <c r="CW201" s="65">
        <f t="shared" si="166"/>
        <v>3.2489130434782605</v>
      </c>
      <c r="CX201" s="65">
        <f t="shared" si="167"/>
        <v>5.803260869565217</v>
      </c>
      <c r="CY201" s="65">
        <f t="shared" si="168"/>
        <v>0.13547833596759951</v>
      </c>
      <c r="DI201" s="2">
        <v>5</v>
      </c>
      <c r="DJ201" s="17">
        <f t="shared" si="149"/>
        <v>0.14242285573816196</v>
      </c>
      <c r="DK201" s="17">
        <f t="shared" si="150"/>
        <v>3.1772279782776285</v>
      </c>
    </row>
    <row r="202" spans="1:115" ht="15.75" customHeight="1" x14ac:dyDescent="0.25">
      <c r="A202" s="29"/>
      <c r="H202" s="29"/>
      <c r="I202" s="29"/>
      <c r="J202" s="29"/>
      <c r="K202" s="29"/>
      <c r="L202" s="29"/>
      <c r="M202" s="29"/>
      <c r="W202" s="19"/>
      <c r="AO202" s="19"/>
      <c r="BB202" s="2">
        <v>5.5</v>
      </c>
      <c r="BC202" s="17">
        <f t="shared" si="144"/>
        <v>-4.4165402697717422</v>
      </c>
      <c r="BD202" s="17">
        <f t="shared" si="145"/>
        <v>1.0094006704206087</v>
      </c>
      <c r="BH202" s="19"/>
      <c r="BW202" s="2">
        <v>5.5</v>
      </c>
      <c r="BX202" s="17">
        <f t="shared" si="146"/>
        <v>5.4223476357851013</v>
      </c>
      <c r="BY202" s="17">
        <f t="shared" si="147"/>
        <v>1.0143208015108489</v>
      </c>
      <c r="CA202" s="19"/>
      <c r="CN202" s="2">
        <v>5.5</v>
      </c>
      <c r="CO202" s="17">
        <f t="shared" si="151"/>
        <v>-0.63166660649067707</v>
      </c>
      <c r="CP202" s="17">
        <f t="shared" si="148"/>
        <v>2.6359830914132614</v>
      </c>
      <c r="CT202" s="19"/>
      <c r="DI202" s="2">
        <v>5.5</v>
      </c>
      <c r="DJ202" s="17">
        <f t="shared" si="149"/>
        <v>0.15666514131197817</v>
      </c>
      <c r="DK202" s="17">
        <f t="shared" si="150"/>
        <v>3.0396794780838383</v>
      </c>
    </row>
    <row r="203" spans="1:115" ht="15.75" customHeight="1" x14ac:dyDescent="0.25">
      <c r="A203" s="29"/>
      <c r="H203" s="29"/>
      <c r="I203" s="29"/>
      <c r="J203" s="29"/>
      <c r="K203" s="29"/>
      <c r="L203" s="29"/>
      <c r="M203" s="29"/>
      <c r="W203" s="19"/>
      <c r="AO203" s="19"/>
      <c r="BB203" s="2">
        <v>6</v>
      </c>
      <c r="BC203" s="17">
        <f t="shared" si="144"/>
        <v>-4.8180439306600826</v>
      </c>
      <c r="BD203" s="17">
        <f t="shared" si="145"/>
        <v>1.0134808403585267</v>
      </c>
      <c r="BH203" s="19"/>
      <c r="BW203" s="2">
        <v>6</v>
      </c>
      <c r="BX203" s="17">
        <f t="shared" si="146"/>
        <v>5.8405329660775411</v>
      </c>
      <c r="BY203" s="17">
        <f t="shared" si="147"/>
        <v>1.0273035072053631</v>
      </c>
      <c r="CA203" s="19"/>
      <c r="CN203" s="2">
        <v>6</v>
      </c>
      <c r="CO203" s="17">
        <f t="shared" si="151"/>
        <v>-0.68909084344437499</v>
      </c>
      <c r="CP203" s="17">
        <f t="shared" si="148"/>
        <v>2.4534962316752873</v>
      </c>
      <c r="CT203" s="19"/>
      <c r="DI203" s="2">
        <v>6</v>
      </c>
      <c r="DJ203" s="17">
        <f t="shared" si="149"/>
        <v>0.17090742688579436</v>
      </c>
      <c r="DK203" s="17">
        <f t="shared" si="150"/>
        <v>2.9135462814729229</v>
      </c>
    </row>
    <row r="204" spans="1:115" ht="15.75" customHeight="1" x14ac:dyDescent="0.25">
      <c r="A204" s="29"/>
      <c r="H204" s="29"/>
      <c r="I204" s="29"/>
      <c r="J204" s="29"/>
      <c r="K204" s="29"/>
      <c r="L204" s="29"/>
      <c r="M204" s="29"/>
      <c r="W204" s="19"/>
      <c r="AO204" s="19"/>
      <c r="BH204" s="19"/>
      <c r="CA204" s="19"/>
      <c r="CT204" s="19"/>
    </row>
    <row r="205" spans="1:115" ht="15.75" customHeight="1" x14ac:dyDescent="0.25">
      <c r="A205" s="29"/>
      <c r="H205" s="29"/>
      <c r="I205" s="29"/>
      <c r="J205" s="29"/>
      <c r="K205" s="29"/>
      <c r="L205" s="29"/>
      <c r="M205" s="29"/>
      <c r="W205" s="19"/>
      <c r="AO205" s="19"/>
      <c r="BH205" s="19"/>
      <c r="CA205" s="19"/>
      <c r="CT205" s="19"/>
    </row>
    <row r="206" spans="1:115" ht="15.75" customHeight="1" x14ac:dyDescent="0.25">
      <c r="A206" s="29"/>
      <c r="H206" s="29"/>
      <c r="I206" s="29"/>
      <c r="J206" s="29"/>
      <c r="K206" s="29"/>
      <c r="L206" s="29"/>
      <c r="M206" s="29"/>
      <c r="W206" s="19"/>
      <c r="AO206" s="19"/>
      <c r="BH206" s="19"/>
      <c r="CA206" s="19"/>
      <c r="CT206" s="19"/>
    </row>
    <row r="207" spans="1:115" ht="15.75" customHeight="1" x14ac:dyDescent="0.25">
      <c r="A207" s="29"/>
      <c r="H207" s="29"/>
      <c r="I207" s="29"/>
      <c r="J207" s="29"/>
      <c r="K207" s="29"/>
      <c r="L207" s="29"/>
      <c r="M207" s="29"/>
      <c r="W207" s="19"/>
      <c r="AO207" s="19"/>
      <c r="BH207" s="19"/>
      <c r="CA207" s="19"/>
      <c r="CT207" s="19"/>
    </row>
    <row r="208" spans="1:115" ht="15.75" customHeight="1" x14ac:dyDescent="0.25">
      <c r="A208" s="29"/>
      <c r="H208" s="29"/>
      <c r="I208" s="29"/>
      <c r="J208" s="29"/>
      <c r="K208" s="29"/>
      <c r="L208" s="29"/>
      <c r="M208" s="29"/>
      <c r="W208" s="19"/>
      <c r="AO208" s="19"/>
      <c r="BH208" s="19"/>
      <c r="CA208" s="19"/>
      <c r="CT208" s="19"/>
    </row>
    <row r="209" spans="1:115" ht="15.75" customHeight="1" x14ac:dyDescent="0.25">
      <c r="A209" s="29"/>
      <c r="G209" s="29"/>
      <c r="H209" s="29"/>
      <c r="I209" s="29"/>
      <c r="J209" s="29"/>
      <c r="K209" s="29"/>
      <c r="L209" s="29"/>
      <c r="M209" s="29"/>
      <c r="W209" s="19"/>
      <c r="AO209" s="19"/>
      <c r="BH209" s="19"/>
      <c r="CA209" s="19"/>
      <c r="CT209" s="19"/>
    </row>
    <row r="210" spans="1:115" ht="15.75" customHeight="1" x14ac:dyDescent="0.25">
      <c r="A210" s="29"/>
      <c r="G210" s="29"/>
      <c r="H210" s="29"/>
      <c r="I210" s="29"/>
      <c r="J210" s="29"/>
      <c r="K210" s="29"/>
      <c r="L210" s="29"/>
      <c r="M210" s="29"/>
      <c r="W210" s="19"/>
      <c r="AO210" s="19"/>
      <c r="BH210" s="19"/>
      <c r="CA210" s="19"/>
      <c r="CT210" s="19"/>
    </row>
    <row r="211" spans="1:115" ht="15.75" customHeight="1" x14ac:dyDescent="0.25">
      <c r="A211" s="29"/>
      <c r="G211" s="29"/>
      <c r="H211" s="29"/>
      <c r="I211" s="29"/>
      <c r="J211" s="29"/>
      <c r="K211" s="29"/>
      <c r="L211" s="29"/>
      <c r="M211" s="29"/>
      <c r="W211" s="19"/>
      <c r="AO211" s="19"/>
      <c r="BH211" s="19"/>
      <c r="CA211" s="19"/>
      <c r="CT211" s="19"/>
    </row>
    <row r="212" spans="1:115" ht="15.75" customHeight="1" x14ac:dyDescent="0.25">
      <c r="A212" s="29"/>
      <c r="G212" s="29"/>
      <c r="H212" s="29"/>
      <c r="I212" s="29"/>
      <c r="J212" s="29"/>
      <c r="K212" s="29"/>
      <c r="L212" s="29"/>
      <c r="M212" s="29"/>
      <c r="W212" s="19"/>
      <c r="AO212" s="19"/>
      <c r="BH212" s="19"/>
      <c r="CA212" s="19"/>
      <c r="CT212" s="19"/>
    </row>
    <row r="213" spans="1:115" ht="15.75" customHeight="1" x14ac:dyDescent="0.25">
      <c r="A213" s="69"/>
      <c r="G213" s="29"/>
      <c r="H213" s="29"/>
      <c r="I213" s="29"/>
      <c r="J213" s="29"/>
      <c r="K213" s="29"/>
      <c r="L213" s="29"/>
      <c r="M213" s="29"/>
      <c r="W213" s="19"/>
      <c r="AO213" s="19"/>
      <c r="BH213" s="19"/>
      <c r="CA213" s="19"/>
      <c r="CT213" s="19"/>
    </row>
    <row r="214" spans="1:115" ht="15.75" customHeight="1" x14ac:dyDescent="0.25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W214" s="19"/>
      <c r="AO214" s="19"/>
      <c r="BH214" s="19"/>
      <c r="CA214" s="19"/>
      <c r="CT214" s="19"/>
    </row>
    <row r="215" spans="1:115" ht="15.75" customHeight="1" x14ac:dyDescent="0.25">
      <c r="W215" s="19"/>
      <c r="AO215" s="19"/>
      <c r="BH215" s="19"/>
      <c r="CA215" s="19"/>
      <c r="CT215" s="19"/>
    </row>
    <row r="216" spans="1:115" ht="15.75" customHeight="1" x14ac:dyDescent="0.25">
      <c r="W216" s="19"/>
      <c r="AO216" s="19"/>
      <c r="BH216" s="19"/>
      <c r="CA216" s="19"/>
      <c r="CT216" s="19"/>
    </row>
    <row r="217" spans="1:115" ht="15.75" customHeight="1" x14ac:dyDescent="0.25">
      <c r="W217" s="19"/>
      <c r="AO217" s="19"/>
      <c r="BH217" s="19"/>
      <c r="CA217" s="19"/>
      <c r="CT217" s="19"/>
    </row>
    <row r="218" spans="1:115" ht="15.75" customHeight="1" x14ac:dyDescent="0.25">
      <c r="W218" s="19"/>
      <c r="AO218" s="19"/>
      <c r="BH218" s="19"/>
      <c r="CA218" s="19"/>
      <c r="CT218" s="19"/>
    </row>
    <row r="219" spans="1:115" ht="15.75" customHeight="1" x14ac:dyDescent="0.25">
      <c r="W219" s="19"/>
      <c r="AO219" s="19"/>
      <c r="BH219" s="19"/>
      <c r="CA219" s="19"/>
      <c r="CT219" s="19"/>
    </row>
    <row r="220" spans="1:115" ht="15.75" customHeight="1" x14ac:dyDescent="0.25">
      <c r="A220" s="53"/>
      <c r="B220" s="53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19"/>
      <c r="X220" s="53"/>
      <c r="Y220" s="53"/>
      <c r="Z220" s="53"/>
      <c r="AA220" s="53"/>
      <c r="AB220" s="53"/>
      <c r="AC220" s="53"/>
      <c r="AD220" s="53"/>
      <c r="AE220" s="53"/>
      <c r="AF220" s="53"/>
      <c r="AG220" s="53"/>
      <c r="AH220" s="53"/>
      <c r="AI220" s="53"/>
      <c r="AJ220" s="53"/>
      <c r="AK220" s="53"/>
      <c r="AL220" s="53"/>
      <c r="AM220" s="53"/>
      <c r="AN220" s="53"/>
      <c r="AO220" s="19"/>
      <c r="AP220" s="53"/>
      <c r="AQ220" s="53"/>
      <c r="AR220" s="53"/>
      <c r="AS220" s="53"/>
      <c r="AT220" s="53"/>
      <c r="AU220" s="53"/>
      <c r="AV220" s="53"/>
      <c r="AW220" s="53"/>
      <c r="AX220" s="53"/>
      <c r="AY220" s="53"/>
      <c r="AZ220" s="53"/>
      <c r="BA220" s="53"/>
      <c r="BB220" s="53"/>
      <c r="BC220" s="53"/>
      <c r="BD220" s="53"/>
      <c r="BE220" s="53"/>
      <c r="BF220" s="53"/>
      <c r="BG220" s="53"/>
      <c r="BH220" s="19"/>
      <c r="BI220" s="53"/>
      <c r="BJ220" s="53"/>
      <c r="BK220" s="53"/>
      <c r="BL220" s="53"/>
      <c r="BM220" s="53"/>
      <c r="BN220" s="53"/>
      <c r="BO220" s="53"/>
      <c r="BP220" s="53"/>
      <c r="BQ220" s="53"/>
      <c r="BR220" s="53"/>
      <c r="BS220" s="53"/>
      <c r="BT220" s="53"/>
      <c r="BU220" s="53"/>
      <c r="BV220" s="53"/>
      <c r="BW220" s="53"/>
      <c r="BX220" s="53"/>
      <c r="BY220" s="53"/>
      <c r="BZ220" s="53"/>
      <c r="CA220" s="19"/>
      <c r="CB220" s="53"/>
      <c r="CC220" s="53"/>
      <c r="CD220" s="53"/>
      <c r="CE220" s="53"/>
      <c r="CF220" s="53"/>
      <c r="CG220" s="53"/>
      <c r="CH220" s="53"/>
      <c r="CI220" s="53"/>
      <c r="CJ220" s="53"/>
      <c r="CK220" s="53"/>
      <c r="CL220" s="53"/>
      <c r="CM220" s="53"/>
      <c r="CN220" s="53"/>
      <c r="CO220" s="53"/>
      <c r="CP220" s="53"/>
      <c r="CQ220" s="53"/>
      <c r="CR220" s="53"/>
      <c r="CS220" s="53"/>
      <c r="CT220" s="19"/>
      <c r="CU220" s="53"/>
      <c r="CV220" s="53"/>
      <c r="CW220" s="53"/>
      <c r="CX220" s="53"/>
      <c r="CY220" s="53"/>
      <c r="CZ220" s="53"/>
      <c r="DA220" s="53"/>
      <c r="DB220" s="53"/>
      <c r="DC220" s="53"/>
      <c r="DD220" s="53"/>
      <c r="DE220" s="53"/>
      <c r="DF220" s="53"/>
      <c r="DG220" s="53"/>
      <c r="DH220" s="53"/>
      <c r="DI220" s="53"/>
      <c r="DJ220" s="53"/>
      <c r="DK220" s="53"/>
    </row>
    <row r="221" spans="1:115" ht="15.75" customHeight="1" x14ac:dyDescent="0.25">
      <c r="B221" s="29"/>
      <c r="W221" s="19"/>
      <c r="AO221" s="19"/>
      <c r="BH221" s="19"/>
      <c r="CA221" s="19"/>
      <c r="CT221" s="19"/>
    </row>
    <row r="222" spans="1:115" ht="15.75" customHeight="1" x14ac:dyDescent="0.25">
      <c r="A222" s="29"/>
      <c r="C222" s="29"/>
      <c r="E222" s="29"/>
      <c r="W222" s="19"/>
      <c r="AO222" s="19"/>
      <c r="AV222" s="2" t="s">
        <v>76</v>
      </c>
      <c r="AW222" s="70"/>
      <c r="AX222" s="71" t="s">
        <v>49</v>
      </c>
      <c r="AY222" s="71" t="s">
        <v>77</v>
      </c>
      <c r="AZ222" s="72"/>
      <c r="BH222" s="19"/>
      <c r="BN222" s="2" t="s">
        <v>76</v>
      </c>
      <c r="BO222" s="70"/>
      <c r="BP222" s="71" t="s">
        <v>49</v>
      </c>
      <c r="BQ222" s="71" t="s">
        <v>77</v>
      </c>
      <c r="BR222" s="72"/>
      <c r="CA222" s="19"/>
      <c r="CH222" s="2" t="s">
        <v>76</v>
      </c>
      <c r="CI222" s="70"/>
      <c r="CJ222" s="71" t="s">
        <v>49</v>
      </c>
      <c r="CK222" s="71" t="s">
        <v>77</v>
      </c>
      <c r="CL222" s="72"/>
      <c r="CT222" s="19"/>
      <c r="CZ222" s="2" t="s">
        <v>76</v>
      </c>
      <c r="DA222" s="70"/>
      <c r="DB222" s="71" t="s">
        <v>49</v>
      </c>
      <c r="DC222" s="71" t="s">
        <v>77</v>
      </c>
      <c r="DD222" s="72"/>
    </row>
    <row r="223" spans="1:115" ht="15.75" customHeight="1" x14ac:dyDescent="0.25">
      <c r="A223" s="29"/>
      <c r="C223" s="29"/>
      <c r="D223" s="54" t="s">
        <v>66</v>
      </c>
      <c r="I223" s="29"/>
      <c r="J223" s="54" t="s">
        <v>67</v>
      </c>
      <c r="O223" s="29"/>
      <c r="P223" s="54" t="s">
        <v>68</v>
      </c>
      <c r="W223" s="19"/>
      <c r="AO223" s="19"/>
      <c r="AW223" s="73"/>
      <c r="AX223" s="2">
        <f t="array" ref="AX223:AY227">LINEST(AU228:AU234,AQ228:AQ234,FALSE,TRUE)</f>
        <v>-0.52794411985441092</v>
      </c>
      <c r="AY223" s="2">
        <v>0</v>
      </c>
      <c r="AZ223" s="74"/>
      <c r="BH223" s="19"/>
      <c r="BO223" s="73"/>
      <c r="BP223" s="2">
        <f t="array" ref="BP223:BQ227">LINEST(BM228:BM235,BJ228:BJ235,TRUE,TRUE)</f>
        <v>0.97381680446494223</v>
      </c>
      <c r="BQ223" s="2">
        <v>1.6126202914818126</v>
      </c>
      <c r="BR223" s="74"/>
      <c r="BS223" s="27"/>
      <c r="CA223" s="19"/>
      <c r="CI223" s="73"/>
      <c r="CJ223" s="2">
        <f t="array" ref="CJ223:CK227">LINEST(CG227:CG234,CC227:CC234,FALSE,TRUE)</f>
        <v>-0.11810688632839113</v>
      </c>
      <c r="CK223" s="2">
        <v>0</v>
      </c>
      <c r="CL223" s="74"/>
      <c r="CT223" s="19"/>
      <c r="DA223" s="73"/>
      <c r="DB223" s="2">
        <f t="array" ref="DB223:DC227">LINEST(CY228:CY235,CV228:CV235,FALSE,TRUE)</f>
        <v>2.7378200743794889E-2</v>
      </c>
      <c r="DC223" s="2">
        <v>0</v>
      </c>
      <c r="DD223" s="74"/>
      <c r="DE223" s="27"/>
    </row>
    <row r="224" spans="1:115" ht="15.75" customHeight="1" x14ac:dyDescent="0.25">
      <c r="G224" s="55" t="s">
        <v>44</v>
      </c>
      <c r="M224" s="55" t="s">
        <v>44</v>
      </c>
      <c r="S224" s="55" t="s">
        <v>44</v>
      </c>
      <c r="W224" s="19"/>
      <c r="AO224" s="19"/>
      <c r="AW224" s="73" t="s">
        <v>78</v>
      </c>
      <c r="AX224" s="2">
        <v>1.4370116183801487E-2</v>
      </c>
      <c r="AY224" s="2" t="e">
        <v>#N/A</v>
      </c>
      <c r="AZ224" s="74"/>
      <c r="BB224" s="2" t="s">
        <v>79</v>
      </c>
      <c r="BC224" s="2" t="s">
        <v>80</v>
      </c>
      <c r="BD224" s="2" t="s">
        <v>81</v>
      </c>
      <c r="BH224" s="19"/>
      <c r="BO224" s="73" t="s">
        <v>78</v>
      </c>
      <c r="BP224" s="2">
        <v>1.9033597454285414E-2</v>
      </c>
      <c r="BQ224" s="2">
        <v>6.5070132642443407E-2</v>
      </c>
      <c r="BR224" s="74"/>
      <c r="BS224" s="27"/>
      <c r="BW224" s="2" t="s">
        <v>79</v>
      </c>
      <c r="BX224" s="2" t="s">
        <v>80</v>
      </c>
      <c r="BY224" s="2" t="s">
        <v>81</v>
      </c>
      <c r="CA224" s="19"/>
      <c r="CI224" s="73" t="s">
        <v>78</v>
      </c>
      <c r="CJ224" s="2">
        <v>1.1244311257818509E-2</v>
      </c>
      <c r="CK224" s="2" t="e">
        <v>#N/A</v>
      </c>
      <c r="CL224" s="74"/>
      <c r="CN224" s="2" t="s">
        <v>79</v>
      </c>
      <c r="CO224" s="2" t="s">
        <v>80</v>
      </c>
      <c r="CP224" s="2" t="s">
        <v>81</v>
      </c>
      <c r="CT224" s="19"/>
      <c r="DA224" s="73" t="s">
        <v>78</v>
      </c>
      <c r="DB224" s="2">
        <v>2.1198420006725482E-3</v>
      </c>
      <c r="DC224" s="2" t="e">
        <v>#N/A</v>
      </c>
      <c r="DD224" s="74"/>
      <c r="DE224" s="27"/>
      <c r="DI224" s="2" t="s">
        <v>79</v>
      </c>
      <c r="DJ224" s="2" t="s">
        <v>80</v>
      </c>
      <c r="DK224" s="2" t="s">
        <v>81</v>
      </c>
    </row>
    <row r="225" spans="1:115" ht="15.75" customHeight="1" x14ac:dyDescent="0.25">
      <c r="C225" s="56" t="s">
        <v>69</v>
      </c>
      <c r="D225" s="60">
        <v>5</v>
      </c>
      <c r="E225" s="61" t="s">
        <v>16</v>
      </c>
      <c r="F225" s="62"/>
      <c r="G225" s="27">
        <f>(1-(F235/F227))*100</f>
        <v>31.160881964248443</v>
      </c>
      <c r="H225" s="27"/>
      <c r="I225" s="59" t="s">
        <v>69</v>
      </c>
      <c r="J225" s="60">
        <v>5</v>
      </c>
      <c r="K225" s="61" t="s">
        <v>16</v>
      </c>
      <c r="L225" s="62"/>
      <c r="M225" s="27">
        <f>(1-(L235/L227))*100</f>
        <v>52.745052745052746</v>
      </c>
      <c r="N225" s="27"/>
      <c r="O225" s="59" t="s">
        <v>69</v>
      </c>
      <c r="P225" s="60">
        <v>5</v>
      </c>
      <c r="Q225" s="61" t="s">
        <v>16</v>
      </c>
      <c r="R225" s="62"/>
      <c r="S225" s="27">
        <f>(1-(R235/R227))*100</f>
        <v>50.6837525102802</v>
      </c>
      <c r="W225" s="19"/>
      <c r="Z225" s="56" t="s">
        <v>69</v>
      </c>
      <c r="AA225" s="57">
        <v>5</v>
      </c>
      <c r="AB225" s="58" t="s">
        <v>16</v>
      </c>
      <c r="AC225" s="58" t="s">
        <v>70</v>
      </c>
      <c r="AE225" s="55" t="s">
        <v>44</v>
      </c>
      <c r="AO225" s="19"/>
      <c r="AW225" s="73" t="s">
        <v>82</v>
      </c>
      <c r="AX225" s="2">
        <v>0.99557442579618705</v>
      </c>
      <c r="AY225" s="2">
        <v>0.10896680113831608</v>
      </c>
      <c r="AZ225" s="74" t="s">
        <v>83</v>
      </c>
      <c r="BB225" s="2">
        <v>0</v>
      </c>
      <c r="BC225" s="17">
        <f t="shared" ref="BC225:BC237" si="175">$AX$223*BB225</f>
        <v>0</v>
      </c>
      <c r="BD225" s="17">
        <f t="shared" ref="BD225:BD237" si="176">$AS$228*(1-EXP(-$AX$231*BB225))</f>
        <v>0</v>
      </c>
      <c r="BH225" s="19"/>
      <c r="BO225" s="73" t="s">
        <v>82</v>
      </c>
      <c r="BP225" s="2">
        <v>0.99771311585865585</v>
      </c>
      <c r="BQ225" s="2">
        <v>9.9585920954809073E-2</v>
      </c>
      <c r="BR225" s="74" t="s">
        <v>83</v>
      </c>
      <c r="BS225" s="27"/>
      <c r="BW225" s="2">
        <v>0</v>
      </c>
      <c r="BX225" s="17">
        <f t="shared" ref="BX225:BX237" si="177">$BP$223*BW225+$BQ$223</f>
        <v>1.6126202914818126</v>
      </c>
      <c r="BY225" s="17">
        <f t="shared" ref="BY225:BY237" si="178">($BP$231*BP$230*BP$230*BW225)/(1+$BP$231*BP$230*BW225)</f>
        <v>0</v>
      </c>
      <c r="CA225" s="19"/>
      <c r="CI225" s="73" t="s">
        <v>82</v>
      </c>
      <c r="CJ225" s="2">
        <v>0.94033806506208595</v>
      </c>
      <c r="CK225" s="2">
        <v>8.5264211722184374E-2</v>
      </c>
      <c r="CL225" s="74" t="s">
        <v>83</v>
      </c>
      <c r="CN225" s="2">
        <v>0</v>
      </c>
      <c r="CO225" s="17">
        <f t="shared" ref="CO225:CO237" si="179">$CJ$223*CN225</f>
        <v>0</v>
      </c>
      <c r="CP225" s="17">
        <f t="shared" ref="CP225:CP237" si="180">$CE$227*(EXP(-$CJ$231*CN225))</f>
        <v>4.957246376811594</v>
      </c>
      <c r="CT225" s="19"/>
      <c r="DA225" s="73" t="s">
        <v>82</v>
      </c>
      <c r="DB225" s="2">
        <v>0.95972442352523069</v>
      </c>
      <c r="DC225" s="2">
        <v>2.0497896601376915E-2</v>
      </c>
      <c r="DD225" s="74" t="s">
        <v>83</v>
      </c>
      <c r="DE225" s="27"/>
      <c r="DI225" s="2">
        <v>0</v>
      </c>
      <c r="DJ225" s="17">
        <f t="shared" ref="DJ225:DJ237" si="181">$DB$223*DI225</f>
        <v>0</v>
      </c>
      <c r="DK225" s="17">
        <f t="shared" ref="DK225:DK237" si="182">($CX$227)/(1+($DB$231*DI225*$CX$227))</f>
        <v>4.957246376811594</v>
      </c>
    </row>
    <row r="226" spans="1:115" ht="15.75" customHeight="1" x14ac:dyDescent="0.25">
      <c r="C226" s="56" t="s">
        <v>71</v>
      </c>
      <c r="D226" s="56" t="s">
        <v>72</v>
      </c>
      <c r="E226" s="56" t="s">
        <v>73</v>
      </c>
      <c r="F226" s="56" t="s">
        <v>74</v>
      </c>
      <c r="G226" s="56" t="s">
        <v>75</v>
      </c>
      <c r="I226" s="56" t="s">
        <v>71</v>
      </c>
      <c r="J226" s="56" t="s">
        <v>72</v>
      </c>
      <c r="K226" s="56" t="s">
        <v>73</v>
      </c>
      <c r="L226" s="56" t="s">
        <v>74</v>
      </c>
      <c r="M226" s="56" t="s">
        <v>75</v>
      </c>
      <c r="O226" s="56" t="s">
        <v>71</v>
      </c>
      <c r="P226" s="56" t="s">
        <v>72</v>
      </c>
      <c r="Q226" s="56" t="s">
        <v>73</v>
      </c>
      <c r="R226" s="56" t="s">
        <v>74</v>
      </c>
      <c r="S226" s="56" t="s">
        <v>75</v>
      </c>
      <c r="W226" s="19"/>
      <c r="AA226" s="56" t="s">
        <v>72</v>
      </c>
      <c r="AB226" s="56" t="s">
        <v>74</v>
      </c>
      <c r="AC226" s="56" t="s">
        <v>74</v>
      </c>
      <c r="AE226" s="26">
        <f>(1-(AB235/AB227))*100</f>
        <v>41.404765385177598</v>
      </c>
      <c r="AO226" s="19"/>
      <c r="AQ226" s="56" t="s">
        <v>79</v>
      </c>
      <c r="AR226" s="56" t="s">
        <v>84</v>
      </c>
      <c r="AS226" s="56" t="s">
        <v>29</v>
      </c>
      <c r="AT226" s="56" t="s">
        <v>85</v>
      </c>
      <c r="AU226" s="56" t="s">
        <v>86</v>
      </c>
      <c r="AW226" s="75" t="s">
        <v>87</v>
      </c>
      <c r="AX226" s="2">
        <v>1349.7562756106281</v>
      </c>
      <c r="AY226" s="2">
        <v>6</v>
      </c>
      <c r="AZ226" s="74" t="s">
        <v>88</v>
      </c>
      <c r="BB226" s="2">
        <v>0.5</v>
      </c>
      <c r="BC226" s="17">
        <f t="shared" si="175"/>
        <v>-0.26397205992720546</v>
      </c>
      <c r="BD226" s="17">
        <f t="shared" si="176"/>
        <v>0.19047946969583485</v>
      </c>
      <c r="BH226" s="19"/>
      <c r="BJ226" s="56" t="s">
        <v>79</v>
      </c>
      <c r="BK226" s="56" t="s">
        <v>84</v>
      </c>
      <c r="BL226" s="56" t="s">
        <v>29</v>
      </c>
      <c r="BM226" s="56" t="s">
        <v>89</v>
      </c>
      <c r="BO226" s="75" t="s">
        <v>87</v>
      </c>
      <c r="BP226" s="2">
        <v>2617.6571811955864</v>
      </c>
      <c r="BQ226" s="2">
        <v>6</v>
      </c>
      <c r="BR226" s="74" t="s">
        <v>88</v>
      </c>
      <c r="BS226" s="27"/>
      <c r="BW226" s="2">
        <v>0.5</v>
      </c>
      <c r="BX226" s="17">
        <f t="shared" si="177"/>
        <v>2.0995286937142836</v>
      </c>
      <c r="BY226" s="17">
        <f t="shared" si="178"/>
        <v>0.23814868617749071</v>
      </c>
      <c r="CA226" s="19"/>
      <c r="CC226" s="56" t="s">
        <v>79</v>
      </c>
      <c r="CD226" s="56" t="s">
        <v>90</v>
      </c>
      <c r="CE226" s="56" t="s">
        <v>69</v>
      </c>
      <c r="CF226" s="56"/>
      <c r="CG226" s="56" t="s">
        <v>91</v>
      </c>
      <c r="CI226" s="75" t="s">
        <v>87</v>
      </c>
      <c r="CJ226" s="2">
        <v>110.32774016270839</v>
      </c>
      <c r="CK226" s="2">
        <v>7</v>
      </c>
      <c r="CL226" s="74" t="s">
        <v>88</v>
      </c>
      <c r="CN226" s="2">
        <v>0.5</v>
      </c>
      <c r="CO226" s="17">
        <f t="shared" si="179"/>
        <v>-5.9053443164195564E-2</v>
      </c>
      <c r="CP226" s="17">
        <f t="shared" si="180"/>
        <v>4.6729799702904264</v>
      </c>
      <c r="CT226" s="19"/>
      <c r="CV226" s="56" t="s">
        <v>79</v>
      </c>
      <c r="CW226" s="56" t="s">
        <v>92</v>
      </c>
      <c r="CX226" s="56" t="s">
        <v>93</v>
      </c>
      <c r="CY226" s="56" t="s">
        <v>94</v>
      </c>
      <c r="DA226" s="75" t="s">
        <v>87</v>
      </c>
      <c r="DB226" s="2">
        <v>166.80260228888764</v>
      </c>
      <c r="DC226" s="2">
        <v>7</v>
      </c>
      <c r="DD226" s="74" t="s">
        <v>88</v>
      </c>
      <c r="DE226" s="27"/>
      <c r="DI226" s="2">
        <v>0.5</v>
      </c>
      <c r="DJ226" s="17">
        <f t="shared" si="181"/>
        <v>1.3689100371897444E-2</v>
      </c>
      <c r="DK226" s="17">
        <f t="shared" si="182"/>
        <v>4.6422239317214213</v>
      </c>
    </row>
    <row r="227" spans="1:115" ht="15.75" customHeight="1" x14ac:dyDescent="0.25">
      <c r="C227" s="66">
        <v>0.43055555555555558</v>
      </c>
      <c r="D227" s="18">
        <v>0</v>
      </c>
      <c r="E227" s="68">
        <v>1.468</v>
      </c>
      <c r="F227" s="65">
        <f t="shared" ref="F227:F235" si="183">(E227-$C$7)/$C$6</f>
        <v>5.2090579710144924</v>
      </c>
      <c r="G227" s="65">
        <f>(1-D225/F227)*100</f>
        <v>4.0133546636989532</v>
      </c>
      <c r="I227" s="66">
        <v>0.4375</v>
      </c>
      <c r="J227" s="18">
        <v>0</v>
      </c>
      <c r="K227" s="68">
        <v>1.329</v>
      </c>
      <c r="L227" s="65">
        <f t="shared" ref="L227:L235" si="184">(K227-$C$7)/$C$6</f>
        <v>4.7054347826086955</v>
      </c>
      <c r="M227" s="65">
        <f>(1-J225/L227)*100</f>
        <v>-6.2601062601062685</v>
      </c>
      <c r="O227" s="66">
        <v>0.44444444444444442</v>
      </c>
      <c r="P227" s="18">
        <v>0</v>
      </c>
      <c r="Q227" s="68">
        <v>1.0760000000000001</v>
      </c>
      <c r="R227" s="65">
        <f t="shared" ref="R227:R235" si="185">(Q227-$C$7)/$C$6</f>
        <v>3.788768115942029</v>
      </c>
      <c r="S227" s="65">
        <f>(1-P225/R227)*100</f>
        <v>-31.969015970163529</v>
      </c>
      <c r="W227" s="19"/>
      <c r="AA227" s="18">
        <v>0</v>
      </c>
      <c r="AB227" s="65">
        <f t="shared" ref="AB227:AB235" si="186">AVERAGE(F227,L227)</f>
        <v>4.957246376811594</v>
      </c>
      <c r="AC227" s="65">
        <f t="shared" ref="AC227:AC235" si="187">STDEVA(F227,L227)</f>
        <v>0.35611537168452922</v>
      </c>
      <c r="AO227" s="19"/>
      <c r="AQ227" s="76">
        <f t="shared" ref="AQ227:AQ235" si="188">AA227</f>
        <v>0</v>
      </c>
      <c r="AR227" s="65">
        <f t="shared" ref="AR227:AR235" si="189">(AB$227-AB227)*(F$5/F$6)</f>
        <v>0</v>
      </c>
      <c r="AS227" s="65">
        <f t="shared" ref="AS227:AS234" si="190">(AB$227-AB$235)*(F$5/F$6)</f>
        <v>0.82101449275362315</v>
      </c>
      <c r="AT227" s="65">
        <f t="shared" ref="AT227:AT234" si="191">1-AR227/AS227</f>
        <v>1</v>
      </c>
      <c r="AU227" s="65">
        <f t="shared" ref="AU227:AU234" si="192">LN(AT227)</f>
        <v>0</v>
      </c>
      <c r="AW227" s="77" t="s">
        <v>95</v>
      </c>
      <c r="AX227" s="78">
        <v>16.026687137108794</v>
      </c>
      <c r="AY227" s="78">
        <v>7.1242582501903934E-2</v>
      </c>
      <c r="AZ227" s="79"/>
      <c r="BB227" s="2">
        <v>1</v>
      </c>
      <c r="BC227" s="17">
        <f t="shared" si="175"/>
        <v>-0.52794411985441092</v>
      </c>
      <c r="BD227" s="17">
        <f t="shared" si="176"/>
        <v>0.33676674949022489</v>
      </c>
      <c r="BH227" s="19"/>
      <c r="BJ227" s="76">
        <f t="shared" ref="BJ227:BJ235" si="193">AA227</f>
        <v>0</v>
      </c>
      <c r="BK227" s="65"/>
      <c r="BL227" s="65"/>
      <c r="BM227" s="65"/>
      <c r="BO227" s="77" t="s">
        <v>95</v>
      </c>
      <c r="BP227" s="78">
        <v>25.960237242021261</v>
      </c>
      <c r="BQ227" s="78">
        <v>5.9504133914504889E-2</v>
      </c>
      <c r="BR227" s="79"/>
      <c r="BS227" s="27"/>
      <c r="BW227" s="2">
        <v>1</v>
      </c>
      <c r="BX227" s="17">
        <f t="shared" si="177"/>
        <v>2.5864370959467546</v>
      </c>
      <c r="BY227" s="17">
        <f t="shared" si="178"/>
        <v>0.38663225236257065</v>
      </c>
      <c r="CA227" s="19"/>
      <c r="CC227" s="76">
        <v>0</v>
      </c>
      <c r="CD227" s="65">
        <f t="shared" ref="CD227:CD235" si="194">AB227</f>
        <v>4.957246376811594</v>
      </c>
      <c r="CE227" s="65">
        <f t="shared" ref="CE227:CE234" si="195">$AB$227</f>
        <v>4.957246376811594</v>
      </c>
      <c r="CF227" s="65"/>
      <c r="CG227" s="65">
        <f t="shared" ref="CG227:CG234" si="196">LN(CD227)-LN(CE227)</f>
        <v>0</v>
      </c>
      <c r="CI227" s="77" t="s">
        <v>95</v>
      </c>
      <c r="CJ227" s="78">
        <v>0.80208110439578129</v>
      </c>
      <c r="CK227" s="78">
        <v>5.0889900604238376E-2</v>
      </c>
      <c r="CL227" s="79"/>
      <c r="CN227" s="2">
        <v>1</v>
      </c>
      <c r="CO227" s="17">
        <f t="shared" si="179"/>
        <v>-0.11810688632839113</v>
      </c>
      <c r="CP227" s="17">
        <f t="shared" si="180"/>
        <v>4.4050144259282273</v>
      </c>
      <c r="CT227" s="19"/>
      <c r="CV227" s="76">
        <v>0</v>
      </c>
      <c r="CW227" s="65">
        <f t="shared" ref="CW227:CW235" si="197">AB227</f>
        <v>4.957246376811594</v>
      </c>
      <c r="CX227" s="65">
        <f t="shared" ref="CX227:CX235" si="198">$AB$227</f>
        <v>4.957246376811594</v>
      </c>
      <c r="CY227" s="65">
        <f t="shared" ref="CY227:CY235" si="199">1/CW227-1/CX227</f>
        <v>0</v>
      </c>
      <c r="DA227" s="77" t="s">
        <v>95</v>
      </c>
      <c r="DB227" s="78">
        <v>7.0084409402964162E-2</v>
      </c>
      <c r="DC227" s="78">
        <v>2.9411463555651749E-3</v>
      </c>
      <c r="DD227" s="79"/>
      <c r="DE227" s="27"/>
      <c r="DI227" s="2">
        <v>1</v>
      </c>
      <c r="DJ227" s="17">
        <f t="shared" si="181"/>
        <v>2.7378200743794889E-2</v>
      </c>
      <c r="DK227" s="17">
        <f t="shared" si="182"/>
        <v>4.3648471925931069</v>
      </c>
    </row>
    <row r="228" spans="1:115" ht="15.75" customHeight="1" x14ac:dyDescent="0.25">
      <c r="C228" s="66">
        <v>0.4513888888888889</v>
      </c>
      <c r="D228" s="67">
        <v>0.5</v>
      </c>
      <c r="E228" s="68">
        <v>1.3360000000000001</v>
      </c>
      <c r="F228" s="65">
        <f t="shared" si="183"/>
        <v>4.7307971014492756</v>
      </c>
      <c r="G228" s="65">
        <f t="shared" ref="G228:G235" si="200">(1-F227/F228)*100</f>
        <v>-10.109519797809586</v>
      </c>
      <c r="I228" s="66">
        <v>0.45833333333333331</v>
      </c>
      <c r="J228" s="67">
        <v>0.5</v>
      </c>
      <c r="K228" s="68">
        <v>1.1240000000000001</v>
      </c>
      <c r="L228" s="65">
        <f t="shared" si="184"/>
        <v>3.9626811594202898</v>
      </c>
      <c r="M228" s="65">
        <f t="shared" ref="M228:M235" si="201">(1-L227/L228)*100</f>
        <v>-18.743713998354217</v>
      </c>
      <c r="O228" s="66">
        <v>0.46527777777777773</v>
      </c>
      <c r="P228" s="67">
        <v>0.5</v>
      </c>
      <c r="Q228" s="68">
        <v>0.80200000000000005</v>
      </c>
      <c r="R228" s="65">
        <f t="shared" si="185"/>
        <v>2.7960144927536232</v>
      </c>
      <c r="S228" s="65">
        <f t="shared" ref="S228:S235" si="202">(1-R227/R228)*100</f>
        <v>-35.506025657638986</v>
      </c>
      <c r="W228" s="19"/>
      <c r="AA228" s="67">
        <v>0.5</v>
      </c>
      <c r="AB228" s="65">
        <f t="shared" si="186"/>
        <v>4.3467391304347824</v>
      </c>
      <c r="AC228" s="65">
        <f t="shared" si="187"/>
        <v>0.54313999134618884</v>
      </c>
      <c r="AO228" s="19"/>
      <c r="AQ228" s="76">
        <f t="shared" si="188"/>
        <v>0.5</v>
      </c>
      <c r="AR228" s="65">
        <f t="shared" si="189"/>
        <v>0.24420289855072463</v>
      </c>
      <c r="AS228" s="65">
        <f t="shared" si="190"/>
        <v>0.82101449275362315</v>
      </c>
      <c r="AT228" s="65">
        <f t="shared" si="191"/>
        <v>0.70255957634598409</v>
      </c>
      <c r="AU228" s="65">
        <f t="shared" si="192"/>
        <v>-0.3530250751836233</v>
      </c>
      <c r="BB228" s="2">
        <v>1.5</v>
      </c>
      <c r="BC228" s="17">
        <f t="shared" si="175"/>
        <v>-0.79191617978161633</v>
      </c>
      <c r="BD228" s="17">
        <f t="shared" si="176"/>
        <v>0.44911464852529931</v>
      </c>
      <c r="BH228" s="19"/>
      <c r="BJ228" s="76">
        <f t="shared" si="193"/>
        <v>0.5</v>
      </c>
      <c r="BK228" s="65">
        <f t="shared" ref="BK228:BK235" si="203">(AB$227-AB228)*(F$5/F$6)</f>
        <v>0.24420289855072463</v>
      </c>
      <c r="BL228" s="65">
        <f t="shared" ref="BL228:BL235" si="204">(AB$227-AB$235)*(F$5/F$6)</f>
        <v>0.82101449275362315</v>
      </c>
      <c r="BM228" s="65">
        <f t="shared" ref="BM228:BM235" si="205">BJ228/BK228</f>
        <v>2.0474777448071215</v>
      </c>
      <c r="BS228" s="27"/>
      <c r="BW228" s="2">
        <v>1.5</v>
      </c>
      <c r="BX228" s="17">
        <f t="shared" si="177"/>
        <v>3.0733454981792261</v>
      </c>
      <c r="BY228" s="17">
        <f t="shared" si="178"/>
        <v>0.48806748245150455</v>
      </c>
      <c r="CA228" s="19"/>
      <c r="CC228" s="76">
        <v>0.5</v>
      </c>
      <c r="CD228" s="65">
        <f t="shared" si="194"/>
        <v>4.3467391304347824</v>
      </c>
      <c r="CE228" s="65">
        <f t="shared" si="195"/>
        <v>4.957246376811594</v>
      </c>
      <c r="CF228" s="65"/>
      <c r="CG228" s="65">
        <f t="shared" si="196"/>
        <v>-0.13142448180601529</v>
      </c>
      <c r="CN228" s="2">
        <v>1.5</v>
      </c>
      <c r="CO228" s="17">
        <f t="shared" si="179"/>
        <v>-0.1771603294925867</v>
      </c>
      <c r="CP228" s="17">
        <f t="shared" si="180"/>
        <v>4.1524149934308028</v>
      </c>
      <c r="CT228" s="19"/>
      <c r="CV228" s="76">
        <v>0.5</v>
      </c>
      <c r="CW228" s="65">
        <f t="shared" si="197"/>
        <v>4.3467391304347824</v>
      </c>
      <c r="CX228" s="65">
        <f t="shared" si="198"/>
        <v>4.957246376811594</v>
      </c>
      <c r="CY228" s="65">
        <f t="shared" si="199"/>
        <v>2.833262035725273E-2</v>
      </c>
      <c r="DE228" s="27"/>
      <c r="DI228" s="2">
        <v>1.5</v>
      </c>
      <c r="DJ228" s="17">
        <f t="shared" si="181"/>
        <v>4.1067301115692331E-2</v>
      </c>
      <c r="DK228" s="17">
        <f t="shared" si="182"/>
        <v>4.118748543113548</v>
      </c>
    </row>
    <row r="229" spans="1:115" ht="15.75" customHeight="1" x14ac:dyDescent="0.25">
      <c r="C229" s="66">
        <v>0.47222222222222199</v>
      </c>
      <c r="D229" s="18">
        <v>1</v>
      </c>
      <c r="E229" s="68">
        <v>1.2889999999999999</v>
      </c>
      <c r="F229" s="65">
        <f t="shared" si="183"/>
        <v>4.5605072463768108</v>
      </c>
      <c r="G229" s="65">
        <f t="shared" si="200"/>
        <v>-3.7340112814809201</v>
      </c>
      <c r="H229" s="29"/>
      <c r="I229" s="66">
        <v>0.47916666666666702</v>
      </c>
      <c r="J229" s="18">
        <v>1</v>
      </c>
      <c r="K229" s="68">
        <v>0.97699999999999998</v>
      </c>
      <c r="L229" s="65">
        <f t="shared" si="184"/>
        <v>3.4300724637681155</v>
      </c>
      <c r="M229" s="65">
        <f t="shared" si="201"/>
        <v>-15.527622266821606</v>
      </c>
      <c r="O229" s="66">
        <v>0.48611111111111099</v>
      </c>
      <c r="P229" s="18">
        <v>1</v>
      </c>
      <c r="Q229" s="68">
        <v>0.67</v>
      </c>
      <c r="R229" s="65">
        <f t="shared" si="185"/>
        <v>2.3177536231884059</v>
      </c>
      <c r="S229" s="65">
        <f t="shared" si="202"/>
        <v>-20.634672502735651</v>
      </c>
      <c r="W229" s="19"/>
      <c r="AA229" s="18">
        <v>1</v>
      </c>
      <c r="AB229" s="65">
        <f t="shared" si="186"/>
        <v>3.9952898550724631</v>
      </c>
      <c r="AC229" s="65">
        <f t="shared" si="187"/>
        <v>0.79933810047175013</v>
      </c>
      <c r="AO229" s="19"/>
      <c r="AQ229" s="76">
        <f t="shared" si="188"/>
        <v>1</v>
      </c>
      <c r="AR229" s="65">
        <f t="shared" si="189"/>
        <v>0.38478260869565234</v>
      </c>
      <c r="AS229" s="65">
        <f t="shared" si="190"/>
        <v>0.82101449275362315</v>
      </c>
      <c r="AT229" s="65">
        <f t="shared" si="191"/>
        <v>0.53133274492497773</v>
      </c>
      <c r="AU229" s="65">
        <f t="shared" si="192"/>
        <v>-0.63236681571918563</v>
      </c>
      <c r="BB229" s="2">
        <v>2</v>
      </c>
      <c r="BC229" s="17">
        <f t="shared" si="175"/>
        <v>-1.0558882397088218</v>
      </c>
      <c r="BD229" s="17">
        <f t="shared" si="176"/>
        <v>0.53539727292938866</v>
      </c>
      <c r="BH229" s="19"/>
      <c r="BJ229" s="76">
        <f t="shared" si="193"/>
        <v>1</v>
      </c>
      <c r="BK229" s="65">
        <f t="shared" si="203"/>
        <v>0.38478260869565234</v>
      </c>
      <c r="BL229" s="65">
        <f t="shared" si="204"/>
        <v>0.82101449275362315</v>
      </c>
      <c r="BM229" s="65">
        <f t="shared" si="205"/>
        <v>2.5988700564971738</v>
      </c>
      <c r="BS229" s="27"/>
      <c r="BW229" s="2">
        <v>2</v>
      </c>
      <c r="BX229" s="17">
        <f t="shared" si="177"/>
        <v>3.5602539004116971</v>
      </c>
      <c r="BY229" s="17">
        <f t="shared" si="178"/>
        <v>0.56175768805947413</v>
      </c>
      <c r="CA229" s="19"/>
      <c r="CC229" s="76">
        <v>1</v>
      </c>
      <c r="CD229" s="65">
        <f t="shared" si="194"/>
        <v>3.9952898550724631</v>
      </c>
      <c r="CE229" s="65">
        <f t="shared" si="195"/>
        <v>4.957246376811594</v>
      </c>
      <c r="CF229" s="65"/>
      <c r="CG229" s="65">
        <f t="shared" si="196"/>
        <v>-0.21573428956226492</v>
      </c>
      <c r="CN229" s="2">
        <v>2</v>
      </c>
      <c r="CO229" s="17">
        <f t="shared" si="179"/>
        <v>-0.23621377265678226</v>
      </c>
      <c r="CP229" s="17">
        <f t="shared" si="180"/>
        <v>3.914300524460955</v>
      </c>
      <c r="CT229" s="19"/>
      <c r="CV229" s="76">
        <v>1</v>
      </c>
      <c r="CW229" s="65">
        <f t="shared" si="197"/>
        <v>3.9952898550724631</v>
      </c>
      <c r="CX229" s="65">
        <f t="shared" si="198"/>
        <v>4.957246376811594</v>
      </c>
      <c r="CY229" s="65">
        <f t="shared" si="199"/>
        <v>4.8569837093195178E-2</v>
      </c>
      <c r="DE229" s="27"/>
      <c r="DI229" s="2">
        <v>2</v>
      </c>
      <c r="DJ229" s="17">
        <f t="shared" si="181"/>
        <v>5.4756401487589777E-2</v>
      </c>
      <c r="DK229" s="17">
        <f t="shared" si="182"/>
        <v>3.8989197945827438</v>
      </c>
    </row>
    <row r="230" spans="1:115" ht="15.75" customHeight="1" x14ac:dyDescent="0.25">
      <c r="A230" s="29"/>
      <c r="B230" s="29"/>
      <c r="C230" s="66">
        <v>0.49305555555555503</v>
      </c>
      <c r="D230" s="18">
        <v>1.5</v>
      </c>
      <c r="E230" s="68">
        <v>1.2230000000000001</v>
      </c>
      <c r="F230" s="65">
        <f t="shared" si="183"/>
        <v>4.3213768115942033</v>
      </c>
      <c r="G230" s="65">
        <f t="shared" si="200"/>
        <v>-5.5336631172968609</v>
      </c>
      <c r="H230" s="29"/>
      <c r="I230" s="66">
        <v>0.5</v>
      </c>
      <c r="J230" s="18">
        <v>1.5</v>
      </c>
      <c r="K230" s="68">
        <v>0.89</v>
      </c>
      <c r="L230" s="65">
        <f t="shared" si="184"/>
        <v>3.1148550724637678</v>
      </c>
      <c r="M230" s="65">
        <f t="shared" si="201"/>
        <v>-10.119809235779908</v>
      </c>
      <c r="O230" s="66">
        <v>0.50694444444444398</v>
      </c>
      <c r="P230" s="18">
        <v>1.5</v>
      </c>
      <c r="Q230" s="68">
        <v>0.66900000000000004</v>
      </c>
      <c r="R230" s="65">
        <f t="shared" si="185"/>
        <v>2.3141304347826086</v>
      </c>
      <c r="S230" s="65">
        <f t="shared" si="202"/>
        <v>-0.15656802880852361</v>
      </c>
      <c r="W230" s="19"/>
      <c r="AA230" s="18">
        <v>1.5</v>
      </c>
      <c r="AB230" s="65">
        <f t="shared" si="186"/>
        <v>3.7181159420289855</v>
      </c>
      <c r="AC230" s="65">
        <f t="shared" si="187"/>
        <v>0.85313970338811718</v>
      </c>
      <c r="AO230" s="19"/>
      <c r="AQ230" s="76">
        <f t="shared" si="188"/>
        <v>1.5</v>
      </c>
      <c r="AR230" s="65">
        <f t="shared" si="189"/>
        <v>0.49565217391304339</v>
      </c>
      <c r="AS230" s="65">
        <f t="shared" si="190"/>
        <v>0.82101449275362315</v>
      </c>
      <c r="AT230" s="65">
        <f t="shared" si="191"/>
        <v>0.39629302736098859</v>
      </c>
      <c r="AU230" s="65">
        <f t="shared" si="192"/>
        <v>-0.92560137328575187</v>
      </c>
      <c r="BB230" s="2">
        <v>2.5</v>
      </c>
      <c r="BC230" s="17">
        <f t="shared" si="175"/>
        <v>-1.3198602996360274</v>
      </c>
      <c r="BD230" s="17">
        <f t="shared" si="176"/>
        <v>0.6016618968164178</v>
      </c>
      <c r="BH230" s="19"/>
      <c r="BJ230" s="76">
        <f t="shared" si="193"/>
        <v>1.5</v>
      </c>
      <c r="BK230" s="65">
        <f t="shared" si="203"/>
        <v>0.49565217391304339</v>
      </c>
      <c r="BL230" s="65">
        <f t="shared" si="204"/>
        <v>0.82101449275362315</v>
      </c>
      <c r="BM230" s="65">
        <f t="shared" si="205"/>
        <v>3.0263157894736845</v>
      </c>
      <c r="BO230" s="2" t="s">
        <v>29</v>
      </c>
      <c r="BP230" s="17">
        <f>1/BP223</f>
        <v>1.0268871880368136</v>
      </c>
      <c r="BS230" s="27"/>
      <c r="BW230" s="2">
        <v>2.5</v>
      </c>
      <c r="BX230" s="17">
        <f t="shared" si="177"/>
        <v>4.0471623026441677</v>
      </c>
      <c r="BY230" s="17">
        <f t="shared" si="178"/>
        <v>0.61771676375979612</v>
      </c>
      <c r="CA230" s="19"/>
      <c r="CC230" s="76">
        <v>1.5</v>
      </c>
      <c r="CD230" s="65">
        <f t="shared" si="194"/>
        <v>3.7181159420289855</v>
      </c>
      <c r="CE230" s="65">
        <f t="shared" si="195"/>
        <v>4.957246376811594</v>
      </c>
      <c r="CF230" s="65"/>
      <c r="CG230" s="65">
        <f t="shared" si="196"/>
        <v>-0.28763334781903316</v>
      </c>
      <c r="CN230" s="2">
        <v>2.5</v>
      </c>
      <c r="CO230" s="17">
        <f t="shared" si="179"/>
        <v>-0.29526721582097781</v>
      </c>
      <c r="CP230" s="17">
        <f t="shared" si="180"/>
        <v>3.6898403989087316</v>
      </c>
      <c r="CT230" s="19"/>
      <c r="CV230" s="76">
        <v>1.5</v>
      </c>
      <c r="CW230" s="65">
        <f t="shared" si="197"/>
        <v>3.7181159420289855</v>
      </c>
      <c r="CX230" s="65">
        <f t="shared" si="198"/>
        <v>4.957246376811594</v>
      </c>
      <c r="CY230" s="65">
        <f t="shared" si="199"/>
        <v>6.7228526364547792E-2</v>
      </c>
      <c r="DB230" s="17"/>
      <c r="DE230" s="27"/>
      <c r="DI230" s="2">
        <v>2.5</v>
      </c>
      <c r="DJ230" s="17">
        <f t="shared" si="181"/>
        <v>6.8445501859487223E-2</v>
      </c>
      <c r="DK230" s="17">
        <f t="shared" si="182"/>
        <v>3.7013677858365175</v>
      </c>
    </row>
    <row r="231" spans="1:115" ht="15.75" customHeight="1" x14ac:dyDescent="0.25">
      <c r="A231" s="29"/>
      <c r="C231" s="66">
        <v>0.51388888888888895</v>
      </c>
      <c r="D231" s="18">
        <v>2</v>
      </c>
      <c r="E231" s="68">
        <v>1.2090000000000001</v>
      </c>
      <c r="F231" s="65">
        <f t="shared" si="183"/>
        <v>4.2706521739130432</v>
      </c>
      <c r="G231" s="65">
        <f t="shared" si="200"/>
        <v>-1.1877492152371438</v>
      </c>
      <c r="I231" s="66">
        <v>0.52083333333333304</v>
      </c>
      <c r="J231" s="18">
        <v>2</v>
      </c>
      <c r="K231" s="68">
        <v>0.82799999999999996</v>
      </c>
      <c r="L231" s="65">
        <f t="shared" si="184"/>
        <v>2.8902173913043474</v>
      </c>
      <c r="M231" s="65">
        <f t="shared" si="201"/>
        <v>-7.7723454932932201</v>
      </c>
      <c r="O231" s="66">
        <v>0.52777777777777801</v>
      </c>
      <c r="P231" s="18">
        <v>2</v>
      </c>
      <c r="Q231" s="68">
        <v>0.63500000000000001</v>
      </c>
      <c r="R231" s="65">
        <f t="shared" si="185"/>
        <v>2.1909420289855071</v>
      </c>
      <c r="S231" s="65">
        <f t="shared" si="202"/>
        <v>-5.6226227881594149</v>
      </c>
      <c r="W231" s="19"/>
      <c r="AA231" s="18">
        <v>2</v>
      </c>
      <c r="AB231" s="65">
        <f t="shared" si="186"/>
        <v>3.5804347826086955</v>
      </c>
      <c r="AC231" s="65">
        <f t="shared" si="187"/>
        <v>0.97611479576838234</v>
      </c>
      <c r="AO231" s="19"/>
      <c r="AQ231" s="76">
        <f t="shared" si="188"/>
        <v>2</v>
      </c>
      <c r="AR231" s="65">
        <f t="shared" si="189"/>
        <v>0.55072463768115942</v>
      </c>
      <c r="AS231" s="65">
        <f t="shared" si="190"/>
        <v>0.82101449275362315</v>
      </c>
      <c r="AT231" s="65">
        <f t="shared" si="191"/>
        <v>0.32921447484554278</v>
      </c>
      <c r="AU231" s="65">
        <f t="shared" si="192"/>
        <v>-1.1110458413841908</v>
      </c>
      <c r="AW231" s="56" t="s">
        <v>96</v>
      </c>
      <c r="AX231" s="33">
        <f>-AX223</f>
        <v>0.52794411985441092</v>
      </c>
      <c r="BB231" s="2">
        <v>3</v>
      </c>
      <c r="BC231" s="17">
        <f t="shared" si="175"/>
        <v>-1.5838323595632327</v>
      </c>
      <c r="BD231" s="17">
        <f t="shared" si="176"/>
        <v>0.6525527964525365</v>
      </c>
      <c r="BH231" s="19"/>
      <c r="BJ231" s="76">
        <f t="shared" si="193"/>
        <v>2</v>
      </c>
      <c r="BK231" s="65">
        <f t="shared" si="203"/>
        <v>0.55072463768115942</v>
      </c>
      <c r="BL231" s="65">
        <f t="shared" si="204"/>
        <v>0.82101449275362315</v>
      </c>
      <c r="BM231" s="65">
        <f t="shared" si="205"/>
        <v>3.6315789473684212</v>
      </c>
      <c r="BO231" s="56" t="s">
        <v>97</v>
      </c>
      <c r="BP231" s="33">
        <f>1/(BQ223*BP230*BP230)</f>
        <v>0.58806104181345453</v>
      </c>
      <c r="BW231" s="2">
        <v>3</v>
      </c>
      <c r="BX231" s="17">
        <f t="shared" si="177"/>
        <v>4.5340707048766395</v>
      </c>
      <c r="BY231" s="17">
        <f t="shared" si="178"/>
        <v>0.66165708372684551</v>
      </c>
      <c r="CA231" s="19"/>
      <c r="CC231" s="76">
        <v>2</v>
      </c>
      <c r="CD231" s="65">
        <f t="shared" si="194"/>
        <v>3.5804347826086955</v>
      </c>
      <c r="CE231" s="65">
        <f t="shared" si="195"/>
        <v>4.957246376811594</v>
      </c>
      <c r="CF231" s="65"/>
      <c r="CG231" s="65">
        <f t="shared" si="196"/>
        <v>-0.32536617991524808</v>
      </c>
      <c r="CI231" s="56" t="s">
        <v>96</v>
      </c>
      <c r="CJ231" s="33">
        <f>-CJ223</f>
        <v>0.11810688632839113</v>
      </c>
      <c r="CN231" s="2">
        <v>3</v>
      </c>
      <c r="CO231" s="17">
        <f t="shared" si="179"/>
        <v>-0.3543206589851734</v>
      </c>
      <c r="CP231" s="17">
        <f t="shared" si="180"/>
        <v>3.478251627420426</v>
      </c>
      <c r="CT231" s="19"/>
      <c r="CV231" s="76">
        <v>2</v>
      </c>
      <c r="CW231" s="65">
        <f t="shared" si="197"/>
        <v>3.5804347826086955</v>
      </c>
      <c r="CX231" s="65">
        <f t="shared" si="198"/>
        <v>4.957246376811594</v>
      </c>
      <c r="CY231" s="65">
        <f t="shared" si="199"/>
        <v>7.7570795110412816E-2</v>
      </c>
      <c r="DA231" s="56" t="s">
        <v>97</v>
      </c>
      <c r="DB231" s="33">
        <f>DB223</f>
        <v>2.7378200743794889E-2</v>
      </c>
      <c r="DI231" s="2">
        <v>3</v>
      </c>
      <c r="DJ231" s="17">
        <f t="shared" si="181"/>
        <v>8.2134602231384662E-2</v>
      </c>
      <c r="DK231" s="17">
        <f t="shared" si="182"/>
        <v>3.5228696351580826</v>
      </c>
    </row>
    <row r="232" spans="1:115" ht="15.75" customHeight="1" x14ac:dyDescent="0.25">
      <c r="A232" s="69"/>
      <c r="C232" s="66">
        <v>0.55555555555555602</v>
      </c>
      <c r="D232" s="18">
        <v>3</v>
      </c>
      <c r="E232" s="68">
        <v>1.1539999999999999</v>
      </c>
      <c r="F232" s="65">
        <f t="shared" si="183"/>
        <v>4.0713768115942024</v>
      </c>
      <c r="G232" s="65">
        <f t="shared" si="200"/>
        <v>-4.8945448073329345</v>
      </c>
      <c r="I232" s="66">
        <v>0.5625</v>
      </c>
      <c r="J232" s="18">
        <v>3</v>
      </c>
      <c r="K232" s="68">
        <v>0.72799999999999998</v>
      </c>
      <c r="L232" s="65">
        <f t="shared" si="184"/>
        <v>2.5278985507246374</v>
      </c>
      <c r="M232" s="65">
        <f t="shared" si="201"/>
        <v>-14.332807797047442</v>
      </c>
      <c r="O232" s="66">
        <v>0.56944444444444398</v>
      </c>
      <c r="P232" s="18">
        <v>3</v>
      </c>
      <c r="Q232" s="80">
        <v>0.58799999999999997</v>
      </c>
      <c r="R232" s="65">
        <f t="shared" si="185"/>
        <v>2.0206521739130432</v>
      </c>
      <c r="S232" s="65">
        <f t="shared" si="202"/>
        <v>-8.4274699659315111</v>
      </c>
      <c r="W232" s="19"/>
      <c r="AA232" s="18">
        <v>3</v>
      </c>
      <c r="AB232" s="65">
        <f t="shared" si="186"/>
        <v>3.2996376811594201</v>
      </c>
      <c r="AC232" s="65">
        <f t="shared" si="187"/>
        <v>1.0914039448748856</v>
      </c>
      <c r="AO232" s="19"/>
      <c r="AQ232" s="76">
        <f t="shared" si="188"/>
        <v>3</v>
      </c>
      <c r="AR232" s="65">
        <f t="shared" si="189"/>
        <v>0.66304347826086962</v>
      </c>
      <c r="AS232" s="65">
        <f t="shared" si="190"/>
        <v>0.82101449275362315</v>
      </c>
      <c r="AT232" s="65">
        <f t="shared" si="191"/>
        <v>0.19240953221535739</v>
      </c>
      <c r="AU232" s="65">
        <f t="shared" si="192"/>
        <v>-1.6481291982389177</v>
      </c>
      <c r="AW232" s="56" t="s">
        <v>98</v>
      </c>
      <c r="AX232" s="33">
        <f>AX225</f>
        <v>0.99557442579618705</v>
      </c>
      <c r="BB232" s="2">
        <v>3.5</v>
      </c>
      <c r="BC232" s="17">
        <f t="shared" si="175"/>
        <v>-1.8478044194904382</v>
      </c>
      <c r="BD232" s="17">
        <f t="shared" si="176"/>
        <v>0.69163675277573033</v>
      </c>
      <c r="BH232" s="19"/>
      <c r="BJ232" s="76">
        <f t="shared" si="193"/>
        <v>3</v>
      </c>
      <c r="BK232" s="65">
        <f t="shared" si="203"/>
        <v>0.66304347826086962</v>
      </c>
      <c r="BL232" s="65">
        <f t="shared" si="204"/>
        <v>0.82101449275362315</v>
      </c>
      <c r="BM232" s="65">
        <f t="shared" si="205"/>
        <v>4.5245901639344259</v>
      </c>
      <c r="BO232" s="56" t="s">
        <v>98</v>
      </c>
      <c r="BP232" s="33">
        <f>BP225</f>
        <v>0.99771311585865585</v>
      </c>
      <c r="BW232" s="2">
        <v>3.5</v>
      </c>
      <c r="BX232" s="17">
        <f t="shared" si="177"/>
        <v>5.0209791071091106</v>
      </c>
      <c r="BY232" s="17">
        <f t="shared" si="178"/>
        <v>0.69707519695599118</v>
      </c>
      <c r="CA232" s="19"/>
      <c r="CC232" s="76">
        <v>3</v>
      </c>
      <c r="CD232" s="65">
        <f t="shared" si="194"/>
        <v>3.2996376811594201</v>
      </c>
      <c r="CE232" s="65">
        <f t="shared" si="195"/>
        <v>4.957246376811594</v>
      </c>
      <c r="CF232" s="65"/>
      <c r="CG232" s="65">
        <f t="shared" si="196"/>
        <v>-0.40703775175312473</v>
      </c>
      <c r="CI232" s="56" t="s">
        <v>98</v>
      </c>
      <c r="CJ232" s="33">
        <f>CJ225</f>
        <v>0.94033806506208595</v>
      </c>
      <c r="CN232" s="2">
        <v>3.5</v>
      </c>
      <c r="CO232" s="17">
        <f t="shared" si="179"/>
        <v>-0.41337410214936893</v>
      </c>
      <c r="CP232" s="17">
        <f t="shared" si="180"/>
        <v>3.278796120079039</v>
      </c>
      <c r="CT232" s="19"/>
      <c r="CV232" s="76">
        <v>3</v>
      </c>
      <c r="CW232" s="65">
        <f t="shared" si="197"/>
        <v>3.2996376811594201</v>
      </c>
      <c r="CX232" s="65">
        <f t="shared" si="198"/>
        <v>4.957246376811594</v>
      </c>
      <c r="CY232" s="65">
        <f t="shared" si="199"/>
        <v>0.10133868344653996</v>
      </c>
      <c r="DA232" s="56" t="s">
        <v>98</v>
      </c>
      <c r="DB232" s="33">
        <f>DB225</f>
        <v>0.95972442352523069</v>
      </c>
      <c r="DI232" s="2">
        <v>3.5</v>
      </c>
      <c r="DJ232" s="17">
        <f t="shared" si="181"/>
        <v>9.5823702603282115E-2</v>
      </c>
      <c r="DK232" s="17">
        <f t="shared" si="182"/>
        <v>3.360795551865976</v>
      </c>
    </row>
    <row r="233" spans="1:115" ht="15.75" customHeight="1" x14ac:dyDescent="0.25">
      <c r="A233" s="29"/>
      <c r="C233" s="66">
        <v>0.59722222222222299</v>
      </c>
      <c r="D233" s="18">
        <v>4</v>
      </c>
      <c r="E233" s="68">
        <v>1.115</v>
      </c>
      <c r="F233" s="65">
        <f t="shared" si="183"/>
        <v>3.9300724637681155</v>
      </c>
      <c r="G233" s="65">
        <f t="shared" si="200"/>
        <v>-3.5954641836452472</v>
      </c>
      <c r="I233" s="66">
        <v>0.60416666666666696</v>
      </c>
      <c r="J233" s="18">
        <v>4</v>
      </c>
      <c r="K233" s="68">
        <v>0.68100000000000005</v>
      </c>
      <c r="L233" s="65">
        <f t="shared" si="184"/>
        <v>2.357608695652174</v>
      </c>
      <c r="M233" s="65">
        <f t="shared" si="201"/>
        <v>-7.2229906254802412</v>
      </c>
      <c r="O233" s="66">
        <v>0.61111111111111105</v>
      </c>
      <c r="P233" s="18">
        <v>4</v>
      </c>
      <c r="Q233" s="68">
        <v>0.57199999999999995</v>
      </c>
      <c r="R233" s="65">
        <f t="shared" si="185"/>
        <v>1.9626811594202895</v>
      </c>
      <c r="S233" s="65">
        <f t="shared" si="202"/>
        <v>-2.9536643898836923</v>
      </c>
      <c r="W233" s="19"/>
      <c r="AA233" s="18">
        <v>4</v>
      </c>
      <c r="AB233" s="65">
        <f t="shared" si="186"/>
        <v>3.1438405797101447</v>
      </c>
      <c r="AC233" s="65">
        <f t="shared" si="187"/>
        <v>1.1118997936049331</v>
      </c>
      <c r="AO233" s="19"/>
      <c r="AQ233" s="76">
        <f t="shared" si="188"/>
        <v>4</v>
      </c>
      <c r="AR233" s="65">
        <f t="shared" si="189"/>
        <v>0.72536231884057978</v>
      </c>
      <c r="AS233" s="65">
        <f t="shared" si="190"/>
        <v>0.82101449275362315</v>
      </c>
      <c r="AT233" s="65">
        <f t="shared" si="191"/>
        <v>0.11650485436893188</v>
      </c>
      <c r="AU233" s="65">
        <f t="shared" si="192"/>
        <v>-2.1498223384416368</v>
      </c>
      <c r="BB233" s="2">
        <v>4</v>
      </c>
      <c r="BC233" s="17">
        <f t="shared" si="175"/>
        <v>-2.1117764794176437</v>
      </c>
      <c r="BD233" s="17">
        <f t="shared" si="176"/>
        <v>0.72165303570245576</v>
      </c>
      <c r="BH233" s="19"/>
      <c r="BJ233" s="76">
        <f t="shared" si="193"/>
        <v>4</v>
      </c>
      <c r="BK233" s="65">
        <f t="shared" si="203"/>
        <v>0.72536231884057978</v>
      </c>
      <c r="BL233" s="65">
        <f t="shared" si="204"/>
        <v>0.82101449275362315</v>
      </c>
      <c r="BM233" s="65">
        <f t="shared" si="205"/>
        <v>5.5144855144855143</v>
      </c>
      <c r="BW233" s="2">
        <v>4</v>
      </c>
      <c r="BX233" s="17">
        <f t="shared" si="177"/>
        <v>5.5078875093415816</v>
      </c>
      <c r="BY233" s="17">
        <f t="shared" si="178"/>
        <v>0.72623124441373421</v>
      </c>
      <c r="CA233" s="19"/>
      <c r="CC233" s="76">
        <v>4</v>
      </c>
      <c r="CD233" s="65">
        <f t="shared" si="194"/>
        <v>3.1438405797101447</v>
      </c>
      <c r="CE233" s="65">
        <f t="shared" si="195"/>
        <v>4.957246376811594</v>
      </c>
      <c r="CF233" s="65"/>
      <c r="CG233" s="65">
        <f t="shared" si="196"/>
        <v>-0.45540525352745354</v>
      </c>
      <c r="CN233" s="2">
        <v>4</v>
      </c>
      <c r="CO233" s="17">
        <f t="shared" si="179"/>
        <v>-0.47242754531356451</v>
      </c>
      <c r="CP233" s="17">
        <f t="shared" si="180"/>
        <v>3.0907781117084534</v>
      </c>
      <c r="CT233" s="19"/>
      <c r="CV233" s="76">
        <v>4</v>
      </c>
      <c r="CW233" s="65">
        <f t="shared" si="197"/>
        <v>3.1438405797101447</v>
      </c>
      <c r="CX233" s="65">
        <f t="shared" si="198"/>
        <v>4.957246376811594</v>
      </c>
      <c r="CY233" s="65">
        <f t="shared" si="199"/>
        <v>0.11635739248321036</v>
      </c>
      <c r="DI233" s="2">
        <v>4</v>
      </c>
      <c r="DJ233" s="17">
        <f t="shared" si="181"/>
        <v>0.10951280297517955</v>
      </c>
      <c r="DK233" s="17">
        <f t="shared" si="182"/>
        <v>3.2129784073398295</v>
      </c>
    </row>
    <row r="234" spans="1:115" ht="15.75" customHeight="1" x14ac:dyDescent="0.25">
      <c r="A234" s="29"/>
      <c r="C234" s="66">
        <v>0.63888888888888895</v>
      </c>
      <c r="D234" s="18">
        <v>5</v>
      </c>
      <c r="E234" s="68">
        <v>1.0780000000000001</v>
      </c>
      <c r="F234" s="65">
        <f t="shared" si="183"/>
        <v>3.7960144927536232</v>
      </c>
      <c r="G234" s="65">
        <f t="shared" si="200"/>
        <v>-3.5315452896821364</v>
      </c>
      <c r="I234" s="66">
        <v>0.64583333333333304</v>
      </c>
      <c r="J234" s="18">
        <v>5</v>
      </c>
      <c r="K234" s="68">
        <v>0.68100000000000005</v>
      </c>
      <c r="L234" s="65">
        <f t="shared" si="184"/>
        <v>2.357608695652174</v>
      </c>
      <c r="M234" s="65">
        <f t="shared" si="201"/>
        <v>0</v>
      </c>
      <c r="O234" s="66">
        <v>0.65277777777777701</v>
      </c>
      <c r="P234" s="18">
        <v>5</v>
      </c>
      <c r="Q234" s="68">
        <v>0.56399999999999995</v>
      </c>
      <c r="R234" s="65">
        <f t="shared" si="185"/>
        <v>1.9336956521739128</v>
      </c>
      <c r="S234" s="65">
        <f t="shared" si="202"/>
        <v>-1.498969458497279</v>
      </c>
      <c r="W234" s="19"/>
      <c r="AA234" s="18">
        <v>5</v>
      </c>
      <c r="AB234" s="65">
        <f t="shared" si="186"/>
        <v>3.0768115942028986</v>
      </c>
      <c r="AC234" s="65">
        <f t="shared" si="187"/>
        <v>1.0171064932284766</v>
      </c>
      <c r="AO234" s="19"/>
      <c r="AQ234" s="76">
        <f t="shared" si="188"/>
        <v>5</v>
      </c>
      <c r="AR234" s="65">
        <f t="shared" si="189"/>
        <v>0.75217391304347814</v>
      </c>
      <c r="AS234" s="65">
        <f t="shared" si="190"/>
        <v>0.82101449275362315</v>
      </c>
      <c r="AT234" s="65">
        <f t="shared" si="191"/>
        <v>8.3848190644307263E-2</v>
      </c>
      <c r="AU234" s="65">
        <f t="shared" si="192"/>
        <v>-2.478747369427464</v>
      </c>
      <c r="BB234" s="2">
        <v>4.5</v>
      </c>
      <c r="BC234" s="17">
        <f t="shared" si="175"/>
        <v>-2.375748539344849</v>
      </c>
      <c r="BD234" s="17">
        <f t="shared" si="176"/>
        <v>0.74470539082451248</v>
      </c>
      <c r="BH234" s="19"/>
      <c r="BJ234" s="76">
        <f t="shared" si="193"/>
        <v>5</v>
      </c>
      <c r="BK234" s="65">
        <f t="shared" si="203"/>
        <v>0.75217391304347814</v>
      </c>
      <c r="BL234" s="65">
        <f t="shared" si="204"/>
        <v>0.82101449275362315</v>
      </c>
      <c r="BM234" s="65">
        <f t="shared" si="205"/>
        <v>6.6473988439306373</v>
      </c>
      <c r="BW234" s="2">
        <v>4.5</v>
      </c>
      <c r="BX234" s="17">
        <f t="shared" si="177"/>
        <v>5.9947959115740526</v>
      </c>
      <c r="BY234" s="17">
        <f t="shared" si="178"/>
        <v>0.75065107576255008</v>
      </c>
      <c r="CA234" s="19"/>
      <c r="CC234" s="76">
        <v>5</v>
      </c>
      <c r="CD234" s="65">
        <f t="shared" si="194"/>
        <v>3.0768115942028986</v>
      </c>
      <c r="CE234" s="65">
        <f t="shared" si="195"/>
        <v>4.957246376811594</v>
      </c>
      <c r="CF234" s="65"/>
      <c r="CG234" s="65">
        <f t="shared" si="196"/>
        <v>-0.47695655649779645</v>
      </c>
      <c r="CN234" s="2">
        <v>4.5</v>
      </c>
      <c r="CO234" s="17">
        <f t="shared" si="179"/>
        <v>-0.53148098847776004</v>
      </c>
      <c r="CP234" s="17">
        <f t="shared" si="180"/>
        <v>2.9135417348199715</v>
      </c>
      <c r="CT234" s="19"/>
      <c r="CV234" s="76">
        <v>5</v>
      </c>
      <c r="CW234" s="65">
        <f t="shared" si="197"/>
        <v>3.0768115942028986</v>
      </c>
      <c r="CX234" s="65">
        <f t="shared" si="198"/>
        <v>4.957246376811594</v>
      </c>
      <c r="CY234" s="65">
        <f t="shared" si="199"/>
        <v>0.12328688176763591</v>
      </c>
      <c r="DI234" s="2">
        <v>4.5</v>
      </c>
      <c r="DJ234" s="17">
        <f t="shared" si="181"/>
        <v>0.12320190334707699</v>
      </c>
      <c r="DK234" s="17">
        <f t="shared" si="182"/>
        <v>3.0776162757242451</v>
      </c>
    </row>
    <row r="235" spans="1:115" ht="15.75" customHeight="1" x14ac:dyDescent="0.25">
      <c r="A235" s="29"/>
      <c r="C235" s="66">
        <v>0.68055555555555602</v>
      </c>
      <c r="D235" s="18">
        <v>6</v>
      </c>
      <c r="E235" s="68">
        <v>1.02</v>
      </c>
      <c r="F235" s="65">
        <f t="shared" si="183"/>
        <v>3.5858695652173913</v>
      </c>
      <c r="G235" s="65">
        <f t="shared" si="200"/>
        <v>-5.860361725775487</v>
      </c>
      <c r="I235" s="66">
        <v>0.6875</v>
      </c>
      <c r="J235" s="18">
        <v>6</v>
      </c>
      <c r="K235" s="68">
        <v>0.64400000000000002</v>
      </c>
      <c r="L235" s="65">
        <f t="shared" si="184"/>
        <v>2.2235507246376809</v>
      </c>
      <c r="M235" s="65">
        <f t="shared" si="201"/>
        <v>-6.0290043995437692</v>
      </c>
      <c r="O235" s="66">
        <v>0.69444444444444398</v>
      </c>
      <c r="P235" s="18">
        <v>6</v>
      </c>
      <c r="Q235" s="68">
        <v>0.54600000000000004</v>
      </c>
      <c r="R235" s="65">
        <f t="shared" si="185"/>
        <v>1.8684782608695651</v>
      </c>
      <c r="S235" s="65">
        <f t="shared" si="202"/>
        <v>-3.4904013961605473</v>
      </c>
      <c r="W235" s="19"/>
      <c r="AA235" s="18">
        <v>6</v>
      </c>
      <c r="AB235" s="65">
        <f t="shared" si="186"/>
        <v>2.9047101449275363</v>
      </c>
      <c r="AC235" s="65">
        <f t="shared" si="187"/>
        <v>0.96330489031210642</v>
      </c>
      <c r="AO235" s="19"/>
      <c r="AQ235" s="76">
        <f t="shared" si="188"/>
        <v>6</v>
      </c>
      <c r="AR235" s="65">
        <f t="shared" si="189"/>
        <v>0.82101449275362315</v>
      </c>
      <c r="BB235" s="2">
        <v>5</v>
      </c>
      <c r="BC235" s="17">
        <f t="shared" si="175"/>
        <v>-2.6397205992720547</v>
      </c>
      <c r="BD235" s="17">
        <f t="shared" si="176"/>
        <v>0.76240948423177013</v>
      </c>
      <c r="BH235" s="19"/>
      <c r="BJ235" s="76">
        <f t="shared" si="193"/>
        <v>6</v>
      </c>
      <c r="BK235" s="65">
        <f t="shared" si="203"/>
        <v>0.82101449275362315</v>
      </c>
      <c r="BL235" s="65">
        <f t="shared" si="204"/>
        <v>0.82101449275362315</v>
      </c>
      <c r="BM235" s="65">
        <f t="shared" si="205"/>
        <v>7.3080317740511918</v>
      </c>
      <c r="BW235" s="2">
        <v>5</v>
      </c>
      <c r="BX235" s="17">
        <f t="shared" si="177"/>
        <v>6.4817043138065236</v>
      </c>
      <c r="BY235" s="17">
        <f t="shared" si="178"/>
        <v>0.77140205074606982</v>
      </c>
      <c r="CA235" s="19"/>
      <c r="CC235" s="76">
        <v>6</v>
      </c>
      <c r="CD235" s="65">
        <f t="shared" si="194"/>
        <v>2.9047101449275363</v>
      </c>
      <c r="CF235" s="65"/>
      <c r="CN235" s="2">
        <v>5</v>
      </c>
      <c r="CO235" s="17">
        <f t="shared" si="179"/>
        <v>-0.59053443164195563</v>
      </c>
      <c r="CP235" s="17">
        <f t="shared" si="180"/>
        <v>2.7464687317348551</v>
      </c>
      <c r="CT235" s="19"/>
      <c r="CV235" s="76">
        <v>6</v>
      </c>
      <c r="CW235" s="65">
        <f t="shared" si="197"/>
        <v>2.9047101449275363</v>
      </c>
      <c r="CX235" s="65">
        <f t="shared" si="198"/>
        <v>4.957246376811594</v>
      </c>
      <c r="CY235" s="65">
        <f t="shared" si="199"/>
        <v>0.14254353556578542</v>
      </c>
      <c r="DI235" s="2">
        <v>5</v>
      </c>
      <c r="DJ235" s="17">
        <f t="shared" si="181"/>
        <v>0.13689100371897445</v>
      </c>
      <c r="DK235" s="17">
        <f t="shared" si="182"/>
        <v>2.9531986143394171</v>
      </c>
    </row>
    <row r="236" spans="1:115" ht="15.75" customHeight="1" x14ac:dyDescent="0.25">
      <c r="A236" s="29"/>
      <c r="H236" s="29"/>
      <c r="I236" s="29"/>
      <c r="J236" s="29"/>
      <c r="K236" s="29"/>
      <c r="L236" s="29"/>
      <c r="M236" s="29"/>
      <c r="W236" s="19"/>
      <c r="AO236" s="19"/>
      <c r="BB236" s="2">
        <v>5.5</v>
      </c>
      <c r="BC236" s="17">
        <f t="shared" si="175"/>
        <v>-2.90369265919926</v>
      </c>
      <c r="BD236" s="17">
        <f t="shared" si="176"/>
        <v>0.77600613939838281</v>
      </c>
      <c r="BH236" s="19"/>
      <c r="BW236" s="2">
        <v>5.5</v>
      </c>
      <c r="BX236" s="17">
        <f t="shared" si="177"/>
        <v>6.9686127160389946</v>
      </c>
      <c r="BY236" s="17">
        <f t="shared" si="178"/>
        <v>0.78925321640291057</v>
      </c>
      <c r="CA236" s="19"/>
      <c r="CN236" s="2">
        <v>5.5</v>
      </c>
      <c r="CO236" s="17">
        <f t="shared" si="179"/>
        <v>-0.64958787480615121</v>
      </c>
      <c r="CP236" s="17">
        <f t="shared" si="180"/>
        <v>2.5889762979020294</v>
      </c>
      <c r="CT236" s="19"/>
      <c r="DI236" s="2">
        <v>5.5</v>
      </c>
      <c r="DJ236" s="17">
        <f t="shared" si="181"/>
        <v>0.15058010409087189</v>
      </c>
      <c r="DK236" s="17">
        <f t="shared" si="182"/>
        <v>2.8384496540167925</v>
      </c>
    </row>
    <row r="237" spans="1:115" ht="15.75" customHeight="1" x14ac:dyDescent="0.25">
      <c r="A237" s="29"/>
      <c r="H237" s="29"/>
      <c r="I237" s="29"/>
      <c r="J237" s="29"/>
      <c r="K237" s="29"/>
      <c r="L237" s="29"/>
      <c r="M237" s="29"/>
      <c r="W237" s="19"/>
      <c r="AO237" s="19"/>
      <c r="BB237" s="2">
        <v>6</v>
      </c>
      <c r="BC237" s="17">
        <f t="shared" si="175"/>
        <v>-3.1676647191264653</v>
      </c>
      <c r="BD237" s="17">
        <f t="shared" si="176"/>
        <v>0.78644830254490061</v>
      </c>
      <c r="BH237" s="19"/>
      <c r="BW237" s="2">
        <v>6</v>
      </c>
      <c r="BX237" s="17">
        <f t="shared" si="177"/>
        <v>7.4555211182714665</v>
      </c>
      <c r="BY237" s="17">
        <f t="shared" si="178"/>
        <v>0.8047727187433783</v>
      </c>
      <c r="CA237" s="19"/>
      <c r="CN237" s="2">
        <v>6</v>
      </c>
      <c r="CO237" s="17">
        <f t="shared" si="179"/>
        <v>-0.7086413179703468</v>
      </c>
      <c r="CP237" s="17">
        <f t="shared" si="180"/>
        <v>2.4405150488877241</v>
      </c>
      <c r="CT237" s="19"/>
      <c r="DI237" s="2">
        <v>6</v>
      </c>
      <c r="DJ237" s="17">
        <f t="shared" si="181"/>
        <v>0.16426920446276932</v>
      </c>
      <c r="DK237" s="17">
        <f t="shared" si="182"/>
        <v>2.7322844934982267</v>
      </c>
    </row>
    <row r="238" spans="1:115" ht="15.75" customHeight="1" x14ac:dyDescent="0.25">
      <c r="A238" s="29"/>
      <c r="H238" s="29"/>
      <c r="I238" s="29"/>
      <c r="J238" s="29"/>
      <c r="K238" s="29"/>
      <c r="L238" s="29"/>
      <c r="M238" s="29"/>
      <c r="W238" s="19"/>
      <c r="AO238" s="19"/>
      <c r="BH238" s="19"/>
      <c r="CA238" s="19"/>
      <c r="CT238" s="19"/>
    </row>
    <row r="239" spans="1:115" ht="15.75" customHeight="1" x14ac:dyDescent="0.25">
      <c r="A239" s="29"/>
      <c r="H239" s="29"/>
      <c r="I239" s="29"/>
      <c r="J239" s="29"/>
      <c r="K239" s="29"/>
      <c r="L239" s="29"/>
      <c r="M239" s="29"/>
      <c r="W239" s="19"/>
      <c r="AO239" s="19"/>
      <c r="BH239" s="19"/>
      <c r="CA239" s="19"/>
      <c r="CT239" s="19"/>
    </row>
    <row r="240" spans="1:115" ht="15.75" customHeight="1" x14ac:dyDescent="0.25">
      <c r="A240" s="29"/>
      <c r="H240" s="29"/>
      <c r="I240" s="29"/>
      <c r="J240" s="29"/>
      <c r="K240" s="29"/>
      <c r="L240" s="29"/>
      <c r="M240" s="29"/>
      <c r="W240" s="19"/>
      <c r="AO240" s="19"/>
      <c r="BH240" s="19"/>
      <c r="CA240" s="19"/>
      <c r="CT240" s="19"/>
    </row>
    <row r="241" spans="1:115" ht="15.75" customHeight="1" x14ac:dyDescent="0.25">
      <c r="A241" s="29"/>
      <c r="H241" s="29"/>
      <c r="I241" s="29"/>
      <c r="J241" s="29"/>
      <c r="K241" s="29"/>
      <c r="L241" s="29"/>
      <c r="M241" s="29"/>
      <c r="W241" s="19"/>
      <c r="AO241" s="19"/>
      <c r="BH241" s="19"/>
      <c r="CA241" s="19"/>
      <c r="CT241" s="19"/>
    </row>
    <row r="242" spans="1:115" ht="15.75" customHeight="1" x14ac:dyDescent="0.25">
      <c r="A242" s="29"/>
      <c r="H242" s="29"/>
      <c r="I242" s="29"/>
      <c r="J242" s="29"/>
      <c r="K242" s="29"/>
      <c r="L242" s="29"/>
      <c r="M242" s="29"/>
      <c r="W242" s="19"/>
      <c r="AO242" s="19"/>
      <c r="BH242" s="19"/>
      <c r="CA242" s="19"/>
      <c r="CT242" s="19"/>
    </row>
    <row r="243" spans="1:115" ht="15.75" customHeight="1" x14ac:dyDescent="0.25">
      <c r="A243" s="29"/>
      <c r="G243" s="29"/>
      <c r="H243" s="29"/>
      <c r="I243" s="29"/>
      <c r="J243" s="29"/>
      <c r="K243" s="29"/>
      <c r="L243" s="29"/>
      <c r="M243" s="29"/>
      <c r="W243" s="19"/>
      <c r="AO243" s="19"/>
      <c r="BH243" s="19"/>
      <c r="CA243" s="19"/>
      <c r="CT243" s="19"/>
    </row>
    <row r="244" spans="1:115" ht="15.75" customHeight="1" x14ac:dyDescent="0.25">
      <c r="A244" s="29"/>
      <c r="G244" s="29"/>
      <c r="H244" s="29"/>
      <c r="I244" s="29"/>
      <c r="J244" s="29"/>
      <c r="K244" s="29"/>
      <c r="L244" s="29"/>
      <c r="M244" s="29"/>
      <c r="W244" s="19"/>
      <c r="AO244" s="19"/>
      <c r="BH244" s="19"/>
      <c r="CA244" s="19"/>
      <c r="CT244" s="19"/>
    </row>
    <row r="245" spans="1:115" ht="15.75" customHeight="1" x14ac:dyDescent="0.25">
      <c r="A245" s="29"/>
      <c r="G245" s="29"/>
      <c r="H245" s="29"/>
      <c r="I245" s="29"/>
      <c r="J245" s="29"/>
      <c r="K245" s="29"/>
      <c r="L245" s="29"/>
      <c r="M245" s="29"/>
      <c r="W245" s="19"/>
      <c r="AO245" s="19"/>
      <c r="BH245" s="19"/>
      <c r="CA245" s="19"/>
      <c r="CT245" s="19"/>
    </row>
    <row r="246" spans="1:115" ht="15.75" customHeight="1" x14ac:dyDescent="0.25">
      <c r="A246" s="29"/>
      <c r="G246" s="29"/>
      <c r="H246" s="29"/>
      <c r="I246" s="29"/>
      <c r="J246" s="29"/>
      <c r="K246" s="29"/>
      <c r="L246" s="29"/>
      <c r="M246" s="29"/>
      <c r="W246" s="19"/>
      <c r="AO246" s="19"/>
      <c r="BH246" s="19"/>
      <c r="CA246" s="19"/>
      <c r="CT246" s="19"/>
    </row>
    <row r="247" spans="1:115" ht="15.75" customHeight="1" x14ac:dyDescent="0.25">
      <c r="A247" s="69"/>
      <c r="G247" s="29"/>
      <c r="H247" s="29"/>
      <c r="I247" s="29"/>
      <c r="J247" s="29"/>
      <c r="K247" s="29"/>
      <c r="L247" s="29"/>
      <c r="M247" s="29"/>
      <c r="W247" s="19"/>
      <c r="AO247" s="19"/>
      <c r="BH247" s="19"/>
      <c r="CA247" s="19"/>
      <c r="CT247" s="19"/>
    </row>
    <row r="248" spans="1:115" ht="15.75" customHeight="1" x14ac:dyDescent="0.25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W248" s="19"/>
      <c r="AO248" s="19"/>
      <c r="BH248" s="19"/>
      <c r="CA248" s="19"/>
      <c r="CT248" s="19"/>
    </row>
    <row r="249" spans="1:115" ht="15.75" customHeight="1" x14ac:dyDescent="0.25">
      <c r="W249" s="19"/>
      <c r="AO249" s="19"/>
      <c r="BH249" s="19"/>
      <c r="CA249" s="19"/>
      <c r="CT249" s="19"/>
    </row>
    <row r="250" spans="1:115" ht="15.75" customHeight="1" x14ac:dyDescent="0.25">
      <c r="W250" s="19"/>
      <c r="AO250" s="19"/>
      <c r="BH250" s="19"/>
      <c r="CA250" s="19"/>
      <c r="CT250" s="19"/>
    </row>
    <row r="251" spans="1:115" ht="15.75" customHeight="1" x14ac:dyDescent="0.25">
      <c r="W251" s="19"/>
      <c r="AO251" s="19"/>
      <c r="BH251" s="19"/>
      <c r="CA251" s="19"/>
      <c r="CT251" s="19"/>
    </row>
    <row r="252" spans="1:115" ht="15.75" customHeight="1" x14ac:dyDescent="0.25">
      <c r="W252" s="19"/>
      <c r="AO252" s="19"/>
      <c r="BH252" s="19"/>
      <c r="CA252" s="19"/>
      <c r="CT252" s="19"/>
    </row>
    <row r="253" spans="1:115" ht="15.75" customHeight="1" x14ac:dyDescent="0.25">
      <c r="W253" s="19"/>
      <c r="AO253" s="19"/>
      <c r="BH253" s="19"/>
      <c r="CA253" s="19"/>
      <c r="CT253" s="19"/>
    </row>
    <row r="254" spans="1:115" ht="15.75" customHeight="1" x14ac:dyDescent="0.25">
      <c r="A254" s="53"/>
      <c r="B254" s="53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19"/>
      <c r="X254" s="53"/>
      <c r="Y254" s="53"/>
      <c r="Z254" s="53"/>
      <c r="AA254" s="53"/>
      <c r="AB254" s="53"/>
      <c r="AC254" s="53"/>
      <c r="AD254" s="53"/>
      <c r="AE254" s="53"/>
      <c r="AF254" s="53"/>
      <c r="AG254" s="53"/>
      <c r="AH254" s="53"/>
      <c r="AI254" s="53"/>
      <c r="AJ254" s="53"/>
      <c r="AK254" s="53"/>
      <c r="AL254" s="53"/>
      <c r="AM254" s="53"/>
      <c r="AN254" s="53"/>
      <c r="AO254" s="19"/>
      <c r="AP254" s="53"/>
      <c r="AQ254" s="53"/>
      <c r="AR254" s="53"/>
      <c r="AS254" s="53"/>
      <c r="AT254" s="53"/>
      <c r="AU254" s="53"/>
      <c r="AV254" s="53"/>
      <c r="AW254" s="53"/>
      <c r="AX254" s="53"/>
      <c r="AY254" s="53"/>
      <c r="AZ254" s="53"/>
      <c r="BA254" s="53"/>
      <c r="BB254" s="53"/>
      <c r="BC254" s="53"/>
      <c r="BD254" s="53"/>
      <c r="BE254" s="53"/>
      <c r="BF254" s="53"/>
      <c r="BG254" s="53"/>
      <c r="BH254" s="19"/>
      <c r="BI254" s="53"/>
      <c r="BJ254" s="53"/>
      <c r="BK254" s="53"/>
      <c r="BL254" s="53"/>
      <c r="BM254" s="53"/>
      <c r="BN254" s="53"/>
      <c r="BO254" s="53"/>
      <c r="BP254" s="53"/>
      <c r="BQ254" s="53"/>
      <c r="BR254" s="53"/>
      <c r="BS254" s="53"/>
      <c r="BT254" s="53"/>
      <c r="BU254" s="53"/>
      <c r="BV254" s="53"/>
      <c r="BW254" s="53"/>
      <c r="BX254" s="53"/>
      <c r="BY254" s="53"/>
      <c r="BZ254" s="53"/>
      <c r="CA254" s="19"/>
      <c r="CB254" s="53"/>
      <c r="CC254" s="53"/>
      <c r="CD254" s="53"/>
      <c r="CE254" s="53"/>
      <c r="CF254" s="53"/>
      <c r="CG254" s="53"/>
      <c r="CH254" s="53"/>
      <c r="CI254" s="53"/>
      <c r="CJ254" s="53"/>
      <c r="CK254" s="53"/>
      <c r="CL254" s="53"/>
      <c r="CM254" s="53"/>
      <c r="CN254" s="53"/>
      <c r="CO254" s="53"/>
      <c r="CP254" s="53"/>
      <c r="CQ254" s="53"/>
      <c r="CR254" s="53"/>
      <c r="CS254" s="53"/>
      <c r="CT254" s="19"/>
      <c r="CU254" s="53"/>
      <c r="CV254" s="53"/>
      <c r="CW254" s="53"/>
      <c r="CX254" s="53"/>
      <c r="CY254" s="53"/>
      <c r="CZ254" s="53"/>
      <c r="DA254" s="53"/>
      <c r="DB254" s="53"/>
      <c r="DC254" s="53"/>
      <c r="DD254" s="53"/>
      <c r="DE254" s="53"/>
      <c r="DF254" s="53"/>
      <c r="DG254" s="53"/>
      <c r="DH254" s="53"/>
      <c r="DI254" s="53"/>
      <c r="DJ254" s="53"/>
      <c r="DK254" s="53"/>
    </row>
    <row r="255" spans="1:115" ht="15.75" customHeight="1" x14ac:dyDescent="0.25">
      <c r="B255" s="29"/>
      <c r="W255" s="19"/>
      <c r="AO255" s="19"/>
      <c r="BH255" s="19"/>
      <c r="CA255" s="19"/>
      <c r="CT255" s="19"/>
    </row>
    <row r="256" spans="1:115" ht="15.75" customHeight="1" x14ac:dyDescent="0.25">
      <c r="A256" s="29"/>
      <c r="C256" s="29"/>
      <c r="E256" s="29"/>
      <c r="W256" s="19"/>
      <c r="AO256" s="19"/>
      <c r="AV256" s="2" t="s">
        <v>76</v>
      </c>
      <c r="AW256" s="70"/>
      <c r="AX256" s="71" t="s">
        <v>49</v>
      </c>
      <c r="AY256" s="71" t="s">
        <v>77</v>
      </c>
      <c r="AZ256" s="72"/>
      <c r="BH256" s="19"/>
      <c r="BN256" s="2" t="s">
        <v>76</v>
      </c>
      <c r="BO256" s="70"/>
      <c r="BP256" s="71" t="s">
        <v>49</v>
      </c>
      <c r="BQ256" s="71" t="s">
        <v>77</v>
      </c>
      <c r="BR256" s="72"/>
      <c r="CA256" s="19"/>
      <c r="CH256" s="2" t="s">
        <v>76</v>
      </c>
      <c r="CI256" s="70"/>
      <c r="CJ256" s="71" t="s">
        <v>49</v>
      </c>
      <c r="CK256" s="71" t="s">
        <v>77</v>
      </c>
      <c r="CL256" s="72"/>
      <c r="CT256" s="19"/>
      <c r="CZ256" s="2" t="s">
        <v>76</v>
      </c>
      <c r="DA256" s="70"/>
      <c r="DB256" s="71" t="s">
        <v>49</v>
      </c>
      <c r="DC256" s="71" t="s">
        <v>77</v>
      </c>
      <c r="DD256" s="72"/>
    </row>
    <row r="257" spans="1:115" ht="15.75" customHeight="1" x14ac:dyDescent="0.25">
      <c r="A257" s="29"/>
      <c r="C257" s="29"/>
      <c r="D257" s="54" t="s">
        <v>66</v>
      </c>
      <c r="I257" s="29"/>
      <c r="J257" s="54" t="s">
        <v>67</v>
      </c>
      <c r="O257" s="29"/>
      <c r="P257" s="54" t="s">
        <v>68</v>
      </c>
      <c r="W257" s="19"/>
      <c r="AO257" s="19"/>
      <c r="AW257" s="73"/>
      <c r="AX257" s="2">
        <f t="array" ref="AX257:AY261">LINEST(AU262:AU268,AQ262:AQ268,FALSE,TRUE)</f>
        <v>-0.75526984033096201</v>
      </c>
      <c r="AY257" s="2">
        <v>0</v>
      </c>
      <c r="AZ257" s="74"/>
      <c r="BH257" s="19"/>
      <c r="BO257" s="73"/>
      <c r="BP257" s="2">
        <f t="array" ref="BP257:BQ261">LINEST(BM262:BM269,BJ262:BJ269,TRUE,TRUE)</f>
        <v>1.0160493187672357</v>
      </c>
      <c r="BQ257" s="2">
        <v>1.8060905332079003</v>
      </c>
      <c r="BR257" s="74"/>
      <c r="BS257" s="27"/>
      <c r="CA257" s="19"/>
      <c r="CI257" s="73"/>
      <c r="CJ257" s="2">
        <f t="array" ref="CJ257:CK261">LINEST(CG261:CG268,CC261:CC268,FALSE,TRUE)</f>
        <v>-0.13492597411158416</v>
      </c>
      <c r="CK257" s="2">
        <v>0</v>
      </c>
      <c r="CL257" s="74"/>
      <c r="CT257" s="19"/>
      <c r="DA257" s="73"/>
      <c r="DB257" s="2">
        <f t="array" ref="DB257:DC261">LINEST(CY262:CY269,CV262:CV269,FALSE,TRUE)</f>
        <v>3.6261010604645136E-2</v>
      </c>
      <c r="DC257" s="2">
        <v>0</v>
      </c>
      <c r="DD257" s="74"/>
      <c r="DE257" s="27"/>
    </row>
    <row r="258" spans="1:115" ht="15.75" customHeight="1" x14ac:dyDescent="0.25">
      <c r="G258" s="55" t="s">
        <v>44</v>
      </c>
      <c r="M258" s="55" t="s">
        <v>44</v>
      </c>
      <c r="S258" s="55" t="s">
        <v>44</v>
      </c>
      <c r="W258" s="19"/>
      <c r="AO258" s="19"/>
      <c r="AW258" s="73" t="s">
        <v>78</v>
      </c>
      <c r="AX258" s="2">
        <v>4.4073991859512343E-2</v>
      </c>
      <c r="AY258" s="2" t="e">
        <v>#N/A</v>
      </c>
      <c r="AZ258" s="74"/>
      <c r="BB258" s="2" t="s">
        <v>79</v>
      </c>
      <c r="BC258" s="2" t="s">
        <v>80</v>
      </c>
      <c r="BD258" s="2" t="s">
        <v>81</v>
      </c>
      <c r="BH258" s="19"/>
      <c r="BO258" s="73" t="s">
        <v>78</v>
      </c>
      <c r="BP258" s="2">
        <v>4.2700103492360489E-2</v>
      </c>
      <c r="BQ258" s="2">
        <v>0.14597878329450426</v>
      </c>
      <c r="BR258" s="74"/>
      <c r="BS258" s="27"/>
      <c r="BW258" s="2" t="s">
        <v>79</v>
      </c>
      <c r="BX258" s="2" t="s">
        <v>80</v>
      </c>
      <c r="BY258" s="2" t="s">
        <v>81</v>
      </c>
      <c r="CA258" s="19"/>
      <c r="CI258" s="73" t="s">
        <v>78</v>
      </c>
      <c r="CJ258" s="2">
        <v>1.2050758039671391E-2</v>
      </c>
      <c r="CK258" s="2" t="e">
        <v>#N/A</v>
      </c>
      <c r="CL258" s="74"/>
      <c r="CN258" s="2" t="s">
        <v>79</v>
      </c>
      <c r="CO258" s="2" t="s">
        <v>80</v>
      </c>
      <c r="CP258" s="2" t="s">
        <v>81</v>
      </c>
      <c r="CT258" s="19"/>
      <c r="DA258" s="73" t="s">
        <v>78</v>
      </c>
      <c r="DB258" s="2">
        <v>3.0242410314338E-3</v>
      </c>
      <c r="DC258" s="2" t="e">
        <v>#N/A</v>
      </c>
      <c r="DD258" s="74"/>
      <c r="DE258" s="27"/>
      <c r="DI258" s="2" t="s">
        <v>79</v>
      </c>
      <c r="DJ258" s="2" t="s">
        <v>80</v>
      </c>
      <c r="DK258" s="2" t="s">
        <v>81</v>
      </c>
    </row>
    <row r="259" spans="1:115" ht="15.75" customHeight="1" x14ac:dyDescent="0.25">
      <c r="C259" s="56" t="s">
        <v>69</v>
      </c>
      <c r="D259" s="57">
        <v>4</v>
      </c>
      <c r="E259" s="58" t="s">
        <v>16</v>
      </c>
      <c r="F259" s="62"/>
      <c r="G259" s="27">
        <f>(1-(F269/F261))*100</f>
        <v>47.610572216783829</v>
      </c>
      <c r="H259" s="27"/>
      <c r="I259" s="59" t="s">
        <v>69</v>
      </c>
      <c r="J259" s="60">
        <v>4</v>
      </c>
      <c r="K259" s="61" t="s">
        <v>16</v>
      </c>
      <c r="L259" s="62"/>
      <c r="M259" s="27">
        <f>(1-(L269/L261))*100</f>
        <v>29.64605403629794</v>
      </c>
      <c r="N259" s="27"/>
      <c r="O259" s="59" t="s">
        <v>69</v>
      </c>
      <c r="P259" s="60">
        <v>4</v>
      </c>
      <c r="Q259" s="61" t="s">
        <v>16</v>
      </c>
      <c r="R259" s="62"/>
      <c r="S259" s="27">
        <f>(1-(R269/R261))*100</f>
        <v>52.535782245387594</v>
      </c>
      <c r="W259" s="19"/>
      <c r="Z259" s="56" t="s">
        <v>69</v>
      </c>
      <c r="AA259" s="57">
        <v>4</v>
      </c>
      <c r="AB259" s="58" t="s">
        <v>16</v>
      </c>
      <c r="AC259" s="58" t="s">
        <v>70</v>
      </c>
      <c r="AE259" s="55" t="s">
        <v>44</v>
      </c>
      <c r="AO259" s="19"/>
      <c r="AW259" s="73" t="s">
        <v>82</v>
      </c>
      <c r="AX259" s="2">
        <v>0.9799770689075471</v>
      </c>
      <c r="AY259" s="2">
        <v>0.33420759059282407</v>
      </c>
      <c r="AZ259" s="74" t="s">
        <v>83</v>
      </c>
      <c r="BB259" s="2">
        <v>0</v>
      </c>
      <c r="BC259" s="17">
        <f t="shared" ref="BC259:BC271" si="206">$AX$257*BB259</f>
        <v>0</v>
      </c>
      <c r="BD259" s="17">
        <f t="shared" ref="BD259:BD271" si="207">$AS$262*(1-EXP(-$AX$265*BB259))</f>
        <v>0</v>
      </c>
      <c r="BH259" s="19"/>
      <c r="BO259" s="73" t="s">
        <v>82</v>
      </c>
      <c r="BP259" s="2">
        <v>0.98951420027284576</v>
      </c>
      <c r="BQ259" s="2">
        <v>0.22341174028533248</v>
      </c>
      <c r="BR259" s="74" t="s">
        <v>83</v>
      </c>
      <c r="BS259" s="27"/>
      <c r="BW259" s="2">
        <v>0</v>
      </c>
      <c r="BX259" s="17">
        <f t="shared" ref="BX259:BX271" si="208">$BP$257*BW259+$BQ$257</f>
        <v>1.8060905332079003</v>
      </c>
      <c r="BY259" s="17">
        <f t="shared" ref="BY259:BY271" si="209">($BP$265*BP$264*BP$264*BW259)/(1+$BP$265*BP$264*BW259)</f>
        <v>0</v>
      </c>
      <c r="CA259" s="19"/>
      <c r="CI259" s="73" t="s">
        <v>82</v>
      </c>
      <c r="CJ259" s="2">
        <v>0.94711432472866885</v>
      </c>
      <c r="CK259" s="2">
        <v>9.1379397221230993E-2</v>
      </c>
      <c r="CL259" s="74" t="s">
        <v>83</v>
      </c>
      <c r="CN259" s="2">
        <v>0</v>
      </c>
      <c r="CO259" s="17">
        <f t="shared" ref="CO259:CO271" si="210">$CJ$257*CN259</f>
        <v>0</v>
      </c>
      <c r="CP259" s="17">
        <f t="shared" ref="CP259:CP271" si="211">$CE$261*(EXP(-$CJ$265*CN259))</f>
        <v>4.2875603864734293</v>
      </c>
      <c r="CT259" s="19"/>
      <c r="DA259" s="73" t="s">
        <v>82</v>
      </c>
      <c r="DB259" s="2">
        <v>0.95356949732005813</v>
      </c>
      <c r="DC259" s="2">
        <v>2.9243019027033221E-2</v>
      </c>
      <c r="DD259" s="74" t="s">
        <v>83</v>
      </c>
      <c r="DE259" s="27"/>
      <c r="DI259" s="2">
        <v>0</v>
      </c>
      <c r="DJ259" s="17">
        <f t="shared" ref="DJ259:DJ271" si="212">$DB$257*DI259</f>
        <v>0</v>
      </c>
      <c r="DK259" s="17">
        <f t="shared" ref="DK259:DK271" si="213">($CX$261)/(1+($DB$265*DI259*$CX$261))</f>
        <v>4.2875603864734293</v>
      </c>
    </row>
    <row r="260" spans="1:115" ht="15.75" customHeight="1" x14ac:dyDescent="0.25">
      <c r="C260" s="56" t="s">
        <v>71</v>
      </c>
      <c r="D260" s="56" t="s">
        <v>72</v>
      </c>
      <c r="E260" s="56" t="s">
        <v>73</v>
      </c>
      <c r="F260" s="56" t="s">
        <v>74</v>
      </c>
      <c r="G260" s="56" t="s">
        <v>75</v>
      </c>
      <c r="I260" s="56" t="s">
        <v>71</v>
      </c>
      <c r="J260" s="56" t="s">
        <v>72</v>
      </c>
      <c r="K260" s="56" t="s">
        <v>73</v>
      </c>
      <c r="L260" s="56" t="s">
        <v>74</v>
      </c>
      <c r="M260" s="56" t="s">
        <v>75</v>
      </c>
      <c r="O260" s="56" t="s">
        <v>71</v>
      </c>
      <c r="P260" s="56" t="s">
        <v>72</v>
      </c>
      <c r="Q260" s="56" t="s">
        <v>73</v>
      </c>
      <c r="R260" s="56" t="s">
        <v>74</v>
      </c>
      <c r="S260" s="56" t="s">
        <v>75</v>
      </c>
      <c r="W260" s="19"/>
      <c r="AA260" s="56" t="s">
        <v>72</v>
      </c>
      <c r="AB260" s="56" t="s">
        <v>74</v>
      </c>
      <c r="AC260" s="56" t="s">
        <v>74</v>
      </c>
      <c r="AE260" s="27">
        <f>(1-(AB269/AB261))*100</f>
        <v>43.125545759274388</v>
      </c>
      <c r="AO260" s="19"/>
      <c r="AQ260" s="56" t="s">
        <v>79</v>
      </c>
      <c r="AR260" s="56" t="s">
        <v>84</v>
      </c>
      <c r="AS260" s="56" t="s">
        <v>29</v>
      </c>
      <c r="AT260" s="56" t="s">
        <v>85</v>
      </c>
      <c r="AU260" s="56" t="s">
        <v>86</v>
      </c>
      <c r="AW260" s="75" t="s">
        <v>87</v>
      </c>
      <c r="AX260" s="2">
        <v>293.65642753780128</v>
      </c>
      <c r="AY260" s="2">
        <v>6</v>
      </c>
      <c r="AZ260" s="74" t="s">
        <v>88</v>
      </c>
      <c r="BB260" s="2">
        <v>0.5</v>
      </c>
      <c r="BC260" s="17">
        <f t="shared" si="206"/>
        <v>-0.377634920165481</v>
      </c>
      <c r="BD260" s="17">
        <f t="shared" si="207"/>
        <v>0.23262272112243756</v>
      </c>
      <c r="BH260" s="19"/>
      <c r="BJ260" s="56" t="s">
        <v>79</v>
      </c>
      <c r="BK260" s="56" t="s">
        <v>84</v>
      </c>
      <c r="BL260" s="56" t="s">
        <v>29</v>
      </c>
      <c r="BM260" s="56" t="s">
        <v>89</v>
      </c>
      <c r="BO260" s="75" t="s">
        <v>87</v>
      </c>
      <c r="BP260" s="2">
        <v>566.20242195378125</v>
      </c>
      <c r="BQ260" s="2">
        <v>6</v>
      </c>
      <c r="BR260" s="74" t="s">
        <v>88</v>
      </c>
      <c r="BS260" s="27"/>
      <c r="BW260" s="2">
        <v>0.5</v>
      </c>
      <c r="BX260" s="17">
        <f t="shared" si="208"/>
        <v>2.314115192591518</v>
      </c>
      <c r="BY260" s="17">
        <f t="shared" si="209"/>
        <v>0.21606530288583553</v>
      </c>
      <c r="CA260" s="19"/>
      <c r="CC260" s="56" t="s">
        <v>79</v>
      </c>
      <c r="CD260" s="56" t="s">
        <v>90</v>
      </c>
      <c r="CE260" s="56" t="s">
        <v>69</v>
      </c>
      <c r="CF260" s="56"/>
      <c r="CG260" s="56" t="s">
        <v>91</v>
      </c>
      <c r="CI260" s="75" t="s">
        <v>87</v>
      </c>
      <c r="CJ260" s="2">
        <v>125.36098365174209</v>
      </c>
      <c r="CK260" s="2">
        <v>7</v>
      </c>
      <c r="CL260" s="74" t="s">
        <v>88</v>
      </c>
      <c r="CN260" s="2">
        <v>0.5</v>
      </c>
      <c r="CO260" s="17">
        <f t="shared" si="210"/>
        <v>-6.7462987055792081E-2</v>
      </c>
      <c r="CP260" s="17">
        <f t="shared" si="211"/>
        <v>4.0078498866308712</v>
      </c>
      <c r="CT260" s="19"/>
      <c r="CV260" s="56" t="s">
        <v>79</v>
      </c>
      <c r="CW260" s="56" t="s">
        <v>92</v>
      </c>
      <c r="CX260" s="56" t="s">
        <v>93</v>
      </c>
      <c r="CY260" s="56" t="s">
        <v>94</v>
      </c>
      <c r="DA260" s="75" t="s">
        <v>87</v>
      </c>
      <c r="DB260" s="2">
        <v>143.76295960551874</v>
      </c>
      <c r="DC260" s="2">
        <v>7</v>
      </c>
      <c r="DD260" s="74" t="s">
        <v>88</v>
      </c>
      <c r="DE260" s="27"/>
      <c r="DI260" s="2">
        <v>0.5</v>
      </c>
      <c r="DJ260" s="17">
        <f t="shared" si="212"/>
        <v>1.8130505302322568E-2</v>
      </c>
      <c r="DK260" s="17">
        <f t="shared" si="213"/>
        <v>3.9783043651685044</v>
      </c>
    </row>
    <row r="261" spans="1:115" ht="15.75" customHeight="1" x14ac:dyDescent="0.25">
      <c r="C261" s="63">
        <v>0.45833333333333331</v>
      </c>
      <c r="D261" s="18">
        <v>0</v>
      </c>
      <c r="E261" s="64">
        <v>1.1539999999999999</v>
      </c>
      <c r="F261" s="65">
        <f t="shared" ref="F261:F269" si="214">(E261-$C$7)/$C$6</f>
        <v>4.0713768115942024</v>
      </c>
      <c r="G261" s="65">
        <f>(1-D259/F261)*100</f>
        <v>1.7531369582628686</v>
      </c>
      <c r="I261" s="66">
        <v>0.39583333333333331</v>
      </c>
      <c r="J261" s="18">
        <v>0</v>
      </c>
      <c r="K261" s="68">
        <v>1.248</v>
      </c>
      <c r="L261" s="65">
        <f t="shared" ref="L261:L269" si="215">(K261-$C$7)/$C$6</f>
        <v>4.4119565217391301</v>
      </c>
      <c r="M261" s="65">
        <f>(1-J259/L261)*100</f>
        <v>9.3372751909337239</v>
      </c>
      <c r="O261" s="66">
        <v>0.39583333333333331</v>
      </c>
      <c r="P261" s="18">
        <v>0</v>
      </c>
      <c r="Q261" s="68">
        <v>1.2390000000000001</v>
      </c>
      <c r="R261" s="65">
        <f t="shared" ref="R261:R269" si="216">(Q261-$C$7)/$C$6</f>
        <v>4.3793478260869563</v>
      </c>
      <c r="S261" s="65">
        <f>(1-P259/R261)*100</f>
        <v>8.6621990568379168</v>
      </c>
      <c r="W261" s="19"/>
      <c r="AA261" s="18">
        <v>0</v>
      </c>
      <c r="AB261" s="65">
        <f t="shared" ref="AB261:AB269" si="217">AVERAGE(F261,R261,L261)</f>
        <v>4.2875603864734293</v>
      </c>
      <c r="AC261" s="65">
        <f t="shared" ref="AC261:AC269" si="218">STDEVA(L261,R261,F56)</f>
        <v>2.6012650816871377</v>
      </c>
      <c r="AO261" s="19"/>
      <c r="AQ261" s="76">
        <f t="shared" ref="AQ261:AQ269" si="219">AA261</f>
        <v>0</v>
      </c>
      <c r="AR261" s="65">
        <f t="shared" ref="AR261:AR269" si="220">(AB$261-AB261)*(F$5/F$6)</f>
        <v>0</v>
      </c>
      <c r="AS261" s="65">
        <f t="shared" ref="AS261:AS268" si="221">(AB$261-AB$269)*(F$5/F$6)</f>
        <v>0.7396135265700482</v>
      </c>
      <c r="AT261" s="65">
        <f t="shared" ref="AT261:AT268" si="222">1-AR261/AS261</f>
        <v>1</v>
      </c>
      <c r="AU261" s="65">
        <f t="shared" ref="AU261:AU268" si="223">LN(AT261)</f>
        <v>0</v>
      </c>
      <c r="AW261" s="77" t="s">
        <v>95</v>
      </c>
      <c r="AX261" s="78">
        <v>32.799870573529525</v>
      </c>
      <c r="AY261" s="78">
        <v>0.6701682816591642</v>
      </c>
      <c r="AZ261" s="79"/>
      <c r="BB261" s="2">
        <v>1</v>
      </c>
      <c r="BC261" s="17">
        <f t="shared" si="206"/>
        <v>-0.75526984033096201</v>
      </c>
      <c r="BD261" s="17">
        <f t="shared" si="207"/>
        <v>0.39208110920007871</v>
      </c>
      <c r="BH261" s="19"/>
      <c r="BJ261" s="76">
        <f t="shared" ref="BJ261:BJ269" si="224">AA261</f>
        <v>0</v>
      </c>
      <c r="BK261" s="65"/>
      <c r="BL261" s="65"/>
      <c r="BM261" s="65"/>
      <c r="BO261" s="77" t="s">
        <v>95</v>
      </c>
      <c r="BP261" s="78">
        <v>28.26075147233156</v>
      </c>
      <c r="BQ261" s="78">
        <v>0.29947683418392512</v>
      </c>
      <c r="BR261" s="79"/>
      <c r="BS261" s="27"/>
      <c r="BW261" s="2">
        <v>1</v>
      </c>
      <c r="BX261" s="17">
        <f t="shared" si="208"/>
        <v>2.8221398519751357</v>
      </c>
      <c r="BY261" s="17">
        <f t="shared" si="209"/>
        <v>0.35434105056846427</v>
      </c>
      <c r="CA261" s="19"/>
      <c r="CC261" s="76">
        <v>0</v>
      </c>
      <c r="CD261" s="65">
        <f t="shared" ref="CD261:CD269" si="225">AB261</f>
        <v>4.2875603864734293</v>
      </c>
      <c r="CE261" s="65">
        <f t="shared" ref="CE261:CE268" si="226">$AB$261</f>
        <v>4.2875603864734293</v>
      </c>
      <c r="CF261" s="65"/>
      <c r="CG261" s="65">
        <f t="shared" ref="CG261:CG268" si="227">LN(CD261)-LN(CE261)</f>
        <v>0</v>
      </c>
      <c r="CI261" s="77" t="s">
        <v>95</v>
      </c>
      <c r="CJ261" s="78">
        <v>1.046788563172693</v>
      </c>
      <c r="CK261" s="78">
        <v>5.8451359655608631E-2</v>
      </c>
      <c r="CL261" s="79"/>
      <c r="CN261" s="2">
        <v>1</v>
      </c>
      <c r="CO261" s="17">
        <f t="shared" si="210"/>
        <v>-0.13492597411158416</v>
      </c>
      <c r="CP261" s="17">
        <f t="shared" si="211"/>
        <v>3.7463870513504265</v>
      </c>
      <c r="CT261" s="19"/>
      <c r="CV261" s="76">
        <v>0</v>
      </c>
      <c r="CW261" s="65">
        <f t="shared" ref="CW261:CW269" si="228">AB261</f>
        <v>4.2875603864734293</v>
      </c>
      <c r="CX261" s="65">
        <f t="shared" ref="CX261:CX269" si="229">$AB$261</f>
        <v>4.2875603864734293</v>
      </c>
      <c r="CY261" s="65">
        <f t="shared" ref="CY261:CY269" si="230">1/CW261-1/CX261</f>
        <v>0</v>
      </c>
      <c r="DA261" s="77" t="s">
        <v>95</v>
      </c>
      <c r="DB261" s="78">
        <v>0.12293949322156247</v>
      </c>
      <c r="DC261" s="78">
        <v>5.9860791327079887E-3</v>
      </c>
      <c r="DD261" s="79"/>
      <c r="DE261" s="27"/>
      <c r="DI261" s="2">
        <v>1</v>
      </c>
      <c r="DJ261" s="17">
        <f t="shared" si="212"/>
        <v>3.6261010604645136E-2</v>
      </c>
      <c r="DK261" s="17">
        <f t="shared" si="213"/>
        <v>3.7106594408617193</v>
      </c>
    </row>
    <row r="262" spans="1:115" ht="15.75" customHeight="1" x14ac:dyDescent="0.25">
      <c r="C262" s="63">
        <v>0.47916666666666669</v>
      </c>
      <c r="D262" s="67">
        <v>0.5</v>
      </c>
      <c r="E262" s="64">
        <v>1.105</v>
      </c>
      <c r="F262" s="65">
        <f t="shared" si="214"/>
        <v>3.8938405797101447</v>
      </c>
      <c r="G262" s="65">
        <f t="shared" ref="G262:G269" si="231">(1-F261/F262)*100</f>
        <v>-4.559411928910384</v>
      </c>
      <c r="I262" s="66">
        <v>0.41666666666666669</v>
      </c>
      <c r="J262" s="67">
        <v>0.5</v>
      </c>
      <c r="K262" s="68">
        <v>1.1240000000000001</v>
      </c>
      <c r="L262" s="65">
        <f t="shared" si="215"/>
        <v>3.9626811594202898</v>
      </c>
      <c r="M262" s="65">
        <f t="shared" ref="M262:M269" si="232">(1-L261/L262)*100</f>
        <v>-11.33766115022401</v>
      </c>
      <c r="O262" s="66">
        <v>0.41666666666666669</v>
      </c>
      <c r="P262" s="67">
        <v>0.5</v>
      </c>
      <c r="Q262" s="68">
        <v>1.032</v>
      </c>
      <c r="R262" s="65">
        <f t="shared" si="216"/>
        <v>3.6293478260869563</v>
      </c>
      <c r="S262" s="65">
        <f t="shared" ref="S262:S269" si="233">(1-R261/R262)*100</f>
        <v>-20.664869721473501</v>
      </c>
      <c r="W262" s="19"/>
      <c r="AA262" s="67">
        <v>0.5</v>
      </c>
      <c r="AB262" s="65">
        <f t="shared" si="217"/>
        <v>3.8286231884057966</v>
      </c>
      <c r="AC262" s="65">
        <f t="shared" si="218"/>
        <v>2.2611637365910271</v>
      </c>
      <c r="AO262" s="19"/>
      <c r="AQ262" s="76">
        <f t="shared" si="219"/>
        <v>0.5</v>
      </c>
      <c r="AR262" s="65">
        <f t="shared" si="220"/>
        <v>0.18357487922705307</v>
      </c>
      <c r="AS262" s="65">
        <f t="shared" si="221"/>
        <v>0.7396135265700482</v>
      </c>
      <c r="AT262" s="65">
        <f t="shared" si="222"/>
        <v>0.7517962116263881</v>
      </c>
      <c r="AU262" s="65">
        <f t="shared" si="223"/>
        <v>-0.28528998693580093</v>
      </c>
      <c r="BB262" s="2">
        <v>1.5</v>
      </c>
      <c r="BC262" s="17">
        <f t="shared" si="206"/>
        <v>-1.1329047604964431</v>
      </c>
      <c r="BD262" s="17">
        <f t="shared" si="207"/>
        <v>0.50138675830275814</v>
      </c>
      <c r="BH262" s="19"/>
      <c r="BJ262" s="76">
        <f t="shared" si="224"/>
        <v>0.5</v>
      </c>
      <c r="BK262" s="65">
        <f t="shared" ref="BK262:BK269" si="234">(AB$261-AB262)*(F$5/F$6)</f>
        <v>0.18357487922705307</v>
      </c>
      <c r="BL262" s="65">
        <f t="shared" ref="BL262:BL269" si="235">(AB$261-AB$269)*(F$5/F$6)</f>
        <v>0.7396135265700482</v>
      </c>
      <c r="BM262" s="65">
        <f t="shared" ref="BM262:BM269" si="236">BJ262/BK262</f>
        <v>2.7236842105263168</v>
      </c>
      <c r="BS262" s="27"/>
      <c r="BW262" s="2">
        <v>1.5</v>
      </c>
      <c r="BX262" s="17">
        <f t="shared" si="208"/>
        <v>3.3301645113587539</v>
      </c>
      <c r="BY262" s="17">
        <f t="shared" si="209"/>
        <v>0.45042819803156781</v>
      </c>
      <c r="CA262" s="19"/>
      <c r="CC262" s="76">
        <v>0.5</v>
      </c>
      <c r="CD262" s="65">
        <f t="shared" si="225"/>
        <v>3.8286231884057966</v>
      </c>
      <c r="CE262" s="65">
        <f t="shared" si="226"/>
        <v>4.2875603864734293</v>
      </c>
      <c r="CF262" s="65"/>
      <c r="CG262" s="65">
        <f t="shared" si="227"/>
        <v>-0.11321263897171208</v>
      </c>
      <c r="CN262" s="2">
        <v>1.5</v>
      </c>
      <c r="CO262" s="17">
        <f t="shared" si="210"/>
        <v>-0.20238896116737626</v>
      </c>
      <c r="CP262" s="17">
        <f t="shared" si="211"/>
        <v>3.5019814452992821</v>
      </c>
      <c r="CT262" s="19"/>
      <c r="CV262" s="76">
        <v>0.5</v>
      </c>
      <c r="CW262" s="65">
        <f t="shared" si="228"/>
        <v>3.8286231884057966</v>
      </c>
      <c r="CX262" s="65">
        <f t="shared" si="229"/>
        <v>4.2875603864734293</v>
      </c>
      <c r="CY262" s="65">
        <f t="shared" si="230"/>
        <v>2.7957632042625941E-2</v>
      </c>
      <c r="DE262" s="27"/>
      <c r="DI262" s="2">
        <v>1.5</v>
      </c>
      <c r="DJ262" s="17">
        <f t="shared" si="212"/>
        <v>5.4391515906967704E-2</v>
      </c>
      <c r="DK262" s="17">
        <f t="shared" si="213"/>
        <v>3.4767567026355586</v>
      </c>
    </row>
    <row r="263" spans="1:115" ht="15.75" customHeight="1" x14ac:dyDescent="0.25">
      <c r="C263" s="63">
        <v>0.5</v>
      </c>
      <c r="D263" s="18">
        <v>1</v>
      </c>
      <c r="E263" s="64">
        <v>0.90800000000000003</v>
      </c>
      <c r="F263" s="65">
        <f t="shared" si="214"/>
        <v>3.1800724637681159</v>
      </c>
      <c r="G263" s="65">
        <f t="shared" si="231"/>
        <v>-22.445026774524312</v>
      </c>
      <c r="H263" s="29"/>
      <c r="I263" s="66">
        <v>0.4375</v>
      </c>
      <c r="J263" s="18">
        <v>1</v>
      </c>
      <c r="K263" s="68">
        <v>1.042</v>
      </c>
      <c r="L263" s="65">
        <f t="shared" si="215"/>
        <v>3.6655797101449274</v>
      </c>
      <c r="M263" s="65">
        <f t="shared" si="232"/>
        <v>-8.1051695166551418</v>
      </c>
      <c r="O263" s="66">
        <v>0.4375</v>
      </c>
      <c r="P263" s="18">
        <v>1</v>
      </c>
      <c r="Q263" s="68">
        <v>0.93500000000000005</v>
      </c>
      <c r="R263" s="65">
        <f t="shared" si="216"/>
        <v>3.2778985507246374</v>
      </c>
      <c r="S263" s="65">
        <f t="shared" si="233"/>
        <v>-10.721786227478724</v>
      </c>
      <c r="W263" s="19"/>
      <c r="AA263" s="18">
        <v>1</v>
      </c>
      <c r="AB263" s="65">
        <f t="shared" si="217"/>
        <v>3.3745169082125606</v>
      </c>
      <c r="AC263" s="65">
        <f t="shared" si="218"/>
        <v>2.076858242545776</v>
      </c>
      <c r="AO263" s="19"/>
      <c r="AQ263" s="76">
        <f t="shared" si="219"/>
        <v>1</v>
      </c>
      <c r="AR263" s="65">
        <f t="shared" si="220"/>
        <v>0.36521739130434749</v>
      </c>
      <c r="AS263" s="65">
        <f t="shared" si="221"/>
        <v>0.7396135265700482</v>
      </c>
      <c r="AT263" s="65">
        <f t="shared" si="222"/>
        <v>0.50620509470934061</v>
      </c>
      <c r="AU263" s="65">
        <f t="shared" si="223"/>
        <v>-0.6808133663043362</v>
      </c>
      <c r="BB263" s="2">
        <v>2</v>
      </c>
      <c r="BC263" s="17">
        <f t="shared" si="206"/>
        <v>-1.510539680661924</v>
      </c>
      <c r="BD263" s="17">
        <f t="shared" si="207"/>
        <v>0.5763136722757044</v>
      </c>
      <c r="BH263" s="19"/>
      <c r="BJ263" s="76">
        <f t="shared" si="224"/>
        <v>1</v>
      </c>
      <c r="BK263" s="65">
        <f t="shared" si="234"/>
        <v>0.36521739130434749</v>
      </c>
      <c r="BL263" s="65">
        <f t="shared" si="235"/>
        <v>0.7396135265700482</v>
      </c>
      <c r="BM263" s="65">
        <f t="shared" si="236"/>
        <v>2.7380952380952408</v>
      </c>
      <c r="BS263" s="27"/>
      <c r="BW263" s="2">
        <v>2</v>
      </c>
      <c r="BX263" s="17">
        <f t="shared" si="208"/>
        <v>3.8381891707423716</v>
      </c>
      <c r="BY263" s="17">
        <f t="shared" si="209"/>
        <v>0.52107905864711868</v>
      </c>
      <c r="CA263" s="19"/>
      <c r="CC263" s="76">
        <v>1</v>
      </c>
      <c r="CD263" s="65">
        <f t="shared" si="225"/>
        <v>3.3745169082125606</v>
      </c>
      <c r="CE263" s="65">
        <f t="shared" si="226"/>
        <v>4.2875603864734293</v>
      </c>
      <c r="CF263" s="65"/>
      <c r="CG263" s="65">
        <f t="shared" si="227"/>
        <v>-0.23946572092970841</v>
      </c>
      <c r="CN263" s="2">
        <v>2</v>
      </c>
      <c r="CO263" s="17">
        <f t="shared" si="210"/>
        <v>-0.26985194822316833</v>
      </c>
      <c r="CP263" s="17">
        <f t="shared" si="211"/>
        <v>3.2735202943859747</v>
      </c>
      <c r="CT263" s="19"/>
      <c r="CV263" s="76">
        <v>1</v>
      </c>
      <c r="CW263" s="65">
        <f t="shared" si="228"/>
        <v>3.3745169082125606</v>
      </c>
      <c r="CX263" s="65">
        <f t="shared" si="229"/>
        <v>4.2875603864734293</v>
      </c>
      <c r="CY263" s="65">
        <f t="shared" si="230"/>
        <v>6.3105847038379986E-2</v>
      </c>
      <c r="DE263" s="27"/>
      <c r="DI263" s="2">
        <v>2</v>
      </c>
      <c r="DJ263" s="17">
        <f t="shared" si="212"/>
        <v>7.2522021209290272E-2</v>
      </c>
      <c r="DK263" s="17">
        <f t="shared" si="213"/>
        <v>3.2705936670510463</v>
      </c>
    </row>
    <row r="264" spans="1:115" ht="15.75" customHeight="1" x14ac:dyDescent="0.25">
      <c r="A264" s="29"/>
      <c r="B264" s="29"/>
      <c r="C264" s="63">
        <v>0.52083333333333337</v>
      </c>
      <c r="D264" s="18">
        <v>1.5</v>
      </c>
      <c r="E264" s="64">
        <v>0.83199999999999996</v>
      </c>
      <c r="F264" s="65">
        <f t="shared" si="214"/>
        <v>2.9047101449275359</v>
      </c>
      <c r="G264" s="65">
        <f t="shared" si="231"/>
        <v>-9.4798553074716416</v>
      </c>
      <c r="H264" s="29"/>
      <c r="I264" s="66">
        <v>0.45833333333333331</v>
      </c>
      <c r="J264" s="18">
        <v>1.5</v>
      </c>
      <c r="K264" s="68">
        <v>1.0009999999999999</v>
      </c>
      <c r="L264" s="65">
        <f t="shared" si="215"/>
        <v>3.5170289855072459</v>
      </c>
      <c r="M264" s="65">
        <f t="shared" si="232"/>
        <v>-4.2237560523333828</v>
      </c>
      <c r="O264" s="66">
        <v>0.45833333333333331</v>
      </c>
      <c r="P264" s="18">
        <v>1.5</v>
      </c>
      <c r="Q264" s="68">
        <v>0.85</v>
      </c>
      <c r="R264" s="65">
        <f t="shared" si="216"/>
        <v>2.9699275362318835</v>
      </c>
      <c r="S264" s="65">
        <f t="shared" si="233"/>
        <v>-10.369647431987318</v>
      </c>
      <c r="W264" s="19"/>
      <c r="AA264" s="18">
        <v>1.5</v>
      </c>
      <c r="AB264" s="65">
        <f t="shared" si="217"/>
        <v>3.1305555555555551</v>
      </c>
      <c r="AC264" s="65">
        <f t="shared" si="218"/>
        <v>1.9552364269832498</v>
      </c>
      <c r="AO264" s="19"/>
      <c r="AQ264" s="76">
        <f t="shared" si="219"/>
        <v>1.5</v>
      </c>
      <c r="AR264" s="65">
        <f t="shared" si="220"/>
        <v>0.46280193236714973</v>
      </c>
      <c r="AS264" s="65">
        <f t="shared" si="221"/>
        <v>0.7396135265700482</v>
      </c>
      <c r="AT264" s="65">
        <f t="shared" si="222"/>
        <v>0.37426518615284121</v>
      </c>
      <c r="AU264" s="65">
        <f t="shared" si="223"/>
        <v>-0.98279067894294436</v>
      </c>
      <c r="BB264" s="2">
        <v>2.5</v>
      </c>
      <c r="BC264" s="17">
        <f t="shared" si="206"/>
        <v>-1.888174600827405</v>
      </c>
      <c r="BD264" s="17">
        <f t="shared" si="207"/>
        <v>0.62767462647703354</v>
      </c>
      <c r="BH264" s="19"/>
      <c r="BJ264" s="76">
        <f t="shared" si="224"/>
        <v>1.5</v>
      </c>
      <c r="BK264" s="65">
        <f t="shared" si="234"/>
        <v>0.46280193236714973</v>
      </c>
      <c r="BL264" s="65">
        <f t="shared" si="235"/>
        <v>0.7396135265700482</v>
      </c>
      <c r="BM264" s="65">
        <f t="shared" si="236"/>
        <v>3.2411273486430066</v>
      </c>
      <c r="BO264" s="2" t="s">
        <v>29</v>
      </c>
      <c r="BP264" s="17">
        <f>1/BP257</f>
        <v>0.9842041931717368</v>
      </c>
      <c r="BS264" s="27"/>
      <c r="BW264" s="2">
        <v>2.5</v>
      </c>
      <c r="BX264" s="17">
        <f t="shared" si="208"/>
        <v>4.3462138301259898</v>
      </c>
      <c r="BY264" s="17">
        <f t="shared" si="209"/>
        <v>0.57521330006156857</v>
      </c>
      <c r="CA264" s="19"/>
      <c r="CC264" s="76">
        <v>1.5</v>
      </c>
      <c r="CD264" s="65">
        <f t="shared" si="225"/>
        <v>3.1305555555555551</v>
      </c>
      <c r="CE264" s="65">
        <f t="shared" si="226"/>
        <v>4.2875603864734293</v>
      </c>
      <c r="CF264" s="65"/>
      <c r="CG264" s="65">
        <f t="shared" si="227"/>
        <v>-0.3145074141119264</v>
      </c>
      <c r="CN264" s="2">
        <v>2.5</v>
      </c>
      <c r="CO264" s="17">
        <f t="shared" si="210"/>
        <v>-0.33731493527896039</v>
      </c>
      <c r="CP264" s="17">
        <f t="shared" si="211"/>
        <v>3.0599634193210421</v>
      </c>
      <c r="CT264" s="19"/>
      <c r="CV264" s="76">
        <v>1.5</v>
      </c>
      <c r="CW264" s="65">
        <f t="shared" si="228"/>
        <v>3.1305555555555551</v>
      </c>
      <c r="CX264" s="65">
        <f t="shared" si="229"/>
        <v>4.2875603864734293</v>
      </c>
      <c r="CY264" s="65">
        <f t="shared" si="230"/>
        <v>8.6199253994544839E-2</v>
      </c>
      <c r="DB264" s="17"/>
      <c r="DE264" s="27"/>
      <c r="DI264" s="2">
        <v>2.5</v>
      </c>
      <c r="DJ264" s="17">
        <f t="shared" si="212"/>
        <v>9.0652526511612846E-2</v>
      </c>
      <c r="DK264" s="17">
        <f t="shared" si="213"/>
        <v>3.0875118823557872</v>
      </c>
    </row>
    <row r="265" spans="1:115" ht="15.75" customHeight="1" x14ac:dyDescent="0.25">
      <c r="A265" s="29"/>
      <c r="C265" s="63">
        <v>0.54166666666666663</v>
      </c>
      <c r="D265" s="18">
        <v>2</v>
      </c>
      <c r="E265" s="64">
        <v>0.76300000000000001</v>
      </c>
      <c r="F265" s="65">
        <f t="shared" si="214"/>
        <v>2.6547101449275359</v>
      </c>
      <c r="G265" s="65">
        <f t="shared" si="231"/>
        <v>-9.4172239661525872</v>
      </c>
      <c r="I265" s="66">
        <v>0.47916666666666669</v>
      </c>
      <c r="J265" s="18">
        <v>2</v>
      </c>
      <c r="K265" s="68">
        <v>0.95799999999999996</v>
      </c>
      <c r="L265" s="65">
        <f t="shared" si="215"/>
        <v>3.3612318840579705</v>
      </c>
      <c r="M265" s="65">
        <f t="shared" si="232"/>
        <v>-4.6351191117818269</v>
      </c>
      <c r="O265" s="66">
        <v>0.47916666666666669</v>
      </c>
      <c r="P265" s="18">
        <v>2</v>
      </c>
      <c r="Q265" s="68">
        <v>0.77900000000000003</v>
      </c>
      <c r="R265" s="65">
        <f t="shared" si="216"/>
        <v>2.7126811594202898</v>
      </c>
      <c r="S265" s="65">
        <f t="shared" si="233"/>
        <v>-9.4831040470148018</v>
      </c>
      <c r="W265" s="19"/>
      <c r="AA265" s="18">
        <v>2</v>
      </c>
      <c r="AB265" s="65">
        <f t="shared" si="217"/>
        <v>2.909541062801932</v>
      </c>
      <c r="AC265" s="65">
        <f t="shared" si="218"/>
        <v>1.8454837384662863</v>
      </c>
      <c r="AO265" s="19"/>
      <c r="AQ265" s="76">
        <f t="shared" si="219"/>
        <v>2</v>
      </c>
      <c r="AR265" s="65">
        <f t="shared" si="220"/>
        <v>0.55120772946859897</v>
      </c>
      <c r="AS265" s="65">
        <f t="shared" si="221"/>
        <v>0.7396135265700482</v>
      </c>
      <c r="AT265" s="65">
        <f t="shared" si="222"/>
        <v>0.25473546701502281</v>
      </c>
      <c r="AU265" s="65">
        <f t="shared" si="223"/>
        <v>-1.3675296565339918</v>
      </c>
      <c r="AW265" s="56" t="s">
        <v>96</v>
      </c>
      <c r="AX265" s="33">
        <f>-AX257</f>
        <v>0.75526984033096201</v>
      </c>
      <c r="BB265" s="2">
        <v>3</v>
      </c>
      <c r="BC265" s="17">
        <f t="shared" si="206"/>
        <v>-2.2658095209928861</v>
      </c>
      <c r="BD265" s="17">
        <f t="shared" si="207"/>
        <v>0.66288156983818036</v>
      </c>
      <c r="BH265" s="19"/>
      <c r="BJ265" s="76">
        <f t="shared" si="224"/>
        <v>2</v>
      </c>
      <c r="BK265" s="65">
        <f t="shared" si="234"/>
        <v>0.55120772946859897</v>
      </c>
      <c r="BL265" s="65">
        <f t="shared" si="235"/>
        <v>0.7396135265700482</v>
      </c>
      <c r="BM265" s="65">
        <f t="shared" si="236"/>
        <v>3.6283961437335677</v>
      </c>
      <c r="BO265" s="56" t="s">
        <v>97</v>
      </c>
      <c r="BP265" s="33">
        <f>1/(BQ257*BP264*BP264)</f>
        <v>0.57159715927071331</v>
      </c>
      <c r="BW265" s="2">
        <v>3</v>
      </c>
      <c r="BX265" s="17">
        <f t="shared" si="208"/>
        <v>4.8542384895096076</v>
      </c>
      <c r="BY265" s="17">
        <f t="shared" si="209"/>
        <v>0.61801660682375559</v>
      </c>
      <c r="CA265" s="19"/>
      <c r="CC265" s="76">
        <v>2</v>
      </c>
      <c r="CD265" s="65">
        <f t="shared" si="225"/>
        <v>2.909541062801932</v>
      </c>
      <c r="CE265" s="65">
        <f t="shared" si="226"/>
        <v>4.2875603864734293</v>
      </c>
      <c r="CF265" s="65"/>
      <c r="CG265" s="65">
        <f t="shared" si="227"/>
        <v>-0.38772253833307802</v>
      </c>
      <c r="CI265" s="56" t="s">
        <v>96</v>
      </c>
      <c r="CJ265" s="33">
        <f>-CJ257</f>
        <v>0.13492597411158416</v>
      </c>
      <c r="CN265" s="2">
        <v>3</v>
      </c>
      <c r="CO265" s="17">
        <f t="shared" si="210"/>
        <v>-0.40477792233475252</v>
      </c>
      <c r="CP265" s="17">
        <f t="shared" si="211"/>
        <v>2.8603384997004411</v>
      </c>
      <c r="CT265" s="19"/>
      <c r="CV265" s="76">
        <v>2</v>
      </c>
      <c r="CW265" s="65">
        <f t="shared" si="228"/>
        <v>2.909541062801932</v>
      </c>
      <c r="CX265" s="65">
        <f t="shared" si="229"/>
        <v>4.2875603864734293</v>
      </c>
      <c r="CY265" s="65">
        <f t="shared" si="230"/>
        <v>0.11046394955861746</v>
      </c>
      <c r="DA265" s="56" t="s">
        <v>97</v>
      </c>
      <c r="DB265" s="33">
        <f>DB257</f>
        <v>3.6261010604645136E-2</v>
      </c>
      <c r="DI265" s="2">
        <v>3</v>
      </c>
      <c r="DJ265" s="17">
        <f t="shared" si="212"/>
        <v>0.10878303181393541</v>
      </c>
      <c r="DK265" s="17">
        <f t="shared" si="213"/>
        <v>2.9238406881201811</v>
      </c>
    </row>
    <row r="266" spans="1:115" ht="15.75" customHeight="1" x14ac:dyDescent="0.25">
      <c r="A266" s="69"/>
      <c r="C266" s="63">
        <v>0.58333333333333337</v>
      </c>
      <c r="D266" s="18">
        <v>3</v>
      </c>
      <c r="E266" s="64">
        <v>0.68200000000000005</v>
      </c>
      <c r="F266" s="65">
        <f t="shared" si="214"/>
        <v>2.3612318840579709</v>
      </c>
      <c r="G266" s="65">
        <f t="shared" si="231"/>
        <v>-12.429031763081166</v>
      </c>
      <c r="I266" s="66">
        <v>0.52083333333333337</v>
      </c>
      <c r="J266" s="18">
        <v>3</v>
      </c>
      <c r="K266" s="68">
        <v>0.92400000000000004</v>
      </c>
      <c r="L266" s="65">
        <f t="shared" si="215"/>
        <v>3.2380434782608694</v>
      </c>
      <c r="M266" s="65">
        <f t="shared" si="232"/>
        <v>-3.8044086382454934</v>
      </c>
      <c r="O266" s="66">
        <v>0.52083333333333337</v>
      </c>
      <c r="P266" s="18">
        <v>3</v>
      </c>
      <c r="Q266" s="68">
        <v>0.71199999999999997</v>
      </c>
      <c r="R266" s="65">
        <f t="shared" si="216"/>
        <v>2.4699275362318835</v>
      </c>
      <c r="S266" s="65">
        <f t="shared" si="233"/>
        <v>-9.8283702508434878</v>
      </c>
      <c r="W266" s="19"/>
      <c r="AA266" s="18">
        <v>3</v>
      </c>
      <c r="AB266" s="65">
        <f t="shared" si="217"/>
        <v>2.6897342995169082</v>
      </c>
      <c r="AC266" s="65">
        <f t="shared" si="218"/>
        <v>1.75370303647015</v>
      </c>
      <c r="AO266" s="19"/>
      <c r="AQ266" s="76">
        <f t="shared" si="219"/>
        <v>3</v>
      </c>
      <c r="AR266" s="65">
        <f t="shared" si="220"/>
        <v>0.63913043478260845</v>
      </c>
      <c r="AS266" s="65">
        <f t="shared" si="221"/>
        <v>0.7396135265700482</v>
      </c>
      <c r="AT266" s="65">
        <f t="shared" si="222"/>
        <v>0.13585891574134568</v>
      </c>
      <c r="AU266" s="65">
        <f t="shared" si="223"/>
        <v>-1.9961383159563646</v>
      </c>
      <c r="AW266" s="56" t="s">
        <v>98</v>
      </c>
      <c r="AX266" s="33">
        <f>AX259</f>
        <v>0.9799770689075471</v>
      </c>
      <c r="BB266" s="2">
        <v>3.5</v>
      </c>
      <c r="BC266" s="17">
        <f t="shared" si="206"/>
        <v>-2.6434444411583669</v>
      </c>
      <c r="BD266" s="17">
        <f t="shared" si="207"/>
        <v>0.68701525037643885</v>
      </c>
      <c r="BH266" s="19"/>
      <c r="BJ266" s="76">
        <f t="shared" si="224"/>
        <v>3</v>
      </c>
      <c r="BK266" s="65">
        <f t="shared" si="234"/>
        <v>0.63913043478260845</v>
      </c>
      <c r="BL266" s="65">
        <f t="shared" si="235"/>
        <v>0.7396135265700482</v>
      </c>
      <c r="BM266" s="65">
        <f t="shared" si="236"/>
        <v>4.6938775510204103</v>
      </c>
      <c r="BO266" s="56" t="s">
        <v>98</v>
      </c>
      <c r="BP266" s="33">
        <f>BP259</f>
        <v>0.98951420027284576</v>
      </c>
      <c r="BW266" s="2">
        <v>3.5</v>
      </c>
      <c r="BX266" s="17">
        <f t="shared" si="208"/>
        <v>5.3622631488932253</v>
      </c>
      <c r="BY266" s="17">
        <f t="shared" si="209"/>
        <v>0.65270948157820308</v>
      </c>
      <c r="CA266" s="19"/>
      <c r="CC266" s="76">
        <v>3</v>
      </c>
      <c r="CD266" s="65">
        <f t="shared" si="225"/>
        <v>2.6897342995169082</v>
      </c>
      <c r="CE266" s="65">
        <f t="shared" si="226"/>
        <v>4.2875603864734293</v>
      </c>
      <c r="CF266" s="65"/>
      <c r="CG266" s="65">
        <f t="shared" si="227"/>
        <v>-0.46627548138000285</v>
      </c>
      <c r="CI266" s="56" t="s">
        <v>98</v>
      </c>
      <c r="CJ266" s="33">
        <f>CJ259</f>
        <v>0.94711432472866885</v>
      </c>
      <c r="CN266" s="2">
        <v>3.5</v>
      </c>
      <c r="CO266" s="17">
        <f t="shared" si="210"/>
        <v>-0.47224090939054458</v>
      </c>
      <c r="CP266" s="17">
        <f t="shared" si="211"/>
        <v>2.6737366470491741</v>
      </c>
      <c r="CT266" s="19"/>
      <c r="CV266" s="76">
        <v>3</v>
      </c>
      <c r="CW266" s="65">
        <f t="shared" si="228"/>
        <v>2.6897342995169082</v>
      </c>
      <c r="CX266" s="65">
        <f t="shared" si="229"/>
        <v>4.2875603864734293</v>
      </c>
      <c r="CY266" s="65">
        <f t="shared" si="230"/>
        <v>0.13855106758447802</v>
      </c>
      <c r="DA266" s="56" t="s">
        <v>98</v>
      </c>
      <c r="DB266" s="33">
        <f>DB259</f>
        <v>0.95356949732005813</v>
      </c>
      <c r="DI266" s="2">
        <v>3.5</v>
      </c>
      <c r="DJ266" s="17">
        <f t="shared" si="212"/>
        <v>0.12691353711625797</v>
      </c>
      <c r="DK266" s="17">
        <f t="shared" si="213"/>
        <v>2.7766485780772707</v>
      </c>
    </row>
    <row r="267" spans="1:115" ht="15.75" customHeight="1" x14ac:dyDescent="0.25">
      <c r="A267" s="29"/>
      <c r="C267" s="63">
        <v>0.625</v>
      </c>
      <c r="D267" s="18">
        <v>4</v>
      </c>
      <c r="E267" s="64">
        <v>0.64200000000000002</v>
      </c>
      <c r="F267" s="65">
        <f t="shared" si="214"/>
        <v>2.2163043478260867</v>
      </c>
      <c r="G267" s="65">
        <f t="shared" si="231"/>
        <v>-6.5391531796632485</v>
      </c>
      <c r="I267" s="66">
        <v>0.5625</v>
      </c>
      <c r="J267" s="18">
        <v>4</v>
      </c>
      <c r="K267" s="68">
        <v>0.90900000000000003</v>
      </c>
      <c r="L267" s="65">
        <f t="shared" si="215"/>
        <v>3.1836956521739128</v>
      </c>
      <c r="M267" s="65">
        <f t="shared" si="232"/>
        <v>-1.7070672584499791</v>
      </c>
      <c r="O267" s="66">
        <v>0.5625</v>
      </c>
      <c r="P267" s="18">
        <v>4</v>
      </c>
      <c r="Q267" s="68">
        <v>0.67100000000000004</v>
      </c>
      <c r="R267" s="65">
        <f t="shared" si="216"/>
        <v>2.3213768115942028</v>
      </c>
      <c r="S267" s="65">
        <f t="shared" si="233"/>
        <v>-6.3992508194162356</v>
      </c>
      <c r="W267" s="19"/>
      <c r="AA267" s="18">
        <v>4</v>
      </c>
      <c r="AB267" s="65">
        <f t="shared" si="217"/>
        <v>2.5737922705314009</v>
      </c>
      <c r="AC267" s="65">
        <f t="shared" si="218"/>
        <v>1.7078802145985559</v>
      </c>
      <c r="AO267" s="19"/>
      <c r="AQ267" s="76">
        <f t="shared" si="219"/>
        <v>4</v>
      </c>
      <c r="AR267" s="65">
        <f t="shared" si="220"/>
        <v>0.68550724637681137</v>
      </c>
      <c r="AS267" s="65">
        <f t="shared" si="221"/>
        <v>0.7396135265700482</v>
      </c>
      <c r="AT267" s="65">
        <f t="shared" si="222"/>
        <v>7.3154800783801543E-2</v>
      </c>
      <c r="AU267" s="65">
        <f t="shared" si="223"/>
        <v>-2.6151775243625877</v>
      </c>
      <c r="BB267" s="2">
        <v>4</v>
      </c>
      <c r="BC267" s="17">
        <f t="shared" si="206"/>
        <v>-3.021079361323848</v>
      </c>
      <c r="BD267" s="17">
        <f t="shared" si="207"/>
        <v>0.70355842285091907</v>
      </c>
      <c r="BH267" s="19"/>
      <c r="BJ267" s="76">
        <f t="shared" si="224"/>
        <v>4</v>
      </c>
      <c r="BK267" s="65">
        <f t="shared" si="234"/>
        <v>0.68550724637681137</v>
      </c>
      <c r="BL267" s="65">
        <f t="shared" si="235"/>
        <v>0.7396135265700482</v>
      </c>
      <c r="BM267" s="65">
        <f t="shared" si="236"/>
        <v>5.8350951374207209</v>
      </c>
      <c r="BW267" s="2">
        <v>4</v>
      </c>
      <c r="BX267" s="17">
        <f t="shared" si="208"/>
        <v>5.870287808276843</v>
      </c>
      <c r="BY267" s="17">
        <f t="shared" si="209"/>
        <v>0.68139759593391303</v>
      </c>
      <c r="CA267" s="19"/>
      <c r="CC267" s="76">
        <v>4</v>
      </c>
      <c r="CD267" s="65">
        <f t="shared" si="225"/>
        <v>2.5737922705314009</v>
      </c>
      <c r="CE267" s="65">
        <f t="shared" si="226"/>
        <v>4.2875603864734293</v>
      </c>
      <c r="CF267" s="65"/>
      <c r="CG267" s="65">
        <f t="shared" si="227"/>
        <v>-0.51033749376352644</v>
      </c>
      <c r="CN267" s="2">
        <v>4</v>
      </c>
      <c r="CO267" s="17">
        <f t="shared" si="210"/>
        <v>-0.53970389644633665</v>
      </c>
      <c r="CP267" s="17">
        <f t="shared" si="211"/>
        <v>2.4993082666692947</v>
      </c>
      <c r="CT267" s="19"/>
      <c r="CV267" s="76">
        <v>4</v>
      </c>
      <c r="CW267" s="65">
        <f t="shared" si="228"/>
        <v>2.5737922705314009</v>
      </c>
      <c r="CX267" s="65">
        <f t="shared" si="229"/>
        <v>4.2875603864734293</v>
      </c>
      <c r="CY267" s="65">
        <f t="shared" si="230"/>
        <v>0.15529887748986573</v>
      </c>
      <c r="DI267" s="2">
        <v>4</v>
      </c>
      <c r="DJ267" s="17">
        <f t="shared" si="212"/>
        <v>0.14504404241858054</v>
      </c>
      <c r="DK267" s="17">
        <f t="shared" si="213"/>
        <v>2.6435660648265822</v>
      </c>
    </row>
    <row r="268" spans="1:115" ht="15.75" customHeight="1" x14ac:dyDescent="0.25">
      <c r="A268" s="29"/>
      <c r="C268" s="63">
        <v>0.66666666666666663</v>
      </c>
      <c r="D268" s="18">
        <v>5</v>
      </c>
      <c r="E268" s="68">
        <v>0.621</v>
      </c>
      <c r="F268" s="65">
        <f t="shared" si="214"/>
        <v>2.1402173913043478</v>
      </c>
      <c r="G268" s="65">
        <f t="shared" si="231"/>
        <v>-3.5551041137633188</v>
      </c>
      <c r="I268" s="66">
        <v>0.60416666666666663</v>
      </c>
      <c r="J268" s="18">
        <v>5</v>
      </c>
      <c r="K268" s="68">
        <v>0.88700000000000001</v>
      </c>
      <c r="L268" s="65">
        <f t="shared" si="215"/>
        <v>3.1039855072463767</v>
      </c>
      <c r="M268" s="65">
        <f t="shared" si="232"/>
        <v>-2.5679934632893531</v>
      </c>
      <c r="O268" s="66">
        <v>0.60416666666666663</v>
      </c>
      <c r="P268" s="18">
        <v>5</v>
      </c>
      <c r="Q268" s="68">
        <v>0.621</v>
      </c>
      <c r="R268" s="65">
        <f t="shared" si="216"/>
        <v>2.1402173913043478</v>
      </c>
      <c r="S268" s="65">
        <f t="shared" si="233"/>
        <v>-8.4645336041984098</v>
      </c>
      <c r="W268" s="19"/>
      <c r="AA268" s="18">
        <v>5</v>
      </c>
      <c r="AB268" s="65">
        <f t="shared" si="217"/>
        <v>2.4614734299516905</v>
      </c>
      <c r="AC268" s="65">
        <f t="shared" si="218"/>
        <v>1.6492247918518175</v>
      </c>
      <c r="AO268" s="19"/>
      <c r="AQ268" s="76">
        <f t="shared" si="219"/>
        <v>5</v>
      </c>
      <c r="AR268" s="65">
        <f t="shared" si="220"/>
        <v>0.73043478260869554</v>
      </c>
      <c r="AS268" s="65">
        <f t="shared" si="221"/>
        <v>0.7396135265700482</v>
      </c>
      <c r="AT268" s="65">
        <f t="shared" si="222"/>
        <v>1.2410189418680551E-2</v>
      </c>
      <c r="AU268" s="65">
        <f t="shared" si="223"/>
        <v>-4.3892374164912473</v>
      </c>
      <c r="BB268" s="2">
        <v>4.5</v>
      </c>
      <c r="BC268" s="17">
        <f t="shared" si="206"/>
        <v>-3.3987142814893292</v>
      </c>
      <c r="BD268" s="17">
        <f t="shared" si="207"/>
        <v>0.71489844846725858</v>
      </c>
      <c r="BH268" s="19"/>
      <c r="BJ268" s="76">
        <f t="shared" si="224"/>
        <v>5</v>
      </c>
      <c r="BK268" s="65">
        <f t="shared" si="234"/>
        <v>0.73043478260869554</v>
      </c>
      <c r="BL268" s="65">
        <f t="shared" si="235"/>
        <v>0.7396135265700482</v>
      </c>
      <c r="BM268" s="65">
        <f t="shared" si="236"/>
        <v>6.8452380952380967</v>
      </c>
      <c r="BW268" s="2">
        <v>4.5</v>
      </c>
      <c r="BX268" s="17">
        <f t="shared" si="208"/>
        <v>6.3783124676604608</v>
      </c>
      <c r="BY268" s="17">
        <f t="shared" si="209"/>
        <v>0.70551576499521695</v>
      </c>
      <c r="CA268" s="19"/>
      <c r="CC268" s="76">
        <v>5</v>
      </c>
      <c r="CD268" s="65">
        <f t="shared" si="225"/>
        <v>2.4614734299516905</v>
      </c>
      <c r="CE268" s="65">
        <f t="shared" si="226"/>
        <v>4.2875603864734293</v>
      </c>
      <c r="CF268" s="65"/>
      <c r="CG268" s="65">
        <f t="shared" si="227"/>
        <v>-0.55495777079447295</v>
      </c>
      <c r="CN268" s="2">
        <v>4.5</v>
      </c>
      <c r="CO268" s="17">
        <f t="shared" si="210"/>
        <v>-0.60716688350212877</v>
      </c>
      <c r="CP268" s="17">
        <f t="shared" si="211"/>
        <v>2.3362591894513498</v>
      </c>
      <c r="CT268" s="19"/>
      <c r="CV268" s="76">
        <v>5</v>
      </c>
      <c r="CW268" s="65">
        <f t="shared" si="228"/>
        <v>2.4614734299516905</v>
      </c>
      <c r="CX268" s="65">
        <f t="shared" si="229"/>
        <v>4.2875603864734293</v>
      </c>
      <c r="CY268" s="65">
        <f t="shared" si="230"/>
        <v>0.17302786635585862</v>
      </c>
      <c r="DI268" s="2">
        <v>4.5</v>
      </c>
      <c r="DJ268" s="17">
        <f t="shared" si="212"/>
        <v>0.16317454772090312</v>
      </c>
      <c r="DK268" s="17">
        <f t="shared" si="213"/>
        <v>2.5226571544121863</v>
      </c>
    </row>
    <row r="269" spans="1:115" ht="15.75" customHeight="1" x14ac:dyDescent="0.25">
      <c r="A269" s="29"/>
      <c r="C269" s="63">
        <v>0.70833333333333337</v>
      </c>
      <c r="D269" s="18">
        <v>6</v>
      </c>
      <c r="E269" s="68">
        <v>0.61899999999999999</v>
      </c>
      <c r="F269" s="65">
        <f t="shared" si="214"/>
        <v>2.1329710144927536</v>
      </c>
      <c r="G269" s="65">
        <f t="shared" si="231"/>
        <v>-0.33973161202649482</v>
      </c>
      <c r="I269" s="66">
        <v>0.64583333333333337</v>
      </c>
      <c r="J269" s="18">
        <v>6</v>
      </c>
      <c r="K269" s="68">
        <v>0.88700000000000001</v>
      </c>
      <c r="L269" s="65">
        <f t="shared" si="215"/>
        <v>3.1039855072463767</v>
      </c>
      <c r="M269" s="65">
        <f t="shared" si="232"/>
        <v>0</v>
      </c>
      <c r="O269" s="66">
        <v>0.64583333333333337</v>
      </c>
      <c r="P269" s="18">
        <v>6</v>
      </c>
      <c r="Q269" s="68">
        <v>0.60399999999999998</v>
      </c>
      <c r="R269" s="65">
        <f t="shared" si="216"/>
        <v>2.0786231884057971</v>
      </c>
      <c r="S269" s="65">
        <f t="shared" si="233"/>
        <v>-2.9632211957469012</v>
      </c>
      <c r="W269" s="19"/>
      <c r="AA269" s="18">
        <v>6</v>
      </c>
      <c r="AB269" s="65">
        <f t="shared" si="217"/>
        <v>2.438526570048309</v>
      </c>
      <c r="AC269" s="65">
        <f t="shared" si="218"/>
        <v>1.6415842612514562</v>
      </c>
      <c r="AO269" s="19"/>
      <c r="AQ269" s="76">
        <f t="shared" si="219"/>
        <v>6</v>
      </c>
      <c r="AR269" s="65">
        <f t="shared" si="220"/>
        <v>0.7396135265700482</v>
      </c>
      <c r="BB269" s="2">
        <v>5</v>
      </c>
      <c r="BC269" s="17">
        <f t="shared" si="206"/>
        <v>-3.7763492016548099</v>
      </c>
      <c r="BD269" s="17">
        <f t="shared" si="207"/>
        <v>0.72267181728013952</v>
      </c>
      <c r="BH269" s="19"/>
      <c r="BJ269" s="76">
        <f t="shared" si="224"/>
        <v>6</v>
      </c>
      <c r="BK269" s="65">
        <f t="shared" si="234"/>
        <v>0.7396135265700482</v>
      </c>
      <c r="BL269" s="65">
        <f t="shared" si="235"/>
        <v>0.7396135265700482</v>
      </c>
      <c r="BM269" s="65">
        <f t="shared" si="236"/>
        <v>8.1123448726322671</v>
      </c>
      <c r="BW269" s="2">
        <v>5</v>
      </c>
      <c r="BX269" s="17">
        <f t="shared" si="208"/>
        <v>6.8863371270440785</v>
      </c>
      <c r="BY269" s="17">
        <f t="shared" si="209"/>
        <v>0.72607540231568968</v>
      </c>
      <c r="CA269" s="19"/>
      <c r="CC269" s="76">
        <v>6</v>
      </c>
      <c r="CD269" s="65">
        <f t="shared" si="225"/>
        <v>2.438526570048309</v>
      </c>
      <c r="CF269" s="65"/>
      <c r="CN269" s="2">
        <v>5</v>
      </c>
      <c r="CO269" s="17">
        <f t="shared" si="210"/>
        <v>-0.67462987055792079</v>
      </c>
      <c r="CP269" s="17">
        <f t="shared" si="211"/>
        <v>2.1838470560374814</v>
      </c>
      <c r="CT269" s="19"/>
      <c r="CV269" s="76">
        <v>6</v>
      </c>
      <c r="CW269" s="65">
        <f t="shared" si="228"/>
        <v>2.438526570048309</v>
      </c>
      <c r="CX269" s="65">
        <f t="shared" si="229"/>
        <v>4.2875603864734293</v>
      </c>
      <c r="CY269" s="65">
        <f t="shared" si="230"/>
        <v>0.17685083397889748</v>
      </c>
      <c r="DI269" s="2">
        <v>5</v>
      </c>
      <c r="DJ269" s="17">
        <f t="shared" si="212"/>
        <v>0.18130505302322569</v>
      </c>
      <c r="DK269" s="17">
        <f t="shared" si="213"/>
        <v>2.4123245485391775</v>
      </c>
    </row>
    <row r="270" spans="1:115" ht="15.75" customHeight="1" x14ac:dyDescent="0.25">
      <c r="A270" s="29"/>
      <c r="E270" s="80"/>
      <c r="H270" s="29"/>
      <c r="I270" s="29"/>
      <c r="J270" s="29"/>
      <c r="K270" s="29"/>
      <c r="L270" s="29"/>
      <c r="M270" s="29"/>
      <c r="Q270" s="80"/>
      <c r="W270" s="19"/>
      <c r="AO270" s="19"/>
      <c r="BB270" s="2">
        <v>5.5</v>
      </c>
      <c r="BC270" s="17">
        <f t="shared" si="206"/>
        <v>-4.1539841218202911</v>
      </c>
      <c r="BD270" s="17">
        <f t="shared" si="207"/>
        <v>0.72800031165443835</v>
      </c>
      <c r="BH270" s="19"/>
      <c r="BW270" s="2">
        <v>5.5</v>
      </c>
      <c r="BX270" s="17">
        <f t="shared" si="208"/>
        <v>7.3943617864276963</v>
      </c>
      <c r="BY270" s="17">
        <f t="shared" si="209"/>
        <v>0.74380996749377548</v>
      </c>
      <c r="CA270" s="19"/>
      <c r="CN270" s="2">
        <v>5.5</v>
      </c>
      <c r="CO270" s="17">
        <f t="shared" si="210"/>
        <v>-0.74209285761371291</v>
      </c>
      <c r="CP270" s="17">
        <f t="shared" si="211"/>
        <v>2.0413779368733382</v>
      </c>
      <c r="CT270" s="19"/>
      <c r="DI270" s="2">
        <v>5.5</v>
      </c>
      <c r="DJ270" s="17">
        <f t="shared" si="212"/>
        <v>0.19943555832554824</v>
      </c>
      <c r="DK270" s="17">
        <f t="shared" si="213"/>
        <v>2.3112386811855097</v>
      </c>
    </row>
    <row r="271" spans="1:115" ht="15.75" customHeight="1" x14ac:dyDescent="0.25">
      <c r="A271" s="29"/>
      <c r="H271" s="29"/>
      <c r="I271" s="29"/>
      <c r="J271" s="29"/>
      <c r="K271" s="29"/>
      <c r="L271" s="29"/>
      <c r="M271" s="29"/>
      <c r="W271" s="19"/>
      <c r="AO271" s="19"/>
      <c r="BB271" s="2">
        <v>6</v>
      </c>
      <c r="BC271" s="17">
        <f t="shared" si="206"/>
        <v>-4.5316190419857723</v>
      </c>
      <c r="BD271" s="17">
        <f t="shared" si="207"/>
        <v>0.73165289176229154</v>
      </c>
      <c r="BH271" s="19"/>
      <c r="BW271" s="2">
        <v>6</v>
      </c>
      <c r="BX271" s="17">
        <f t="shared" si="208"/>
        <v>7.9023864458113149</v>
      </c>
      <c r="BY271" s="17">
        <f t="shared" si="209"/>
        <v>0.7592643109956132</v>
      </c>
      <c r="CA271" s="19"/>
      <c r="CN271" s="2">
        <v>6</v>
      </c>
      <c r="CO271" s="17">
        <f t="shared" si="210"/>
        <v>-0.80955584466950503</v>
      </c>
      <c r="CP271" s="17">
        <f t="shared" si="211"/>
        <v>1.9082031727599718</v>
      </c>
      <c r="CT271" s="19"/>
      <c r="DI271" s="2">
        <v>6</v>
      </c>
      <c r="DJ271" s="17">
        <f t="shared" si="212"/>
        <v>0.21756606362787081</v>
      </c>
      <c r="DK271" s="17">
        <f t="shared" si="213"/>
        <v>2.2182838795058197</v>
      </c>
    </row>
    <row r="272" spans="1:115" ht="15.75" customHeight="1" x14ac:dyDescent="0.25">
      <c r="A272" s="29"/>
      <c r="H272" s="29"/>
      <c r="I272" s="29"/>
      <c r="J272" s="29"/>
      <c r="K272" s="29"/>
      <c r="L272" s="29"/>
      <c r="M272" s="29"/>
      <c r="W272" s="19"/>
      <c r="AO272" s="19"/>
      <c r="BH272" s="19"/>
      <c r="CA272" s="19"/>
      <c r="CT272" s="19"/>
    </row>
    <row r="273" spans="1:98" ht="15.75" customHeight="1" x14ac:dyDescent="0.25">
      <c r="A273" s="29"/>
      <c r="H273" s="29"/>
      <c r="I273" s="29"/>
      <c r="J273" s="29"/>
      <c r="K273" s="29"/>
      <c r="L273" s="29"/>
      <c r="M273" s="29"/>
      <c r="W273" s="19"/>
      <c r="AO273" s="19"/>
      <c r="BH273" s="19"/>
      <c r="CA273" s="19"/>
      <c r="CT273" s="19"/>
    </row>
    <row r="274" spans="1:98" ht="15.75" customHeight="1" x14ac:dyDescent="0.25">
      <c r="A274" s="29"/>
      <c r="H274" s="29"/>
      <c r="I274" s="29"/>
      <c r="J274" s="29"/>
      <c r="K274" s="29"/>
      <c r="L274" s="29"/>
      <c r="M274" s="29"/>
      <c r="W274" s="19"/>
      <c r="AO274" s="19"/>
      <c r="BH274" s="19"/>
      <c r="CA274" s="19"/>
      <c r="CT274" s="19"/>
    </row>
    <row r="275" spans="1:98" ht="15.75" customHeight="1" x14ac:dyDescent="0.25">
      <c r="A275" s="29"/>
      <c r="H275" s="29"/>
      <c r="I275" s="29"/>
      <c r="J275" s="29"/>
      <c r="K275" s="29"/>
      <c r="L275" s="29"/>
      <c r="M275" s="29"/>
      <c r="W275" s="19"/>
      <c r="AO275" s="19"/>
      <c r="BH275" s="19"/>
      <c r="CA275" s="19"/>
      <c r="CT275" s="19"/>
    </row>
    <row r="276" spans="1:98" ht="15.75" customHeight="1" x14ac:dyDescent="0.25">
      <c r="A276" s="29"/>
      <c r="H276" s="29"/>
      <c r="I276" s="29"/>
      <c r="J276" s="29"/>
      <c r="K276" s="29"/>
      <c r="L276" s="29"/>
      <c r="M276" s="29"/>
      <c r="W276" s="19"/>
      <c r="AO276" s="19"/>
      <c r="BH276" s="19"/>
      <c r="CA276" s="19"/>
      <c r="CT276" s="19"/>
    </row>
    <row r="277" spans="1:98" ht="15.75" customHeight="1" x14ac:dyDescent="0.25">
      <c r="A277" s="29"/>
      <c r="G277" s="29"/>
      <c r="H277" s="29"/>
      <c r="I277" s="29"/>
      <c r="J277" s="29"/>
      <c r="K277" s="29"/>
      <c r="L277" s="29"/>
      <c r="M277" s="29"/>
      <c r="W277" s="19"/>
      <c r="AO277" s="19"/>
      <c r="BH277" s="19"/>
      <c r="CA277" s="19"/>
      <c r="CT277" s="19"/>
    </row>
    <row r="278" spans="1:98" ht="15.75" customHeight="1" x14ac:dyDescent="0.25">
      <c r="A278" s="29"/>
      <c r="G278" s="29"/>
      <c r="H278" s="29"/>
      <c r="I278" s="29"/>
      <c r="J278" s="29"/>
      <c r="K278" s="29"/>
      <c r="L278" s="29"/>
      <c r="M278" s="29"/>
      <c r="W278" s="19"/>
      <c r="AO278" s="19"/>
      <c r="BH278" s="19"/>
      <c r="CA278" s="19"/>
      <c r="CT278" s="19"/>
    </row>
    <row r="279" spans="1:98" ht="15.75" customHeight="1" x14ac:dyDescent="0.25">
      <c r="A279" s="29"/>
      <c r="G279" s="29"/>
      <c r="H279" s="29"/>
      <c r="I279" s="29"/>
      <c r="J279" s="29"/>
      <c r="K279" s="29"/>
      <c r="L279" s="29"/>
      <c r="M279" s="29"/>
      <c r="W279" s="19"/>
      <c r="AO279" s="19"/>
      <c r="BH279" s="19"/>
      <c r="CA279" s="19"/>
      <c r="CT279" s="19"/>
    </row>
    <row r="280" spans="1:98" ht="15.75" customHeight="1" x14ac:dyDescent="0.25">
      <c r="A280" s="29"/>
      <c r="G280" s="29"/>
      <c r="H280" s="29"/>
      <c r="I280" s="29"/>
      <c r="J280" s="29"/>
      <c r="K280" s="29"/>
      <c r="L280" s="29"/>
      <c r="M280" s="29"/>
      <c r="W280" s="19"/>
      <c r="AO280" s="19"/>
      <c r="BH280" s="19"/>
      <c r="CA280" s="19"/>
      <c r="CT280" s="19"/>
    </row>
    <row r="281" spans="1:98" ht="15.75" customHeight="1" x14ac:dyDescent="0.25">
      <c r="A281" s="69"/>
      <c r="G281" s="29"/>
      <c r="H281" s="29"/>
      <c r="I281" s="29"/>
      <c r="J281" s="29"/>
      <c r="K281" s="29"/>
      <c r="L281" s="29"/>
      <c r="M281" s="29"/>
      <c r="W281" s="19"/>
      <c r="AO281" s="19"/>
      <c r="BH281" s="19"/>
      <c r="CA281" s="19"/>
      <c r="CT281" s="19"/>
    </row>
    <row r="282" spans="1:98" ht="15.75" customHeight="1" x14ac:dyDescent="0.25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W282" s="19"/>
      <c r="AO282" s="19"/>
      <c r="BH282" s="19"/>
      <c r="CA282" s="19"/>
      <c r="CT282" s="19"/>
    </row>
    <row r="283" spans="1:98" ht="15.75" customHeight="1" x14ac:dyDescent="0.25">
      <c r="W283" s="19"/>
      <c r="AO283" s="19"/>
      <c r="BH283" s="19"/>
      <c r="CA283" s="19"/>
      <c r="CT283" s="19"/>
    </row>
    <row r="284" spans="1:98" ht="15.75" customHeight="1" x14ac:dyDescent="0.25">
      <c r="W284" s="19"/>
      <c r="AO284" s="19"/>
      <c r="BH284" s="19"/>
      <c r="CA284" s="19"/>
      <c r="CT284" s="19"/>
    </row>
    <row r="285" spans="1:98" ht="15.75" customHeight="1" x14ac:dyDescent="0.25">
      <c r="W285" s="19"/>
      <c r="AO285" s="19"/>
      <c r="BH285" s="19"/>
      <c r="CA285" s="19"/>
      <c r="CT285" s="19"/>
    </row>
    <row r="286" spans="1:98" ht="15.75" customHeight="1" x14ac:dyDescent="0.25">
      <c r="W286" s="19"/>
      <c r="AO286" s="19"/>
      <c r="BH286" s="19"/>
      <c r="CA286" s="19"/>
      <c r="CT286" s="19"/>
    </row>
    <row r="287" spans="1:98" ht="15.75" customHeight="1" x14ac:dyDescent="0.25">
      <c r="W287" s="19"/>
      <c r="AO287" s="19"/>
      <c r="BH287" s="19"/>
      <c r="CA287" s="19"/>
      <c r="CT287" s="19"/>
    </row>
    <row r="288" spans="1:98" ht="15.75" customHeight="1" x14ac:dyDescent="0.25">
      <c r="W288" s="19"/>
      <c r="AO288" s="19"/>
      <c r="BH288" s="19"/>
      <c r="CA288" s="19"/>
      <c r="CT288" s="19"/>
    </row>
    <row r="289" spans="1:115" ht="15.75" customHeight="1" x14ac:dyDescent="0.25">
      <c r="A289" s="53"/>
      <c r="B289" s="53"/>
      <c r="C289" s="53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19"/>
      <c r="X289" s="53"/>
      <c r="Y289" s="53"/>
      <c r="Z289" s="53"/>
      <c r="AA289" s="53"/>
      <c r="AB289" s="53"/>
      <c r="AC289" s="53"/>
      <c r="AD289" s="53"/>
      <c r="AE289" s="53"/>
      <c r="AF289" s="53"/>
      <c r="AG289" s="53"/>
      <c r="AH289" s="53"/>
      <c r="AI289" s="53"/>
      <c r="AJ289" s="53"/>
      <c r="AK289" s="53"/>
      <c r="AL289" s="53"/>
      <c r="AM289" s="53"/>
      <c r="AN289" s="53"/>
      <c r="AO289" s="19"/>
      <c r="AP289" s="53"/>
      <c r="AQ289" s="53"/>
      <c r="AR289" s="53"/>
      <c r="AS289" s="53"/>
      <c r="AT289" s="53"/>
      <c r="AU289" s="53"/>
      <c r="AV289" s="53"/>
      <c r="AW289" s="53"/>
      <c r="AX289" s="53"/>
      <c r="AY289" s="53"/>
      <c r="AZ289" s="53"/>
      <c r="BA289" s="53"/>
      <c r="BB289" s="53"/>
      <c r="BC289" s="53"/>
      <c r="BD289" s="53"/>
      <c r="BE289" s="53"/>
      <c r="BF289" s="53"/>
      <c r="BG289" s="53"/>
      <c r="BH289" s="19"/>
      <c r="BI289" s="53"/>
      <c r="BJ289" s="53"/>
      <c r="BK289" s="53"/>
      <c r="BL289" s="53"/>
      <c r="BM289" s="53"/>
      <c r="BN289" s="53"/>
      <c r="BO289" s="53"/>
      <c r="BP289" s="53"/>
      <c r="BQ289" s="53"/>
      <c r="BR289" s="53"/>
      <c r="BS289" s="53"/>
      <c r="BT289" s="53"/>
      <c r="BU289" s="53"/>
      <c r="BV289" s="53"/>
      <c r="BW289" s="53"/>
      <c r="BX289" s="53"/>
      <c r="BY289" s="53"/>
      <c r="BZ289" s="53"/>
      <c r="CA289" s="19"/>
      <c r="CB289" s="53"/>
      <c r="CC289" s="53"/>
      <c r="CD289" s="53"/>
      <c r="CE289" s="53"/>
      <c r="CF289" s="53"/>
      <c r="CG289" s="53"/>
      <c r="CH289" s="53"/>
      <c r="CI289" s="53"/>
      <c r="CJ289" s="53"/>
      <c r="CK289" s="53"/>
      <c r="CL289" s="53"/>
      <c r="CM289" s="53"/>
      <c r="CN289" s="53"/>
      <c r="CO289" s="53"/>
      <c r="CP289" s="53"/>
      <c r="CQ289" s="53"/>
      <c r="CR289" s="53"/>
      <c r="CS289" s="53"/>
      <c r="CT289" s="19"/>
      <c r="CU289" s="53"/>
      <c r="CV289" s="53"/>
      <c r="CW289" s="53"/>
      <c r="CX289" s="53"/>
      <c r="CY289" s="53"/>
      <c r="CZ289" s="53"/>
      <c r="DA289" s="53"/>
      <c r="DB289" s="53"/>
      <c r="DC289" s="53"/>
      <c r="DD289" s="53"/>
      <c r="DE289" s="53"/>
      <c r="DF289" s="53"/>
      <c r="DG289" s="53"/>
      <c r="DH289" s="53"/>
      <c r="DI289" s="53"/>
      <c r="DJ289" s="53"/>
      <c r="DK289" s="53"/>
    </row>
    <row r="290" spans="1:115" ht="15.75" customHeight="1" x14ac:dyDescent="0.25">
      <c r="B290" s="29"/>
      <c r="W290" s="19"/>
      <c r="AO290" s="19"/>
      <c r="BH290" s="19"/>
      <c r="CA290" s="19"/>
      <c r="CT290" s="19"/>
    </row>
    <row r="291" spans="1:115" ht="15.75" customHeight="1" x14ac:dyDescent="0.25">
      <c r="A291" s="29"/>
      <c r="C291" s="29"/>
      <c r="E291" s="29"/>
      <c r="W291" s="19"/>
      <c r="AO291" s="19"/>
      <c r="AV291" s="2" t="s">
        <v>76</v>
      </c>
      <c r="AW291" s="70"/>
      <c r="AX291" s="71" t="s">
        <v>49</v>
      </c>
      <c r="AY291" s="71" t="s">
        <v>77</v>
      </c>
      <c r="AZ291" s="72"/>
      <c r="BH291" s="19"/>
      <c r="BN291" s="2" t="s">
        <v>76</v>
      </c>
      <c r="BO291" s="70"/>
      <c r="BP291" s="71" t="s">
        <v>49</v>
      </c>
      <c r="BQ291" s="71" t="s">
        <v>77</v>
      </c>
      <c r="BR291" s="72"/>
      <c r="CA291" s="19"/>
      <c r="CH291" s="2" t="s">
        <v>76</v>
      </c>
      <c r="CI291" s="70"/>
      <c r="CJ291" s="71" t="s">
        <v>49</v>
      </c>
      <c r="CK291" s="71" t="s">
        <v>77</v>
      </c>
      <c r="CL291" s="72"/>
      <c r="CT291" s="19"/>
      <c r="CZ291" s="2" t="s">
        <v>76</v>
      </c>
      <c r="DA291" s="70"/>
      <c r="DB291" s="71" t="s">
        <v>49</v>
      </c>
      <c r="DC291" s="71" t="s">
        <v>77</v>
      </c>
      <c r="DD291" s="72"/>
    </row>
    <row r="292" spans="1:115" ht="15.75" customHeight="1" x14ac:dyDescent="0.25">
      <c r="A292" s="29"/>
      <c r="C292" s="29"/>
      <c r="D292" s="54" t="s">
        <v>66</v>
      </c>
      <c r="I292" s="29"/>
      <c r="J292" s="54" t="s">
        <v>67</v>
      </c>
      <c r="O292" s="29"/>
      <c r="P292" s="54" t="s">
        <v>68</v>
      </c>
      <c r="W292" s="19"/>
      <c r="AO292" s="19"/>
      <c r="AW292" s="73"/>
      <c r="AX292" s="2">
        <f t="array" ref="AX292:AY296">LINEST(AU297:AU303,AQ297:AQ303,FALSE,TRUE)</f>
        <v>-0.96967004410600777</v>
      </c>
      <c r="AY292" s="2">
        <v>0</v>
      </c>
      <c r="AZ292" s="74"/>
      <c r="BH292" s="19"/>
      <c r="BO292" s="73"/>
      <c r="BP292" s="2">
        <f t="array" ref="BP292:BQ296">LINEST(BM297:BM304,BJ297:BJ304,TRUE,TRUE)</f>
        <v>1.4857818264020055</v>
      </c>
      <c r="BQ292" s="2">
        <v>1.0835361584478456</v>
      </c>
      <c r="BR292" s="74"/>
      <c r="BS292" s="27"/>
      <c r="CA292" s="19"/>
      <c r="CI292" s="73"/>
      <c r="CJ292" s="2">
        <f t="array" ref="CJ292:CK296">LINEST(CG296:CG303,CC296:CC303,FALSE,TRUE)</f>
        <v>-0.17909757042598681</v>
      </c>
      <c r="CK292" s="2">
        <v>0</v>
      </c>
      <c r="CL292" s="74"/>
      <c r="CT292" s="19"/>
      <c r="DA292" s="73"/>
      <c r="DB292" s="2">
        <f t="array" ref="DB292:DC296">LINEST(CY297:CY304,CV297:CV304,FALSE,TRUE)</f>
        <v>7.2791719728829724E-2</v>
      </c>
      <c r="DC292" s="2">
        <v>0</v>
      </c>
      <c r="DD292" s="74"/>
      <c r="DE292" s="27"/>
    </row>
    <row r="293" spans="1:115" ht="15.75" customHeight="1" x14ac:dyDescent="0.25">
      <c r="G293" s="55" t="s">
        <v>44</v>
      </c>
      <c r="M293" s="55" t="s">
        <v>44</v>
      </c>
      <c r="S293" s="55" t="s">
        <v>44</v>
      </c>
      <c r="W293" s="19"/>
      <c r="AO293" s="19"/>
      <c r="AW293" s="73" t="s">
        <v>78</v>
      </c>
      <c r="AX293" s="2">
        <v>2.6602883421805334E-2</v>
      </c>
      <c r="AY293" s="2" t="e">
        <v>#N/A</v>
      </c>
      <c r="AZ293" s="74"/>
      <c r="BB293" s="2" t="s">
        <v>79</v>
      </c>
      <c r="BC293" s="2" t="s">
        <v>80</v>
      </c>
      <c r="BD293" s="2" t="s">
        <v>81</v>
      </c>
      <c r="BH293" s="19"/>
      <c r="BO293" s="73" t="s">
        <v>78</v>
      </c>
      <c r="BP293" s="2">
        <v>3.2564076211730422E-2</v>
      </c>
      <c r="BQ293" s="2">
        <v>0.11132676119504953</v>
      </c>
      <c r="BR293" s="74"/>
      <c r="BS293" s="27"/>
      <c r="BW293" s="2" t="s">
        <v>79</v>
      </c>
      <c r="BX293" s="2" t="s">
        <v>80</v>
      </c>
      <c r="BY293" s="2" t="s">
        <v>81</v>
      </c>
      <c r="CA293" s="19"/>
      <c r="CI293" s="73" t="s">
        <v>78</v>
      </c>
      <c r="CJ293" s="2">
        <v>2.3381080461945931E-2</v>
      </c>
      <c r="CK293" s="2" t="e">
        <v>#N/A</v>
      </c>
      <c r="CL293" s="74"/>
      <c r="CN293" s="2" t="s">
        <v>79</v>
      </c>
      <c r="CO293" s="2" t="s">
        <v>80</v>
      </c>
      <c r="CP293" s="2" t="s">
        <v>81</v>
      </c>
      <c r="CT293" s="19"/>
      <c r="DA293" s="73" t="s">
        <v>78</v>
      </c>
      <c r="DB293" s="2">
        <v>8.9583285275216581E-3</v>
      </c>
      <c r="DC293" s="2" t="e">
        <v>#N/A</v>
      </c>
      <c r="DD293" s="74"/>
      <c r="DE293" s="27"/>
      <c r="DI293" s="2" t="s">
        <v>79</v>
      </c>
      <c r="DJ293" s="2" t="s">
        <v>80</v>
      </c>
      <c r="DK293" s="2" t="s">
        <v>81</v>
      </c>
    </row>
    <row r="294" spans="1:115" ht="15.75" customHeight="1" x14ac:dyDescent="0.25">
      <c r="C294" s="56" t="s">
        <v>69</v>
      </c>
      <c r="D294" s="60">
        <v>3</v>
      </c>
      <c r="E294" s="61" t="s">
        <v>16</v>
      </c>
      <c r="F294" s="62"/>
      <c r="G294" s="27">
        <f>(1-(F304/F296))*100</f>
        <v>25.45148311032095</v>
      </c>
      <c r="H294" s="27"/>
      <c r="I294" s="59" t="s">
        <v>69</v>
      </c>
      <c r="J294" s="60">
        <v>3</v>
      </c>
      <c r="K294" s="61" t="s">
        <v>16</v>
      </c>
      <c r="L294" s="62"/>
      <c r="M294" s="27">
        <f>(1-(L304/L296))*100</f>
        <v>35.767003519927329</v>
      </c>
      <c r="N294" s="27"/>
      <c r="O294" s="59" t="s">
        <v>69</v>
      </c>
      <c r="P294" s="60">
        <v>3</v>
      </c>
      <c r="Q294" s="61" t="s">
        <v>16</v>
      </c>
      <c r="R294" s="62"/>
      <c r="S294" s="27">
        <f>(1-(R304/R296))*100</f>
        <v>65.860391744445906</v>
      </c>
      <c r="W294" s="19"/>
      <c r="Z294" s="56" t="s">
        <v>69</v>
      </c>
      <c r="AA294" s="57">
        <v>3</v>
      </c>
      <c r="AB294" s="58" t="s">
        <v>16</v>
      </c>
      <c r="AC294" s="58" t="s">
        <v>70</v>
      </c>
      <c r="AE294" s="55" t="s">
        <v>44</v>
      </c>
      <c r="AO294" s="19"/>
      <c r="AW294" s="73" t="s">
        <v>82</v>
      </c>
      <c r="AX294" s="2">
        <v>0.99550423268634358</v>
      </c>
      <c r="AY294" s="2">
        <v>0.20172635144017376</v>
      </c>
      <c r="AZ294" s="74" t="s">
        <v>83</v>
      </c>
      <c r="BB294" s="2">
        <v>0</v>
      </c>
      <c r="BC294" s="17">
        <f t="shared" ref="BC294:BC306" si="237">$AX$292*BB294</f>
        <v>0</v>
      </c>
      <c r="BD294" s="17">
        <f t="shared" ref="BD294:BD306" si="238">$AS$297*(1-EXP(-$AX$300*BB294))</f>
        <v>0</v>
      </c>
      <c r="BH294" s="19"/>
      <c r="BO294" s="73" t="s">
        <v>82</v>
      </c>
      <c r="BP294" s="2">
        <v>0.99712611898135406</v>
      </c>
      <c r="BQ294" s="2">
        <v>0.17037890642462969</v>
      </c>
      <c r="BR294" s="74" t="s">
        <v>83</v>
      </c>
      <c r="BS294" s="27"/>
      <c r="BW294" s="2">
        <v>0</v>
      </c>
      <c r="BX294" s="17">
        <f t="shared" ref="BX294:BX306" si="239">$BP$292*BW294+$BQ$292</f>
        <v>1.0835361584478456</v>
      </c>
      <c r="BY294" s="17">
        <f t="shared" ref="BY294:BY306" si="240">($BP$300*BP$299*BP$299*BW294)/(1+$BP$300*BP$299*BW294)</f>
        <v>0</v>
      </c>
      <c r="CA294" s="19"/>
      <c r="CI294" s="73" t="s">
        <v>82</v>
      </c>
      <c r="CJ294" s="2">
        <v>0.89341391368816903</v>
      </c>
      <c r="CK294" s="2">
        <v>0.17729582089028331</v>
      </c>
      <c r="CL294" s="74" t="s">
        <v>83</v>
      </c>
      <c r="CN294" s="2">
        <v>0</v>
      </c>
      <c r="CO294" s="17">
        <f t="shared" ref="CO294:CO306" si="241">$CJ$292*CN294</f>
        <v>0</v>
      </c>
      <c r="CP294" s="17">
        <f t="shared" ref="CP294:CP306" si="242">$CE$296*(EXP(-$CJ$300*CN294))</f>
        <v>2.9735507246376809</v>
      </c>
      <c r="CT294" s="19"/>
      <c r="DA294" s="73" t="s">
        <v>82</v>
      </c>
      <c r="DB294" s="2">
        <v>0.90414273216652763</v>
      </c>
      <c r="DC294" s="2">
        <v>8.6622914264386675E-2</v>
      </c>
      <c r="DD294" s="74" t="s">
        <v>83</v>
      </c>
      <c r="DE294" s="27"/>
      <c r="DI294" s="2">
        <v>0</v>
      </c>
      <c r="DJ294" s="17">
        <f t="shared" ref="DJ294:DJ306" si="243">$DB$292*DI294</f>
        <v>0</v>
      </c>
      <c r="DK294" s="17">
        <f t="shared" ref="DK294:DK306" si="244">($CX$296)/(1+($DB$300*DI294*$CX$296))</f>
        <v>2.9735507246376809</v>
      </c>
    </row>
    <row r="295" spans="1:115" ht="15.75" customHeight="1" x14ac:dyDescent="0.25">
      <c r="C295" s="56" t="s">
        <v>71</v>
      </c>
      <c r="D295" s="56" t="s">
        <v>72</v>
      </c>
      <c r="E295" s="56" t="s">
        <v>73</v>
      </c>
      <c r="F295" s="56" t="s">
        <v>74</v>
      </c>
      <c r="G295" s="56" t="s">
        <v>75</v>
      </c>
      <c r="I295" s="56" t="s">
        <v>71</v>
      </c>
      <c r="J295" s="56" t="s">
        <v>72</v>
      </c>
      <c r="K295" s="56" t="s">
        <v>73</v>
      </c>
      <c r="L295" s="56" t="s">
        <v>74</v>
      </c>
      <c r="M295" s="56" t="s">
        <v>75</v>
      </c>
      <c r="O295" s="56" t="s">
        <v>71</v>
      </c>
      <c r="P295" s="56" t="s">
        <v>72</v>
      </c>
      <c r="Q295" s="56" t="s">
        <v>73</v>
      </c>
      <c r="R295" s="56" t="s">
        <v>74</v>
      </c>
      <c r="S295" s="56" t="s">
        <v>75</v>
      </c>
      <c r="W295" s="19"/>
      <c r="AA295" s="56" t="s">
        <v>72</v>
      </c>
      <c r="AB295" s="56" t="s">
        <v>74</v>
      </c>
      <c r="AC295" s="56" t="s">
        <v>74</v>
      </c>
      <c r="AE295" s="27">
        <f>(1-(AB304/AB296))*100</f>
        <v>49.713659071524305</v>
      </c>
      <c r="AO295" s="19"/>
      <c r="AQ295" s="56" t="s">
        <v>79</v>
      </c>
      <c r="AR295" s="56" t="s">
        <v>84</v>
      </c>
      <c r="AS295" s="56" t="s">
        <v>29</v>
      </c>
      <c r="AT295" s="56" t="s">
        <v>85</v>
      </c>
      <c r="AU295" s="56" t="s">
        <v>86</v>
      </c>
      <c r="AW295" s="75" t="s">
        <v>87</v>
      </c>
      <c r="AX295" s="2">
        <v>1328.5886433611054</v>
      </c>
      <c r="AY295" s="2">
        <v>6</v>
      </c>
      <c r="AZ295" s="74" t="s">
        <v>88</v>
      </c>
      <c r="BB295" s="2">
        <v>0.5</v>
      </c>
      <c r="BC295" s="17">
        <f t="shared" si="237"/>
        <v>-0.48483502205300388</v>
      </c>
      <c r="BD295" s="17">
        <f t="shared" si="238"/>
        <v>0.22717985087812129</v>
      </c>
      <c r="BH295" s="19"/>
      <c r="BJ295" s="56" t="s">
        <v>79</v>
      </c>
      <c r="BK295" s="56" t="s">
        <v>84</v>
      </c>
      <c r="BL295" s="56" t="s">
        <v>29</v>
      </c>
      <c r="BM295" s="56" t="s">
        <v>89</v>
      </c>
      <c r="BO295" s="75" t="s">
        <v>87</v>
      </c>
      <c r="BP295" s="2">
        <v>2081.7691042432566</v>
      </c>
      <c r="BQ295" s="2">
        <v>6</v>
      </c>
      <c r="BR295" s="74" t="s">
        <v>88</v>
      </c>
      <c r="BS295" s="27"/>
      <c r="BW295" s="2">
        <v>0.5</v>
      </c>
      <c r="BX295" s="17">
        <f t="shared" si="239"/>
        <v>1.8264270716488484</v>
      </c>
      <c r="BY295" s="17">
        <f t="shared" si="240"/>
        <v>0.27375853531814648</v>
      </c>
      <c r="CA295" s="19"/>
      <c r="CC295" s="56" t="s">
        <v>79</v>
      </c>
      <c r="CD295" s="56" t="s">
        <v>90</v>
      </c>
      <c r="CE295" s="56" t="s">
        <v>69</v>
      </c>
      <c r="CF295" s="56"/>
      <c r="CG295" s="56" t="s">
        <v>91</v>
      </c>
      <c r="CI295" s="75" t="s">
        <v>87</v>
      </c>
      <c r="CJ295" s="2">
        <v>58.674613284144961</v>
      </c>
      <c r="CK295" s="2">
        <v>7</v>
      </c>
      <c r="CL295" s="74" t="s">
        <v>88</v>
      </c>
      <c r="CN295" s="2">
        <v>0.5</v>
      </c>
      <c r="CO295" s="17">
        <f t="shared" si="241"/>
        <v>-8.9548785212993406E-2</v>
      </c>
      <c r="CP295" s="17">
        <f t="shared" si="242"/>
        <v>2.7188472455831185</v>
      </c>
      <c r="CT295" s="19"/>
      <c r="CV295" s="56" t="s">
        <v>79</v>
      </c>
      <c r="CW295" s="56" t="s">
        <v>92</v>
      </c>
      <c r="CX295" s="56" t="s">
        <v>93</v>
      </c>
      <c r="CY295" s="56" t="s">
        <v>94</v>
      </c>
      <c r="DA295" s="75" t="s">
        <v>87</v>
      </c>
      <c r="DB295" s="2">
        <v>66.025240111795412</v>
      </c>
      <c r="DC295" s="2">
        <v>7</v>
      </c>
      <c r="DD295" s="74" t="s">
        <v>88</v>
      </c>
      <c r="DE295" s="27"/>
      <c r="DI295" s="2">
        <v>0.5</v>
      </c>
      <c r="DJ295" s="17">
        <f t="shared" si="243"/>
        <v>3.6395859864414862E-2</v>
      </c>
      <c r="DK295" s="17">
        <f t="shared" si="244"/>
        <v>2.683165329939829</v>
      </c>
    </row>
    <row r="296" spans="1:115" ht="15.75" customHeight="1" x14ac:dyDescent="0.25">
      <c r="C296" s="66">
        <v>0.43055555555555558</v>
      </c>
      <c r="D296" s="18">
        <v>0</v>
      </c>
      <c r="E296" s="68">
        <v>1.099</v>
      </c>
      <c r="F296" s="65">
        <f t="shared" ref="F296:F304" si="245">(E296-$C$7)/$C$6</f>
        <v>3.872101449275362</v>
      </c>
      <c r="G296" s="81">
        <f>(1-D294/F296)*100</f>
        <v>22.522691120052396</v>
      </c>
      <c r="I296" s="66">
        <v>0.43055555555555558</v>
      </c>
      <c r="J296" s="18">
        <v>0</v>
      </c>
      <c r="K296" s="68">
        <v>0.91100000000000003</v>
      </c>
      <c r="L296" s="65">
        <f t="shared" ref="L296:L304" si="246">(K296-$C$7)/$C$6</f>
        <v>3.1909420289855071</v>
      </c>
      <c r="M296" s="65">
        <f>(1-J294/L296)*100</f>
        <v>5.983876461905302</v>
      </c>
      <c r="O296" s="66">
        <v>0.43055555555555558</v>
      </c>
      <c r="P296" s="18">
        <v>0</v>
      </c>
      <c r="Q296" s="68">
        <v>0.79100000000000004</v>
      </c>
      <c r="R296" s="65">
        <f t="shared" ref="R296:R304" si="247">(Q296-$C$7)/$C$6</f>
        <v>2.7561594202898552</v>
      </c>
      <c r="S296" s="65">
        <f>(1-P294/R296)*100</f>
        <v>-8.8471144998027995</v>
      </c>
      <c r="W296" s="19"/>
      <c r="AA296" s="18">
        <v>0</v>
      </c>
      <c r="AB296" s="65">
        <f t="shared" ref="AB296:AB304" si="248">AVERAGE(L296,R296)</f>
        <v>2.9735507246376809</v>
      </c>
      <c r="AC296" s="65">
        <f t="shared" ref="AC296:AC304" si="249">STDEVA(L296,R296)</f>
        <v>0.30743773095067262</v>
      </c>
      <c r="AO296" s="19"/>
      <c r="AQ296" s="76">
        <f t="shared" ref="AQ296:AQ304" si="250">AA296</f>
        <v>0</v>
      </c>
      <c r="AR296" s="65">
        <f t="shared" ref="AR296:AR304" si="251">(AB$296-AB296)*(F$5/F$6)</f>
        <v>0</v>
      </c>
      <c r="AS296" s="65">
        <f t="shared" ref="AS296:AS303" si="252">(AB$296-AB$304)*(F$5/F$6)</f>
        <v>0.59130434782608698</v>
      </c>
      <c r="AT296" s="65">
        <f t="shared" ref="AT296:AT303" si="253">1-AR296/AS296</f>
        <v>1</v>
      </c>
      <c r="AU296" s="65">
        <f t="shared" ref="AU296:AU303" si="254">LN(AT296)</f>
        <v>0</v>
      </c>
      <c r="AW296" s="77" t="s">
        <v>95</v>
      </c>
      <c r="AX296" s="78">
        <v>54.064949680101449</v>
      </c>
      <c r="AY296" s="78">
        <v>0.24416112519218697</v>
      </c>
      <c r="AZ296" s="79"/>
      <c r="BB296" s="2">
        <v>1</v>
      </c>
      <c r="BC296" s="17">
        <f t="shared" si="237"/>
        <v>-0.96967004410600777</v>
      </c>
      <c r="BD296" s="17">
        <f t="shared" si="238"/>
        <v>0.36707692625365995</v>
      </c>
      <c r="BH296" s="19"/>
      <c r="BJ296" s="76">
        <f t="shared" ref="BJ296:BJ304" si="255">AA296</f>
        <v>0</v>
      </c>
      <c r="BK296" s="65"/>
      <c r="BL296" s="65"/>
      <c r="BM296" s="65"/>
      <c r="BO296" s="77" t="s">
        <v>95</v>
      </c>
      <c r="BP296" s="78">
        <v>60.431616526369837</v>
      </c>
      <c r="BQ296" s="78">
        <v>0.17417383052671631</v>
      </c>
      <c r="BR296" s="79"/>
      <c r="BS296" s="27"/>
      <c r="BW296" s="2">
        <v>1</v>
      </c>
      <c r="BX296" s="17">
        <f t="shared" si="239"/>
        <v>2.5693179848498513</v>
      </c>
      <c r="BY296" s="17">
        <f t="shared" si="240"/>
        <v>0.38920834474228744</v>
      </c>
      <c r="CA296" s="19"/>
      <c r="CC296" s="76">
        <v>0</v>
      </c>
      <c r="CD296" s="65">
        <f t="shared" ref="CD296:CD304" si="256">AB296</f>
        <v>2.9735507246376809</v>
      </c>
      <c r="CE296" s="65">
        <f t="shared" ref="CE296:CE303" si="257">$AB$296</f>
        <v>2.9735507246376809</v>
      </c>
      <c r="CF296" s="65"/>
      <c r="CG296" s="65">
        <f t="shared" ref="CG296:CG303" si="258">LN(CD296)-LN(CE296)</f>
        <v>0</v>
      </c>
      <c r="CI296" s="77" t="s">
        <v>95</v>
      </c>
      <c r="CJ296" s="78">
        <v>1.8443665346182503</v>
      </c>
      <c r="CK296" s="78">
        <v>0.22003665673611592</v>
      </c>
      <c r="CL296" s="79"/>
      <c r="CN296" s="2">
        <v>1</v>
      </c>
      <c r="CO296" s="17">
        <f t="shared" si="241"/>
        <v>-0.17909757042598681</v>
      </c>
      <c r="CP296" s="17">
        <f t="shared" si="242"/>
        <v>2.4859607349444568</v>
      </c>
      <c r="CT296" s="19"/>
      <c r="CV296" s="76">
        <v>0</v>
      </c>
      <c r="CW296" s="65">
        <f t="shared" ref="CW296:CW304" si="259">AB296</f>
        <v>2.9735507246376809</v>
      </c>
      <c r="CX296" s="65">
        <f t="shared" ref="CX296:CX304" si="260">$AB$296</f>
        <v>2.9735507246376809</v>
      </c>
      <c r="CY296" s="65">
        <f t="shared" ref="CY296:CY304" si="261">1/CW296-1/CX296</f>
        <v>0</v>
      </c>
      <c r="DA296" s="77" t="s">
        <v>95</v>
      </c>
      <c r="DB296" s="78">
        <v>0.49542232211102649</v>
      </c>
      <c r="DC296" s="78">
        <v>5.2524704929586989E-2</v>
      </c>
      <c r="DD296" s="79"/>
      <c r="DE296" s="27"/>
      <c r="DI296" s="2">
        <v>1</v>
      </c>
      <c r="DJ296" s="17">
        <f t="shared" si="243"/>
        <v>7.2791719728829724E-2</v>
      </c>
      <c r="DK296" s="17">
        <f t="shared" si="244"/>
        <v>2.4444498664972452</v>
      </c>
    </row>
    <row r="297" spans="1:115" ht="15.75" customHeight="1" x14ac:dyDescent="0.25">
      <c r="C297" s="66">
        <v>0.4513888888888889</v>
      </c>
      <c r="D297" s="67">
        <v>0.5</v>
      </c>
      <c r="E297" s="68">
        <v>1.018</v>
      </c>
      <c r="F297" s="65">
        <f t="shared" si="245"/>
        <v>3.5786231884057971</v>
      </c>
      <c r="G297" s="81">
        <f t="shared" ref="G297:G304" si="262">(1-F296/F297)*100</f>
        <v>-8.2008707097296565</v>
      </c>
      <c r="I297" s="66">
        <v>0.4513888888888889</v>
      </c>
      <c r="J297" s="67">
        <v>0.5</v>
      </c>
      <c r="K297" s="68">
        <v>0.88300000000000001</v>
      </c>
      <c r="L297" s="65">
        <f t="shared" si="246"/>
        <v>3.0894927536231882</v>
      </c>
      <c r="M297" s="65">
        <f t="shared" ref="M297:M304" si="263">(1-L296/L297)*100</f>
        <v>-3.2836871115280886</v>
      </c>
      <c r="O297" s="66">
        <v>0.4513888888888889</v>
      </c>
      <c r="P297" s="67">
        <v>0.5</v>
      </c>
      <c r="Q297" s="68">
        <v>0.498</v>
      </c>
      <c r="R297" s="65">
        <f t="shared" si="247"/>
        <v>1.6945652173913042</v>
      </c>
      <c r="S297" s="65">
        <f t="shared" ref="S297:S304" si="264">(1-R296/R297)*100</f>
        <v>-62.646995937566842</v>
      </c>
      <c r="W297" s="19"/>
      <c r="AA297" s="67">
        <v>0.5</v>
      </c>
      <c r="AB297" s="65">
        <f t="shared" si="248"/>
        <v>2.3920289855072463</v>
      </c>
      <c r="AC297" s="65">
        <f t="shared" si="249"/>
        <v>0.98636272013340831</v>
      </c>
      <c r="AO297" s="19"/>
      <c r="AQ297" s="76">
        <f t="shared" si="250"/>
        <v>0.5</v>
      </c>
      <c r="AR297" s="65">
        <f t="shared" si="251"/>
        <v>0.23260869565217385</v>
      </c>
      <c r="AS297" s="65">
        <f t="shared" si="252"/>
        <v>0.59130434782608698</v>
      </c>
      <c r="AT297" s="65">
        <f t="shared" si="253"/>
        <v>0.60661764705882359</v>
      </c>
      <c r="AU297" s="65">
        <f t="shared" si="254"/>
        <v>-0.49985659239541658</v>
      </c>
      <c r="BB297" s="2">
        <v>1.5</v>
      </c>
      <c r="BC297" s="17">
        <f t="shared" si="237"/>
        <v>-1.4545050661590118</v>
      </c>
      <c r="BD297" s="17">
        <f t="shared" si="238"/>
        <v>0.45322537481976438</v>
      </c>
      <c r="BH297" s="19"/>
      <c r="BJ297" s="76">
        <f t="shared" si="255"/>
        <v>0.5</v>
      </c>
      <c r="BK297" s="65">
        <f t="shared" ref="BK297:BK304" si="265">(AB$296-AB297)*(F$5/F$6)</f>
        <v>0.23260869565217385</v>
      </c>
      <c r="BL297" s="65">
        <f t="shared" ref="BL297:BL304" si="266">(AB$296-AB$304)*(F$5/F$6)</f>
        <v>0.59130434782608698</v>
      </c>
      <c r="BM297" s="65">
        <f t="shared" ref="BM297:BM304" si="267">BJ297/BK297</f>
        <v>2.1495327102803743</v>
      </c>
      <c r="BS297" s="27"/>
      <c r="BW297" s="2">
        <v>1.5</v>
      </c>
      <c r="BX297" s="17">
        <f t="shared" si="239"/>
        <v>3.3122088980508537</v>
      </c>
      <c r="BY297" s="17">
        <f t="shared" si="240"/>
        <v>0.4528699868183767</v>
      </c>
      <c r="CA297" s="19"/>
      <c r="CC297" s="76">
        <v>0.5</v>
      </c>
      <c r="CD297" s="65">
        <f t="shared" si="256"/>
        <v>2.3920289855072463</v>
      </c>
      <c r="CE297" s="65">
        <f t="shared" si="257"/>
        <v>2.9735507246376809</v>
      </c>
      <c r="CF297" s="65"/>
      <c r="CG297" s="65">
        <f t="shared" si="258"/>
        <v>-0.21761481521657333</v>
      </c>
      <c r="CN297" s="2">
        <v>1.5</v>
      </c>
      <c r="CO297" s="17">
        <f t="shared" si="241"/>
        <v>-0.26864635563898021</v>
      </c>
      <c r="CP297" s="17">
        <f t="shared" si="242"/>
        <v>2.2730224310046303</v>
      </c>
      <c r="CT297" s="19"/>
      <c r="CV297" s="76">
        <v>0.5</v>
      </c>
      <c r="CW297" s="65">
        <f t="shared" si="259"/>
        <v>2.3920289855072463</v>
      </c>
      <c r="CX297" s="65">
        <f t="shared" si="260"/>
        <v>2.9735507246376809</v>
      </c>
      <c r="CY297" s="65">
        <f t="shared" si="261"/>
        <v>8.1756852853204887E-2</v>
      </c>
      <c r="DE297" s="27"/>
      <c r="DI297" s="2">
        <v>1.5</v>
      </c>
      <c r="DJ297" s="17">
        <f t="shared" si="243"/>
        <v>0.10918757959324459</v>
      </c>
      <c r="DK297" s="17">
        <f t="shared" si="244"/>
        <v>2.2447401507331222</v>
      </c>
    </row>
    <row r="298" spans="1:115" ht="15.75" customHeight="1" x14ac:dyDescent="0.25">
      <c r="C298" s="66">
        <v>0.47222222222222199</v>
      </c>
      <c r="D298" s="18">
        <v>1</v>
      </c>
      <c r="E298" s="68">
        <v>0.94799999999999995</v>
      </c>
      <c r="F298" s="65">
        <f t="shared" si="245"/>
        <v>3.3249999999999997</v>
      </c>
      <c r="G298" s="81">
        <f t="shared" si="262"/>
        <v>-7.6277650648360007</v>
      </c>
      <c r="H298" s="29"/>
      <c r="I298" s="66">
        <v>0.47222222222222199</v>
      </c>
      <c r="J298" s="18">
        <v>1</v>
      </c>
      <c r="K298" s="68">
        <v>0.76900000000000002</v>
      </c>
      <c r="L298" s="65">
        <f t="shared" si="246"/>
        <v>2.6764492753623186</v>
      </c>
      <c r="M298" s="65">
        <f t="shared" si="263"/>
        <v>-15.432516583186672</v>
      </c>
      <c r="O298" s="66">
        <v>0.47222222222222199</v>
      </c>
      <c r="P298" s="18">
        <v>1</v>
      </c>
      <c r="Q298" s="68">
        <v>0.378</v>
      </c>
      <c r="R298" s="65">
        <f t="shared" si="247"/>
        <v>1.2597826086956521</v>
      </c>
      <c r="S298" s="65">
        <f t="shared" si="264"/>
        <v>-34.51251078515962</v>
      </c>
      <c r="W298" s="19"/>
      <c r="AA298" s="18">
        <v>1</v>
      </c>
      <c r="AB298" s="65">
        <f t="shared" si="248"/>
        <v>1.9681159420289853</v>
      </c>
      <c r="AC298" s="65">
        <f t="shared" si="249"/>
        <v>1.0017346066809423</v>
      </c>
      <c r="AO298" s="19"/>
      <c r="AQ298" s="76">
        <f t="shared" si="250"/>
        <v>1</v>
      </c>
      <c r="AR298" s="65">
        <f t="shared" si="251"/>
        <v>0.40217391304347827</v>
      </c>
      <c r="AS298" s="65">
        <f t="shared" si="252"/>
        <v>0.59130434782608698</v>
      </c>
      <c r="AT298" s="65">
        <f t="shared" si="253"/>
        <v>0.31985294117647056</v>
      </c>
      <c r="AU298" s="65">
        <f t="shared" si="254"/>
        <v>-1.1398939476414136</v>
      </c>
      <c r="BB298" s="2">
        <v>2</v>
      </c>
      <c r="BC298" s="17">
        <f t="shared" si="237"/>
        <v>-1.9393400882120155</v>
      </c>
      <c r="BD298" s="17">
        <f t="shared" si="238"/>
        <v>0.50627548448377557</v>
      </c>
      <c r="BH298" s="19"/>
      <c r="BJ298" s="76">
        <f t="shared" si="255"/>
        <v>1</v>
      </c>
      <c r="BK298" s="65">
        <f t="shared" si="265"/>
        <v>0.40217391304347827</v>
      </c>
      <c r="BL298" s="65">
        <f t="shared" si="266"/>
        <v>0.59130434782608698</v>
      </c>
      <c r="BM298" s="65">
        <f t="shared" si="267"/>
        <v>2.4864864864864864</v>
      </c>
      <c r="BS298" s="27"/>
      <c r="BW298" s="2">
        <v>2</v>
      </c>
      <c r="BX298" s="17">
        <f t="shared" si="239"/>
        <v>4.055099811251857</v>
      </c>
      <c r="BY298" s="17">
        <f t="shared" si="240"/>
        <v>0.493206109119809</v>
      </c>
      <c r="CA298" s="19"/>
      <c r="CC298" s="76">
        <v>1</v>
      </c>
      <c r="CD298" s="65">
        <f t="shared" si="256"/>
        <v>1.9681159420289853</v>
      </c>
      <c r="CE298" s="65">
        <f t="shared" si="257"/>
        <v>2.9735507246376809</v>
      </c>
      <c r="CF298" s="65"/>
      <c r="CG298" s="65">
        <f t="shared" si="258"/>
        <v>-0.4126800583911796</v>
      </c>
      <c r="CN298" s="2">
        <v>2</v>
      </c>
      <c r="CO298" s="17">
        <f t="shared" si="241"/>
        <v>-0.35819514085197363</v>
      </c>
      <c r="CP298" s="17">
        <f t="shared" si="242"/>
        <v>2.0783236433401013</v>
      </c>
      <c r="CT298" s="19"/>
      <c r="CV298" s="76">
        <v>1</v>
      </c>
      <c r="CW298" s="65">
        <f t="shared" si="259"/>
        <v>1.9681159420289853</v>
      </c>
      <c r="CX298" s="65">
        <f t="shared" si="260"/>
        <v>2.9735507246376809</v>
      </c>
      <c r="CY298" s="65">
        <f t="shared" si="261"/>
        <v>0.17180186532097591</v>
      </c>
      <c r="DE298" s="27"/>
      <c r="DI298" s="2">
        <v>2</v>
      </c>
      <c r="DJ298" s="17">
        <f t="shared" si="243"/>
        <v>0.14558343945765945</v>
      </c>
      <c r="DK298" s="17">
        <f t="shared" si="244"/>
        <v>2.0751980321429011</v>
      </c>
    </row>
    <row r="299" spans="1:115" ht="15.75" customHeight="1" x14ac:dyDescent="0.25">
      <c r="A299" s="29"/>
      <c r="B299" s="29"/>
      <c r="C299" s="66">
        <v>0.49305555555555503</v>
      </c>
      <c r="D299" s="18">
        <v>1.5</v>
      </c>
      <c r="E299" s="68">
        <v>0.92700000000000005</v>
      </c>
      <c r="F299" s="65">
        <f t="shared" si="245"/>
        <v>3.2489130434782609</v>
      </c>
      <c r="G299" s="81">
        <f t="shared" si="262"/>
        <v>-2.3419203747072403</v>
      </c>
      <c r="H299" s="29"/>
      <c r="I299" s="66">
        <v>0.49305555555555503</v>
      </c>
      <c r="J299" s="18">
        <v>1.5</v>
      </c>
      <c r="K299" s="68">
        <v>0.71</v>
      </c>
      <c r="L299" s="65">
        <f t="shared" si="246"/>
        <v>2.4626811594202898</v>
      </c>
      <c r="M299" s="65">
        <f t="shared" si="263"/>
        <v>-8.6803001324113449</v>
      </c>
      <c r="O299" s="66">
        <v>0.49305555555555503</v>
      </c>
      <c r="P299" s="18">
        <v>1.5</v>
      </c>
      <c r="Q299" s="82">
        <v>0.34599999999999997</v>
      </c>
      <c r="R299" s="65">
        <f t="shared" si="247"/>
        <v>1.1438405797101447</v>
      </c>
      <c r="S299" s="65">
        <f t="shared" si="264"/>
        <v>-10.136205258156483</v>
      </c>
      <c r="W299" s="19"/>
      <c r="AA299" s="18">
        <v>1.5</v>
      </c>
      <c r="AB299" s="65">
        <f t="shared" si="248"/>
        <v>1.8032608695652173</v>
      </c>
      <c r="AC299" s="65">
        <f t="shared" si="249"/>
        <v>0.93256111721704105</v>
      </c>
      <c r="AO299" s="19"/>
      <c r="AQ299" s="76">
        <f t="shared" si="250"/>
        <v>1.5</v>
      </c>
      <c r="AR299" s="65">
        <f t="shared" si="251"/>
        <v>0.46811594202898549</v>
      </c>
      <c r="AS299" s="65">
        <f t="shared" si="252"/>
        <v>0.59130434782608698</v>
      </c>
      <c r="AT299" s="65">
        <f t="shared" si="253"/>
        <v>0.20833333333333337</v>
      </c>
      <c r="AU299" s="65">
        <f t="shared" si="254"/>
        <v>-1.568615917913845</v>
      </c>
      <c r="BB299" s="2">
        <v>2.5</v>
      </c>
      <c r="BC299" s="17">
        <f t="shared" si="237"/>
        <v>-2.4241751102650193</v>
      </c>
      <c r="BD299" s="17">
        <f t="shared" si="238"/>
        <v>0.53894367737878857</v>
      </c>
      <c r="BH299" s="19"/>
      <c r="BJ299" s="76">
        <f t="shared" si="255"/>
        <v>1.5</v>
      </c>
      <c r="BK299" s="65">
        <f t="shared" si="265"/>
        <v>0.46811594202898549</v>
      </c>
      <c r="BL299" s="65">
        <f t="shared" si="266"/>
        <v>0.59130434782608698</v>
      </c>
      <c r="BM299" s="65">
        <f t="shared" si="267"/>
        <v>3.2043343653250775</v>
      </c>
      <c r="BO299" s="2" t="s">
        <v>29</v>
      </c>
      <c r="BP299" s="17">
        <f>1/BP292</f>
        <v>0.67304632633824646</v>
      </c>
      <c r="BS299" s="27"/>
      <c r="BW299" s="2">
        <v>2.5</v>
      </c>
      <c r="BX299" s="17">
        <f t="shared" si="239"/>
        <v>4.797990724452859</v>
      </c>
      <c r="BY299" s="17">
        <f t="shared" si="240"/>
        <v>0.52105144498483558</v>
      </c>
      <c r="CA299" s="19"/>
      <c r="CC299" s="76">
        <v>1.5</v>
      </c>
      <c r="CD299" s="65">
        <f t="shared" si="256"/>
        <v>1.8032608695652173</v>
      </c>
      <c r="CE299" s="65">
        <f t="shared" si="257"/>
        <v>2.9735507246376809</v>
      </c>
      <c r="CF299" s="65"/>
      <c r="CG299" s="65">
        <f t="shared" si="258"/>
        <v>-0.50016014877115755</v>
      </c>
      <c r="CN299" s="2">
        <v>2.5</v>
      </c>
      <c r="CO299" s="17">
        <f t="shared" si="241"/>
        <v>-0.44774392606496705</v>
      </c>
      <c r="CP299" s="17">
        <f t="shared" si="242"/>
        <v>1.9003020416993297</v>
      </c>
      <c r="CT299" s="19"/>
      <c r="CV299" s="76">
        <v>1.5</v>
      </c>
      <c r="CW299" s="65">
        <f t="shared" si="259"/>
        <v>1.8032608695652173</v>
      </c>
      <c r="CX299" s="65">
        <f t="shared" si="260"/>
        <v>2.9735507246376809</v>
      </c>
      <c r="CY299" s="65">
        <f t="shared" si="261"/>
        <v>0.21825265234334063</v>
      </c>
      <c r="DB299" s="17"/>
      <c r="DE299" s="27"/>
      <c r="DI299" s="2">
        <v>2.5</v>
      </c>
      <c r="DJ299" s="17">
        <f t="shared" si="243"/>
        <v>0.18197929932207429</v>
      </c>
      <c r="DK299" s="17">
        <f t="shared" si="244"/>
        <v>1.9294679841968612</v>
      </c>
    </row>
    <row r="300" spans="1:115" ht="15.75" customHeight="1" x14ac:dyDescent="0.25">
      <c r="A300" s="29"/>
      <c r="C300" s="66">
        <v>0.51388888888888895</v>
      </c>
      <c r="D300" s="18">
        <v>2</v>
      </c>
      <c r="E300" s="68">
        <v>0.89800000000000002</v>
      </c>
      <c r="F300" s="65">
        <f t="shared" si="245"/>
        <v>3.1438405797101447</v>
      </c>
      <c r="G300" s="81">
        <f t="shared" si="262"/>
        <v>-3.342168952402913</v>
      </c>
      <c r="I300" s="66">
        <v>0.51388888888888895</v>
      </c>
      <c r="J300" s="18">
        <v>2</v>
      </c>
      <c r="K300" s="68">
        <v>0.67300000000000004</v>
      </c>
      <c r="L300" s="65">
        <f t="shared" si="246"/>
        <v>2.3286231884057971</v>
      </c>
      <c r="M300" s="65">
        <f t="shared" si="263"/>
        <v>-5.7569628131320938</v>
      </c>
      <c r="O300" s="66">
        <v>0.51388888888888895</v>
      </c>
      <c r="P300" s="18">
        <v>2</v>
      </c>
      <c r="Q300" s="68">
        <v>0.32500000000000001</v>
      </c>
      <c r="R300" s="65">
        <f t="shared" si="247"/>
        <v>1.0677536231884057</v>
      </c>
      <c r="S300" s="65">
        <f t="shared" si="264"/>
        <v>-7.1258907363420443</v>
      </c>
      <c r="W300" s="19"/>
      <c r="AA300" s="18">
        <v>2</v>
      </c>
      <c r="AB300" s="65">
        <f t="shared" si="248"/>
        <v>1.6981884057971013</v>
      </c>
      <c r="AC300" s="65">
        <f t="shared" si="249"/>
        <v>0.89156941975695136</v>
      </c>
      <c r="AO300" s="19"/>
      <c r="AQ300" s="76">
        <f t="shared" si="250"/>
        <v>2</v>
      </c>
      <c r="AR300" s="65">
        <f t="shared" si="251"/>
        <v>0.51014492753623186</v>
      </c>
      <c r="AS300" s="65">
        <f t="shared" si="252"/>
        <v>0.59130434782608698</v>
      </c>
      <c r="AT300" s="65">
        <f t="shared" si="253"/>
        <v>0.13725490196078438</v>
      </c>
      <c r="AU300" s="65">
        <f t="shared" si="254"/>
        <v>-1.985915483669012</v>
      </c>
      <c r="AW300" s="56" t="s">
        <v>96</v>
      </c>
      <c r="AX300" s="33">
        <f>-AX292</f>
        <v>0.96967004410600777</v>
      </c>
      <c r="BB300" s="2">
        <v>3</v>
      </c>
      <c r="BC300" s="17">
        <f t="shared" si="237"/>
        <v>-2.9090101323180235</v>
      </c>
      <c r="BD300" s="17">
        <f t="shared" si="238"/>
        <v>0.55906071076071517</v>
      </c>
      <c r="BH300" s="19"/>
      <c r="BJ300" s="76">
        <f t="shared" si="255"/>
        <v>2</v>
      </c>
      <c r="BK300" s="65">
        <f t="shared" si="265"/>
        <v>0.51014492753623186</v>
      </c>
      <c r="BL300" s="65">
        <f t="shared" si="266"/>
        <v>0.59130434782608698</v>
      </c>
      <c r="BM300" s="65">
        <f t="shared" si="267"/>
        <v>3.9204545454545454</v>
      </c>
      <c r="BO300" s="56" t="s">
        <v>97</v>
      </c>
      <c r="BP300" s="33">
        <f>1/(BQ292*BP299*BP299)</f>
        <v>2.037354839019649</v>
      </c>
      <c r="BW300" s="2">
        <v>3</v>
      </c>
      <c r="BX300" s="17">
        <f t="shared" si="239"/>
        <v>5.5408816376538619</v>
      </c>
      <c r="BY300" s="17">
        <f t="shared" si="240"/>
        <v>0.54143008210337262</v>
      </c>
      <c r="CA300" s="19"/>
      <c r="CC300" s="76">
        <v>2</v>
      </c>
      <c r="CD300" s="65">
        <f t="shared" si="256"/>
        <v>1.6981884057971013</v>
      </c>
      <c r="CE300" s="65">
        <f t="shared" si="257"/>
        <v>2.9735507246376809</v>
      </c>
      <c r="CF300" s="65"/>
      <c r="CG300" s="65">
        <f t="shared" si="258"/>
        <v>-0.56019472970700557</v>
      </c>
      <c r="CI300" s="56" t="s">
        <v>96</v>
      </c>
      <c r="CJ300" s="33">
        <f>-CJ292</f>
        <v>0.17909757042598681</v>
      </c>
      <c r="CN300" s="2">
        <v>3</v>
      </c>
      <c r="CO300" s="17">
        <f t="shared" si="241"/>
        <v>-0.53729271127796041</v>
      </c>
      <c r="CP300" s="17">
        <f t="shared" si="242"/>
        <v>1.7375291193257649</v>
      </c>
      <c r="CT300" s="19"/>
      <c r="CV300" s="76">
        <v>2</v>
      </c>
      <c r="CW300" s="65">
        <f t="shared" si="259"/>
        <v>1.6981884057971013</v>
      </c>
      <c r="CX300" s="65">
        <f t="shared" si="260"/>
        <v>2.9735507246376809</v>
      </c>
      <c r="CY300" s="65">
        <f t="shared" si="261"/>
        <v>0.25256453007885443</v>
      </c>
      <c r="DA300" s="56" t="s">
        <v>97</v>
      </c>
      <c r="DB300" s="33">
        <f>DB292</f>
        <v>7.2791719728829724E-2</v>
      </c>
      <c r="DI300" s="2">
        <v>3</v>
      </c>
      <c r="DJ300" s="17">
        <f t="shared" si="243"/>
        <v>0.21837515918648917</v>
      </c>
      <c r="DK300" s="17">
        <f t="shared" si="244"/>
        <v>1.8028625959502966</v>
      </c>
    </row>
    <row r="301" spans="1:115" ht="15.75" customHeight="1" x14ac:dyDescent="0.25">
      <c r="A301" s="69"/>
      <c r="C301" s="66">
        <v>0.55555555555555602</v>
      </c>
      <c r="D301" s="18">
        <v>3</v>
      </c>
      <c r="E301" s="68">
        <v>0.86099999999999999</v>
      </c>
      <c r="F301" s="65">
        <f t="shared" si="245"/>
        <v>3.0097826086956521</v>
      </c>
      <c r="G301" s="81">
        <f t="shared" si="262"/>
        <v>-4.4540748766100924</v>
      </c>
      <c r="I301" s="66">
        <v>0.55555555555555602</v>
      </c>
      <c r="J301" s="18">
        <v>3</v>
      </c>
      <c r="K301" s="68">
        <v>0.63</v>
      </c>
      <c r="L301" s="65">
        <f t="shared" si="246"/>
        <v>2.1728260869565217</v>
      </c>
      <c r="M301" s="65">
        <f t="shared" si="263"/>
        <v>-7.1702517925629428</v>
      </c>
      <c r="O301" s="66">
        <v>0.55555555555555602</v>
      </c>
      <c r="P301" s="18">
        <v>3</v>
      </c>
      <c r="Q301" s="68">
        <v>0.318</v>
      </c>
      <c r="R301" s="65">
        <f t="shared" si="247"/>
        <v>1.0423913043478261</v>
      </c>
      <c r="S301" s="65">
        <f t="shared" si="264"/>
        <v>-2.4330900243308973</v>
      </c>
      <c r="W301" s="19"/>
      <c r="AA301" s="18">
        <v>3</v>
      </c>
      <c r="AB301" s="65">
        <f t="shared" si="248"/>
        <v>1.607608695652174</v>
      </c>
      <c r="AC301" s="65">
        <f t="shared" si="249"/>
        <v>0.79933810047174847</v>
      </c>
      <c r="AO301" s="19"/>
      <c r="AQ301" s="76">
        <f t="shared" si="250"/>
        <v>3</v>
      </c>
      <c r="AR301" s="65">
        <f t="shared" si="251"/>
        <v>0.54637681159420282</v>
      </c>
      <c r="AS301" s="65">
        <f t="shared" si="252"/>
        <v>0.59130434782608698</v>
      </c>
      <c r="AT301" s="65">
        <f t="shared" si="253"/>
        <v>7.5980392156862919E-2</v>
      </c>
      <c r="AU301" s="65">
        <f t="shared" si="254"/>
        <v>-2.577279969919013</v>
      </c>
      <c r="AW301" s="56" t="s">
        <v>98</v>
      </c>
      <c r="AX301" s="33">
        <f>AX294</f>
        <v>0.99550423268634358</v>
      </c>
      <c r="BB301" s="2">
        <v>3.5</v>
      </c>
      <c r="BC301" s="17">
        <f t="shared" si="237"/>
        <v>-3.3938451543710273</v>
      </c>
      <c r="BD301" s="17">
        <f t="shared" si="238"/>
        <v>0.57144875540677587</v>
      </c>
      <c r="BH301" s="19"/>
      <c r="BJ301" s="76">
        <f t="shared" si="255"/>
        <v>3</v>
      </c>
      <c r="BK301" s="65">
        <f t="shared" si="265"/>
        <v>0.54637681159420282</v>
      </c>
      <c r="BL301" s="65">
        <f t="shared" si="266"/>
        <v>0.59130434782608698</v>
      </c>
      <c r="BM301" s="65">
        <f t="shared" si="267"/>
        <v>5.4907161803713533</v>
      </c>
      <c r="BO301" s="56" t="s">
        <v>98</v>
      </c>
      <c r="BP301" s="33">
        <f>BP294</f>
        <v>0.99712611898135406</v>
      </c>
      <c r="BW301" s="2">
        <v>3.5</v>
      </c>
      <c r="BX301" s="17">
        <f t="shared" si="239"/>
        <v>6.2837725508548647</v>
      </c>
      <c r="BY301" s="17">
        <f t="shared" si="240"/>
        <v>0.55699024299086841</v>
      </c>
      <c r="CA301" s="19"/>
      <c r="CC301" s="76">
        <v>3</v>
      </c>
      <c r="CD301" s="65">
        <f t="shared" si="256"/>
        <v>1.607608695652174</v>
      </c>
      <c r="CE301" s="65">
        <f t="shared" si="257"/>
        <v>2.9735507246376809</v>
      </c>
      <c r="CF301" s="65"/>
      <c r="CG301" s="65">
        <f t="shared" si="258"/>
        <v>-0.61500897625080198</v>
      </c>
      <c r="CI301" s="56" t="s">
        <v>98</v>
      </c>
      <c r="CJ301" s="33">
        <f>CJ294</f>
        <v>0.89341391368816903</v>
      </c>
      <c r="CN301" s="2">
        <v>3.5</v>
      </c>
      <c r="CO301" s="17">
        <f t="shared" si="241"/>
        <v>-0.62684149649095389</v>
      </c>
      <c r="CP301" s="17">
        <f t="shared" si="242"/>
        <v>1.5886987301267355</v>
      </c>
      <c r="CT301" s="19"/>
      <c r="CV301" s="76">
        <v>3</v>
      </c>
      <c r="CW301" s="65">
        <f t="shared" si="259"/>
        <v>1.607608695652174</v>
      </c>
      <c r="CX301" s="65">
        <f t="shared" si="260"/>
        <v>2.9735507246376809</v>
      </c>
      <c r="CY301" s="65">
        <f t="shared" si="261"/>
        <v>0.28574363826193322</v>
      </c>
      <c r="DA301" s="56" t="s">
        <v>98</v>
      </c>
      <c r="DB301" s="33">
        <f>DB294</f>
        <v>0.90414273216652763</v>
      </c>
      <c r="DI301" s="2">
        <v>3.5</v>
      </c>
      <c r="DJ301" s="17">
        <f t="shared" si="243"/>
        <v>0.25477101905090405</v>
      </c>
      <c r="DK301" s="17">
        <f t="shared" si="244"/>
        <v>1.6918489901254017</v>
      </c>
    </row>
    <row r="302" spans="1:115" ht="15.75" customHeight="1" x14ac:dyDescent="0.25">
      <c r="A302" s="29"/>
      <c r="C302" s="66">
        <v>0.59722222222222299</v>
      </c>
      <c r="D302" s="18">
        <v>4</v>
      </c>
      <c r="E302" s="68">
        <v>0.85399999999999998</v>
      </c>
      <c r="F302" s="65">
        <f t="shared" si="245"/>
        <v>2.984420289855072</v>
      </c>
      <c r="G302" s="81">
        <f t="shared" si="262"/>
        <v>-0.84982396503583413</v>
      </c>
      <c r="I302" s="66">
        <v>0.59722222222222299</v>
      </c>
      <c r="J302" s="18">
        <v>4</v>
      </c>
      <c r="K302" s="68">
        <v>0.60599999999999998</v>
      </c>
      <c r="L302" s="65">
        <f t="shared" si="246"/>
        <v>2.0858695652173913</v>
      </c>
      <c r="M302" s="65">
        <f t="shared" si="263"/>
        <v>-4.1688379364252182</v>
      </c>
      <c r="O302" s="66">
        <v>0.59722222222222299</v>
      </c>
      <c r="P302" s="18">
        <v>4</v>
      </c>
      <c r="Q302" s="68">
        <v>0.3</v>
      </c>
      <c r="R302" s="65">
        <f t="shared" si="247"/>
        <v>0.97717391304347812</v>
      </c>
      <c r="S302" s="65">
        <f t="shared" si="264"/>
        <v>-6.674082313681895</v>
      </c>
      <c r="W302" s="19"/>
      <c r="AA302" s="18">
        <v>4</v>
      </c>
      <c r="AB302" s="65">
        <f t="shared" si="248"/>
        <v>1.5315217391304348</v>
      </c>
      <c r="AC302" s="65">
        <f t="shared" si="249"/>
        <v>0.78396621392421573</v>
      </c>
      <c r="AO302" s="19"/>
      <c r="AQ302" s="76">
        <f t="shared" si="250"/>
        <v>4</v>
      </c>
      <c r="AR302" s="65">
        <f t="shared" si="251"/>
        <v>0.57681159420289851</v>
      </c>
      <c r="AS302" s="65">
        <f t="shared" si="252"/>
        <v>0.59130434782608698</v>
      </c>
      <c r="AT302" s="65">
        <f t="shared" si="253"/>
        <v>2.4509803921568762E-2</v>
      </c>
      <c r="AU302" s="65">
        <f t="shared" si="254"/>
        <v>-3.7086820814101107</v>
      </c>
      <c r="BB302" s="2">
        <v>4</v>
      </c>
      <c r="BC302" s="17">
        <f t="shared" si="237"/>
        <v>-3.8786801764240311</v>
      </c>
      <c r="BD302" s="17">
        <f t="shared" si="238"/>
        <v>0.57907729820626597</v>
      </c>
      <c r="BH302" s="19"/>
      <c r="BJ302" s="76">
        <f t="shared" si="255"/>
        <v>4</v>
      </c>
      <c r="BK302" s="65">
        <f t="shared" si="265"/>
        <v>0.57681159420289851</v>
      </c>
      <c r="BL302" s="65">
        <f t="shared" si="266"/>
        <v>0.59130434782608698</v>
      </c>
      <c r="BM302" s="65">
        <f t="shared" si="267"/>
        <v>6.9346733668341711</v>
      </c>
      <c r="BW302" s="2">
        <v>4</v>
      </c>
      <c r="BX302" s="17">
        <f t="shared" si="239"/>
        <v>7.0266634640558676</v>
      </c>
      <c r="BY302" s="17">
        <f t="shared" si="240"/>
        <v>0.56926022150648947</v>
      </c>
      <c r="CA302" s="19"/>
      <c r="CC302" s="76">
        <v>4</v>
      </c>
      <c r="CD302" s="65">
        <f t="shared" si="256"/>
        <v>1.5315217391304348</v>
      </c>
      <c r="CE302" s="65">
        <f t="shared" si="257"/>
        <v>2.9735507246376809</v>
      </c>
      <c r="CF302" s="65"/>
      <c r="CG302" s="65">
        <f t="shared" si="258"/>
        <v>-0.66349492706292168</v>
      </c>
      <c r="CN302" s="2">
        <v>4</v>
      </c>
      <c r="CO302" s="17">
        <f t="shared" si="241"/>
        <v>-0.71639028170394725</v>
      </c>
      <c r="CP302" s="17">
        <f t="shared" si="242"/>
        <v>1.4526166077065268</v>
      </c>
      <c r="CT302" s="19"/>
      <c r="CV302" s="76">
        <v>4</v>
      </c>
      <c r="CW302" s="65">
        <f t="shared" si="259"/>
        <v>1.5315217391304348</v>
      </c>
      <c r="CX302" s="65">
        <f t="shared" si="260"/>
        <v>2.9735507246376809</v>
      </c>
      <c r="CY302" s="65">
        <f t="shared" si="261"/>
        <v>0.31664706935855874</v>
      </c>
      <c r="DI302" s="2">
        <v>4</v>
      </c>
      <c r="DJ302" s="17">
        <f t="shared" si="243"/>
        <v>0.29116687891531889</v>
      </c>
      <c r="DK302" s="17">
        <f t="shared" si="244"/>
        <v>1.5937139818470085</v>
      </c>
    </row>
    <row r="303" spans="1:115" ht="15.75" customHeight="1" x14ac:dyDescent="0.25">
      <c r="A303" s="29"/>
      <c r="C303" s="66">
        <v>0.63888888888888895</v>
      </c>
      <c r="D303" s="18">
        <v>5</v>
      </c>
      <c r="E303" s="68">
        <v>0.84899999999999998</v>
      </c>
      <c r="F303" s="65">
        <f t="shared" si="245"/>
        <v>2.9663043478260867</v>
      </c>
      <c r="G303" s="81">
        <f t="shared" si="262"/>
        <v>-0.61072431904238833</v>
      </c>
      <c r="I303" s="66">
        <v>0.63888888888888895</v>
      </c>
      <c r="J303" s="18">
        <v>5</v>
      </c>
      <c r="K303" s="68">
        <v>0.59599999999999997</v>
      </c>
      <c r="L303" s="65">
        <f t="shared" si="246"/>
        <v>2.0496376811594201</v>
      </c>
      <c r="M303" s="65">
        <f t="shared" si="263"/>
        <v>-1.7677214071062375</v>
      </c>
      <c r="O303" s="66">
        <v>0.63888888888888895</v>
      </c>
      <c r="P303" s="18">
        <v>5</v>
      </c>
      <c r="Q303" s="68">
        <v>0.29499999999999998</v>
      </c>
      <c r="R303" s="65">
        <f t="shared" si="247"/>
        <v>0.95905797101449264</v>
      </c>
      <c r="S303" s="65">
        <f t="shared" si="264"/>
        <v>-1.8889308651303338</v>
      </c>
      <c r="W303" s="19"/>
      <c r="AA303" s="18">
        <v>5</v>
      </c>
      <c r="AB303" s="65">
        <f t="shared" si="248"/>
        <v>1.5043478260869563</v>
      </c>
      <c r="AC303" s="65">
        <f t="shared" si="249"/>
        <v>0.77115630846793848</v>
      </c>
      <c r="AO303" s="19"/>
      <c r="AQ303" s="76">
        <f t="shared" si="250"/>
        <v>5</v>
      </c>
      <c r="AR303" s="65">
        <f t="shared" si="251"/>
        <v>0.58768115942028987</v>
      </c>
      <c r="AS303" s="65">
        <f t="shared" si="252"/>
        <v>0.59130434782608698</v>
      </c>
      <c r="AT303" s="65">
        <f t="shared" si="253"/>
        <v>6.1274509803921351E-3</v>
      </c>
      <c r="AU303" s="65">
        <f t="shared" si="254"/>
        <v>-5.0949764425300099</v>
      </c>
      <c r="BB303" s="2">
        <v>4.5</v>
      </c>
      <c r="BC303" s="17">
        <f t="shared" si="237"/>
        <v>-4.3635151984770353</v>
      </c>
      <c r="BD303" s="17">
        <f t="shared" si="238"/>
        <v>0.58377494556759957</v>
      </c>
      <c r="BH303" s="19"/>
      <c r="BJ303" s="76">
        <f t="shared" si="255"/>
        <v>5</v>
      </c>
      <c r="BK303" s="65">
        <f t="shared" si="265"/>
        <v>0.58768115942028987</v>
      </c>
      <c r="BL303" s="65">
        <f t="shared" si="266"/>
        <v>0.59130434782608698</v>
      </c>
      <c r="BM303" s="65">
        <f t="shared" si="267"/>
        <v>8.5080147965474726</v>
      </c>
      <c r="BW303" s="2">
        <v>4.5</v>
      </c>
      <c r="BX303" s="17">
        <f t="shared" si="239"/>
        <v>7.7695543772568705</v>
      </c>
      <c r="BY303" s="17">
        <f t="shared" si="240"/>
        <v>0.57918379632845518</v>
      </c>
      <c r="CA303" s="19"/>
      <c r="CC303" s="76">
        <v>5</v>
      </c>
      <c r="CD303" s="65">
        <f t="shared" si="256"/>
        <v>1.5043478260869563</v>
      </c>
      <c r="CE303" s="65">
        <f t="shared" si="257"/>
        <v>2.9735507246376809</v>
      </c>
      <c r="CF303" s="65"/>
      <c r="CG303" s="65">
        <f t="shared" si="258"/>
        <v>-0.68139730278398725</v>
      </c>
      <c r="CN303" s="2">
        <v>4.5</v>
      </c>
      <c r="CO303" s="17">
        <f t="shared" si="241"/>
        <v>-0.80593906691694062</v>
      </c>
      <c r="CP303" s="17">
        <f t="shared" si="242"/>
        <v>1.3281907821607493</v>
      </c>
      <c r="CT303" s="19"/>
      <c r="CV303" s="76">
        <v>5</v>
      </c>
      <c r="CW303" s="65">
        <f t="shared" si="259"/>
        <v>1.5043478260869563</v>
      </c>
      <c r="CX303" s="65">
        <f t="shared" si="260"/>
        <v>2.9735507246376809</v>
      </c>
      <c r="CY303" s="65">
        <f t="shared" si="261"/>
        <v>0.32844160243863446</v>
      </c>
      <c r="DI303" s="2">
        <v>4.5</v>
      </c>
      <c r="DJ303" s="17">
        <f t="shared" si="243"/>
        <v>0.32756273877973374</v>
      </c>
      <c r="DK303" s="17">
        <f t="shared" si="244"/>
        <v>1.506339382441978</v>
      </c>
    </row>
    <row r="304" spans="1:115" ht="15.75" customHeight="1" x14ac:dyDescent="0.25">
      <c r="A304" s="29"/>
      <c r="C304" s="66">
        <v>0.68055555555555602</v>
      </c>
      <c r="D304" s="18">
        <v>6</v>
      </c>
      <c r="E304" s="68">
        <v>0.82699999999999996</v>
      </c>
      <c r="F304" s="65">
        <f t="shared" si="245"/>
        <v>2.8865942028985505</v>
      </c>
      <c r="G304" s="81">
        <f t="shared" si="262"/>
        <v>-2.7613907367892487</v>
      </c>
      <c r="I304" s="66">
        <v>0.68055555555555602</v>
      </c>
      <c r="J304" s="18">
        <v>6</v>
      </c>
      <c r="K304" s="68">
        <v>0.59599999999999997</v>
      </c>
      <c r="L304" s="65">
        <f t="shared" si="246"/>
        <v>2.0496376811594201</v>
      </c>
      <c r="M304" s="65">
        <f t="shared" si="263"/>
        <v>0</v>
      </c>
      <c r="O304" s="66">
        <v>0.68055555555555602</v>
      </c>
      <c r="P304" s="18">
        <v>6</v>
      </c>
      <c r="Q304" s="68">
        <v>0.28999999999999998</v>
      </c>
      <c r="R304" s="65">
        <f t="shared" si="247"/>
        <v>0.94094202898550716</v>
      </c>
      <c r="S304" s="65">
        <f t="shared" si="264"/>
        <v>-1.9252984212552837</v>
      </c>
      <c r="W304" s="19"/>
      <c r="AA304" s="18">
        <v>6</v>
      </c>
      <c r="AB304" s="65">
        <f t="shared" si="248"/>
        <v>1.4952898550724636</v>
      </c>
      <c r="AC304" s="65">
        <f t="shared" si="249"/>
        <v>0.78396621392421573</v>
      </c>
      <c r="AO304" s="19"/>
      <c r="AQ304" s="76">
        <f t="shared" si="250"/>
        <v>6</v>
      </c>
      <c r="AR304" s="65">
        <f t="shared" si="251"/>
        <v>0.59130434782608698</v>
      </c>
      <c r="BB304" s="2">
        <v>5</v>
      </c>
      <c r="BC304" s="17">
        <f t="shared" si="237"/>
        <v>-4.8483502205300386</v>
      </c>
      <c r="BD304" s="17">
        <f t="shared" si="238"/>
        <v>0.58666775108911018</v>
      </c>
      <c r="BH304" s="19"/>
      <c r="BJ304" s="76">
        <f t="shared" si="255"/>
        <v>6</v>
      </c>
      <c r="BK304" s="65">
        <f t="shared" si="265"/>
        <v>0.59130434782608698</v>
      </c>
      <c r="BL304" s="65">
        <f t="shared" si="266"/>
        <v>0.59130434782608698</v>
      </c>
      <c r="BM304" s="65">
        <f t="shared" si="267"/>
        <v>10.147058823529411</v>
      </c>
      <c r="BW304" s="2">
        <v>5</v>
      </c>
      <c r="BX304" s="17">
        <f t="shared" si="239"/>
        <v>8.5124452904578725</v>
      </c>
      <c r="BY304" s="17">
        <f t="shared" si="240"/>
        <v>0.58737528752223644</v>
      </c>
      <c r="CA304" s="19"/>
      <c r="CC304" s="76">
        <v>6</v>
      </c>
      <c r="CD304" s="65">
        <f t="shared" si="256"/>
        <v>1.4952898550724636</v>
      </c>
      <c r="CF304" s="65"/>
      <c r="CN304" s="2">
        <v>5</v>
      </c>
      <c r="CO304" s="17">
        <f t="shared" si="241"/>
        <v>-0.89548785212993409</v>
      </c>
      <c r="CP304" s="17">
        <f t="shared" si="242"/>
        <v>1.2144228177330487</v>
      </c>
      <c r="CT304" s="19"/>
      <c r="CV304" s="76">
        <v>6</v>
      </c>
      <c r="CW304" s="65">
        <f t="shared" si="259"/>
        <v>1.4952898550724636</v>
      </c>
      <c r="CX304" s="65">
        <f t="shared" si="260"/>
        <v>2.9735507246376809</v>
      </c>
      <c r="CY304" s="65">
        <f t="shared" si="261"/>
        <v>0.33246837663534551</v>
      </c>
      <c r="DI304" s="2">
        <v>5</v>
      </c>
      <c r="DJ304" s="17">
        <f t="shared" si="243"/>
        <v>0.36395859864414859</v>
      </c>
      <c r="DK304" s="17">
        <f t="shared" si="244"/>
        <v>1.4280473747651041</v>
      </c>
    </row>
    <row r="305" spans="1:115" ht="15.75" customHeight="1" x14ac:dyDescent="0.25">
      <c r="A305" s="29"/>
      <c r="H305" s="29"/>
      <c r="I305" s="29"/>
      <c r="J305" s="29"/>
      <c r="K305" s="29"/>
      <c r="L305" s="29"/>
      <c r="M305" s="29"/>
      <c r="W305" s="19"/>
      <c r="AO305" s="19"/>
      <c r="BB305" s="2">
        <v>5.5</v>
      </c>
      <c r="BC305" s="17">
        <f t="shared" si="237"/>
        <v>-5.3331852425830428</v>
      </c>
      <c r="BD305" s="17">
        <f t="shared" si="238"/>
        <v>0.5884491372046714</v>
      </c>
      <c r="BH305" s="19"/>
      <c r="BW305" s="2">
        <v>5.5</v>
      </c>
      <c r="BX305" s="17">
        <f t="shared" si="239"/>
        <v>9.2553362036588762</v>
      </c>
      <c r="BY305" s="17">
        <f t="shared" si="240"/>
        <v>0.59425177853892619</v>
      </c>
      <c r="CA305" s="19"/>
      <c r="CN305" s="2">
        <v>5.5</v>
      </c>
      <c r="CO305" s="17">
        <f t="shared" si="241"/>
        <v>-0.98503663734292746</v>
      </c>
      <c r="CP305" s="17">
        <f t="shared" si="242"/>
        <v>1.1103998010220957</v>
      </c>
      <c r="CT305" s="19"/>
      <c r="DI305" s="2">
        <v>5.5</v>
      </c>
      <c r="DJ305" s="17">
        <f t="shared" si="243"/>
        <v>0.40035445850856349</v>
      </c>
      <c r="DK305" s="17">
        <f t="shared" si="244"/>
        <v>1.3574917258456016</v>
      </c>
    </row>
    <row r="306" spans="1:115" ht="15.75" customHeight="1" x14ac:dyDescent="0.25">
      <c r="A306" s="29"/>
      <c r="H306" s="29"/>
      <c r="I306" s="29"/>
      <c r="J306" s="29"/>
      <c r="K306" s="29"/>
      <c r="L306" s="29"/>
      <c r="M306" s="29"/>
      <c r="W306" s="19"/>
      <c r="AO306" s="19"/>
      <c r="BB306" s="2">
        <v>6</v>
      </c>
      <c r="BC306" s="17">
        <f t="shared" si="237"/>
        <v>-5.818020264636047</v>
      </c>
      <c r="BD306" s="17">
        <f t="shared" si="238"/>
        <v>0.58954611260419887</v>
      </c>
      <c r="BH306" s="19"/>
      <c r="BW306" s="2">
        <v>6</v>
      </c>
      <c r="BX306" s="17">
        <f t="shared" si="239"/>
        <v>9.9982271168598782</v>
      </c>
      <c r="BY306" s="17">
        <f t="shared" si="240"/>
        <v>0.60010639185043912</v>
      </c>
      <c r="CA306" s="19"/>
      <c r="CN306" s="2">
        <v>6</v>
      </c>
      <c r="CO306" s="17">
        <f t="shared" si="241"/>
        <v>-1.0745854225559208</v>
      </c>
      <c r="CP306" s="17">
        <f t="shared" si="242"/>
        <v>1.0152870154494593</v>
      </c>
      <c r="CT306" s="19"/>
      <c r="DI306" s="2">
        <v>6</v>
      </c>
      <c r="DJ306" s="17">
        <f t="shared" si="243"/>
        <v>0.43675031837297834</v>
      </c>
      <c r="DK306" s="17">
        <f t="shared" si="244"/>
        <v>1.2935797304030723</v>
      </c>
    </row>
    <row r="307" spans="1:115" ht="15.75" customHeight="1" x14ac:dyDescent="0.25">
      <c r="A307" s="29"/>
      <c r="H307" s="29"/>
      <c r="I307" s="29"/>
      <c r="J307" s="29"/>
      <c r="K307" s="29"/>
      <c r="L307" s="29"/>
      <c r="M307" s="29"/>
      <c r="W307" s="19"/>
      <c r="AO307" s="19"/>
      <c r="BH307" s="19"/>
      <c r="CA307" s="19"/>
      <c r="CT307" s="19"/>
    </row>
    <row r="308" spans="1:115" ht="15.75" customHeight="1" x14ac:dyDescent="0.25">
      <c r="A308" s="29"/>
      <c r="H308" s="29"/>
      <c r="I308" s="29"/>
      <c r="J308" s="29"/>
      <c r="K308" s="29"/>
      <c r="L308" s="29"/>
      <c r="M308" s="29"/>
      <c r="W308" s="19"/>
      <c r="AO308" s="19"/>
      <c r="BH308" s="19"/>
      <c r="CA308" s="19"/>
      <c r="CT308" s="19"/>
    </row>
    <row r="309" spans="1:115" ht="15.75" customHeight="1" x14ac:dyDescent="0.25">
      <c r="A309" s="29"/>
      <c r="H309" s="29"/>
      <c r="I309" s="29"/>
      <c r="J309" s="29"/>
      <c r="K309" s="29"/>
      <c r="L309" s="29"/>
      <c r="M309" s="29"/>
      <c r="W309" s="19"/>
      <c r="AO309" s="19"/>
      <c r="BH309" s="19"/>
      <c r="CA309" s="19"/>
      <c r="CT309" s="19"/>
    </row>
    <row r="310" spans="1:115" ht="15.75" customHeight="1" x14ac:dyDescent="0.25">
      <c r="A310" s="29"/>
      <c r="H310" s="29"/>
      <c r="I310" s="29"/>
      <c r="J310" s="29"/>
      <c r="K310" s="29"/>
      <c r="L310" s="29"/>
      <c r="M310" s="29"/>
      <c r="W310" s="19"/>
      <c r="AO310" s="19"/>
      <c r="BH310" s="19"/>
      <c r="CA310" s="19"/>
      <c r="CT310" s="19"/>
    </row>
    <row r="311" spans="1:115" ht="15.75" customHeight="1" x14ac:dyDescent="0.25">
      <c r="A311" s="29"/>
      <c r="H311" s="29"/>
      <c r="I311" s="29"/>
      <c r="J311" s="29"/>
      <c r="K311" s="29"/>
      <c r="L311" s="29"/>
      <c r="M311" s="29"/>
      <c r="W311" s="19"/>
      <c r="AO311" s="19"/>
      <c r="BH311" s="19"/>
      <c r="CA311" s="19"/>
      <c r="CT311" s="19"/>
    </row>
    <row r="312" spans="1:115" ht="15.75" customHeight="1" x14ac:dyDescent="0.25">
      <c r="A312" s="29"/>
      <c r="G312" s="29"/>
      <c r="H312" s="29"/>
      <c r="I312" s="29"/>
      <c r="J312" s="29"/>
      <c r="K312" s="29"/>
      <c r="L312" s="29"/>
      <c r="M312" s="29"/>
      <c r="W312" s="19"/>
      <c r="AO312" s="19"/>
      <c r="BH312" s="19"/>
      <c r="CA312" s="19"/>
      <c r="CT312" s="19"/>
    </row>
    <row r="313" spans="1:115" ht="15.75" customHeight="1" x14ac:dyDescent="0.25">
      <c r="A313" s="29"/>
      <c r="G313" s="29"/>
      <c r="H313" s="29"/>
      <c r="I313" s="29"/>
      <c r="J313" s="29"/>
      <c r="K313" s="29"/>
      <c r="L313" s="29"/>
      <c r="M313" s="29"/>
      <c r="W313" s="19"/>
      <c r="AO313" s="19"/>
      <c r="BH313" s="19"/>
      <c r="CA313" s="19"/>
      <c r="CT313" s="19"/>
    </row>
    <row r="314" spans="1:115" ht="15.75" customHeight="1" x14ac:dyDescent="0.25">
      <c r="A314" s="29"/>
      <c r="G314" s="29"/>
      <c r="H314" s="29"/>
      <c r="I314" s="29"/>
      <c r="J314" s="29"/>
      <c r="K314" s="29"/>
      <c r="L314" s="29"/>
      <c r="M314" s="29"/>
      <c r="W314" s="19"/>
      <c r="AO314" s="19"/>
      <c r="BH314" s="19"/>
      <c r="CA314" s="19"/>
      <c r="CT314" s="19"/>
    </row>
    <row r="315" spans="1:115" ht="15.75" customHeight="1" x14ac:dyDescent="0.25">
      <c r="A315" s="29"/>
      <c r="G315" s="29"/>
      <c r="H315" s="29"/>
      <c r="I315" s="29"/>
      <c r="J315" s="29"/>
      <c r="K315" s="29"/>
      <c r="L315" s="29"/>
      <c r="M315" s="29"/>
      <c r="W315" s="19"/>
      <c r="AO315" s="19"/>
      <c r="BH315" s="19"/>
      <c r="CA315" s="19"/>
      <c r="CT315" s="19"/>
    </row>
    <row r="316" spans="1:115" ht="15.75" customHeight="1" x14ac:dyDescent="0.25">
      <c r="A316" s="69"/>
      <c r="G316" s="29"/>
      <c r="H316" s="29"/>
      <c r="I316" s="29"/>
      <c r="J316" s="29"/>
      <c r="K316" s="29"/>
      <c r="L316" s="29"/>
      <c r="M316" s="29"/>
      <c r="W316" s="19"/>
      <c r="AO316" s="19"/>
      <c r="BH316" s="19"/>
      <c r="CA316" s="19"/>
      <c r="CT316" s="19"/>
    </row>
    <row r="317" spans="1:115" ht="15.75" customHeight="1" x14ac:dyDescent="0.25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W317" s="19"/>
      <c r="AO317" s="19"/>
      <c r="BH317" s="19"/>
      <c r="CA317" s="19"/>
      <c r="CT317" s="19"/>
    </row>
    <row r="318" spans="1:115" ht="15.75" customHeight="1" x14ac:dyDescent="0.25">
      <c r="W318" s="19"/>
      <c r="AO318" s="19"/>
      <c r="BH318" s="19"/>
      <c r="CA318" s="19"/>
      <c r="CT318" s="19"/>
    </row>
    <row r="319" spans="1:115" ht="15.75" customHeight="1" x14ac:dyDescent="0.25">
      <c r="W319" s="19"/>
      <c r="AO319" s="19"/>
      <c r="BH319" s="19"/>
      <c r="CA319" s="19"/>
      <c r="CT319" s="19"/>
    </row>
    <row r="320" spans="1:115" ht="15.75" customHeight="1" x14ac:dyDescent="0.25">
      <c r="W320" s="19"/>
      <c r="AO320" s="19"/>
      <c r="BH320" s="19"/>
      <c r="CA320" s="19"/>
      <c r="CT320" s="19"/>
    </row>
    <row r="321" spans="1:115" ht="15.75" customHeight="1" x14ac:dyDescent="0.25">
      <c r="W321" s="19"/>
      <c r="AO321" s="19"/>
      <c r="BH321" s="19"/>
      <c r="CA321" s="19"/>
      <c r="CT321" s="19"/>
    </row>
    <row r="322" spans="1:115" ht="15.75" customHeight="1" x14ac:dyDescent="0.25">
      <c r="W322" s="19"/>
      <c r="AO322" s="19"/>
      <c r="BH322" s="19"/>
      <c r="CA322" s="19"/>
      <c r="CT322" s="19"/>
    </row>
    <row r="323" spans="1:115" ht="15.75" customHeight="1" x14ac:dyDescent="0.25">
      <c r="W323" s="19"/>
      <c r="AO323" s="19"/>
      <c r="BH323" s="19"/>
      <c r="CA323" s="19"/>
      <c r="CT323" s="19"/>
    </row>
    <row r="324" spans="1:115" ht="15.75" customHeight="1" x14ac:dyDescent="0.25">
      <c r="A324" s="53"/>
      <c r="B324" s="53"/>
      <c r="C324" s="53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19"/>
      <c r="X324" s="53"/>
      <c r="Y324" s="53"/>
      <c r="Z324" s="53"/>
      <c r="AA324" s="53"/>
      <c r="AB324" s="53"/>
      <c r="AC324" s="53"/>
      <c r="AD324" s="53"/>
      <c r="AE324" s="53"/>
      <c r="AF324" s="53"/>
      <c r="AG324" s="53"/>
      <c r="AH324" s="53"/>
      <c r="AI324" s="53"/>
      <c r="AJ324" s="53"/>
      <c r="AK324" s="53"/>
      <c r="AL324" s="53"/>
      <c r="AM324" s="53"/>
      <c r="AN324" s="53"/>
      <c r="AO324" s="19"/>
      <c r="AP324" s="53"/>
      <c r="AQ324" s="53"/>
      <c r="AR324" s="53"/>
      <c r="AS324" s="53"/>
      <c r="AT324" s="53"/>
      <c r="AU324" s="53"/>
      <c r="AV324" s="53"/>
      <c r="AW324" s="53"/>
      <c r="AX324" s="53"/>
      <c r="AY324" s="53"/>
      <c r="AZ324" s="53"/>
      <c r="BA324" s="53"/>
      <c r="BB324" s="53"/>
      <c r="BC324" s="53"/>
      <c r="BD324" s="53"/>
      <c r="BE324" s="53"/>
      <c r="BF324" s="53"/>
      <c r="BG324" s="53"/>
      <c r="BH324" s="19"/>
      <c r="BI324" s="53"/>
      <c r="BJ324" s="53"/>
      <c r="BK324" s="53"/>
      <c r="BL324" s="53"/>
      <c r="BM324" s="53"/>
      <c r="BN324" s="53"/>
      <c r="BO324" s="53"/>
      <c r="BP324" s="53"/>
      <c r="BQ324" s="53"/>
      <c r="BR324" s="53"/>
      <c r="BS324" s="53"/>
      <c r="BT324" s="53"/>
      <c r="BU324" s="53"/>
      <c r="BV324" s="53"/>
      <c r="BW324" s="53"/>
      <c r="BX324" s="53"/>
      <c r="BY324" s="53"/>
      <c r="BZ324" s="53"/>
      <c r="CA324" s="19"/>
      <c r="CB324" s="53"/>
      <c r="CC324" s="53"/>
      <c r="CD324" s="53"/>
      <c r="CE324" s="53"/>
      <c r="CF324" s="53"/>
      <c r="CG324" s="53"/>
      <c r="CH324" s="53"/>
      <c r="CI324" s="53"/>
      <c r="CJ324" s="53"/>
      <c r="CK324" s="53"/>
      <c r="CL324" s="53"/>
      <c r="CM324" s="53"/>
      <c r="CN324" s="53"/>
      <c r="CO324" s="53"/>
      <c r="CP324" s="53"/>
      <c r="CQ324" s="53"/>
      <c r="CR324" s="53"/>
      <c r="CS324" s="53"/>
      <c r="CT324" s="19"/>
      <c r="CU324" s="53"/>
      <c r="CV324" s="53"/>
      <c r="CW324" s="53"/>
      <c r="CX324" s="53"/>
      <c r="CY324" s="53"/>
      <c r="CZ324" s="53"/>
      <c r="DA324" s="53"/>
      <c r="DB324" s="53"/>
      <c r="DC324" s="53"/>
      <c r="DD324" s="53"/>
      <c r="DE324" s="53"/>
      <c r="DF324" s="53"/>
      <c r="DG324" s="53"/>
      <c r="DH324" s="53"/>
      <c r="DI324" s="53"/>
      <c r="DJ324" s="53"/>
      <c r="DK324" s="53"/>
    </row>
    <row r="325" spans="1:115" ht="15.75" customHeight="1" x14ac:dyDescent="0.25">
      <c r="B325" s="29"/>
      <c r="W325" s="19"/>
      <c r="AO325" s="19"/>
      <c r="BH325" s="19"/>
      <c r="CA325" s="19"/>
      <c r="CT325" s="19"/>
    </row>
    <row r="326" spans="1:115" ht="15.75" customHeight="1" x14ac:dyDescent="0.25">
      <c r="A326" s="29"/>
      <c r="C326" s="29"/>
      <c r="E326" s="29"/>
      <c r="W326" s="19"/>
      <c r="AO326" s="19"/>
      <c r="BH326" s="19"/>
      <c r="CA326" s="19"/>
      <c r="CT326" s="19"/>
    </row>
    <row r="327" spans="1:115" ht="15.75" customHeight="1" x14ac:dyDescent="0.25">
      <c r="A327" s="29"/>
      <c r="C327" s="29"/>
      <c r="D327" s="54" t="s">
        <v>66</v>
      </c>
      <c r="I327" s="29"/>
      <c r="J327" s="54" t="s">
        <v>67</v>
      </c>
      <c r="O327" s="29"/>
      <c r="P327" s="54" t="s">
        <v>68</v>
      </c>
      <c r="W327" s="19"/>
      <c r="AO327" s="19"/>
      <c r="BH327" s="19"/>
      <c r="CA327" s="19"/>
      <c r="CT327" s="19"/>
    </row>
    <row r="328" spans="1:115" ht="15.75" customHeight="1" x14ac:dyDescent="0.25">
      <c r="G328" s="55" t="s">
        <v>44</v>
      </c>
      <c r="M328" s="55" t="s">
        <v>44</v>
      </c>
      <c r="S328" s="55" t="s">
        <v>44</v>
      </c>
      <c r="W328" s="19"/>
      <c r="AO328" s="19"/>
      <c r="BH328" s="19"/>
      <c r="CA328" s="19"/>
      <c r="CT328" s="19"/>
    </row>
    <row r="329" spans="1:115" ht="15.75" customHeight="1" x14ac:dyDescent="0.25">
      <c r="C329" s="56" t="s">
        <v>69</v>
      </c>
      <c r="D329" s="60">
        <v>1</v>
      </c>
      <c r="E329" s="61" t="s">
        <v>16</v>
      </c>
      <c r="F329" s="62"/>
      <c r="G329" s="27">
        <f>(1-(F339/F331))*100</f>
        <v>0</v>
      </c>
      <c r="H329" s="27"/>
      <c r="I329" s="59" t="s">
        <v>69</v>
      </c>
      <c r="J329" s="60">
        <v>1</v>
      </c>
      <c r="K329" s="61" t="s">
        <v>16</v>
      </c>
      <c r="L329" s="62"/>
      <c r="M329" s="27">
        <f>(1-(L339/L331))*100</f>
        <v>0</v>
      </c>
      <c r="N329" s="27"/>
      <c r="O329" s="59" t="s">
        <v>69</v>
      </c>
      <c r="P329" s="60">
        <v>1</v>
      </c>
      <c r="Q329" s="61" t="s">
        <v>16</v>
      </c>
      <c r="R329" s="62"/>
      <c r="S329" s="27">
        <f>(1-(R339/R331))*100</f>
        <v>0</v>
      </c>
      <c r="W329" s="19"/>
      <c r="Z329" s="56" t="s">
        <v>69</v>
      </c>
      <c r="AA329" s="57">
        <v>1</v>
      </c>
      <c r="AB329" s="58" t="s">
        <v>16</v>
      </c>
      <c r="AC329" s="58" t="s">
        <v>70</v>
      </c>
      <c r="AE329" s="55" t="s">
        <v>44</v>
      </c>
      <c r="AO329" s="19"/>
      <c r="BH329" s="19"/>
      <c r="CA329" s="19"/>
      <c r="CT329" s="19"/>
    </row>
    <row r="330" spans="1:115" ht="15.75" customHeight="1" x14ac:dyDescent="0.25">
      <c r="C330" s="56" t="s">
        <v>71</v>
      </c>
      <c r="D330" s="56" t="s">
        <v>72</v>
      </c>
      <c r="E330" s="56" t="s">
        <v>73</v>
      </c>
      <c r="F330" s="56" t="s">
        <v>74</v>
      </c>
      <c r="G330" s="56" t="s">
        <v>75</v>
      </c>
      <c r="I330" s="56" t="s">
        <v>71</v>
      </c>
      <c r="J330" s="56" t="s">
        <v>72</v>
      </c>
      <c r="K330" s="56" t="s">
        <v>73</v>
      </c>
      <c r="L330" s="56" t="s">
        <v>74</v>
      </c>
      <c r="M330" s="56" t="s">
        <v>75</v>
      </c>
      <c r="O330" s="56" t="s">
        <v>71</v>
      </c>
      <c r="P330" s="56" t="s">
        <v>72</v>
      </c>
      <c r="Q330" s="56" t="s">
        <v>73</v>
      </c>
      <c r="R330" s="56" t="s">
        <v>74</v>
      </c>
      <c r="S330" s="56" t="s">
        <v>75</v>
      </c>
      <c r="W330" s="19"/>
      <c r="AA330" s="56" t="s">
        <v>72</v>
      </c>
      <c r="AB330" s="56" t="s">
        <v>74</v>
      </c>
      <c r="AC330" s="56" t="s">
        <v>74</v>
      </c>
      <c r="AE330" s="27">
        <f>(1-(AB339/AB331))*100</f>
        <v>0</v>
      </c>
      <c r="AO330" s="19"/>
      <c r="BH330" s="19"/>
      <c r="CA330" s="19"/>
      <c r="CT330" s="19"/>
    </row>
    <row r="331" spans="1:115" ht="15.75" customHeight="1" x14ac:dyDescent="0.25">
      <c r="C331" s="66"/>
      <c r="D331" s="18">
        <v>0</v>
      </c>
      <c r="E331" s="68"/>
      <c r="F331" s="65">
        <f t="shared" ref="F331:F339" si="268">(E331-$C$7)/$C$6</f>
        <v>-0.10978260869565216</v>
      </c>
      <c r="G331" s="18">
        <f>(1-D329/F331)*100</f>
        <v>1010.891089108911</v>
      </c>
      <c r="I331" s="66"/>
      <c r="J331" s="18">
        <v>0</v>
      </c>
      <c r="K331" s="68"/>
      <c r="L331" s="65">
        <f t="shared" ref="L331:L339" si="269">(K331-$C$7)/$C$6</f>
        <v>-0.10978260869565216</v>
      </c>
      <c r="M331" s="18">
        <f>(1-J329/L331)*100</f>
        <v>1010.891089108911</v>
      </c>
      <c r="O331" s="66"/>
      <c r="P331" s="18">
        <v>0</v>
      </c>
      <c r="Q331" s="68"/>
      <c r="R331" s="65">
        <f t="shared" ref="R331:R339" si="270">(Q331-$C$7)/$C$6</f>
        <v>-0.10978260869565216</v>
      </c>
      <c r="S331" s="18">
        <f>(1-P329/R331)*100</f>
        <v>1010.891089108911</v>
      </c>
      <c r="W331" s="19"/>
      <c r="AA331" s="18">
        <v>0</v>
      </c>
      <c r="AB331" s="65">
        <f t="shared" ref="AB331:AB339" si="271">AVERAGE(F331,L331,R331)</f>
        <v>-0.10978260869565216</v>
      </c>
      <c r="AC331" s="65">
        <f t="shared" ref="AC331:AC339" si="272">STDEVA(L331,R331)</f>
        <v>0</v>
      </c>
      <c r="AO331" s="19"/>
      <c r="BH331" s="19"/>
      <c r="CA331" s="19"/>
      <c r="CT331" s="19"/>
    </row>
    <row r="332" spans="1:115" ht="15.75" customHeight="1" x14ac:dyDescent="0.25">
      <c r="C332" s="66"/>
      <c r="D332" s="67">
        <v>0.5</v>
      </c>
      <c r="E332" s="68"/>
      <c r="F332" s="65">
        <f t="shared" si="268"/>
        <v>-0.10978260869565216</v>
      </c>
      <c r="G332" s="18">
        <f t="shared" ref="G332:G339" si="273">(1-F331/F332)*100</f>
        <v>0</v>
      </c>
      <c r="I332" s="66"/>
      <c r="J332" s="67">
        <v>0.5</v>
      </c>
      <c r="K332" s="68"/>
      <c r="L332" s="65">
        <f t="shared" si="269"/>
        <v>-0.10978260869565216</v>
      </c>
      <c r="M332" s="18">
        <f t="shared" ref="M332:M339" si="274">(1-L331/L332)*100</f>
        <v>0</v>
      </c>
      <c r="O332" s="66"/>
      <c r="P332" s="67">
        <v>0.5</v>
      </c>
      <c r="Q332" s="68"/>
      <c r="R332" s="65">
        <f t="shared" si="270"/>
        <v>-0.10978260869565216</v>
      </c>
      <c r="S332" s="18">
        <f t="shared" ref="S332:S339" si="275">(1-R331/R332)*100</f>
        <v>0</v>
      </c>
      <c r="W332" s="19"/>
      <c r="AA332" s="67">
        <v>0.5</v>
      </c>
      <c r="AB332" s="65">
        <f t="shared" si="271"/>
        <v>-0.10978260869565216</v>
      </c>
      <c r="AC332" s="65">
        <f t="shared" si="272"/>
        <v>0</v>
      </c>
      <c r="AO332" s="19"/>
      <c r="BH332" s="19"/>
      <c r="CA332" s="19"/>
      <c r="CT332" s="19"/>
    </row>
    <row r="333" spans="1:115" ht="15.75" customHeight="1" x14ac:dyDescent="0.25">
      <c r="C333" s="66"/>
      <c r="D333" s="18">
        <v>1</v>
      </c>
      <c r="E333" s="68"/>
      <c r="F333" s="65">
        <f t="shared" si="268"/>
        <v>-0.10978260869565216</v>
      </c>
      <c r="G333" s="18">
        <f t="shared" si="273"/>
        <v>0</v>
      </c>
      <c r="H333" s="29"/>
      <c r="I333" s="66"/>
      <c r="J333" s="18">
        <v>1</v>
      </c>
      <c r="K333" s="68"/>
      <c r="L333" s="65">
        <f t="shared" si="269"/>
        <v>-0.10978260869565216</v>
      </c>
      <c r="M333" s="18">
        <f t="shared" si="274"/>
        <v>0</v>
      </c>
      <c r="O333" s="66"/>
      <c r="P333" s="18">
        <v>1</v>
      </c>
      <c r="Q333" s="68"/>
      <c r="R333" s="65">
        <f t="shared" si="270"/>
        <v>-0.10978260869565216</v>
      </c>
      <c r="S333" s="18">
        <f t="shared" si="275"/>
        <v>0</v>
      </c>
      <c r="W333" s="19"/>
      <c r="AA333" s="18">
        <v>1</v>
      </c>
      <c r="AB333" s="65">
        <f t="shared" si="271"/>
        <v>-0.10978260869565216</v>
      </c>
      <c r="AC333" s="65">
        <f t="shared" si="272"/>
        <v>0</v>
      </c>
      <c r="AO333" s="19"/>
      <c r="BH333" s="19"/>
      <c r="CA333" s="19"/>
      <c r="CT333" s="19"/>
    </row>
    <row r="334" spans="1:115" ht="15.75" customHeight="1" x14ac:dyDescent="0.25">
      <c r="A334" s="29"/>
      <c r="B334" s="29"/>
      <c r="C334" s="66"/>
      <c r="D334" s="18">
        <v>1.5</v>
      </c>
      <c r="E334" s="68"/>
      <c r="F334" s="65">
        <f t="shared" si="268"/>
        <v>-0.10978260869565216</v>
      </c>
      <c r="G334" s="18">
        <f t="shared" si="273"/>
        <v>0</v>
      </c>
      <c r="H334" s="29"/>
      <c r="I334" s="66"/>
      <c r="J334" s="18">
        <v>1.5</v>
      </c>
      <c r="K334" s="68"/>
      <c r="L334" s="65">
        <f t="shared" si="269"/>
        <v>-0.10978260869565216</v>
      </c>
      <c r="M334" s="18">
        <f t="shared" si="274"/>
        <v>0</v>
      </c>
      <c r="O334" s="66"/>
      <c r="P334" s="18">
        <v>1.5</v>
      </c>
      <c r="Q334" s="68"/>
      <c r="R334" s="65">
        <f t="shared" si="270"/>
        <v>-0.10978260869565216</v>
      </c>
      <c r="S334" s="18">
        <f t="shared" si="275"/>
        <v>0</v>
      </c>
      <c r="W334" s="19"/>
      <c r="AA334" s="18">
        <v>1.5</v>
      </c>
      <c r="AB334" s="65">
        <f t="shared" si="271"/>
        <v>-0.10978260869565216</v>
      </c>
      <c r="AC334" s="65">
        <f t="shared" si="272"/>
        <v>0</v>
      </c>
      <c r="AO334" s="19"/>
      <c r="BH334" s="19"/>
      <c r="CA334" s="19"/>
      <c r="CT334" s="19"/>
    </row>
    <row r="335" spans="1:115" ht="15.75" customHeight="1" x14ac:dyDescent="0.25">
      <c r="A335" s="29"/>
      <c r="C335" s="66"/>
      <c r="D335" s="18">
        <v>2</v>
      </c>
      <c r="E335" s="68"/>
      <c r="F335" s="65">
        <f t="shared" si="268"/>
        <v>-0.10978260869565216</v>
      </c>
      <c r="G335" s="18">
        <f t="shared" si="273"/>
        <v>0</v>
      </c>
      <c r="I335" s="66"/>
      <c r="J335" s="18">
        <v>2</v>
      </c>
      <c r="K335" s="68"/>
      <c r="L335" s="65">
        <f t="shared" si="269"/>
        <v>-0.10978260869565216</v>
      </c>
      <c r="M335" s="18">
        <f t="shared" si="274"/>
        <v>0</v>
      </c>
      <c r="O335" s="66"/>
      <c r="P335" s="18">
        <v>2</v>
      </c>
      <c r="Q335" s="68"/>
      <c r="R335" s="65">
        <f t="shared" si="270"/>
        <v>-0.10978260869565216</v>
      </c>
      <c r="S335" s="18">
        <f t="shared" si="275"/>
        <v>0</v>
      </c>
      <c r="W335" s="19"/>
      <c r="AA335" s="18">
        <v>2</v>
      </c>
      <c r="AB335" s="65">
        <f t="shared" si="271"/>
        <v>-0.10978260869565216</v>
      </c>
      <c r="AC335" s="65">
        <f t="shared" si="272"/>
        <v>0</v>
      </c>
      <c r="AO335" s="19"/>
      <c r="BH335" s="19"/>
      <c r="CA335" s="19"/>
      <c r="CT335" s="19"/>
    </row>
    <row r="336" spans="1:115" ht="15.75" customHeight="1" x14ac:dyDescent="0.25">
      <c r="A336" s="69"/>
      <c r="C336" s="66"/>
      <c r="D336" s="18">
        <v>3</v>
      </c>
      <c r="E336" s="68"/>
      <c r="F336" s="65">
        <f t="shared" si="268"/>
        <v>-0.10978260869565216</v>
      </c>
      <c r="G336" s="18">
        <f t="shared" si="273"/>
        <v>0</v>
      </c>
      <c r="I336" s="66"/>
      <c r="J336" s="18">
        <v>3</v>
      </c>
      <c r="K336" s="68"/>
      <c r="L336" s="65">
        <f t="shared" si="269"/>
        <v>-0.10978260869565216</v>
      </c>
      <c r="M336" s="18">
        <f t="shared" si="274"/>
        <v>0</v>
      </c>
      <c r="O336" s="66"/>
      <c r="P336" s="18">
        <v>3</v>
      </c>
      <c r="Q336" s="68"/>
      <c r="R336" s="65">
        <f t="shared" si="270"/>
        <v>-0.10978260869565216</v>
      </c>
      <c r="S336" s="18">
        <f t="shared" si="275"/>
        <v>0</v>
      </c>
      <c r="W336" s="19"/>
      <c r="AA336" s="18">
        <v>3</v>
      </c>
      <c r="AB336" s="65">
        <f t="shared" si="271"/>
        <v>-0.10978260869565216</v>
      </c>
      <c r="AC336" s="65">
        <f t="shared" si="272"/>
        <v>0</v>
      </c>
      <c r="AO336" s="19"/>
      <c r="BH336" s="19"/>
      <c r="CA336" s="19"/>
      <c r="CT336" s="19"/>
    </row>
    <row r="337" spans="1:98" ht="15.75" customHeight="1" x14ac:dyDescent="0.25">
      <c r="A337" s="29"/>
      <c r="C337" s="66"/>
      <c r="D337" s="18">
        <v>4</v>
      </c>
      <c r="E337" s="68"/>
      <c r="F337" s="65">
        <f t="shared" si="268"/>
        <v>-0.10978260869565216</v>
      </c>
      <c r="G337" s="18">
        <f t="shared" si="273"/>
        <v>0</v>
      </c>
      <c r="I337" s="66"/>
      <c r="J337" s="18">
        <v>4</v>
      </c>
      <c r="K337" s="68"/>
      <c r="L337" s="65">
        <f t="shared" si="269"/>
        <v>-0.10978260869565216</v>
      </c>
      <c r="M337" s="18">
        <f t="shared" si="274"/>
        <v>0</v>
      </c>
      <c r="O337" s="66"/>
      <c r="P337" s="18">
        <v>4</v>
      </c>
      <c r="Q337" s="68"/>
      <c r="R337" s="65">
        <f t="shared" si="270"/>
        <v>-0.10978260869565216</v>
      </c>
      <c r="S337" s="18">
        <f t="shared" si="275"/>
        <v>0</v>
      </c>
      <c r="W337" s="19"/>
      <c r="AA337" s="18">
        <v>4</v>
      </c>
      <c r="AB337" s="65">
        <f t="shared" si="271"/>
        <v>-0.10978260869565216</v>
      </c>
      <c r="AC337" s="65">
        <f t="shared" si="272"/>
        <v>0</v>
      </c>
      <c r="AO337" s="19"/>
      <c r="BH337" s="19"/>
      <c r="CA337" s="19"/>
      <c r="CT337" s="19"/>
    </row>
    <row r="338" spans="1:98" ht="15.75" customHeight="1" x14ac:dyDescent="0.25">
      <c r="A338" s="29"/>
      <c r="C338" s="66"/>
      <c r="D338" s="18">
        <v>5</v>
      </c>
      <c r="E338" s="68"/>
      <c r="F338" s="65">
        <f t="shared" si="268"/>
        <v>-0.10978260869565216</v>
      </c>
      <c r="G338" s="18">
        <f t="shared" si="273"/>
        <v>0</v>
      </c>
      <c r="I338" s="66"/>
      <c r="J338" s="18">
        <v>5</v>
      </c>
      <c r="K338" s="68"/>
      <c r="L338" s="65">
        <f t="shared" si="269"/>
        <v>-0.10978260869565216</v>
      </c>
      <c r="M338" s="18">
        <f t="shared" si="274"/>
        <v>0</v>
      </c>
      <c r="O338" s="66"/>
      <c r="P338" s="18">
        <v>5</v>
      </c>
      <c r="Q338" s="68"/>
      <c r="R338" s="65">
        <f t="shared" si="270"/>
        <v>-0.10978260869565216</v>
      </c>
      <c r="S338" s="18">
        <f t="shared" si="275"/>
        <v>0</v>
      </c>
      <c r="W338" s="19"/>
      <c r="AA338" s="18">
        <v>5</v>
      </c>
      <c r="AB338" s="65">
        <f t="shared" si="271"/>
        <v>-0.10978260869565216</v>
      </c>
      <c r="AC338" s="65">
        <f t="shared" si="272"/>
        <v>0</v>
      </c>
      <c r="AO338" s="19"/>
      <c r="BH338" s="19"/>
      <c r="CA338" s="19"/>
      <c r="CT338" s="19"/>
    </row>
    <row r="339" spans="1:98" ht="15.75" customHeight="1" x14ac:dyDescent="0.25">
      <c r="A339" s="29"/>
      <c r="C339" s="66"/>
      <c r="D339" s="18">
        <v>6</v>
      </c>
      <c r="E339" s="68"/>
      <c r="F339" s="65">
        <f t="shared" si="268"/>
        <v>-0.10978260869565216</v>
      </c>
      <c r="G339" s="18">
        <f t="shared" si="273"/>
        <v>0</v>
      </c>
      <c r="I339" s="66"/>
      <c r="J339" s="18">
        <v>6</v>
      </c>
      <c r="K339" s="68"/>
      <c r="L339" s="65">
        <f t="shared" si="269"/>
        <v>-0.10978260869565216</v>
      </c>
      <c r="M339" s="18">
        <f t="shared" si="274"/>
        <v>0</v>
      </c>
      <c r="O339" s="66"/>
      <c r="P339" s="18">
        <v>6</v>
      </c>
      <c r="Q339" s="68"/>
      <c r="R339" s="65">
        <f t="shared" si="270"/>
        <v>-0.10978260869565216</v>
      </c>
      <c r="S339" s="18">
        <f t="shared" si="275"/>
        <v>0</v>
      </c>
      <c r="W339" s="19"/>
      <c r="AA339" s="18">
        <v>6</v>
      </c>
      <c r="AB339" s="65">
        <f t="shared" si="271"/>
        <v>-0.10978260869565216</v>
      </c>
      <c r="AC339" s="65">
        <f t="shared" si="272"/>
        <v>0</v>
      </c>
      <c r="AO339" s="19"/>
      <c r="BH339" s="19"/>
      <c r="CA339" s="19"/>
      <c r="CT339" s="19"/>
    </row>
    <row r="340" spans="1:98" ht="15.75" customHeight="1" x14ac:dyDescent="0.25">
      <c r="A340" s="29"/>
      <c r="H340" s="29"/>
      <c r="I340" s="29"/>
      <c r="J340" s="29"/>
      <c r="K340" s="29"/>
      <c r="L340" s="29"/>
      <c r="M340" s="29"/>
      <c r="W340" s="19"/>
      <c r="AO340" s="19"/>
      <c r="BH340" s="19"/>
      <c r="CA340" s="19"/>
      <c r="CT340" s="19"/>
    </row>
    <row r="341" spans="1:98" ht="15.75" customHeight="1" x14ac:dyDescent="0.25">
      <c r="A341" s="29"/>
      <c r="H341" s="29"/>
      <c r="I341" s="29"/>
      <c r="J341" s="29"/>
      <c r="K341" s="29"/>
      <c r="L341" s="29"/>
      <c r="M341" s="29"/>
      <c r="W341" s="19"/>
      <c r="AO341" s="19"/>
      <c r="BH341" s="19"/>
      <c r="CA341" s="19"/>
      <c r="CT341" s="19"/>
    </row>
    <row r="342" spans="1:98" ht="15.75" customHeight="1" x14ac:dyDescent="0.25">
      <c r="A342" s="29"/>
      <c r="H342" s="29"/>
      <c r="I342" s="29"/>
      <c r="J342" s="29"/>
      <c r="K342" s="29"/>
      <c r="L342" s="29"/>
      <c r="M342" s="29"/>
      <c r="W342" s="19"/>
      <c r="AO342" s="19"/>
      <c r="BH342" s="19"/>
      <c r="CA342" s="19"/>
      <c r="CT342" s="19"/>
    </row>
    <row r="343" spans="1:98" ht="15.75" customHeight="1" x14ac:dyDescent="0.25">
      <c r="A343" s="29"/>
      <c r="H343" s="29"/>
      <c r="I343" s="29"/>
      <c r="J343" s="29"/>
      <c r="K343" s="29"/>
      <c r="L343" s="29"/>
      <c r="M343" s="29"/>
      <c r="W343" s="19"/>
      <c r="AO343" s="19"/>
      <c r="BH343" s="19"/>
      <c r="CA343" s="19"/>
      <c r="CT343" s="19"/>
    </row>
    <row r="344" spans="1:98" ht="15.75" customHeight="1" x14ac:dyDescent="0.25">
      <c r="A344" s="29"/>
      <c r="H344" s="29"/>
      <c r="I344" s="29"/>
      <c r="J344" s="29"/>
      <c r="K344" s="29"/>
      <c r="L344" s="29"/>
      <c r="M344" s="29"/>
      <c r="W344" s="19"/>
      <c r="AO344" s="19"/>
      <c r="BH344" s="19"/>
      <c r="CA344" s="19"/>
      <c r="CT344" s="19"/>
    </row>
    <row r="345" spans="1:98" ht="15.75" customHeight="1" x14ac:dyDescent="0.25">
      <c r="A345" s="29"/>
      <c r="H345" s="29"/>
      <c r="I345" s="29"/>
      <c r="J345" s="29"/>
      <c r="K345" s="29"/>
      <c r="L345" s="29"/>
      <c r="M345" s="29"/>
      <c r="W345" s="19"/>
      <c r="AO345" s="19"/>
      <c r="BH345" s="19"/>
      <c r="CA345" s="19"/>
      <c r="CT345" s="19"/>
    </row>
    <row r="346" spans="1:98" ht="15.75" customHeight="1" x14ac:dyDescent="0.25">
      <c r="A346" s="29"/>
      <c r="H346" s="29"/>
      <c r="I346" s="29"/>
      <c r="J346" s="29"/>
      <c r="K346" s="29"/>
      <c r="L346" s="29"/>
      <c r="M346" s="29"/>
      <c r="W346" s="19"/>
      <c r="AO346" s="19"/>
      <c r="BH346" s="19"/>
      <c r="CA346" s="19"/>
      <c r="CT346" s="19"/>
    </row>
    <row r="347" spans="1:98" ht="15.75" customHeight="1" x14ac:dyDescent="0.25">
      <c r="A347" s="29"/>
      <c r="G347" s="29"/>
      <c r="H347" s="29"/>
      <c r="I347" s="29"/>
      <c r="J347" s="29"/>
      <c r="K347" s="29"/>
      <c r="L347" s="29"/>
      <c r="M347" s="29"/>
      <c r="W347" s="19"/>
      <c r="AO347" s="19"/>
      <c r="BH347" s="19"/>
      <c r="CA347" s="19"/>
      <c r="CT347" s="19"/>
    </row>
    <row r="348" spans="1:98" ht="15.75" customHeight="1" x14ac:dyDescent="0.25">
      <c r="A348" s="29"/>
      <c r="G348" s="29"/>
      <c r="H348" s="29"/>
      <c r="I348" s="29"/>
      <c r="J348" s="29"/>
      <c r="K348" s="29"/>
      <c r="L348" s="29"/>
      <c r="M348" s="29"/>
      <c r="W348" s="19"/>
      <c r="AO348" s="19"/>
      <c r="BH348" s="19"/>
      <c r="CA348" s="19"/>
      <c r="CT348" s="19"/>
    </row>
    <row r="349" spans="1:98" ht="15.75" customHeight="1" x14ac:dyDescent="0.25">
      <c r="A349" s="29"/>
      <c r="G349" s="29"/>
      <c r="H349" s="29"/>
      <c r="I349" s="29"/>
      <c r="J349" s="29"/>
      <c r="K349" s="29"/>
      <c r="L349" s="29"/>
      <c r="M349" s="29"/>
      <c r="W349" s="19"/>
      <c r="AO349" s="19"/>
      <c r="BH349" s="19"/>
      <c r="CA349" s="19"/>
      <c r="CT349" s="19"/>
    </row>
    <row r="350" spans="1:98" ht="15.75" customHeight="1" x14ac:dyDescent="0.25">
      <c r="A350" s="29"/>
      <c r="G350" s="29"/>
      <c r="H350" s="29"/>
      <c r="I350" s="29"/>
      <c r="J350" s="29"/>
      <c r="K350" s="29"/>
      <c r="L350" s="29"/>
      <c r="M350" s="29"/>
      <c r="W350" s="19"/>
      <c r="AO350" s="19"/>
      <c r="BH350" s="19"/>
      <c r="CA350" s="19"/>
      <c r="CT350" s="19"/>
    </row>
    <row r="351" spans="1:98" ht="15.75" customHeight="1" x14ac:dyDescent="0.25">
      <c r="A351" s="69"/>
      <c r="G351" s="29"/>
      <c r="H351" s="29"/>
      <c r="I351" s="29"/>
      <c r="J351" s="29"/>
      <c r="K351" s="29"/>
      <c r="L351" s="29"/>
      <c r="M351" s="29"/>
      <c r="W351" s="19"/>
      <c r="AO351" s="19"/>
      <c r="BH351" s="19"/>
      <c r="CA351" s="19"/>
      <c r="CT351" s="19"/>
    </row>
    <row r="352" spans="1:98" ht="15.75" customHeight="1" x14ac:dyDescent="0.25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W352" s="19"/>
      <c r="AO352" s="19"/>
      <c r="BH352" s="19"/>
      <c r="CA352" s="19"/>
      <c r="CT352" s="19"/>
    </row>
  </sheetData>
  <mergeCells count="52">
    <mergeCell ref="CU49:DE49"/>
    <mergeCell ref="J43:J45"/>
    <mergeCell ref="K43:K45"/>
    <mergeCell ref="AP49:AZ49"/>
    <mergeCell ref="BI49:BS49"/>
    <mergeCell ref="CB49:CL49"/>
    <mergeCell ref="H28:H30"/>
    <mergeCell ref="I28:I30"/>
    <mergeCell ref="J28:J30"/>
    <mergeCell ref="K28:K30"/>
    <mergeCell ref="A31:A33"/>
    <mergeCell ref="H31:H33"/>
    <mergeCell ref="I31:I33"/>
    <mergeCell ref="J25:J27"/>
    <mergeCell ref="K25:K27"/>
    <mergeCell ref="H19:H21"/>
    <mergeCell ref="H22:H24"/>
    <mergeCell ref="I22:I24"/>
    <mergeCell ref="J22:J24"/>
    <mergeCell ref="K22:K24"/>
    <mergeCell ref="H25:H27"/>
    <mergeCell ref="I25:I27"/>
    <mergeCell ref="H43:H45"/>
    <mergeCell ref="I43:I45"/>
    <mergeCell ref="Y2:AI2"/>
    <mergeCell ref="AQ2:BA2"/>
    <mergeCell ref="H11:J11"/>
    <mergeCell ref="H13:H15"/>
    <mergeCell ref="I13:I15"/>
    <mergeCell ref="J13:J15"/>
    <mergeCell ref="K13:K15"/>
    <mergeCell ref="H16:H18"/>
    <mergeCell ref="I16:I18"/>
    <mergeCell ref="J16:J18"/>
    <mergeCell ref="K16:K18"/>
    <mergeCell ref="I19:I21"/>
    <mergeCell ref="J19:J21"/>
    <mergeCell ref="K19:K21"/>
    <mergeCell ref="K37:K39"/>
    <mergeCell ref="H37:H39"/>
    <mergeCell ref="H40:H42"/>
    <mergeCell ref="I40:I42"/>
    <mergeCell ref="J40:J42"/>
    <mergeCell ref="K40:K42"/>
    <mergeCell ref="I37:I39"/>
    <mergeCell ref="J37:J39"/>
    <mergeCell ref="J31:J33"/>
    <mergeCell ref="K31:K33"/>
    <mergeCell ref="H34:H36"/>
    <mergeCell ref="I34:I36"/>
    <mergeCell ref="J34:J36"/>
    <mergeCell ref="K34:K36"/>
  </mergeCells>
  <pageMargins left="0.7" right="0.7" top="0.75" bottom="0.75" header="0" footer="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baseColWidth="10" defaultColWidth="14.42578125" defaultRowHeight="15" customHeight="1" x14ac:dyDescent="0.25"/>
  <cols>
    <col min="1" max="26" width="10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21:A1000"/>
  <sheetViews>
    <sheetView workbookViewId="0"/>
  </sheetViews>
  <sheetFormatPr baseColWidth="10" defaultColWidth="14.42578125" defaultRowHeight="15" customHeight="1" x14ac:dyDescent="0.25"/>
  <cols>
    <col min="1" max="26" width="10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1000"/>
  <sheetViews>
    <sheetView workbookViewId="0"/>
  </sheetViews>
  <sheetFormatPr baseColWidth="10" defaultColWidth="14.42578125" defaultRowHeight="15" customHeight="1" x14ac:dyDescent="0.25"/>
  <cols>
    <col min="1" max="13" width="10.7109375" customWidth="1"/>
    <col min="14" max="14" width="4.85546875" customWidth="1"/>
    <col min="15" max="28" width="10.7109375" customWidth="1"/>
    <col min="29" max="29" width="11.42578125" customWidth="1"/>
    <col min="30" max="42" width="10.7109375" customWidth="1"/>
  </cols>
  <sheetData>
    <row r="1" spans="1:42" x14ac:dyDescent="0.25">
      <c r="A1" s="2" t="s">
        <v>100</v>
      </c>
      <c r="N1" s="83"/>
      <c r="P1" s="2" t="s">
        <v>101</v>
      </c>
      <c r="AC1" s="83"/>
      <c r="AE1" s="2" t="s">
        <v>102</v>
      </c>
      <c r="AL1" s="2" t="s">
        <v>103</v>
      </c>
    </row>
    <row r="2" spans="1:42" x14ac:dyDescent="0.25">
      <c r="A2" s="2" t="s">
        <v>71</v>
      </c>
      <c r="B2" s="63">
        <v>0.4375</v>
      </c>
      <c r="C2" s="63">
        <v>0.45833333333333298</v>
      </c>
      <c r="D2" s="63">
        <v>0.47916666666666702</v>
      </c>
      <c r="E2" s="63">
        <v>0.5</v>
      </c>
      <c r="F2" s="63">
        <v>0.52083333333333304</v>
      </c>
      <c r="G2" s="63">
        <v>0.562499999999999</v>
      </c>
      <c r="H2" s="63">
        <v>0.60416666666666496</v>
      </c>
      <c r="I2" s="63">
        <v>0.64583333333333104</v>
      </c>
      <c r="J2" s="63">
        <v>0.687499999999997</v>
      </c>
      <c r="K2" s="63">
        <v>0.39583333333333331</v>
      </c>
      <c r="L2" s="63"/>
      <c r="N2" s="83"/>
      <c r="P2" s="2" t="s">
        <v>71</v>
      </c>
      <c r="Q2" s="63">
        <v>0.44444444444444442</v>
      </c>
      <c r="R2" s="63">
        <v>0.46527777777777773</v>
      </c>
      <c r="S2" s="63">
        <v>0.48611111111111099</v>
      </c>
      <c r="T2" s="63">
        <v>0.50694444444444398</v>
      </c>
      <c r="U2" s="63">
        <v>0.52777777777777801</v>
      </c>
      <c r="V2" s="63">
        <v>0.56944444444444398</v>
      </c>
      <c r="W2" s="63">
        <v>0.61111111111111105</v>
      </c>
      <c r="X2" s="63">
        <v>0.65277777777777701</v>
      </c>
      <c r="Y2" s="63">
        <v>0.69444444444444398</v>
      </c>
      <c r="Z2" s="63">
        <v>0.40277777777777773</v>
      </c>
      <c r="AA2" s="63"/>
      <c r="AC2" s="83"/>
      <c r="AE2" s="2" t="s">
        <v>71</v>
      </c>
      <c r="AF2" s="63">
        <v>0.4513888888888889</v>
      </c>
      <c r="AG2" s="63">
        <v>0.47222222222222227</v>
      </c>
      <c r="AH2" s="63">
        <v>0.49305555555555602</v>
      </c>
      <c r="AI2" s="63">
        <v>0.51388888888888895</v>
      </c>
      <c r="AJ2" s="63">
        <v>0.53472222222222199</v>
      </c>
      <c r="AK2" s="63">
        <v>0.57638888888888895</v>
      </c>
      <c r="AL2" s="63">
        <v>0.61805555555555602</v>
      </c>
      <c r="AM2" s="63">
        <v>0.65972222222222299</v>
      </c>
      <c r="AN2" s="63">
        <v>0.70138888888888895</v>
      </c>
      <c r="AO2" s="63">
        <v>0.40972222222222227</v>
      </c>
      <c r="AP2" s="63"/>
    </row>
    <row r="3" spans="1:42" x14ac:dyDescent="0.25">
      <c r="B3" s="2">
        <v>0</v>
      </c>
      <c r="C3" s="2">
        <v>0.5</v>
      </c>
      <c r="D3" s="2">
        <v>1</v>
      </c>
      <c r="E3" s="2">
        <v>1.5</v>
      </c>
      <c r="F3" s="2">
        <v>2</v>
      </c>
      <c r="G3" s="2">
        <v>3</v>
      </c>
      <c r="H3" s="2">
        <v>4</v>
      </c>
      <c r="I3" s="2">
        <v>5</v>
      </c>
      <c r="J3" s="2">
        <v>6</v>
      </c>
      <c r="K3" s="2">
        <v>23</v>
      </c>
      <c r="N3" s="83"/>
      <c r="Q3" s="2">
        <v>0</v>
      </c>
      <c r="R3" s="2">
        <v>0.5</v>
      </c>
      <c r="S3" s="2">
        <v>1</v>
      </c>
      <c r="T3" s="2">
        <v>1.5</v>
      </c>
      <c r="U3" s="2">
        <v>2</v>
      </c>
      <c r="V3" s="2">
        <v>3</v>
      </c>
      <c r="W3" s="2">
        <v>4</v>
      </c>
      <c r="X3" s="2">
        <v>5</v>
      </c>
      <c r="Y3" s="2">
        <v>6</v>
      </c>
      <c r="Z3" s="2">
        <v>23</v>
      </c>
      <c r="AC3" s="83"/>
      <c r="AF3" s="2">
        <v>0</v>
      </c>
      <c r="AG3" s="2">
        <v>0.5</v>
      </c>
      <c r="AH3" s="2">
        <v>1</v>
      </c>
      <c r="AI3" s="2">
        <v>1.5</v>
      </c>
      <c r="AJ3" s="2">
        <v>2</v>
      </c>
      <c r="AK3" s="2">
        <v>3</v>
      </c>
      <c r="AL3" s="2">
        <v>4</v>
      </c>
      <c r="AM3" s="2">
        <v>5</v>
      </c>
      <c r="AN3" s="2">
        <v>6</v>
      </c>
      <c r="AO3" s="2">
        <v>23</v>
      </c>
    </row>
    <row r="4" spans="1:42" x14ac:dyDescent="0.25">
      <c r="N4" s="83"/>
      <c r="AC4" s="83"/>
    </row>
    <row r="5" spans="1:42" x14ac:dyDescent="0.25">
      <c r="A5" s="2" t="s">
        <v>104</v>
      </c>
      <c r="B5" s="2" t="s">
        <v>105</v>
      </c>
      <c r="C5" s="2" t="s">
        <v>105</v>
      </c>
      <c r="D5" s="2" t="s">
        <v>105</v>
      </c>
      <c r="E5" s="2" t="s">
        <v>105</v>
      </c>
      <c r="F5" s="2" t="s">
        <v>105</v>
      </c>
      <c r="G5" s="2" t="s">
        <v>105</v>
      </c>
      <c r="H5" s="2" t="s">
        <v>105</v>
      </c>
      <c r="I5" s="2" t="s">
        <v>105</v>
      </c>
      <c r="J5" s="2" t="s">
        <v>105</v>
      </c>
      <c r="K5" s="2" t="s">
        <v>105</v>
      </c>
      <c r="N5" s="83"/>
      <c r="P5" s="2" t="s">
        <v>104</v>
      </c>
      <c r="Q5" s="2" t="s">
        <v>105</v>
      </c>
      <c r="R5" s="2" t="s">
        <v>105</v>
      </c>
      <c r="S5" s="2" t="s">
        <v>105</v>
      </c>
      <c r="T5" s="2" t="s">
        <v>105</v>
      </c>
      <c r="U5" s="2" t="s">
        <v>105</v>
      </c>
      <c r="V5" s="2" t="s">
        <v>105</v>
      </c>
      <c r="W5" s="2" t="s">
        <v>105</v>
      </c>
      <c r="X5" s="2" t="s">
        <v>105</v>
      </c>
      <c r="Y5" s="2" t="s">
        <v>105</v>
      </c>
      <c r="Z5" s="2" t="s">
        <v>105</v>
      </c>
      <c r="AC5" s="83"/>
      <c r="AE5" s="2" t="s">
        <v>104</v>
      </c>
      <c r="AF5" s="2" t="s">
        <v>105</v>
      </c>
      <c r="AG5" s="2" t="s">
        <v>105</v>
      </c>
      <c r="AH5" s="2" t="s">
        <v>105</v>
      </c>
      <c r="AI5" s="2" t="s">
        <v>105</v>
      </c>
      <c r="AJ5" s="2" t="s">
        <v>105</v>
      </c>
      <c r="AK5" s="2" t="s">
        <v>105</v>
      </c>
      <c r="AL5" s="2" t="s">
        <v>105</v>
      </c>
      <c r="AM5" s="2" t="s">
        <v>105</v>
      </c>
      <c r="AN5" s="2" t="s">
        <v>105</v>
      </c>
      <c r="AO5" s="2" t="s">
        <v>105</v>
      </c>
    </row>
    <row r="6" spans="1:42" x14ac:dyDescent="0.25">
      <c r="A6" s="2">
        <v>190</v>
      </c>
      <c r="B6" s="2">
        <v>1.323</v>
      </c>
      <c r="C6" s="2">
        <v>1.198</v>
      </c>
      <c r="D6" s="2">
        <v>1.1870000000000001</v>
      </c>
      <c r="E6" s="2">
        <v>3.383</v>
      </c>
      <c r="F6" s="2">
        <v>3.2269999999999999</v>
      </c>
      <c r="G6" s="2">
        <v>1.7</v>
      </c>
      <c r="H6" s="2">
        <v>3.702</v>
      </c>
      <c r="I6" s="2">
        <v>4</v>
      </c>
      <c r="J6" s="2">
        <v>2.0870000000000002</v>
      </c>
      <c r="K6" s="2">
        <v>1.359</v>
      </c>
      <c r="N6" s="83"/>
      <c r="P6" s="2">
        <v>190</v>
      </c>
      <c r="Q6" s="2">
        <v>2.238</v>
      </c>
      <c r="R6" s="2">
        <v>1.8440000000000001</v>
      </c>
      <c r="S6" s="2">
        <v>0.52300000000000002</v>
      </c>
      <c r="T6" s="2">
        <v>3.5150000000000001</v>
      </c>
      <c r="U6" s="2">
        <v>3.3580000000000001</v>
      </c>
      <c r="V6" s="2">
        <v>3.8660000000000001</v>
      </c>
      <c r="W6" s="2">
        <v>4</v>
      </c>
      <c r="X6" s="2">
        <v>4</v>
      </c>
      <c r="Y6" s="2">
        <v>4</v>
      </c>
      <c r="Z6" s="2">
        <v>1.6419999999999999</v>
      </c>
      <c r="AC6" s="83"/>
      <c r="AE6" s="2">
        <v>190</v>
      </c>
      <c r="AF6" s="2">
        <v>0.46100000000000002</v>
      </c>
      <c r="AG6" s="2">
        <v>2.3370000000000002</v>
      </c>
      <c r="AH6" s="2">
        <v>3.57</v>
      </c>
      <c r="AI6" s="2">
        <v>1.571</v>
      </c>
      <c r="AJ6" s="2">
        <v>3.7080000000000002</v>
      </c>
      <c r="AK6" s="2">
        <v>3.8479999999999999</v>
      </c>
      <c r="AL6" s="2">
        <v>3.573</v>
      </c>
      <c r="AM6" s="2">
        <v>3.8519999999999999</v>
      </c>
      <c r="AN6" s="2">
        <v>3.8250000000000002</v>
      </c>
      <c r="AO6" s="2">
        <v>3.5760000000000001</v>
      </c>
    </row>
    <row r="7" spans="1:42" x14ac:dyDescent="0.25">
      <c r="A7" s="2">
        <v>191</v>
      </c>
      <c r="B7" s="2">
        <v>1.405</v>
      </c>
      <c r="C7" s="2">
        <v>2.782</v>
      </c>
      <c r="D7" s="2">
        <v>2.9</v>
      </c>
      <c r="E7" s="2">
        <v>2.105</v>
      </c>
      <c r="F7" s="2">
        <v>2.0830000000000002</v>
      </c>
      <c r="G7" s="2">
        <v>2.1989999999999998</v>
      </c>
      <c r="H7" s="2">
        <v>3.7189999999999999</v>
      </c>
      <c r="I7" s="2">
        <v>4</v>
      </c>
      <c r="J7" s="2">
        <v>4</v>
      </c>
      <c r="K7" s="2">
        <v>2.0870000000000002</v>
      </c>
      <c r="N7" s="83"/>
      <c r="P7" s="2">
        <v>191</v>
      </c>
      <c r="Q7" s="2">
        <v>2.1779999999999999</v>
      </c>
      <c r="R7" s="2">
        <v>2.6019999999999999</v>
      </c>
      <c r="S7" s="2">
        <v>1.802</v>
      </c>
      <c r="T7" s="2">
        <v>2.5019999999999998</v>
      </c>
      <c r="U7" s="2">
        <v>3.0830000000000002</v>
      </c>
      <c r="V7" s="2">
        <v>3.3959999999999999</v>
      </c>
      <c r="W7" s="2">
        <v>3.6949999999999998</v>
      </c>
      <c r="X7" s="2">
        <v>4</v>
      </c>
      <c r="Y7" s="2">
        <v>4</v>
      </c>
      <c r="Z7" s="2">
        <v>2.532</v>
      </c>
      <c r="AC7" s="83"/>
      <c r="AE7" s="2">
        <v>191</v>
      </c>
      <c r="AF7" s="2">
        <v>1.744</v>
      </c>
      <c r="AG7" s="2">
        <v>2.2629999999999999</v>
      </c>
      <c r="AH7" s="2">
        <v>2.5760000000000001</v>
      </c>
      <c r="AI7" s="2">
        <v>3.0870000000000002</v>
      </c>
      <c r="AJ7" s="2">
        <v>3.375</v>
      </c>
      <c r="AK7" s="2">
        <v>3.1749999999999998</v>
      </c>
      <c r="AL7" s="2">
        <v>3.827</v>
      </c>
      <c r="AM7" s="2">
        <v>4</v>
      </c>
      <c r="AN7" s="2">
        <v>3.0950000000000002</v>
      </c>
      <c r="AO7" s="2">
        <v>2.8639999999999999</v>
      </c>
    </row>
    <row r="8" spans="1:42" x14ac:dyDescent="0.25">
      <c r="A8" s="2">
        <v>192</v>
      </c>
      <c r="B8" s="2">
        <v>1.536</v>
      </c>
      <c r="C8" s="2">
        <v>2.1629999999999998</v>
      </c>
      <c r="D8" s="2">
        <v>2.3380000000000001</v>
      </c>
      <c r="E8" s="2">
        <v>2.9710000000000001</v>
      </c>
      <c r="F8" s="2">
        <v>3.5379999999999998</v>
      </c>
      <c r="G8" s="2">
        <v>2.3260000000000001</v>
      </c>
      <c r="H8" s="2">
        <v>2.91</v>
      </c>
      <c r="I8" s="2">
        <v>3.431</v>
      </c>
      <c r="J8" s="2">
        <v>3.516</v>
      </c>
      <c r="K8" s="2">
        <v>1.2809999999999999</v>
      </c>
      <c r="N8" s="83"/>
      <c r="P8" s="2">
        <v>192</v>
      </c>
      <c r="Q8" s="2">
        <v>1.6379999999999999</v>
      </c>
      <c r="R8" s="2">
        <v>1.325</v>
      </c>
      <c r="S8" s="2">
        <v>1.7989999999999999</v>
      </c>
      <c r="T8" s="2">
        <v>2.4820000000000002</v>
      </c>
      <c r="U8" s="2">
        <v>2.573</v>
      </c>
      <c r="V8" s="2">
        <v>3.3330000000000002</v>
      </c>
      <c r="W8" s="2">
        <v>3.726</v>
      </c>
      <c r="X8" s="2">
        <v>3.835</v>
      </c>
      <c r="Y8" s="2">
        <v>3.8679999999999999</v>
      </c>
      <c r="Z8" s="2">
        <v>2.7010000000000001</v>
      </c>
      <c r="AC8" s="83"/>
      <c r="AE8" s="2">
        <v>192</v>
      </c>
      <c r="AF8" s="2">
        <v>2.4969999999999999</v>
      </c>
      <c r="AG8" s="2">
        <v>2.411</v>
      </c>
      <c r="AH8" s="2">
        <v>1.9059999999999999</v>
      </c>
      <c r="AI8" s="2">
        <v>3.0590000000000002</v>
      </c>
      <c r="AJ8" s="2">
        <v>4</v>
      </c>
      <c r="AK8" s="2">
        <v>3.8439999999999999</v>
      </c>
      <c r="AL8" s="2">
        <v>3.2149999999999999</v>
      </c>
      <c r="AM8" s="2">
        <v>3.87</v>
      </c>
      <c r="AN8" s="2">
        <v>3.8740000000000001</v>
      </c>
      <c r="AO8" s="2">
        <v>3.0289999999999999</v>
      </c>
    </row>
    <row r="9" spans="1:42" x14ac:dyDescent="0.25">
      <c r="A9" s="2">
        <v>193</v>
      </c>
      <c r="B9" s="2">
        <v>1.0309999999999999</v>
      </c>
      <c r="C9" s="2">
        <v>2.78</v>
      </c>
      <c r="D9" s="2">
        <v>2.5379999999999998</v>
      </c>
      <c r="E9" s="2">
        <v>2.6309999999999998</v>
      </c>
      <c r="F9" s="2">
        <v>2.8410000000000002</v>
      </c>
      <c r="G9" s="2">
        <v>2.7440000000000002</v>
      </c>
      <c r="H9" s="2">
        <v>3.39</v>
      </c>
      <c r="I9" s="2">
        <v>3.569</v>
      </c>
      <c r="J9" s="2">
        <v>3.8580000000000001</v>
      </c>
      <c r="K9" s="2">
        <v>1.746</v>
      </c>
      <c r="N9" s="83"/>
      <c r="P9" s="2">
        <v>193</v>
      </c>
      <c r="Q9" s="2">
        <v>1.4890000000000001</v>
      </c>
      <c r="R9" s="2">
        <v>2.298</v>
      </c>
      <c r="S9" s="2">
        <v>2.218</v>
      </c>
      <c r="T9" s="2">
        <v>3.18</v>
      </c>
      <c r="U9" s="2">
        <v>2.7719999999999998</v>
      </c>
      <c r="V9" s="2">
        <v>2.948</v>
      </c>
      <c r="W9" s="2">
        <v>3.8780000000000001</v>
      </c>
      <c r="X9" s="2">
        <v>3.8260000000000001</v>
      </c>
      <c r="Y9" s="2">
        <v>4</v>
      </c>
      <c r="Z9" s="2">
        <v>3.0419999999999998</v>
      </c>
      <c r="AC9" s="83"/>
      <c r="AE9" s="2">
        <v>193</v>
      </c>
      <c r="AF9" s="2">
        <v>1.8109999999999999</v>
      </c>
      <c r="AG9" s="2">
        <v>2.72</v>
      </c>
      <c r="AH9" s="2">
        <v>3.1840000000000002</v>
      </c>
      <c r="AI9" s="2">
        <v>3.403</v>
      </c>
      <c r="AJ9" s="2">
        <v>2.76</v>
      </c>
      <c r="AK9" s="2">
        <v>3.1280000000000001</v>
      </c>
      <c r="AL9" s="2">
        <v>3.58</v>
      </c>
      <c r="AM9" s="2">
        <v>3.8420000000000001</v>
      </c>
      <c r="AN9" s="2">
        <v>3.86</v>
      </c>
      <c r="AO9" s="2">
        <v>3.4630000000000001</v>
      </c>
    </row>
    <row r="10" spans="1:42" x14ac:dyDescent="0.25">
      <c r="A10" s="2">
        <v>194</v>
      </c>
      <c r="B10" s="2">
        <v>0.88700000000000001</v>
      </c>
      <c r="C10" s="2">
        <v>2.5590000000000002</v>
      </c>
      <c r="D10" s="2">
        <v>1.857</v>
      </c>
      <c r="E10" s="2">
        <v>2.504</v>
      </c>
      <c r="F10" s="2">
        <v>2.7919999999999998</v>
      </c>
      <c r="G10" s="2">
        <v>3.2389999999999999</v>
      </c>
      <c r="H10" s="2">
        <v>2.972</v>
      </c>
      <c r="I10" s="2">
        <v>3.331</v>
      </c>
      <c r="J10" s="2">
        <v>3.2</v>
      </c>
      <c r="K10" s="2">
        <v>1.651</v>
      </c>
      <c r="N10" s="83"/>
      <c r="P10" s="2">
        <v>194</v>
      </c>
      <c r="Q10" s="2">
        <v>1.5760000000000001</v>
      </c>
      <c r="R10" s="2">
        <v>1.8520000000000001</v>
      </c>
      <c r="S10" s="2">
        <v>1.5069999999999999</v>
      </c>
      <c r="T10" s="2">
        <v>3.3079999999999998</v>
      </c>
      <c r="U10" s="2">
        <v>2.6549999999999998</v>
      </c>
      <c r="V10" s="2">
        <v>3.8809999999999998</v>
      </c>
      <c r="W10" s="2">
        <v>3.677</v>
      </c>
      <c r="X10" s="2">
        <v>3.8780000000000001</v>
      </c>
      <c r="Y10" s="2">
        <v>3.8620000000000001</v>
      </c>
      <c r="Z10" s="2">
        <v>2.1579999999999999</v>
      </c>
      <c r="AC10" s="83"/>
      <c r="AE10" s="2">
        <v>194</v>
      </c>
      <c r="AF10" s="2">
        <v>2.028</v>
      </c>
      <c r="AG10" s="2">
        <v>2.8519999999999999</v>
      </c>
      <c r="AH10" s="2">
        <v>2.6389999999999998</v>
      </c>
      <c r="AI10" s="2">
        <v>3.5880000000000001</v>
      </c>
      <c r="AJ10" s="2">
        <v>3.5550000000000002</v>
      </c>
      <c r="AK10" s="2">
        <v>3.4319999999999999</v>
      </c>
      <c r="AL10" s="2">
        <v>3.8519999999999999</v>
      </c>
      <c r="AM10" s="2">
        <v>3.8420000000000001</v>
      </c>
      <c r="AN10" s="2">
        <v>3.879</v>
      </c>
      <c r="AO10" s="2">
        <v>2.8460000000000001</v>
      </c>
    </row>
    <row r="11" spans="1:42" x14ac:dyDescent="0.25">
      <c r="A11" s="2">
        <v>195</v>
      </c>
      <c r="B11" s="2">
        <v>0.95699999999999996</v>
      </c>
      <c r="C11" s="2">
        <v>2.0649999999999999</v>
      </c>
      <c r="D11" s="2">
        <v>1.71</v>
      </c>
      <c r="E11" s="2">
        <v>2.7170000000000001</v>
      </c>
      <c r="F11" s="2">
        <v>3.2240000000000002</v>
      </c>
      <c r="G11" s="2">
        <v>2.786</v>
      </c>
      <c r="H11" s="2">
        <v>2.6589999999999998</v>
      </c>
      <c r="I11" s="2">
        <v>3.202</v>
      </c>
      <c r="J11" s="2">
        <v>3.407</v>
      </c>
      <c r="K11" s="2">
        <v>1.8049999999999999</v>
      </c>
      <c r="N11" s="83"/>
      <c r="P11" s="2">
        <v>195</v>
      </c>
      <c r="Q11" s="2">
        <v>1.681</v>
      </c>
      <c r="R11" s="2">
        <v>2.1789999999999998</v>
      </c>
      <c r="S11" s="2">
        <v>1.7110000000000001</v>
      </c>
      <c r="T11" s="2">
        <v>2.9790000000000001</v>
      </c>
      <c r="U11" s="2">
        <v>2.6629999999999998</v>
      </c>
      <c r="V11" s="2">
        <v>3.3820000000000001</v>
      </c>
      <c r="W11" s="2">
        <v>3.5670000000000002</v>
      </c>
      <c r="X11" s="2">
        <v>3.7309999999999999</v>
      </c>
      <c r="Y11" s="2">
        <v>3.7040000000000002</v>
      </c>
      <c r="Z11" s="2">
        <v>2.7629999999999999</v>
      </c>
      <c r="AC11" s="83"/>
      <c r="AE11" s="2">
        <v>195</v>
      </c>
      <c r="AF11" s="2">
        <v>2.1920000000000002</v>
      </c>
      <c r="AG11" s="2">
        <v>2.827</v>
      </c>
      <c r="AH11" s="2">
        <v>2.4860000000000002</v>
      </c>
      <c r="AI11" s="2">
        <v>3.13</v>
      </c>
      <c r="AJ11" s="2">
        <v>3.0249999999999999</v>
      </c>
      <c r="AK11" s="2">
        <v>3.25</v>
      </c>
      <c r="AL11" s="2">
        <v>3.7010000000000001</v>
      </c>
      <c r="AM11" s="2">
        <v>3.8570000000000002</v>
      </c>
      <c r="AN11" s="2">
        <v>4</v>
      </c>
      <c r="AO11" s="2">
        <v>3.0550000000000002</v>
      </c>
    </row>
    <row r="12" spans="1:42" x14ac:dyDescent="0.25">
      <c r="A12" s="2">
        <v>196</v>
      </c>
      <c r="B12" s="2">
        <v>1.3979999999999999</v>
      </c>
      <c r="C12" s="2">
        <v>1.75</v>
      </c>
      <c r="D12" s="2">
        <v>2.3570000000000002</v>
      </c>
      <c r="E12" s="2">
        <v>3.0960000000000001</v>
      </c>
      <c r="F12" s="2">
        <v>2.3620000000000001</v>
      </c>
      <c r="G12" s="2">
        <v>2.5870000000000002</v>
      </c>
      <c r="H12" s="2">
        <v>2.492</v>
      </c>
      <c r="I12" s="2">
        <v>3.3</v>
      </c>
      <c r="J12" s="2">
        <v>3.7120000000000002</v>
      </c>
      <c r="K12" s="2">
        <v>1.7310000000000001</v>
      </c>
      <c r="N12" s="83"/>
      <c r="P12" s="2">
        <v>196</v>
      </c>
      <c r="Q12" s="2">
        <v>1.226</v>
      </c>
      <c r="R12" s="2">
        <v>1.631</v>
      </c>
      <c r="S12" s="2">
        <v>1.7629999999999999</v>
      </c>
      <c r="T12" s="2">
        <v>1.956</v>
      </c>
      <c r="U12" s="2">
        <v>2.1680000000000001</v>
      </c>
      <c r="V12" s="2">
        <v>3.2709999999999999</v>
      </c>
      <c r="W12" s="2">
        <v>3.86</v>
      </c>
      <c r="X12" s="2">
        <v>3.871</v>
      </c>
      <c r="Y12" s="2">
        <v>4</v>
      </c>
      <c r="Z12" s="2">
        <v>2.597</v>
      </c>
      <c r="AC12" s="83"/>
      <c r="AE12" s="2">
        <v>196</v>
      </c>
      <c r="AF12" s="2">
        <v>2.3260000000000001</v>
      </c>
      <c r="AG12" s="2">
        <v>1.764</v>
      </c>
      <c r="AH12" s="2">
        <v>1.881</v>
      </c>
      <c r="AI12" s="2">
        <v>3.4169999999999998</v>
      </c>
      <c r="AJ12" s="2">
        <v>3.73</v>
      </c>
      <c r="AK12" s="2">
        <v>3.5350000000000001</v>
      </c>
      <c r="AL12" s="2">
        <v>3.5579999999999998</v>
      </c>
      <c r="AM12" s="2">
        <v>3.7280000000000002</v>
      </c>
      <c r="AN12" s="2">
        <v>3.7370000000000001</v>
      </c>
      <c r="AO12" s="2">
        <v>3.056</v>
      </c>
    </row>
    <row r="13" spans="1:42" x14ac:dyDescent="0.25">
      <c r="A13" s="2">
        <v>197</v>
      </c>
      <c r="B13" s="2">
        <v>1.869</v>
      </c>
      <c r="C13" s="2">
        <v>1.573</v>
      </c>
      <c r="D13" s="2">
        <v>2.1859999999999999</v>
      </c>
      <c r="E13" s="2">
        <v>2.653</v>
      </c>
      <c r="F13" s="2">
        <v>2.6070000000000002</v>
      </c>
      <c r="G13" s="2">
        <v>2.3479999999999999</v>
      </c>
      <c r="H13" s="2">
        <v>2.407</v>
      </c>
      <c r="I13" s="2">
        <v>3.3290000000000002</v>
      </c>
      <c r="J13" s="2">
        <v>3.577</v>
      </c>
      <c r="K13" s="2">
        <v>1.373</v>
      </c>
      <c r="N13" s="83"/>
      <c r="P13" s="2">
        <v>197</v>
      </c>
      <c r="Q13" s="2">
        <v>1.264</v>
      </c>
      <c r="R13" s="2">
        <v>2.008</v>
      </c>
      <c r="S13" s="2">
        <v>2.3370000000000002</v>
      </c>
      <c r="T13" s="2">
        <v>2.6379999999999999</v>
      </c>
      <c r="U13" s="2">
        <v>2.5779999999999998</v>
      </c>
      <c r="V13" s="2">
        <v>3.448</v>
      </c>
      <c r="W13" s="2">
        <v>3.8679999999999999</v>
      </c>
      <c r="X13" s="2">
        <v>3.5979999999999999</v>
      </c>
      <c r="Y13" s="2">
        <v>4</v>
      </c>
      <c r="Z13" s="2">
        <v>2.9409999999999998</v>
      </c>
      <c r="AC13" s="83"/>
      <c r="AE13" s="2">
        <v>197</v>
      </c>
      <c r="AF13" s="2">
        <v>1.6539999999999999</v>
      </c>
      <c r="AG13" s="2">
        <v>2.2559999999999998</v>
      </c>
      <c r="AH13" s="2">
        <v>2.5230000000000001</v>
      </c>
      <c r="AI13" s="2">
        <v>2.879</v>
      </c>
      <c r="AJ13" s="2">
        <v>3.004</v>
      </c>
      <c r="AK13" s="2">
        <v>3.86</v>
      </c>
      <c r="AL13" s="2">
        <v>3.45</v>
      </c>
      <c r="AM13" s="2">
        <v>3.8780000000000001</v>
      </c>
      <c r="AN13" s="2">
        <v>3.738</v>
      </c>
      <c r="AO13" s="2">
        <v>3.2610000000000001</v>
      </c>
    </row>
    <row r="14" spans="1:42" x14ac:dyDescent="0.25">
      <c r="A14" s="2">
        <v>198</v>
      </c>
      <c r="B14" s="2">
        <v>1.044</v>
      </c>
      <c r="C14" s="2">
        <v>2.581</v>
      </c>
      <c r="D14" s="2">
        <v>2.1179999999999999</v>
      </c>
      <c r="E14" s="2">
        <v>2.0859999999999999</v>
      </c>
      <c r="F14" s="2">
        <v>2.5289999999999999</v>
      </c>
      <c r="G14" s="2">
        <v>2.5819999999999999</v>
      </c>
      <c r="H14" s="2">
        <v>3.081</v>
      </c>
      <c r="I14" s="2">
        <v>2.7120000000000002</v>
      </c>
      <c r="J14" s="2">
        <v>3.1859999999999999</v>
      </c>
      <c r="K14" s="2">
        <v>1.2869999999999999</v>
      </c>
      <c r="N14" s="83"/>
      <c r="P14" s="2">
        <v>198</v>
      </c>
      <c r="Q14" s="2">
        <v>1.1259999999999999</v>
      </c>
      <c r="R14" s="2">
        <v>2.4390000000000001</v>
      </c>
      <c r="S14" s="2">
        <v>1.621</v>
      </c>
      <c r="T14" s="2">
        <v>2.73</v>
      </c>
      <c r="U14" s="2">
        <v>2.7120000000000002</v>
      </c>
      <c r="V14" s="2">
        <v>2.9369999999999998</v>
      </c>
      <c r="W14" s="2">
        <v>3.726</v>
      </c>
      <c r="X14" s="2">
        <v>3.8730000000000002</v>
      </c>
      <c r="Y14" s="2">
        <v>3.8530000000000002</v>
      </c>
      <c r="Z14" s="2">
        <v>3.2389999999999999</v>
      </c>
      <c r="AC14" s="83"/>
      <c r="AE14" s="2">
        <v>198</v>
      </c>
      <c r="AF14" s="2">
        <v>2.464</v>
      </c>
      <c r="AG14" s="2">
        <v>2.048</v>
      </c>
      <c r="AH14" s="2">
        <v>2.4180000000000001</v>
      </c>
      <c r="AI14" s="2">
        <v>2.86</v>
      </c>
      <c r="AJ14" s="2">
        <v>3.2170000000000001</v>
      </c>
      <c r="AK14" s="2">
        <v>3.3359999999999999</v>
      </c>
      <c r="AL14" s="2">
        <v>3.8250000000000002</v>
      </c>
      <c r="AM14" s="2">
        <v>3.7290000000000001</v>
      </c>
      <c r="AN14" s="2">
        <v>4</v>
      </c>
      <c r="AO14" s="2">
        <v>3.375</v>
      </c>
    </row>
    <row r="15" spans="1:42" x14ac:dyDescent="0.25">
      <c r="A15" s="2">
        <v>199</v>
      </c>
      <c r="B15" s="2">
        <v>1.08</v>
      </c>
      <c r="C15" s="2">
        <v>1.9159999999999999</v>
      </c>
      <c r="D15" s="2">
        <v>2.2930000000000001</v>
      </c>
      <c r="E15" s="2">
        <v>2.67</v>
      </c>
      <c r="F15" s="2">
        <v>2.6070000000000002</v>
      </c>
      <c r="G15" s="2">
        <v>2.9460000000000002</v>
      </c>
      <c r="H15" s="2">
        <v>2.5030000000000001</v>
      </c>
      <c r="I15" s="2">
        <v>3.581</v>
      </c>
      <c r="J15" s="2">
        <v>3.8439999999999999</v>
      </c>
      <c r="K15" s="2">
        <v>1.4490000000000001</v>
      </c>
      <c r="N15" s="83"/>
      <c r="P15" s="2">
        <v>199</v>
      </c>
      <c r="Q15" s="2">
        <v>1.7130000000000001</v>
      </c>
      <c r="R15" s="2">
        <v>1.917</v>
      </c>
      <c r="S15" s="2">
        <v>2.855</v>
      </c>
      <c r="T15" s="2">
        <v>2.67</v>
      </c>
      <c r="U15" s="2">
        <v>2.7349999999999999</v>
      </c>
      <c r="V15" s="2">
        <v>3.1150000000000002</v>
      </c>
      <c r="W15" s="2">
        <v>3.7440000000000002</v>
      </c>
      <c r="X15" s="2">
        <v>3.7519999999999998</v>
      </c>
      <c r="Y15" s="2">
        <v>4</v>
      </c>
      <c r="Z15" s="2">
        <v>2.0990000000000002</v>
      </c>
      <c r="AC15" s="83"/>
      <c r="AE15" s="2">
        <v>199</v>
      </c>
      <c r="AF15" s="2">
        <v>1.76</v>
      </c>
      <c r="AG15" s="2">
        <v>2.0049999999999999</v>
      </c>
      <c r="AH15" s="2">
        <v>2.2210000000000001</v>
      </c>
      <c r="AI15" s="2">
        <v>2.4849999999999999</v>
      </c>
      <c r="AJ15" s="2">
        <v>3.536</v>
      </c>
      <c r="AK15" s="2">
        <v>3.8559999999999999</v>
      </c>
      <c r="AL15" s="2">
        <v>3.8780000000000001</v>
      </c>
      <c r="AM15" s="2">
        <v>3.448</v>
      </c>
      <c r="AN15" s="2">
        <v>3.8479999999999999</v>
      </c>
      <c r="AO15" s="2">
        <v>2.827</v>
      </c>
    </row>
    <row r="16" spans="1:42" x14ac:dyDescent="0.25">
      <c r="A16" s="2">
        <v>200</v>
      </c>
      <c r="B16" s="2">
        <v>1.321</v>
      </c>
      <c r="C16" s="2">
        <v>1.833</v>
      </c>
      <c r="D16" s="2">
        <v>2.12</v>
      </c>
      <c r="E16" s="2">
        <v>1.7470000000000001</v>
      </c>
      <c r="F16" s="2">
        <v>3.0720000000000001</v>
      </c>
      <c r="G16" s="2">
        <v>2.8559999999999999</v>
      </c>
      <c r="H16" s="2">
        <v>2.5840000000000001</v>
      </c>
      <c r="I16" s="2">
        <v>2.6840000000000002</v>
      </c>
      <c r="J16" s="2">
        <v>3.08</v>
      </c>
      <c r="K16" s="2">
        <v>1.143</v>
      </c>
      <c r="N16" s="83"/>
      <c r="P16" s="2">
        <v>200</v>
      </c>
      <c r="Q16" s="2">
        <v>1.3779999999999999</v>
      </c>
      <c r="R16" s="2">
        <v>2.355</v>
      </c>
      <c r="S16" s="2">
        <v>2.4590000000000001</v>
      </c>
      <c r="T16" s="2">
        <v>2.1230000000000002</v>
      </c>
      <c r="U16" s="2">
        <v>2.9169999999999998</v>
      </c>
      <c r="V16" s="2">
        <v>2.984</v>
      </c>
      <c r="W16" s="2">
        <v>3.306</v>
      </c>
      <c r="X16" s="2">
        <v>3.4820000000000002</v>
      </c>
      <c r="Y16" s="2">
        <v>3.5779999999999998</v>
      </c>
      <c r="Z16" s="2">
        <v>2.8050000000000002</v>
      </c>
      <c r="AC16" s="83"/>
      <c r="AE16" s="2">
        <v>200</v>
      </c>
      <c r="AF16" s="2">
        <v>1.647</v>
      </c>
      <c r="AG16" s="2">
        <v>2.0550000000000002</v>
      </c>
      <c r="AH16" s="2">
        <v>2.3660000000000001</v>
      </c>
      <c r="AI16" s="2">
        <v>2.5089999999999999</v>
      </c>
      <c r="AJ16" s="2">
        <v>3.1850000000000001</v>
      </c>
      <c r="AK16" s="2">
        <v>3.601</v>
      </c>
      <c r="AL16" s="2">
        <v>3.7450000000000001</v>
      </c>
      <c r="AM16" s="2">
        <v>3.8559999999999999</v>
      </c>
      <c r="AN16" s="2">
        <v>3.6970000000000001</v>
      </c>
      <c r="AO16" s="2">
        <v>2.5720000000000001</v>
      </c>
    </row>
    <row r="17" spans="1:41" x14ac:dyDescent="0.25">
      <c r="A17" s="2">
        <v>201</v>
      </c>
      <c r="B17" s="2">
        <v>1.375</v>
      </c>
      <c r="C17" s="2">
        <v>2.2679999999999998</v>
      </c>
      <c r="D17" s="2">
        <v>1.411</v>
      </c>
      <c r="E17" s="2">
        <v>2.177</v>
      </c>
      <c r="F17" s="2">
        <v>2.444</v>
      </c>
      <c r="G17" s="2">
        <v>2.9209999999999998</v>
      </c>
      <c r="H17" s="2">
        <v>2.6</v>
      </c>
      <c r="I17" s="2">
        <v>2.6459999999999999</v>
      </c>
      <c r="J17" s="2">
        <v>3.605</v>
      </c>
      <c r="K17" s="2">
        <v>1.64</v>
      </c>
      <c r="N17" s="83"/>
      <c r="P17" s="2">
        <v>201</v>
      </c>
      <c r="Q17" s="2">
        <v>1.028</v>
      </c>
      <c r="R17" s="2">
        <v>1.6850000000000001</v>
      </c>
      <c r="S17" s="2">
        <v>2.2989999999999999</v>
      </c>
      <c r="T17" s="2">
        <v>2.5129999999999999</v>
      </c>
      <c r="U17" s="2">
        <v>2.23</v>
      </c>
      <c r="V17" s="2">
        <v>1.863</v>
      </c>
      <c r="W17" s="2">
        <v>3.23</v>
      </c>
      <c r="X17" s="2">
        <v>3.8580000000000001</v>
      </c>
      <c r="Y17" s="2">
        <v>3.645</v>
      </c>
      <c r="Z17" s="2">
        <v>2.573</v>
      </c>
      <c r="AC17" s="83"/>
      <c r="AE17" s="2">
        <v>201</v>
      </c>
      <c r="AF17" s="2">
        <v>1.627</v>
      </c>
      <c r="AG17" s="2">
        <v>2.06</v>
      </c>
      <c r="AH17" s="2">
        <v>2.2109999999999999</v>
      </c>
      <c r="AI17" s="2">
        <v>2.54</v>
      </c>
      <c r="AJ17" s="2">
        <v>3.1379999999999999</v>
      </c>
      <c r="AK17" s="2">
        <v>3.278</v>
      </c>
      <c r="AL17" s="2">
        <v>3.5870000000000002</v>
      </c>
      <c r="AM17" s="2">
        <v>4</v>
      </c>
      <c r="AN17" s="2">
        <v>3.5390000000000001</v>
      </c>
      <c r="AO17" s="2">
        <v>2.4449999999999998</v>
      </c>
    </row>
    <row r="18" spans="1:41" x14ac:dyDescent="0.25">
      <c r="A18" s="2">
        <v>202</v>
      </c>
      <c r="B18" s="2">
        <v>1.2310000000000001</v>
      </c>
      <c r="C18" s="2">
        <v>1.754</v>
      </c>
      <c r="D18" s="2">
        <v>2.3690000000000002</v>
      </c>
      <c r="E18" s="2">
        <v>2.2480000000000002</v>
      </c>
      <c r="F18" s="2">
        <v>1.8440000000000001</v>
      </c>
      <c r="G18" s="2">
        <v>2.1379999999999999</v>
      </c>
      <c r="H18" s="2">
        <v>2.157</v>
      </c>
      <c r="I18" s="2">
        <v>2.89</v>
      </c>
      <c r="J18" s="2">
        <v>3.577</v>
      </c>
      <c r="K18" s="2">
        <v>1.736</v>
      </c>
      <c r="N18" s="83"/>
      <c r="P18" s="2">
        <v>202</v>
      </c>
      <c r="Q18" s="2">
        <v>0.995</v>
      </c>
      <c r="R18" s="2">
        <v>1.4379999999999999</v>
      </c>
      <c r="S18" s="2">
        <v>1.5920000000000001</v>
      </c>
      <c r="T18" s="2">
        <v>1.605</v>
      </c>
      <c r="U18" s="2">
        <v>1.9239999999999999</v>
      </c>
      <c r="V18" s="2">
        <v>2.06</v>
      </c>
      <c r="W18" s="2">
        <v>2.6440000000000001</v>
      </c>
      <c r="X18" s="2">
        <v>3.2370000000000001</v>
      </c>
      <c r="Y18" s="2">
        <v>2.899</v>
      </c>
      <c r="Z18" s="2">
        <v>3.0739999999999998</v>
      </c>
      <c r="AC18" s="83"/>
      <c r="AE18" s="2">
        <v>202</v>
      </c>
      <c r="AF18" s="2">
        <v>1.6819999999999999</v>
      </c>
      <c r="AG18" s="2">
        <v>2.2370000000000001</v>
      </c>
      <c r="AH18" s="2">
        <v>2.8650000000000002</v>
      </c>
      <c r="AI18" s="2">
        <v>2.35</v>
      </c>
      <c r="AJ18" s="2">
        <v>3.302</v>
      </c>
      <c r="AK18" s="2">
        <v>3.9049999999999998</v>
      </c>
      <c r="AL18" s="2">
        <v>3.823</v>
      </c>
      <c r="AM18" s="2">
        <v>3.891</v>
      </c>
      <c r="AN18" s="2">
        <v>3.665</v>
      </c>
      <c r="AO18" s="2">
        <v>2.7639999999999998</v>
      </c>
    </row>
    <row r="19" spans="1:41" x14ac:dyDescent="0.25">
      <c r="A19" s="2">
        <v>203</v>
      </c>
      <c r="B19" s="2">
        <v>1.367</v>
      </c>
      <c r="C19" s="2">
        <v>1.724</v>
      </c>
      <c r="D19" s="2">
        <v>1.7090000000000001</v>
      </c>
      <c r="E19" s="2">
        <v>1.603</v>
      </c>
      <c r="F19" s="2">
        <v>1.5329999999999999</v>
      </c>
      <c r="G19" s="2">
        <v>1.841</v>
      </c>
      <c r="H19" s="2">
        <v>1.919</v>
      </c>
      <c r="I19" s="2">
        <v>1.984</v>
      </c>
      <c r="J19" s="2">
        <v>2.1869999999999998</v>
      </c>
      <c r="K19" s="2">
        <v>1.4810000000000001</v>
      </c>
      <c r="N19" s="83"/>
      <c r="P19" s="2">
        <v>203</v>
      </c>
      <c r="Q19" s="2">
        <v>1.0129999999999999</v>
      </c>
      <c r="R19" s="2">
        <v>1.3440000000000001</v>
      </c>
      <c r="S19" s="2">
        <v>1.347</v>
      </c>
      <c r="T19" s="2">
        <v>1.3859999999999999</v>
      </c>
      <c r="U19" s="2">
        <v>1.3440000000000001</v>
      </c>
      <c r="V19" s="2">
        <v>1.7110000000000001</v>
      </c>
      <c r="W19" s="2">
        <v>1.9259999999999999</v>
      </c>
      <c r="X19" s="2">
        <v>1.9450000000000001</v>
      </c>
      <c r="Y19" s="2">
        <v>2.4380000000000002</v>
      </c>
      <c r="Z19" s="2">
        <v>1.9430000000000001</v>
      </c>
      <c r="AC19" s="83"/>
      <c r="AE19" s="2">
        <v>203</v>
      </c>
      <c r="AF19" s="2">
        <v>1.891</v>
      </c>
      <c r="AG19" s="2">
        <v>2.153</v>
      </c>
      <c r="AH19" s="2">
        <v>2.1179999999999999</v>
      </c>
      <c r="AI19" s="2">
        <v>2.3849999999999998</v>
      </c>
      <c r="AJ19" s="2">
        <v>3.298</v>
      </c>
      <c r="AK19" s="2">
        <v>3.5859999999999999</v>
      </c>
      <c r="AL19" s="2">
        <v>3.6589999999999998</v>
      </c>
      <c r="AM19" s="2">
        <v>3.9049999999999998</v>
      </c>
      <c r="AN19" s="2">
        <v>3.5819999999999999</v>
      </c>
      <c r="AO19" s="2">
        <v>2.8959999999999999</v>
      </c>
    </row>
    <row r="20" spans="1:41" x14ac:dyDescent="0.25">
      <c r="A20" s="2">
        <v>204</v>
      </c>
      <c r="B20" s="2">
        <v>1.4</v>
      </c>
      <c r="C20" s="2">
        <v>1.5960000000000001</v>
      </c>
      <c r="D20" s="2">
        <v>1.508</v>
      </c>
      <c r="E20" s="2">
        <v>1.498</v>
      </c>
      <c r="F20" s="2">
        <v>1.458</v>
      </c>
      <c r="G20" s="2">
        <v>1.5229999999999999</v>
      </c>
      <c r="H20" s="2">
        <v>1.52</v>
      </c>
      <c r="I20" s="2">
        <v>1.58</v>
      </c>
      <c r="J20" s="2">
        <v>1.627</v>
      </c>
      <c r="K20" s="2">
        <v>1.5509999999999999</v>
      </c>
      <c r="N20" s="83"/>
      <c r="P20" s="2">
        <v>204</v>
      </c>
      <c r="Q20" s="2">
        <v>1.052</v>
      </c>
      <c r="R20" s="2">
        <v>1.2669999999999999</v>
      </c>
      <c r="S20" s="2">
        <v>1.294</v>
      </c>
      <c r="T20" s="2">
        <v>1.379</v>
      </c>
      <c r="U20" s="2">
        <v>1.3149999999999999</v>
      </c>
      <c r="V20" s="2">
        <v>1.466</v>
      </c>
      <c r="W20" s="2">
        <v>1.488</v>
      </c>
      <c r="X20" s="2">
        <v>1.532</v>
      </c>
      <c r="Y20" s="2">
        <v>1.669</v>
      </c>
      <c r="Z20" s="2">
        <v>1.649</v>
      </c>
      <c r="AC20" s="83"/>
      <c r="AE20" s="2">
        <v>204</v>
      </c>
      <c r="AF20" s="2">
        <v>1.6539999999999999</v>
      </c>
      <c r="AG20" s="2">
        <v>1.756</v>
      </c>
      <c r="AH20" s="2">
        <v>2.1259999999999999</v>
      </c>
      <c r="AI20" s="2">
        <v>2.1259999999999999</v>
      </c>
      <c r="AJ20" s="2">
        <v>2.0550000000000002</v>
      </c>
      <c r="AK20" s="2">
        <v>2.3559999999999999</v>
      </c>
      <c r="AL20" s="2">
        <v>3.47</v>
      </c>
      <c r="AM20" s="2">
        <v>3.6120000000000001</v>
      </c>
      <c r="AN20" s="2">
        <v>3.5640000000000001</v>
      </c>
      <c r="AO20" s="2">
        <v>2.82</v>
      </c>
    </row>
    <row r="21" spans="1:41" ht="15.75" customHeight="1" x14ac:dyDescent="0.25">
      <c r="A21" s="2">
        <v>205</v>
      </c>
      <c r="B21" s="2">
        <v>1.43</v>
      </c>
      <c r="C21" s="2">
        <v>1.5469999999999999</v>
      </c>
      <c r="D21" s="2">
        <v>1.462</v>
      </c>
      <c r="E21" s="2">
        <v>1.42</v>
      </c>
      <c r="F21" s="2">
        <v>1.417</v>
      </c>
      <c r="G21" s="2">
        <v>1.4019999999999999</v>
      </c>
      <c r="H21" s="2">
        <v>1.423</v>
      </c>
      <c r="I21" s="2">
        <v>1.411</v>
      </c>
      <c r="J21" s="2">
        <v>1.4690000000000001</v>
      </c>
      <c r="K21" s="2">
        <v>1.4350000000000001</v>
      </c>
      <c r="N21" s="83"/>
      <c r="P21" s="2">
        <v>205</v>
      </c>
      <c r="Q21" s="2">
        <v>1.1140000000000001</v>
      </c>
      <c r="R21" s="2">
        <v>1.3360000000000001</v>
      </c>
      <c r="S21" s="2">
        <v>1.3460000000000001</v>
      </c>
      <c r="T21" s="2">
        <v>1.3839999999999999</v>
      </c>
      <c r="U21" s="2">
        <v>1.3680000000000001</v>
      </c>
      <c r="V21" s="2">
        <v>1.417</v>
      </c>
      <c r="W21" s="2">
        <v>1.4810000000000001</v>
      </c>
      <c r="X21" s="2">
        <v>1.514</v>
      </c>
      <c r="Y21" s="2">
        <v>1.571</v>
      </c>
      <c r="Z21" s="2">
        <v>1.6040000000000001</v>
      </c>
      <c r="AC21" s="83"/>
      <c r="AE21" s="2">
        <v>205</v>
      </c>
      <c r="AF21" s="2">
        <v>1.6739999999999999</v>
      </c>
      <c r="AG21" s="2">
        <v>1.8129999999999999</v>
      </c>
      <c r="AH21" s="2">
        <v>1.835</v>
      </c>
      <c r="AI21" s="2">
        <v>1.913</v>
      </c>
      <c r="AJ21" s="2">
        <v>1.9139999999999999</v>
      </c>
      <c r="AK21" s="2">
        <v>2.08</v>
      </c>
      <c r="AL21" s="2">
        <v>2.7360000000000002</v>
      </c>
      <c r="AM21" s="2">
        <v>3.1579999999999999</v>
      </c>
      <c r="AN21" s="2">
        <v>2.5590000000000002</v>
      </c>
      <c r="AO21" s="2">
        <v>2.76</v>
      </c>
    </row>
    <row r="22" spans="1:41" ht="15.75" customHeight="1" x14ac:dyDescent="0.25">
      <c r="A22" s="2">
        <v>206</v>
      </c>
      <c r="B22" s="2">
        <v>1.464</v>
      </c>
      <c r="C22" s="2">
        <v>1.5349999999999999</v>
      </c>
      <c r="D22" s="2">
        <v>1.4610000000000001</v>
      </c>
      <c r="E22" s="2">
        <v>1.4119999999999999</v>
      </c>
      <c r="F22" s="2">
        <v>1.38</v>
      </c>
      <c r="G22" s="2">
        <v>1.363</v>
      </c>
      <c r="H22" s="2">
        <v>1.359</v>
      </c>
      <c r="I22" s="2">
        <v>1.371</v>
      </c>
      <c r="J22" s="2">
        <v>1.395</v>
      </c>
      <c r="K22" s="2">
        <v>1.4239999999999999</v>
      </c>
      <c r="N22" s="83"/>
      <c r="P22" s="2">
        <v>206</v>
      </c>
      <c r="Q22" s="2">
        <v>1.1879999999999999</v>
      </c>
      <c r="R22" s="2">
        <v>1.3879999999999999</v>
      </c>
      <c r="S22" s="2">
        <v>1.403</v>
      </c>
      <c r="T22" s="2">
        <v>1.4319999999999999</v>
      </c>
      <c r="U22" s="2">
        <v>1.399</v>
      </c>
      <c r="V22" s="2">
        <v>1.4410000000000001</v>
      </c>
      <c r="W22" s="2">
        <v>1.488</v>
      </c>
      <c r="X22" s="2">
        <v>1.512</v>
      </c>
      <c r="Y22" s="2">
        <v>1.5369999999999999</v>
      </c>
      <c r="Z22" s="2">
        <v>1.639</v>
      </c>
      <c r="AC22" s="83"/>
      <c r="AE22" s="2">
        <v>206</v>
      </c>
      <c r="AF22" s="2">
        <v>1.708</v>
      </c>
      <c r="AG22" s="2">
        <v>1.8080000000000001</v>
      </c>
      <c r="AH22" s="2">
        <v>1.873</v>
      </c>
      <c r="AI22" s="2">
        <v>1.885</v>
      </c>
      <c r="AJ22" s="2">
        <v>1.8979999999999999</v>
      </c>
      <c r="AK22" s="2">
        <v>1.946</v>
      </c>
      <c r="AL22" s="2">
        <v>2.218</v>
      </c>
      <c r="AM22" s="2">
        <v>2.3929999999999998</v>
      </c>
      <c r="AN22" s="2">
        <v>2.3050000000000002</v>
      </c>
      <c r="AO22" s="2">
        <v>2.488</v>
      </c>
    </row>
    <row r="23" spans="1:41" ht="15.75" customHeight="1" x14ac:dyDescent="0.25">
      <c r="A23" s="2">
        <v>207</v>
      </c>
      <c r="B23" s="2">
        <v>1.502</v>
      </c>
      <c r="C23" s="2">
        <v>1.5469999999999999</v>
      </c>
      <c r="D23" s="2">
        <v>1.4550000000000001</v>
      </c>
      <c r="E23" s="2">
        <v>1.3919999999999999</v>
      </c>
      <c r="F23" s="2">
        <v>1.363</v>
      </c>
      <c r="G23" s="2">
        <v>1.329</v>
      </c>
      <c r="H23" s="2">
        <v>1.331</v>
      </c>
      <c r="I23" s="2">
        <v>1.319</v>
      </c>
      <c r="J23" s="2">
        <v>1.343</v>
      </c>
      <c r="K23" s="2">
        <v>1.3779999999999999</v>
      </c>
      <c r="N23" s="83"/>
      <c r="P23" s="2">
        <v>207</v>
      </c>
      <c r="Q23" s="2">
        <v>1.25</v>
      </c>
      <c r="R23" s="2">
        <v>1.4279999999999999</v>
      </c>
      <c r="S23" s="2">
        <v>1.4410000000000001</v>
      </c>
      <c r="T23" s="2">
        <v>1.452</v>
      </c>
      <c r="U23" s="2">
        <v>1.44</v>
      </c>
      <c r="V23" s="2">
        <v>1.466</v>
      </c>
      <c r="W23" s="2">
        <v>1.4970000000000001</v>
      </c>
      <c r="X23" s="2">
        <v>1.5209999999999999</v>
      </c>
      <c r="Y23" s="2">
        <v>1.56</v>
      </c>
      <c r="Z23" s="2">
        <v>1.625</v>
      </c>
      <c r="AC23" s="83"/>
      <c r="AE23" s="2">
        <v>207</v>
      </c>
      <c r="AF23" s="2">
        <v>1.734</v>
      </c>
      <c r="AG23" s="2">
        <v>1.8049999999999999</v>
      </c>
      <c r="AH23" s="2">
        <v>1.8440000000000001</v>
      </c>
      <c r="AI23" s="2">
        <v>1.855</v>
      </c>
      <c r="AJ23" s="2">
        <v>1.89</v>
      </c>
      <c r="AK23" s="2">
        <v>1.915</v>
      </c>
      <c r="AL23" s="2">
        <v>2.157</v>
      </c>
      <c r="AM23" s="2">
        <v>2.2040000000000002</v>
      </c>
      <c r="AN23" s="2">
        <v>2.1829999999999998</v>
      </c>
      <c r="AO23" s="2">
        <v>2.3940000000000001</v>
      </c>
    </row>
    <row r="24" spans="1:41" ht="15.75" customHeight="1" x14ac:dyDescent="0.25">
      <c r="A24" s="2">
        <v>208</v>
      </c>
      <c r="B24" s="2">
        <v>1.5289999999999999</v>
      </c>
      <c r="C24" s="2">
        <v>1.53</v>
      </c>
      <c r="D24" s="2">
        <v>1.4410000000000001</v>
      </c>
      <c r="E24" s="2">
        <v>1.3720000000000001</v>
      </c>
      <c r="F24" s="2">
        <v>1.339</v>
      </c>
      <c r="G24" s="2">
        <v>1.2989999999999999</v>
      </c>
      <c r="H24" s="2">
        <v>1.292</v>
      </c>
      <c r="I24" s="2">
        <v>1.2849999999999999</v>
      </c>
      <c r="J24" s="2">
        <v>1.294</v>
      </c>
      <c r="K24" s="2">
        <v>1.3460000000000001</v>
      </c>
      <c r="N24" s="83"/>
      <c r="P24" s="2">
        <v>208</v>
      </c>
      <c r="Q24" s="2">
        <v>1.2969999999999999</v>
      </c>
      <c r="R24" s="2">
        <v>1.4630000000000001</v>
      </c>
      <c r="S24" s="2">
        <v>1.4630000000000001</v>
      </c>
      <c r="T24" s="2">
        <v>1.472</v>
      </c>
      <c r="U24" s="2">
        <v>1.4530000000000001</v>
      </c>
      <c r="V24" s="2">
        <v>1.476</v>
      </c>
      <c r="W24" s="2">
        <v>1.51</v>
      </c>
      <c r="X24" s="2">
        <v>1.5209999999999999</v>
      </c>
      <c r="Y24" s="2">
        <v>1.544</v>
      </c>
      <c r="Z24" s="2">
        <v>1.609</v>
      </c>
      <c r="AC24" s="83"/>
      <c r="AE24" s="2">
        <v>208</v>
      </c>
      <c r="AF24" s="2">
        <v>1.7270000000000001</v>
      </c>
      <c r="AG24" s="2">
        <v>1.82</v>
      </c>
      <c r="AH24" s="2">
        <v>1.83</v>
      </c>
      <c r="AI24" s="2">
        <v>1.853</v>
      </c>
      <c r="AJ24" s="2">
        <v>1.857</v>
      </c>
      <c r="AK24" s="2">
        <v>1.8939999999999999</v>
      </c>
      <c r="AL24" s="2">
        <v>2.0649999999999999</v>
      </c>
      <c r="AM24" s="2">
        <v>2.1549999999999998</v>
      </c>
      <c r="AN24" s="2">
        <v>2.161</v>
      </c>
      <c r="AO24" s="2">
        <v>2.327</v>
      </c>
    </row>
    <row r="25" spans="1:41" ht="15.75" customHeight="1" x14ac:dyDescent="0.25">
      <c r="A25" s="2">
        <v>209</v>
      </c>
      <c r="B25" s="2">
        <v>1.546</v>
      </c>
      <c r="C25" s="2">
        <v>1.528</v>
      </c>
      <c r="D25" s="2">
        <v>1.43</v>
      </c>
      <c r="E25" s="2">
        <v>1.353</v>
      </c>
      <c r="F25" s="2">
        <v>1.32</v>
      </c>
      <c r="G25" s="2">
        <v>1.274</v>
      </c>
      <c r="H25" s="2">
        <v>1.26</v>
      </c>
      <c r="I25" s="2">
        <v>1.252</v>
      </c>
      <c r="J25" s="2">
        <v>1.262</v>
      </c>
      <c r="K25" s="2">
        <v>1.3140000000000001</v>
      </c>
      <c r="N25" s="83"/>
      <c r="P25" s="2">
        <v>209</v>
      </c>
      <c r="Q25" s="2">
        <v>1.331</v>
      </c>
      <c r="R25" s="2">
        <v>1.4790000000000001</v>
      </c>
      <c r="S25" s="2">
        <v>1.482</v>
      </c>
      <c r="T25" s="2">
        <v>1.476</v>
      </c>
      <c r="U25" s="2">
        <v>1.464</v>
      </c>
      <c r="V25" s="2">
        <v>1.478</v>
      </c>
      <c r="W25" s="2">
        <v>1.518</v>
      </c>
      <c r="X25" s="2">
        <v>1.5189999999999999</v>
      </c>
      <c r="Y25" s="2">
        <v>1.538</v>
      </c>
      <c r="Z25" s="2">
        <v>1.61</v>
      </c>
      <c r="AC25" s="83"/>
      <c r="AE25" s="2">
        <v>209</v>
      </c>
      <c r="AF25" s="2">
        <v>1.7290000000000001</v>
      </c>
      <c r="AG25" s="2">
        <v>1.8109999999999999</v>
      </c>
      <c r="AH25" s="2">
        <v>1.8280000000000001</v>
      </c>
      <c r="AI25" s="2">
        <v>1.841</v>
      </c>
      <c r="AJ25" s="2">
        <v>1.859</v>
      </c>
      <c r="AK25" s="2">
        <v>1.8959999999999999</v>
      </c>
      <c r="AL25" s="2">
        <v>2.0710000000000002</v>
      </c>
      <c r="AM25" s="2">
        <v>2.109</v>
      </c>
      <c r="AN25" s="2">
        <v>2.109</v>
      </c>
      <c r="AO25" s="2">
        <v>2.2440000000000002</v>
      </c>
    </row>
    <row r="26" spans="1:41" ht="15.75" customHeight="1" x14ac:dyDescent="0.25">
      <c r="A26" s="2">
        <v>210</v>
      </c>
      <c r="B26" s="2">
        <v>1.5609999999999999</v>
      </c>
      <c r="C26" s="2">
        <v>1.5249999999999999</v>
      </c>
      <c r="D26" s="2">
        <v>1.4179999999999999</v>
      </c>
      <c r="E26" s="2">
        <v>1.34</v>
      </c>
      <c r="F26" s="2">
        <v>1.302</v>
      </c>
      <c r="G26" s="2">
        <v>1.254</v>
      </c>
      <c r="H26" s="2">
        <v>1.2350000000000001</v>
      </c>
      <c r="I26" s="2">
        <v>1.226</v>
      </c>
      <c r="J26" s="2">
        <v>1.23</v>
      </c>
      <c r="K26" s="2">
        <v>1.2849999999999999</v>
      </c>
      <c r="N26" s="83"/>
      <c r="P26" s="2">
        <v>210</v>
      </c>
      <c r="Q26" s="2">
        <v>1.36</v>
      </c>
      <c r="R26" s="2">
        <v>1.492</v>
      </c>
      <c r="S26" s="2">
        <v>1.4870000000000001</v>
      </c>
      <c r="T26" s="2">
        <v>1.482</v>
      </c>
      <c r="U26" s="2">
        <v>1.464</v>
      </c>
      <c r="V26" s="2">
        <v>1.478</v>
      </c>
      <c r="W26" s="2">
        <v>1.514</v>
      </c>
      <c r="X26" s="2">
        <v>1.5089999999999999</v>
      </c>
      <c r="Y26" s="2">
        <v>1.5249999999999999</v>
      </c>
      <c r="Z26" s="2">
        <v>1.597</v>
      </c>
      <c r="AC26" s="83"/>
      <c r="AE26" s="2">
        <v>210</v>
      </c>
      <c r="AF26" s="2">
        <v>1.7410000000000001</v>
      </c>
      <c r="AG26" s="2">
        <v>1.8169999999999999</v>
      </c>
      <c r="AH26" s="2">
        <v>1.8280000000000001</v>
      </c>
      <c r="AI26" s="2">
        <v>1.833</v>
      </c>
      <c r="AJ26" s="2">
        <v>1.8460000000000001</v>
      </c>
      <c r="AK26" s="2">
        <v>1.875</v>
      </c>
      <c r="AL26" s="2">
        <v>2.0369999999999999</v>
      </c>
      <c r="AM26" s="2">
        <v>2.0720000000000001</v>
      </c>
      <c r="AN26" s="2">
        <v>2.093</v>
      </c>
      <c r="AO26" s="2">
        <v>2.2240000000000002</v>
      </c>
    </row>
    <row r="27" spans="1:41" ht="15.75" customHeight="1" x14ac:dyDescent="0.25">
      <c r="A27" s="2">
        <v>211</v>
      </c>
      <c r="B27" s="2">
        <v>1.585</v>
      </c>
      <c r="C27" s="2">
        <v>1.5329999999999999</v>
      </c>
      <c r="D27" s="2">
        <v>1.417</v>
      </c>
      <c r="E27" s="2">
        <v>1.339</v>
      </c>
      <c r="F27" s="2">
        <v>1.294</v>
      </c>
      <c r="G27" s="2">
        <v>1.2430000000000001</v>
      </c>
      <c r="H27" s="2">
        <v>1.2210000000000001</v>
      </c>
      <c r="I27" s="2">
        <v>1.21</v>
      </c>
      <c r="J27" s="2">
        <v>1.2090000000000001</v>
      </c>
      <c r="K27" s="2">
        <v>1.2669999999999999</v>
      </c>
      <c r="N27" s="83"/>
      <c r="P27" s="2">
        <v>211</v>
      </c>
      <c r="Q27" s="2">
        <v>1.391</v>
      </c>
      <c r="R27" s="2">
        <v>1.514</v>
      </c>
      <c r="S27" s="2">
        <v>1.5009999999999999</v>
      </c>
      <c r="T27" s="2">
        <v>1.496</v>
      </c>
      <c r="U27" s="2">
        <v>1.4810000000000001</v>
      </c>
      <c r="V27" s="2">
        <v>1.4850000000000001</v>
      </c>
      <c r="W27" s="2">
        <v>1.52</v>
      </c>
      <c r="X27" s="2">
        <v>1.512</v>
      </c>
      <c r="Y27" s="2">
        <v>1.5209999999999999</v>
      </c>
      <c r="Z27" s="2">
        <v>1.5920000000000001</v>
      </c>
      <c r="AC27" s="83"/>
      <c r="AE27" s="2">
        <v>211</v>
      </c>
      <c r="AF27" s="2">
        <v>1.76</v>
      </c>
      <c r="AG27" s="2">
        <v>1.8260000000000001</v>
      </c>
      <c r="AH27" s="2">
        <v>1.84</v>
      </c>
      <c r="AI27" s="2">
        <v>1.8460000000000001</v>
      </c>
      <c r="AJ27" s="2">
        <v>1.8480000000000001</v>
      </c>
      <c r="AK27" s="2">
        <v>1.877</v>
      </c>
      <c r="AL27" s="2">
        <v>2.036</v>
      </c>
      <c r="AM27" s="2">
        <v>2.0630000000000002</v>
      </c>
      <c r="AN27" s="2">
        <v>2.0760000000000001</v>
      </c>
      <c r="AO27" s="2">
        <v>2.1890000000000001</v>
      </c>
    </row>
    <row r="28" spans="1:41" ht="15.75" customHeight="1" x14ac:dyDescent="0.25">
      <c r="A28" s="2">
        <v>212</v>
      </c>
      <c r="B28" s="2">
        <v>1.6379999999999999</v>
      </c>
      <c r="C28" s="2">
        <v>1.5680000000000001</v>
      </c>
      <c r="D28" s="2">
        <v>1.444</v>
      </c>
      <c r="E28" s="2">
        <v>1.3560000000000001</v>
      </c>
      <c r="F28" s="2">
        <v>1.3080000000000001</v>
      </c>
      <c r="G28" s="2">
        <v>1.25</v>
      </c>
      <c r="H28" s="2">
        <v>1.222</v>
      </c>
      <c r="I28" s="2">
        <v>1.208</v>
      </c>
      <c r="J28" s="2">
        <v>1.2050000000000001</v>
      </c>
      <c r="K28" s="2">
        <v>1.262</v>
      </c>
      <c r="N28" s="83"/>
      <c r="P28" s="2">
        <v>212</v>
      </c>
      <c r="Q28" s="2">
        <v>1.448</v>
      </c>
      <c r="R28" s="2">
        <v>1.556</v>
      </c>
      <c r="S28" s="2">
        <v>1.5389999999999999</v>
      </c>
      <c r="T28" s="2">
        <v>1.5289999999999999</v>
      </c>
      <c r="U28" s="2">
        <v>1.512</v>
      </c>
      <c r="V28" s="2">
        <v>1.5129999999999999</v>
      </c>
      <c r="W28" s="2">
        <v>1.548</v>
      </c>
      <c r="X28" s="2">
        <v>1.532</v>
      </c>
      <c r="Y28" s="2">
        <v>1.5369999999999999</v>
      </c>
      <c r="Z28" s="2">
        <v>1.6020000000000001</v>
      </c>
      <c r="AC28" s="83"/>
      <c r="AE28" s="2">
        <v>212</v>
      </c>
      <c r="AF28" s="2">
        <v>1.806</v>
      </c>
      <c r="AG28" s="2">
        <v>1.87</v>
      </c>
      <c r="AH28" s="2">
        <v>1.8819999999999999</v>
      </c>
      <c r="AI28" s="2">
        <v>1.8919999999999999</v>
      </c>
      <c r="AJ28" s="2">
        <v>1.897</v>
      </c>
      <c r="AK28" s="2">
        <v>1.91</v>
      </c>
      <c r="AL28" s="2">
        <v>2.056</v>
      </c>
      <c r="AM28" s="2">
        <v>2.085</v>
      </c>
      <c r="AN28" s="2">
        <v>2.101</v>
      </c>
      <c r="AO28" s="2">
        <v>2.1859999999999999</v>
      </c>
    </row>
    <row r="29" spans="1:41" ht="15.75" customHeight="1" x14ac:dyDescent="0.25">
      <c r="A29" s="2">
        <v>213</v>
      </c>
      <c r="B29" s="2">
        <v>1.667</v>
      </c>
      <c r="C29" s="2">
        <v>1.577</v>
      </c>
      <c r="D29" s="2">
        <v>1.4490000000000001</v>
      </c>
      <c r="E29" s="2">
        <v>1.36</v>
      </c>
      <c r="F29" s="2">
        <v>1.3089999999999999</v>
      </c>
      <c r="G29" s="2">
        <v>1.246</v>
      </c>
      <c r="H29" s="2">
        <v>1.214</v>
      </c>
      <c r="I29" s="2">
        <v>1.1990000000000001</v>
      </c>
      <c r="J29" s="2">
        <v>1.194</v>
      </c>
      <c r="K29" s="2">
        <v>1.2490000000000001</v>
      </c>
      <c r="N29" s="83"/>
      <c r="P29" s="2">
        <v>213</v>
      </c>
      <c r="Q29" s="2">
        <v>1.4770000000000001</v>
      </c>
      <c r="R29" s="2">
        <v>1.5740000000000001</v>
      </c>
      <c r="S29" s="2">
        <v>1.5489999999999999</v>
      </c>
      <c r="T29" s="2">
        <v>1.5389999999999999</v>
      </c>
      <c r="U29" s="2">
        <v>1.5209999999999999</v>
      </c>
      <c r="V29" s="2">
        <v>1.516</v>
      </c>
      <c r="W29" s="2">
        <v>1.5529999999999999</v>
      </c>
      <c r="X29" s="2">
        <v>1.532</v>
      </c>
      <c r="Y29" s="2">
        <v>1.5409999999999999</v>
      </c>
      <c r="Z29" s="2">
        <v>1.601</v>
      </c>
      <c r="AC29" s="83"/>
      <c r="AE29" s="2">
        <v>213</v>
      </c>
      <c r="AF29" s="2">
        <v>1.835</v>
      </c>
      <c r="AG29" s="2">
        <v>1.893</v>
      </c>
      <c r="AH29" s="2">
        <v>1.9</v>
      </c>
      <c r="AI29" s="2">
        <v>1.9039999999999999</v>
      </c>
      <c r="AJ29" s="2">
        <v>1.9139999999999999</v>
      </c>
      <c r="AK29" s="2">
        <v>1.927</v>
      </c>
      <c r="AL29" s="2">
        <v>2.0609999999999999</v>
      </c>
      <c r="AM29" s="2">
        <v>2.0830000000000002</v>
      </c>
      <c r="AN29" s="2">
        <v>2.1059999999999999</v>
      </c>
      <c r="AO29" s="2">
        <v>2.19</v>
      </c>
    </row>
    <row r="30" spans="1:41" ht="15.75" customHeight="1" x14ac:dyDescent="0.25">
      <c r="A30" s="2">
        <v>214</v>
      </c>
      <c r="B30" s="2">
        <v>1.5960000000000001</v>
      </c>
      <c r="C30" s="2">
        <v>1.5069999999999999</v>
      </c>
      <c r="D30" s="2">
        <v>1.385</v>
      </c>
      <c r="E30" s="2">
        <v>1.3009999999999999</v>
      </c>
      <c r="F30" s="2">
        <v>1.252</v>
      </c>
      <c r="G30" s="2">
        <v>1.1930000000000001</v>
      </c>
      <c r="H30" s="2">
        <v>1.163</v>
      </c>
      <c r="I30" s="2">
        <v>1.151</v>
      </c>
      <c r="J30" s="2">
        <v>1.1479999999999999</v>
      </c>
      <c r="K30" s="2">
        <v>1.1990000000000001</v>
      </c>
      <c r="N30" s="83"/>
      <c r="P30" s="2">
        <v>214</v>
      </c>
      <c r="Q30" s="2">
        <v>1.41</v>
      </c>
      <c r="R30" s="2">
        <v>1.4990000000000001</v>
      </c>
      <c r="S30" s="2">
        <v>1.482</v>
      </c>
      <c r="T30" s="2">
        <v>1.47</v>
      </c>
      <c r="U30" s="2">
        <v>1.4530000000000001</v>
      </c>
      <c r="V30" s="2">
        <v>1.4530000000000001</v>
      </c>
      <c r="W30" s="2">
        <v>1.488</v>
      </c>
      <c r="X30" s="2">
        <v>1.4710000000000001</v>
      </c>
      <c r="Y30" s="2">
        <v>1.4750000000000001</v>
      </c>
      <c r="Z30" s="2">
        <v>1.538</v>
      </c>
      <c r="AC30" s="83"/>
      <c r="AE30" s="2">
        <v>214</v>
      </c>
      <c r="AF30" s="2">
        <v>1.754</v>
      </c>
      <c r="AG30" s="2">
        <v>1.8009999999999999</v>
      </c>
      <c r="AH30" s="2">
        <v>1.8069999999999999</v>
      </c>
      <c r="AI30" s="2">
        <v>1.8109999999999999</v>
      </c>
      <c r="AJ30" s="2">
        <v>1.82</v>
      </c>
      <c r="AK30" s="2">
        <v>1.839</v>
      </c>
      <c r="AL30" s="2">
        <v>1.9670000000000001</v>
      </c>
      <c r="AM30" s="2">
        <v>1.9850000000000001</v>
      </c>
      <c r="AN30" s="2">
        <v>1.9970000000000001</v>
      </c>
      <c r="AO30" s="2">
        <v>2.0830000000000002</v>
      </c>
    </row>
    <row r="31" spans="1:41" ht="15.75" customHeight="1" x14ac:dyDescent="0.25">
      <c r="A31" s="2">
        <v>215</v>
      </c>
      <c r="B31" s="2">
        <v>1.4590000000000001</v>
      </c>
      <c r="C31" s="2">
        <v>1.389</v>
      </c>
      <c r="D31" s="2">
        <v>1.282</v>
      </c>
      <c r="E31" s="2">
        <v>1.204</v>
      </c>
      <c r="F31" s="2">
        <v>1.1639999999999999</v>
      </c>
      <c r="G31" s="2">
        <v>1.111</v>
      </c>
      <c r="H31" s="2">
        <v>1.0880000000000001</v>
      </c>
      <c r="I31" s="2">
        <v>1.079</v>
      </c>
      <c r="J31" s="2">
        <v>1.079</v>
      </c>
      <c r="K31" s="2">
        <v>1.129</v>
      </c>
      <c r="N31" s="83"/>
      <c r="P31" s="2">
        <v>215</v>
      </c>
      <c r="Q31" s="2">
        <v>1.284</v>
      </c>
      <c r="R31" s="2">
        <v>1.375</v>
      </c>
      <c r="S31" s="2">
        <v>1.3680000000000001</v>
      </c>
      <c r="T31" s="2">
        <v>1.357</v>
      </c>
      <c r="U31" s="2">
        <v>1.3440000000000001</v>
      </c>
      <c r="V31" s="2">
        <v>1.35</v>
      </c>
      <c r="W31" s="2">
        <v>1.3819999999999999</v>
      </c>
      <c r="X31" s="2">
        <v>1.367</v>
      </c>
      <c r="Y31" s="2">
        <v>1.3759999999999999</v>
      </c>
      <c r="Z31" s="2">
        <v>1.4350000000000001</v>
      </c>
      <c r="AC31" s="83"/>
      <c r="AE31" s="2">
        <v>215</v>
      </c>
      <c r="AF31" s="2">
        <v>1.607</v>
      </c>
      <c r="AG31" s="2">
        <v>1.661</v>
      </c>
      <c r="AH31" s="2">
        <v>1.665</v>
      </c>
      <c r="AI31" s="2">
        <v>1.67</v>
      </c>
      <c r="AJ31" s="2">
        <v>1.675</v>
      </c>
      <c r="AK31" s="2">
        <v>1.6890000000000001</v>
      </c>
      <c r="AL31" s="2">
        <v>1.8160000000000001</v>
      </c>
      <c r="AM31" s="2">
        <v>1.831</v>
      </c>
      <c r="AN31" s="2">
        <v>1.8480000000000001</v>
      </c>
      <c r="AO31" s="2">
        <v>1.9350000000000001</v>
      </c>
    </row>
    <row r="32" spans="1:41" ht="15.75" customHeight="1" x14ac:dyDescent="0.25">
      <c r="A32" s="2">
        <v>216</v>
      </c>
      <c r="B32" s="2">
        <v>1.357</v>
      </c>
      <c r="C32" s="2">
        <v>1.3</v>
      </c>
      <c r="D32" s="2">
        <v>1.204</v>
      </c>
      <c r="E32" s="2">
        <v>1.1319999999999999</v>
      </c>
      <c r="F32" s="2">
        <v>1.0960000000000001</v>
      </c>
      <c r="G32" s="2">
        <v>1.0489999999999999</v>
      </c>
      <c r="H32" s="2">
        <v>1.0309999999999999</v>
      </c>
      <c r="I32" s="2">
        <v>1.0249999999999999</v>
      </c>
      <c r="J32" s="2">
        <v>1.026</v>
      </c>
      <c r="K32" s="2">
        <v>1.075</v>
      </c>
      <c r="N32" s="83"/>
      <c r="P32" s="2">
        <v>216</v>
      </c>
      <c r="Q32" s="2">
        <v>1.1919999999999999</v>
      </c>
      <c r="R32" s="2">
        <v>1.2869999999999999</v>
      </c>
      <c r="S32" s="2">
        <v>1.28</v>
      </c>
      <c r="T32" s="2">
        <v>1.274</v>
      </c>
      <c r="U32" s="2">
        <v>1.2589999999999999</v>
      </c>
      <c r="V32" s="2">
        <v>1.268</v>
      </c>
      <c r="W32" s="2">
        <v>1.2989999999999999</v>
      </c>
      <c r="X32" s="2">
        <v>1.29</v>
      </c>
      <c r="Y32" s="2">
        <v>1.3</v>
      </c>
      <c r="Z32" s="2">
        <v>1.36</v>
      </c>
      <c r="AC32" s="83"/>
      <c r="AE32" s="2">
        <v>216</v>
      </c>
      <c r="AF32" s="2">
        <v>1.5009999999999999</v>
      </c>
      <c r="AG32" s="2">
        <v>1.55</v>
      </c>
      <c r="AH32" s="2">
        <v>1.5580000000000001</v>
      </c>
      <c r="AI32" s="2">
        <v>1.5649999999999999</v>
      </c>
      <c r="AJ32" s="2">
        <v>1.5649999999999999</v>
      </c>
      <c r="AK32" s="2">
        <v>1.5820000000000001</v>
      </c>
      <c r="AL32" s="2">
        <v>1.7</v>
      </c>
      <c r="AM32" s="2">
        <v>1.7170000000000001</v>
      </c>
      <c r="AN32" s="2">
        <v>1.736</v>
      </c>
      <c r="AO32" s="2">
        <v>1.821</v>
      </c>
    </row>
    <row r="33" spans="1:41" ht="15.75" customHeight="1" x14ac:dyDescent="0.25">
      <c r="A33" s="2">
        <v>217</v>
      </c>
      <c r="B33" s="2">
        <v>1.2949999999999999</v>
      </c>
      <c r="C33" s="2">
        <v>1.242</v>
      </c>
      <c r="D33" s="2">
        <v>1.153</v>
      </c>
      <c r="E33" s="2">
        <v>1.0840000000000001</v>
      </c>
      <c r="F33" s="2">
        <v>1.0509999999999999</v>
      </c>
      <c r="G33" s="2">
        <v>1.0089999999999999</v>
      </c>
      <c r="H33" s="2">
        <v>0.99299999999999999</v>
      </c>
      <c r="I33" s="2">
        <v>0.98699999999999999</v>
      </c>
      <c r="J33" s="2">
        <v>0.99</v>
      </c>
      <c r="K33" s="2">
        <v>1.0369999999999999</v>
      </c>
      <c r="N33" s="83"/>
      <c r="P33" s="2">
        <v>217</v>
      </c>
      <c r="Q33" s="2">
        <v>1.133</v>
      </c>
      <c r="R33" s="2">
        <v>1.228</v>
      </c>
      <c r="S33" s="2">
        <v>1.2230000000000001</v>
      </c>
      <c r="T33" s="2">
        <v>1.216</v>
      </c>
      <c r="U33" s="2">
        <v>1.204</v>
      </c>
      <c r="V33" s="2">
        <v>1.214</v>
      </c>
      <c r="W33" s="2">
        <v>1.242</v>
      </c>
      <c r="X33" s="2">
        <v>1.238</v>
      </c>
      <c r="Y33" s="2">
        <v>1.25</v>
      </c>
      <c r="Z33" s="2">
        <v>1.3069999999999999</v>
      </c>
      <c r="AC33" s="83"/>
      <c r="AE33" s="2">
        <v>217</v>
      </c>
      <c r="AF33" s="2">
        <v>1.429</v>
      </c>
      <c r="AG33" s="2">
        <v>1.4790000000000001</v>
      </c>
      <c r="AH33" s="2">
        <v>1.486</v>
      </c>
      <c r="AI33" s="2">
        <v>1.49</v>
      </c>
      <c r="AJ33" s="2">
        <v>1.494</v>
      </c>
      <c r="AK33" s="2">
        <v>1.5109999999999999</v>
      </c>
      <c r="AL33" s="2">
        <v>1.619</v>
      </c>
      <c r="AM33" s="2">
        <v>1.6439999999999999</v>
      </c>
      <c r="AN33" s="2">
        <v>1.659</v>
      </c>
      <c r="AO33" s="2">
        <v>1.744</v>
      </c>
    </row>
    <row r="34" spans="1:41" ht="15.75" customHeight="1" x14ac:dyDescent="0.25">
      <c r="A34" s="2">
        <v>218</v>
      </c>
      <c r="B34" s="2">
        <v>1.214</v>
      </c>
      <c r="C34" s="2">
        <v>1.171</v>
      </c>
      <c r="D34" s="2">
        <v>1.091</v>
      </c>
      <c r="E34" s="2">
        <v>1.0269999999999999</v>
      </c>
      <c r="F34" s="2">
        <v>0.998</v>
      </c>
      <c r="G34" s="2">
        <v>0.96099999999999997</v>
      </c>
      <c r="H34" s="2">
        <v>0.94799999999999995</v>
      </c>
      <c r="I34" s="2">
        <v>0.94499999999999995</v>
      </c>
      <c r="J34" s="2">
        <v>0.95</v>
      </c>
      <c r="K34" s="2">
        <v>0.996</v>
      </c>
      <c r="N34" s="83"/>
      <c r="P34" s="2">
        <v>218</v>
      </c>
      <c r="Q34" s="2">
        <v>1.0580000000000001</v>
      </c>
      <c r="R34" s="2">
        <v>1.153</v>
      </c>
      <c r="S34" s="2">
        <v>1.1499999999999999</v>
      </c>
      <c r="T34" s="2">
        <v>1.147</v>
      </c>
      <c r="U34" s="2">
        <v>1.135</v>
      </c>
      <c r="V34" s="2">
        <v>1.149</v>
      </c>
      <c r="W34" s="2">
        <v>1.1779999999999999</v>
      </c>
      <c r="X34" s="2">
        <v>1.1759999999999999</v>
      </c>
      <c r="Y34" s="2">
        <v>1.19</v>
      </c>
      <c r="Z34" s="2">
        <v>1.2450000000000001</v>
      </c>
      <c r="AC34" s="83"/>
      <c r="AE34" s="2">
        <v>218</v>
      </c>
      <c r="AF34" s="2">
        <v>1.3420000000000001</v>
      </c>
      <c r="AG34" s="2">
        <v>1.391</v>
      </c>
      <c r="AH34" s="2">
        <v>1.3959999999999999</v>
      </c>
      <c r="AI34" s="2">
        <v>1.401</v>
      </c>
      <c r="AJ34" s="2">
        <v>1.4059999999999999</v>
      </c>
      <c r="AK34" s="2">
        <v>1.423</v>
      </c>
      <c r="AL34" s="2">
        <v>1.53</v>
      </c>
      <c r="AM34" s="2">
        <v>1.552</v>
      </c>
      <c r="AN34" s="2">
        <v>1.5660000000000001</v>
      </c>
      <c r="AO34" s="2">
        <v>1.655</v>
      </c>
    </row>
    <row r="35" spans="1:41" ht="15.75" customHeight="1" x14ac:dyDescent="0.25">
      <c r="A35" s="2">
        <v>219</v>
      </c>
      <c r="B35" s="2">
        <v>1.123</v>
      </c>
      <c r="C35" s="2">
        <v>1.091</v>
      </c>
      <c r="D35" s="2">
        <v>1.022</v>
      </c>
      <c r="E35" s="2">
        <v>0.96399999999999997</v>
      </c>
      <c r="F35" s="2">
        <v>0.94</v>
      </c>
      <c r="G35" s="2">
        <v>0.90800000000000003</v>
      </c>
      <c r="H35" s="2">
        <v>0.89900000000000002</v>
      </c>
      <c r="I35" s="2">
        <v>0.89900000000000002</v>
      </c>
      <c r="J35" s="2">
        <v>0.90600000000000003</v>
      </c>
      <c r="K35" s="2">
        <v>0.95199999999999996</v>
      </c>
      <c r="N35" s="83"/>
      <c r="P35" s="2">
        <v>219</v>
      </c>
      <c r="Q35" s="2">
        <v>0.97299999999999998</v>
      </c>
      <c r="R35" s="2">
        <v>1.07</v>
      </c>
      <c r="S35" s="2">
        <v>1.073</v>
      </c>
      <c r="T35" s="2">
        <v>1.0720000000000001</v>
      </c>
      <c r="U35" s="2">
        <v>1.06</v>
      </c>
      <c r="V35" s="2">
        <v>1.077</v>
      </c>
      <c r="W35" s="2">
        <v>1.105</v>
      </c>
      <c r="X35" s="2">
        <v>1.107</v>
      </c>
      <c r="Y35" s="2">
        <v>1.125</v>
      </c>
      <c r="Z35" s="2">
        <v>1.1779999999999999</v>
      </c>
      <c r="AC35" s="83"/>
      <c r="AE35" s="2">
        <v>219</v>
      </c>
      <c r="AF35" s="2">
        <v>1.2430000000000001</v>
      </c>
      <c r="AG35" s="2">
        <v>1.2909999999999999</v>
      </c>
      <c r="AH35" s="2">
        <v>1.2989999999999999</v>
      </c>
      <c r="AI35" s="2">
        <v>1.3029999999999999</v>
      </c>
      <c r="AJ35" s="2">
        <v>1.3080000000000001</v>
      </c>
      <c r="AK35" s="2">
        <v>1.3220000000000001</v>
      </c>
      <c r="AL35" s="2">
        <v>1.4319999999999999</v>
      </c>
      <c r="AM35" s="2">
        <v>1.4530000000000001</v>
      </c>
      <c r="AN35" s="2">
        <v>1.468</v>
      </c>
      <c r="AO35" s="2">
        <v>1.556</v>
      </c>
    </row>
    <row r="36" spans="1:41" ht="15.75" customHeight="1" x14ac:dyDescent="0.25">
      <c r="A36" s="2">
        <v>220</v>
      </c>
      <c r="B36" s="2">
        <v>1.0900000000000001</v>
      </c>
      <c r="C36" s="2">
        <v>1.0620000000000001</v>
      </c>
      <c r="D36" s="2">
        <v>0.996</v>
      </c>
      <c r="E36" s="2">
        <v>0.93899999999999995</v>
      </c>
      <c r="F36" s="2">
        <v>0.91600000000000004</v>
      </c>
      <c r="G36" s="2">
        <v>0.88600000000000001</v>
      </c>
      <c r="H36" s="2">
        <v>0.878</v>
      </c>
      <c r="I36" s="2">
        <v>0.88</v>
      </c>
      <c r="J36" s="2">
        <v>0.88800000000000001</v>
      </c>
      <c r="K36" s="2">
        <v>0.93200000000000005</v>
      </c>
      <c r="N36" s="83"/>
      <c r="P36" s="2">
        <v>220</v>
      </c>
      <c r="Q36" s="2">
        <v>0.94399999999999995</v>
      </c>
      <c r="R36" s="2">
        <v>1.0389999999999999</v>
      </c>
      <c r="S36" s="2">
        <v>1.0429999999999999</v>
      </c>
      <c r="T36" s="2">
        <v>1.042</v>
      </c>
      <c r="U36" s="2">
        <v>1.0309999999999999</v>
      </c>
      <c r="V36" s="2">
        <v>1.048</v>
      </c>
      <c r="W36" s="2">
        <v>1.075</v>
      </c>
      <c r="X36" s="2">
        <v>1.079</v>
      </c>
      <c r="Y36" s="2">
        <v>1.097</v>
      </c>
      <c r="Z36" s="2">
        <v>1.149</v>
      </c>
      <c r="AC36" s="83"/>
      <c r="AE36" s="2">
        <v>220</v>
      </c>
      <c r="AF36" s="2">
        <v>1.2090000000000001</v>
      </c>
      <c r="AG36" s="2">
        <v>1.2569999999999999</v>
      </c>
      <c r="AH36" s="2">
        <v>1.2629999999999999</v>
      </c>
      <c r="AI36" s="2">
        <v>1.2669999999999999</v>
      </c>
      <c r="AJ36" s="2">
        <v>1.272</v>
      </c>
      <c r="AK36" s="2">
        <v>1.2849999999999999</v>
      </c>
      <c r="AL36" s="2">
        <v>1.3919999999999999</v>
      </c>
      <c r="AM36" s="2">
        <v>1.415</v>
      </c>
      <c r="AN36" s="2">
        <v>1.43</v>
      </c>
      <c r="AO36" s="2">
        <v>1.514</v>
      </c>
    </row>
    <row r="37" spans="1:41" ht="15.75" customHeight="1" x14ac:dyDescent="0.25">
      <c r="A37" s="2">
        <v>221</v>
      </c>
      <c r="B37" s="2">
        <v>1.1200000000000001</v>
      </c>
      <c r="C37" s="2">
        <v>1.0820000000000001</v>
      </c>
      <c r="D37" s="2">
        <v>1.014</v>
      </c>
      <c r="E37" s="2">
        <v>0.95399999999999996</v>
      </c>
      <c r="F37" s="2">
        <v>0.92900000000000005</v>
      </c>
      <c r="G37" s="2">
        <v>0.89600000000000002</v>
      </c>
      <c r="H37" s="2">
        <v>0.88600000000000001</v>
      </c>
      <c r="I37" s="2">
        <v>0.88600000000000001</v>
      </c>
      <c r="J37" s="2">
        <v>0.89300000000000002</v>
      </c>
      <c r="K37" s="2">
        <v>0.93700000000000006</v>
      </c>
      <c r="N37" s="83"/>
      <c r="P37" s="2">
        <v>221</v>
      </c>
      <c r="Q37" s="2">
        <v>0.97299999999999998</v>
      </c>
      <c r="R37" s="2">
        <v>1.0620000000000001</v>
      </c>
      <c r="S37" s="2">
        <v>1.0629999999999999</v>
      </c>
      <c r="T37" s="2">
        <v>1.0589999999999999</v>
      </c>
      <c r="U37" s="2">
        <v>1.048</v>
      </c>
      <c r="V37" s="2">
        <v>1.0629999999999999</v>
      </c>
      <c r="W37" s="2">
        <v>1.089</v>
      </c>
      <c r="X37" s="2">
        <v>1.0920000000000001</v>
      </c>
      <c r="Y37" s="2">
        <v>1.107</v>
      </c>
      <c r="Z37" s="2">
        <v>1.161</v>
      </c>
      <c r="AC37" s="83"/>
      <c r="AE37" s="2">
        <v>221</v>
      </c>
      <c r="AF37" s="2">
        <v>1.24</v>
      </c>
      <c r="AG37" s="2">
        <v>1.286</v>
      </c>
      <c r="AH37" s="2">
        <v>1.2929999999999999</v>
      </c>
      <c r="AI37" s="2">
        <v>1.2949999999999999</v>
      </c>
      <c r="AJ37" s="2">
        <v>1.3009999999999999</v>
      </c>
      <c r="AK37" s="2">
        <v>1.3120000000000001</v>
      </c>
      <c r="AL37" s="2">
        <v>1.4139999999999999</v>
      </c>
      <c r="AM37" s="2">
        <v>1.4359999999999999</v>
      </c>
      <c r="AN37" s="2">
        <v>1.45</v>
      </c>
      <c r="AO37" s="2">
        <v>1.5329999999999999</v>
      </c>
    </row>
    <row r="38" spans="1:41" ht="15.75" customHeight="1" x14ac:dyDescent="0.25">
      <c r="A38" s="2">
        <v>222</v>
      </c>
      <c r="B38" s="2">
        <v>1.1160000000000001</v>
      </c>
      <c r="C38" s="2">
        <v>1.0760000000000001</v>
      </c>
      <c r="D38" s="2">
        <v>1.0069999999999999</v>
      </c>
      <c r="E38" s="2">
        <v>0.94799999999999995</v>
      </c>
      <c r="F38" s="2">
        <v>0.92300000000000004</v>
      </c>
      <c r="G38" s="2">
        <v>0.89</v>
      </c>
      <c r="H38" s="2">
        <v>0.88</v>
      </c>
      <c r="I38" s="2">
        <v>0.879</v>
      </c>
      <c r="J38" s="2">
        <v>0.88700000000000001</v>
      </c>
      <c r="K38" s="2">
        <v>0.93</v>
      </c>
      <c r="N38" s="83"/>
      <c r="P38" s="2">
        <v>222</v>
      </c>
      <c r="Q38" s="2">
        <v>0.96699999999999997</v>
      </c>
      <c r="R38" s="2">
        <v>1.0509999999999999</v>
      </c>
      <c r="S38" s="2">
        <v>1.054</v>
      </c>
      <c r="T38" s="2">
        <v>1.0489999999999999</v>
      </c>
      <c r="U38" s="2">
        <v>1.04</v>
      </c>
      <c r="V38" s="2">
        <v>1.0529999999999999</v>
      </c>
      <c r="W38" s="2">
        <v>1.08</v>
      </c>
      <c r="X38" s="2">
        <v>1.083</v>
      </c>
      <c r="Y38" s="2">
        <v>1.0960000000000001</v>
      </c>
      <c r="Z38" s="2">
        <v>1.149</v>
      </c>
      <c r="AC38" s="83"/>
      <c r="AE38" s="2">
        <v>222</v>
      </c>
      <c r="AF38" s="2">
        <v>1.234</v>
      </c>
      <c r="AG38" s="2">
        <v>1.278</v>
      </c>
      <c r="AH38" s="2">
        <v>1.2849999999999999</v>
      </c>
      <c r="AI38" s="2">
        <v>1.288</v>
      </c>
      <c r="AJ38" s="2">
        <v>1.2909999999999999</v>
      </c>
      <c r="AK38" s="2">
        <v>1.302</v>
      </c>
      <c r="AL38" s="2">
        <v>1.4019999999999999</v>
      </c>
      <c r="AM38" s="2">
        <v>1.4219999999999999</v>
      </c>
      <c r="AN38" s="2">
        <v>1.4359999999999999</v>
      </c>
      <c r="AO38" s="2">
        <v>1.518</v>
      </c>
    </row>
    <row r="39" spans="1:41" ht="15.75" customHeight="1" x14ac:dyDescent="0.25">
      <c r="A39" s="2">
        <v>223</v>
      </c>
      <c r="B39" s="2">
        <v>0.98199999999999998</v>
      </c>
      <c r="C39" s="2">
        <v>0.96299999999999997</v>
      </c>
      <c r="D39" s="2">
        <v>0.91300000000000003</v>
      </c>
      <c r="E39" s="2">
        <v>0.86299999999999999</v>
      </c>
      <c r="F39" s="2">
        <v>0.84399999999999997</v>
      </c>
      <c r="G39" s="2">
        <v>0.81899999999999995</v>
      </c>
      <c r="H39" s="2">
        <v>0.81699999999999995</v>
      </c>
      <c r="I39" s="2">
        <v>0.82199999999999995</v>
      </c>
      <c r="J39" s="2">
        <v>0.83199999999999996</v>
      </c>
      <c r="K39" s="2">
        <v>0.875</v>
      </c>
      <c r="N39" s="83"/>
      <c r="P39" s="2">
        <v>223</v>
      </c>
      <c r="Q39" s="2">
        <v>0.84099999999999997</v>
      </c>
      <c r="R39" s="2">
        <v>0.93400000000000005</v>
      </c>
      <c r="S39" s="2">
        <v>0.94599999999999995</v>
      </c>
      <c r="T39" s="2">
        <v>0.94599999999999995</v>
      </c>
      <c r="U39" s="2">
        <v>0.93600000000000005</v>
      </c>
      <c r="V39" s="2">
        <v>0.95599999999999996</v>
      </c>
      <c r="W39" s="2">
        <v>0.98199999999999998</v>
      </c>
      <c r="X39" s="2">
        <v>0.99199999999999999</v>
      </c>
      <c r="Y39" s="2">
        <v>1.0109999999999999</v>
      </c>
      <c r="Z39" s="2">
        <v>1.0609999999999999</v>
      </c>
      <c r="AC39" s="83"/>
      <c r="AE39" s="2">
        <v>223</v>
      </c>
      <c r="AF39" s="2">
        <v>1.0880000000000001</v>
      </c>
      <c r="AG39" s="2">
        <v>1.1359999999999999</v>
      </c>
      <c r="AH39" s="2">
        <v>1.1439999999999999</v>
      </c>
      <c r="AI39" s="2">
        <v>1.147</v>
      </c>
      <c r="AJ39" s="2">
        <v>1.1499999999999999</v>
      </c>
      <c r="AK39" s="2">
        <v>1.161</v>
      </c>
      <c r="AL39" s="2">
        <v>1.266</v>
      </c>
      <c r="AM39" s="2">
        <v>1.286</v>
      </c>
      <c r="AN39" s="2">
        <v>1.3009999999999999</v>
      </c>
      <c r="AO39" s="2">
        <v>1.3879999999999999</v>
      </c>
    </row>
    <row r="40" spans="1:41" ht="15.75" customHeight="1" x14ac:dyDescent="0.25">
      <c r="A40" s="2">
        <v>224</v>
      </c>
      <c r="B40" s="2">
        <v>0.78600000000000003</v>
      </c>
      <c r="C40" s="2">
        <v>0.80100000000000005</v>
      </c>
      <c r="D40" s="2">
        <v>0.77300000000000002</v>
      </c>
      <c r="E40" s="2">
        <v>0.73599999999999999</v>
      </c>
      <c r="F40" s="2">
        <v>0.72899999999999998</v>
      </c>
      <c r="G40" s="2">
        <v>0.71699999999999997</v>
      </c>
      <c r="H40" s="2">
        <v>0.72499999999999998</v>
      </c>
      <c r="I40" s="2">
        <v>0.73599999999999999</v>
      </c>
      <c r="J40" s="2">
        <v>0.752</v>
      </c>
      <c r="K40" s="2">
        <v>0.79400000000000004</v>
      </c>
      <c r="N40" s="83"/>
      <c r="P40" s="2">
        <v>224</v>
      </c>
      <c r="Q40" s="2">
        <v>0.66</v>
      </c>
      <c r="R40" s="2">
        <v>0.76800000000000002</v>
      </c>
      <c r="S40" s="2">
        <v>0.78600000000000003</v>
      </c>
      <c r="T40" s="2">
        <v>0.79300000000000004</v>
      </c>
      <c r="U40" s="2">
        <v>0.78600000000000003</v>
      </c>
      <c r="V40" s="2">
        <v>0.81599999999999995</v>
      </c>
      <c r="W40" s="2">
        <v>0.84299999999999997</v>
      </c>
      <c r="X40" s="2">
        <v>0.86099999999999999</v>
      </c>
      <c r="Y40" s="2">
        <v>0.88900000000000001</v>
      </c>
      <c r="Z40" s="2">
        <v>0.93700000000000006</v>
      </c>
      <c r="AC40" s="83"/>
      <c r="AE40" s="2">
        <v>224</v>
      </c>
      <c r="AF40" s="2">
        <v>0.879</v>
      </c>
      <c r="AG40" s="2">
        <v>0.93400000000000005</v>
      </c>
      <c r="AH40" s="2">
        <v>0.94</v>
      </c>
      <c r="AI40" s="2">
        <v>0.94499999999999995</v>
      </c>
      <c r="AJ40" s="2">
        <v>0.94799999999999995</v>
      </c>
      <c r="AK40" s="2">
        <v>0.96199999999999997</v>
      </c>
      <c r="AL40" s="2">
        <v>1.0720000000000001</v>
      </c>
      <c r="AM40" s="2">
        <v>1.0920000000000001</v>
      </c>
      <c r="AN40" s="2">
        <v>1.109</v>
      </c>
      <c r="AO40" s="2">
        <v>1.2010000000000001</v>
      </c>
    </row>
    <row r="41" spans="1:41" ht="15.75" customHeight="1" x14ac:dyDescent="0.25">
      <c r="A41" s="2">
        <v>225</v>
      </c>
      <c r="B41" s="2">
        <v>0.63</v>
      </c>
      <c r="C41" s="2">
        <v>0.67100000000000004</v>
      </c>
      <c r="D41" s="2">
        <v>0.65900000000000003</v>
      </c>
      <c r="E41" s="2">
        <v>0.63300000000000001</v>
      </c>
      <c r="F41" s="2">
        <v>0.63400000000000001</v>
      </c>
      <c r="G41" s="2">
        <v>0.63200000000000001</v>
      </c>
      <c r="H41" s="2">
        <v>0.64900000000000002</v>
      </c>
      <c r="I41" s="2">
        <v>0.66500000000000004</v>
      </c>
      <c r="J41" s="2">
        <v>0.68500000000000005</v>
      </c>
      <c r="K41" s="2">
        <v>0.72799999999999998</v>
      </c>
      <c r="N41" s="83"/>
      <c r="P41" s="2">
        <v>225</v>
      </c>
      <c r="Q41" s="2">
        <v>0.51600000000000001</v>
      </c>
      <c r="R41" s="2">
        <v>0.63300000000000001</v>
      </c>
      <c r="S41" s="2">
        <v>0.65800000000000003</v>
      </c>
      <c r="T41" s="2">
        <v>0.67</v>
      </c>
      <c r="U41" s="2">
        <v>0.66500000000000004</v>
      </c>
      <c r="V41" s="2">
        <v>0.70199999999999996</v>
      </c>
      <c r="W41" s="2">
        <v>0.72699999999999998</v>
      </c>
      <c r="X41" s="2">
        <v>0.754</v>
      </c>
      <c r="Y41" s="2">
        <v>0.78700000000000003</v>
      </c>
      <c r="Z41" s="2">
        <v>0.83599999999999997</v>
      </c>
      <c r="AC41" s="83"/>
      <c r="AE41" s="2">
        <v>225</v>
      </c>
      <c r="AF41" s="2">
        <v>0.71099999999999997</v>
      </c>
      <c r="AG41" s="2">
        <v>0.76800000000000002</v>
      </c>
      <c r="AH41" s="2">
        <v>0.77700000000000002</v>
      </c>
      <c r="AI41" s="2">
        <v>0.78300000000000003</v>
      </c>
      <c r="AJ41" s="2">
        <v>0.78600000000000003</v>
      </c>
      <c r="AK41" s="2">
        <v>0.80200000000000005</v>
      </c>
      <c r="AL41" s="2">
        <v>0.91200000000000003</v>
      </c>
      <c r="AM41" s="2">
        <v>0.93700000000000006</v>
      </c>
      <c r="AN41" s="2">
        <v>0.95199999999999996</v>
      </c>
      <c r="AO41" s="2">
        <v>1.0489999999999999</v>
      </c>
    </row>
    <row r="42" spans="1:41" ht="15.75" customHeight="1" x14ac:dyDescent="0.25">
      <c r="A42" s="2">
        <v>226</v>
      </c>
      <c r="B42" s="2">
        <v>0.54100000000000004</v>
      </c>
      <c r="C42" s="2">
        <v>0.59399999999999997</v>
      </c>
      <c r="D42" s="2">
        <v>0.59099999999999997</v>
      </c>
      <c r="E42" s="2">
        <v>0.57099999999999995</v>
      </c>
      <c r="F42" s="2">
        <v>0.57699999999999996</v>
      </c>
      <c r="G42" s="2">
        <v>0.58099999999999996</v>
      </c>
      <c r="H42" s="2">
        <v>0.60099999999999998</v>
      </c>
      <c r="I42" s="2">
        <v>0.62</v>
      </c>
      <c r="J42" s="2">
        <v>0.64200000000000002</v>
      </c>
      <c r="K42" s="2">
        <v>0.68600000000000005</v>
      </c>
      <c r="N42" s="83"/>
      <c r="P42" s="2">
        <v>226</v>
      </c>
      <c r="Q42" s="2">
        <v>0.434</v>
      </c>
      <c r="R42" s="2">
        <v>0.55300000000000005</v>
      </c>
      <c r="S42" s="2">
        <v>0.58299999999999996</v>
      </c>
      <c r="T42" s="2">
        <v>0.59699999999999998</v>
      </c>
      <c r="U42" s="2">
        <v>0.59299999999999997</v>
      </c>
      <c r="V42" s="2">
        <v>0.63400000000000001</v>
      </c>
      <c r="W42" s="2">
        <v>0.65800000000000003</v>
      </c>
      <c r="X42" s="2">
        <v>0.69</v>
      </c>
      <c r="Y42" s="2">
        <v>0.72599999999999998</v>
      </c>
      <c r="Z42" s="2">
        <v>0.77300000000000002</v>
      </c>
      <c r="AC42" s="83"/>
      <c r="AE42" s="2">
        <v>226</v>
      </c>
      <c r="AF42" s="2">
        <v>0.61499999999999999</v>
      </c>
      <c r="AG42" s="2">
        <v>0.67200000000000004</v>
      </c>
      <c r="AH42" s="2">
        <v>0.68100000000000005</v>
      </c>
      <c r="AI42" s="2">
        <v>0.68700000000000006</v>
      </c>
      <c r="AJ42" s="2">
        <v>0.69199999999999995</v>
      </c>
      <c r="AK42" s="2">
        <v>0.70799999999999996</v>
      </c>
      <c r="AL42" s="2">
        <v>0.81799999999999995</v>
      </c>
      <c r="AM42" s="2">
        <v>0.84299999999999997</v>
      </c>
      <c r="AN42" s="2">
        <v>0.85899999999999999</v>
      </c>
      <c r="AO42" s="2">
        <v>0.95899999999999996</v>
      </c>
    </row>
    <row r="43" spans="1:41" ht="15.75" customHeight="1" x14ac:dyDescent="0.25">
      <c r="A43" s="2">
        <v>227</v>
      </c>
      <c r="B43" s="2">
        <v>0.50900000000000001</v>
      </c>
      <c r="C43" s="2">
        <v>0.56200000000000006</v>
      </c>
      <c r="D43" s="2">
        <v>0.56200000000000006</v>
      </c>
      <c r="E43" s="2">
        <v>0.54400000000000004</v>
      </c>
      <c r="F43" s="2">
        <v>0.55200000000000005</v>
      </c>
      <c r="G43" s="2">
        <v>0.55700000000000005</v>
      </c>
      <c r="H43" s="2">
        <v>0.57899999999999996</v>
      </c>
      <c r="I43" s="2">
        <v>0.59799999999999998</v>
      </c>
      <c r="J43" s="2">
        <v>0.621</v>
      </c>
      <c r="K43" s="2">
        <v>0.66600000000000004</v>
      </c>
      <c r="N43" s="83"/>
      <c r="P43" s="2">
        <v>227</v>
      </c>
      <c r="Q43" s="2">
        <v>0.40600000000000003</v>
      </c>
      <c r="R43" s="2">
        <v>0.52300000000000002</v>
      </c>
      <c r="S43" s="2">
        <v>0.55400000000000005</v>
      </c>
      <c r="T43" s="2">
        <v>0.56899999999999995</v>
      </c>
      <c r="U43" s="2">
        <v>0.56599999999999995</v>
      </c>
      <c r="V43" s="2">
        <v>0.60599999999999998</v>
      </c>
      <c r="W43" s="2">
        <v>0.63100000000000001</v>
      </c>
      <c r="X43" s="2">
        <v>0.66300000000000003</v>
      </c>
      <c r="Y43" s="2">
        <v>0.69899999999999995</v>
      </c>
      <c r="Z43" s="2">
        <v>0.747</v>
      </c>
      <c r="AC43" s="83"/>
      <c r="AE43" s="2">
        <v>227</v>
      </c>
      <c r="AF43" s="2">
        <v>0.57899999999999996</v>
      </c>
      <c r="AG43" s="2">
        <v>0.63600000000000001</v>
      </c>
      <c r="AH43" s="2">
        <v>0.64500000000000002</v>
      </c>
      <c r="AI43" s="2">
        <v>0.65100000000000002</v>
      </c>
      <c r="AJ43" s="2">
        <v>0.65700000000000003</v>
      </c>
      <c r="AK43" s="2">
        <v>0.67200000000000004</v>
      </c>
      <c r="AL43" s="2">
        <v>0.78</v>
      </c>
      <c r="AM43" s="2">
        <v>0.80600000000000005</v>
      </c>
      <c r="AN43" s="2">
        <v>0.82299999999999995</v>
      </c>
      <c r="AO43" s="2">
        <v>0.92200000000000004</v>
      </c>
    </row>
    <row r="44" spans="1:41" ht="15.75" customHeight="1" x14ac:dyDescent="0.25">
      <c r="A44" s="2">
        <v>228</v>
      </c>
      <c r="B44" s="2">
        <v>0.51500000000000001</v>
      </c>
      <c r="C44" s="2">
        <v>0.56399999999999995</v>
      </c>
      <c r="D44" s="2">
        <v>0.56200000000000006</v>
      </c>
      <c r="E44" s="2">
        <v>0.54400000000000004</v>
      </c>
      <c r="F44" s="2">
        <v>0.55000000000000004</v>
      </c>
      <c r="G44" s="2">
        <v>0.55400000000000005</v>
      </c>
      <c r="H44" s="2">
        <v>0.57399999999999995</v>
      </c>
      <c r="I44" s="2">
        <v>0.59299999999999997</v>
      </c>
      <c r="J44" s="2">
        <v>0.61499999999999999</v>
      </c>
      <c r="K44" s="2">
        <v>0.66</v>
      </c>
      <c r="N44" s="83"/>
      <c r="P44" s="2">
        <v>228</v>
      </c>
      <c r="Q44" s="2">
        <v>0.41399999999999998</v>
      </c>
      <c r="R44" s="2">
        <v>0.52700000000000002</v>
      </c>
      <c r="S44" s="2">
        <v>0.55700000000000005</v>
      </c>
      <c r="T44" s="2">
        <v>0.57099999999999995</v>
      </c>
      <c r="U44" s="2">
        <v>0.56799999999999995</v>
      </c>
      <c r="V44" s="2">
        <v>0.60699999999999998</v>
      </c>
      <c r="W44" s="2">
        <v>0.63100000000000001</v>
      </c>
      <c r="X44" s="2">
        <v>0.66300000000000003</v>
      </c>
      <c r="Y44" s="2">
        <v>0.69799999999999995</v>
      </c>
      <c r="Z44" s="2">
        <v>0.746</v>
      </c>
      <c r="AC44" s="83"/>
      <c r="AE44" s="2">
        <v>228</v>
      </c>
      <c r="AF44" s="2">
        <v>0.58399999999999996</v>
      </c>
      <c r="AG44" s="2">
        <v>0.64100000000000001</v>
      </c>
      <c r="AH44" s="2">
        <v>0.65</v>
      </c>
      <c r="AI44" s="2">
        <v>0.65600000000000003</v>
      </c>
      <c r="AJ44" s="2">
        <v>0.66100000000000003</v>
      </c>
      <c r="AK44" s="2">
        <v>0.67600000000000005</v>
      </c>
      <c r="AL44" s="2">
        <v>0.78200000000000003</v>
      </c>
      <c r="AM44" s="2">
        <v>0.80700000000000005</v>
      </c>
      <c r="AN44" s="2">
        <v>0.82299999999999995</v>
      </c>
      <c r="AO44" s="2">
        <v>0.92100000000000004</v>
      </c>
    </row>
    <row r="45" spans="1:41" ht="15.75" customHeight="1" x14ac:dyDescent="0.25">
      <c r="A45" s="2">
        <v>229</v>
      </c>
      <c r="B45" s="2">
        <v>0.54500000000000004</v>
      </c>
      <c r="C45" s="2">
        <v>0.58399999999999996</v>
      </c>
      <c r="D45" s="2">
        <v>0.57699999999999996</v>
      </c>
      <c r="E45" s="2">
        <v>0.55700000000000005</v>
      </c>
      <c r="F45" s="2">
        <v>0.56000000000000005</v>
      </c>
      <c r="G45" s="2">
        <v>0.56200000000000006</v>
      </c>
      <c r="H45" s="2">
        <v>0.57999999999999996</v>
      </c>
      <c r="I45" s="2">
        <v>0.59699999999999998</v>
      </c>
      <c r="J45" s="2">
        <v>0.61899999999999999</v>
      </c>
      <c r="K45" s="2">
        <v>0.66300000000000003</v>
      </c>
      <c r="N45" s="83"/>
      <c r="P45" s="2">
        <v>229</v>
      </c>
      <c r="Q45" s="2">
        <v>0.44400000000000001</v>
      </c>
      <c r="R45" s="2">
        <v>0.55200000000000005</v>
      </c>
      <c r="S45" s="2">
        <v>0.57799999999999996</v>
      </c>
      <c r="T45" s="2">
        <v>0.59</v>
      </c>
      <c r="U45" s="2">
        <v>0.58799999999999997</v>
      </c>
      <c r="V45" s="2">
        <v>0.624</v>
      </c>
      <c r="W45" s="2">
        <v>0.64900000000000002</v>
      </c>
      <c r="X45" s="2">
        <v>0.67900000000000005</v>
      </c>
      <c r="Y45" s="2">
        <v>0.71</v>
      </c>
      <c r="Z45" s="2">
        <v>0.75800000000000001</v>
      </c>
      <c r="AC45" s="83"/>
      <c r="AE45" s="2">
        <v>229</v>
      </c>
      <c r="AF45" s="2">
        <v>0.61399999999999999</v>
      </c>
      <c r="AG45" s="2">
        <v>0.66900000000000004</v>
      </c>
      <c r="AH45" s="2">
        <v>0.67800000000000005</v>
      </c>
      <c r="AI45" s="2">
        <v>0.68400000000000005</v>
      </c>
      <c r="AJ45" s="2">
        <v>0.68899999999999995</v>
      </c>
      <c r="AK45" s="2">
        <v>0.70299999999999996</v>
      </c>
      <c r="AL45" s="2">
        <v>0.80500000000000005</v>
      </c>
      <c r="AM45" s="2">
        <v>0.83</v>
      </c>
      <c r="AN45" s="2">
        <v>0.84499999999999997</v>
      </c>
      <c r="AO45" s="2">
        <v>0.94099999999999995</v>
      </c>
    </row>
    <row r="46" spans="1:41" ht="15.75" customHeight="1" x14ac:dyDescent="0.25">
      <c r="A46" s="2">
        <v>230</v>
      </c>
      <c r="B46" s="2">
        <v>0.58799999999999997</v>
      </c>
      <c r="C46" s="2">
        <v>0.61599999999999999</v>
      </c>
      <c r="D46" s="2">
        <v>0.60199999999999998</v>
      </c>
      <c r="E46" s="2">
        <v>0.57899999999999996</v>
      </c>
      <c r="F46" s="2">
        <v>0.57899999999999996</v>
      </c>
      <c r="G46" s="2">
        <v>0.57699999999999996</v>
      </c>
      <c r="H46" s="2">
        <v>0.59099999999999997</v>
      </c>
      <c r="I46" s="2">
        <v>0.60699999999999998</v>
      </c>
      <c r="J46" s="2">
        <v>0.627</v>
      </c>
      <c r="K46" s="2">
        <v>0.67100000000000004</v>
      </c>
      <c r="N46" s="83"/>
      <c r="P46" s="2">
        <v>230</v>
      </c>
      <c r="Q46" s="2">
        <v>0.48699999999999999</v>
      </c>
      <c r="R46" s="2">
        <v>0.58799999999999997</v>
      </c>
      <c r="S46" s="2">
        <v>0.61099999999999999</v>
      </c>
      <c r="T46" s="2">
        <v>0.62</v>
      </c>
      <c r="U46" s="2">
        <v>0.61799999999999999</v>
      </c>
      <c r="V46" s="2">
        <v>0.65100000000000002</v>
      </c>
      <c r="W46" s="2">
        <v>0.67600000000000005</v>
      </c>
      <c r="X46" s="2">
        <v>0.70299999999999996</v>
      </c>
      <c r="Y46" s="2">
        <v>0.73099999999999998</v>
      </c>
      <c r="Z46" s="2">
        <v>0.78</v>
      </c>
      <c r="AC46" s="83"/>
      <c r="AE46" s="2">
        <v>230</v>
      </c>
      <c r="AF46" s="2">
        <v>0.65900000000000003</v>
      </c>
      <c r="AG46" s="2">
        <v>0.71199999999999997</v>
      </c>
      <c r="AH46" s="2">
        <v>0.71899999999999997</v>
      </c>
      <c r="AI46" s="2">
        <v>0.72499999999999998</v>
      </c>
      <c r="AJ46" s="2">
        <v>0.72899999999999998</v>
      </c>
      <c r="AK46" s="2">
        <v>0.74299999999999999</v>
      </c>
      <c r="AL46" s="2">
        <v>0.84199999999999997</v>
      </c>
      <c r="AM46" s="2">
        <v>0.86499999999999999</v>
      </c>
      <c r="AN46" s="2">
        <v>0.88</v>
      </c>
      <c r="AO46" s="2">
        <v>0.97299999999999998</v>
      </c>
    </row>
    <row r="47" spans="1:41" ht="15.75" customHeight="1" x14ac:dyDescent="0.25">
      <c r="A47" s="2">
        <v>231</v>
      </c>
      <c r="B47" s="2">
        <v>0.64</v>
      </c>
      <c r="C47" s="2">
        <v>0.65500000000000003</v>
      </c>
      <c r="D47" s="2">
        <v>0.63300000000000001</v>
      </c>
      <c r="E47" s="2">
        <v>0.60599999999999998</v>
      </c>
      <c r="F47" s="2">
        <v>0.60199999999999998</v>
      </c>
      <c r="G47" s="2">
        <v>0.59499999999999997</v>
      </c>
      <c r="H47" s="2">
        <v>0.60599999999999998</v>
      </c>
      <c r="I47" s="2">
        <v>0.62</v>
      </c>
      <c r="J47" s="2">
        <v>0.63700000000000001</v>
      </c>
      <c r="K47" s="2">
        <v>0.68100000000000005</v>
      </c>
      <c r="N47" s="83"/>
      <c r="P47" s="2">
        <v>231</v>
      </c>
      <c r="Q47" s="2">
        <v>0.53800000000000003</v>
      </c>
      <c r="R47" s="2">
        <v>0.63200000000000001</v>
      </c>
      <c r="S47" s="2">
        <v>0.65100000000000002</v>
      </c>
      <c r="T47" s="2">
        <v>0.65800000000000003</v>
      </c>
      <c r="U47" s="2">
        <v>0.65500000000000003</v>
      </c>
      <c r="V47" s="2">
        <v>0.68500000000000005</v>
      </c>
      <c r="W47" s="2">
        <v>0.70899999999999996</v>
      </c>
      <c r="X47" s="2">
        <v>0.73299999999999998</v>
      </c>
      <c r="Y47" s="2">
        <v>0.75800000000000001</v>
      </c>
      <c r="Z47" s="2">
        <v>0.80800000000000005</v>
      </c>
      <c r="AC47" s="83"/>
      <c r="AE47" s="2">
        <v>231</v>
      </c>
      <c r="AF47" s="2">
        <v>0.71299999999999997</v>
      </c>
      <c r="AG47" s="2">
        <v>0.76300000000000001</v>
      </c>
      <c r="AH47" s="2">
        <v>0.77</v>
      </c>
      <c r="AI47" s="2">
        <v>0.77600000000000002</v>
      </c>
      <c r="AJ47" s="2">
        <v>0.78</v>
      </c>
      <c r="AK47" s="2">
        <v>0.79300000000000004</v>
      </c>
      <c r="AL47" s="2">
        <v>0.88700000000000001</v>
      </c>
      <c r="AM47" s="2">
        <v>0.90800000000000003</v>
      </c>
      <c r="AN47" s="2">
        <v>0.92300000000000004</v>
      </c>
      <c r="AO47" s="2">
        <v>1.012</v>
      </c>
    </row>
    <row r="48" spans="1:41" ht="15.75" customHeight="1" x14ac:dyDescent="0.25">
      <c r="A48" s="2">
        <v>232</v>
      </c>
      <c r="B48" s="2">
        <v>0.69799999999999995</v>
      </c>
      <c r="C48" s="2">
        <v>0.69799999999999995</v>
      </c>
      <c r="D48" s="2">
        <v>0.66600000000000004</v>
      </c>
      <c r="E48" s="2">
        <v>0.63600000000000001</v>
      </c>
      <c r="F48" s="2">
        <v>0.627</v>
      </c>
      <c r="G48" s="2">
        <v>0.61599999999999999</v>
      </c>
      <c r="H48" s="2">
        <v>0.623</v>
      </c>
      <c r="I48" s="2">
        <v>0.63400000000000001</v>
      </c>
      <c r="J48" s="2">
        <v>0.64900000000000002</v>
      </c>
      <c r="K48" s="2">
        <v>0.69199999999999995</v>
      </c>
      <c r="N48" s="83"/>
      <c r="P48" s="2">
        <v>232</v>
      </c>
      <c r="Q48" s="2">
        <v>0.59499999999999997</v>
      </c>
      <c r="R48" s="2">
        <v>0.68100000000000005</v>
      </c>
      <c r="S48" s="2">
        <v>0.69499999999999995</v>
      </c>
      <c r="T48" s="2">
        <v>0.69899999999999995</v>
      </c>
      <c r="U48" s="2">
        <v>0.69699999999999995</v>
      </c>
      <c r="V48" s="2">
        <v>0.72299999999999998</v>
      </c>
      <c r="W48" s="2">
        <v>0.747</v>
      </c>
      <c r="X48" s="2">
        <v>0.76700000000000002</v>
      </c>
      <c r="Y48" s="2">
        <v>0.78800000000000003</v>
      </c>
      <c r="Z48" s="2">
        <v>0.83699999999999997</v>
      </c>
      <c r="AC48" s="83"/>
      <c r="AE48" s="2">
        <v>232</v>
      </c>
      <c r="AF48" s="2">
        <v>0.77300000000000002</v>
      </c>
      <c r="AG48" s="2">
        <v>0.82</v>
      </c>
      <c r="AH48" s="2">
        <v>0.82699999999999996</v>
      </c>
      <c r="AI48" s="2">
        <v>0.83099999999999996</v>
      </c>
      <c r="AJ48" s="2">
        <v>0.83599999999999997</v>
      </c>
      <c r="AK48" s="2">
        <v>0.84899999999999998</v>
      </c>
      <c r="AL48" s="2">
        <v>0.93700000000000006</v>
      </c>
      <c r="AM48" s="2">
        <v>0.95799999999999996</v>
      </c>
      <c r="AN48" s="2">
        <v>0.97199999999999998</v>
      </c>
      <c r="AO48" s="2">
        <v>1.056</v>
      </c>
    </row>
    <row r="49" spans="1:41" ht="15.75" customHeight="1" x14ac:dyDescent="0.25">
      <c r="A49" s="2">
        <v>233</v>
      </c>
      <c r="B49" s="2">
        <v>0.76500000000000001</v>
      </c>
      <c r="C49" s="2">
        <v>0.748</v>
      </c>
      <c r="D49" s="2">
        <v>0.70599999999999996</v>
      </c>
      <c r="E49" s="2">
        <v>0.67100000000000004</v>
      </c>
      <c r="F49" s="2">
        <v>0.65700000000000003</v>
      </c>
      <c r="G49" s="2">
        <v>0.64100000000000001</v>
      </c>
      <c r="H49" s="2">
        <v>0.64200000000000002</v>
      </c>
      <c r="I49" s="2">
        <v>0.65</v>
      </c>
      <c r="J49" s="2">
        <v>0.66200000000000003</v>
      </c>
      <c r="K49" s="2">
        <v>0.70499999999999996</v>
      </c>
      <c r="N49" s="83"/>
      <c r="P49" s="2">
        <v>233</v>
      </c>
      <c r="Q49" s="2">
        <v>0.66200000000000003</v>
      </c>
      <c r="R49" s="2">
        <v>0.73799999999999999</v>
      </c>
      <c r="S49" s="2">
        <v>0.748</v>
      </c>
      <c r="T49" s="2">
        <v>0.748</v>
      </c>
      <c r="U49" s="2">
        <v>0.746</v>
      </c>
      <c r="V49" s="2">
        <v>0.76700000000000002</v>
      </c>
      <c r="W49" s="2">
        <v>0.79</v>
      </c>
      <c r="X49" s="2">
        <v>0.80700000000000005</v>
      </c>
      <c r="Y49" s="2">
        <v>0.82399999999999995</v>
      </c>
      <c r="Z49" s="2">
        <v>0.872</v>
      </c>
      <c r="AC49" s="83"/>
      <c r="AE49" s="2">
        <v>233</v>
      </c>
      <c r="AF49" s="2">
        <v>0.84399999999999997</v>
      </c>
      <c r="AG49" s="2">
        <v>0.88800000000000001</v>
      </c>
      <c r="AH49" s="2">
        <v>0.89300000000000002</v>
      </c>
      <c r="AI49" s="2">
        <v>0.89800000000000002</v>
      </c>
      <c r="AJ49" s="2">
        <v>0.90200000000000002</v>
      </c>
      <c r="AK49" s="2">
        <v>0.91300000000000003</v>
      </c>
      <c r="AL49" s="2">
        <v>0.997</v>
      </c>
      <c r="AM49" s="2">
        <v>1.0169999999999999</v>
      </c>
      <c r="AN49" s="2">
        <v>1.03</v>
      </c>
      <c r="AO49" s="2">
        <v>1.109</v>
      </c>
    </row>
    <row r="50" spans="1:41" ht="15.75" customHeight="1" x14ac:dyDescent="0.25">
      <c r="A50" s="2">
        <v>234</v>
      </c>
      <c r="B50" s="2">
        <v>0.84</v>
      </c>
      <c r="C50" s="2">
        <v>0.80400000000000005</v>
      </c>
      <c r="D50" s="2">
        <v>0.752</v>
      </c>
      <c r="E50" s="2">
        <v>0.71099999999999997</v>
      </c>
      <c r="F50" s="2">
        <v>0.69199999999999995</v>
      </c>
      <c r="G50" s="2">
        <v>0.66900000000000004</v>
      </c>
      <c r="H50" s="2">
        <v>0.66500000000000004</v>
      </c>
      <c r="I50" s="2">
        <v>0.67</v>
      </c>
      <c r="J50" s="2">
        <v>0.67900000000000005</v>
      </c>
      <c r="K50" s="2">
        <v>0.72199999999999998</v>
      </c>
      <c r="N50" s="83"/>
      <c r="P50" s="2">
        <v>234</v>
      </c>
      <c r="Q50" s="2">
        <v>0.73499999999999999</v>
      </c>
      <c r="R50" s="2">
        <v>0.80200000000000005</v>
      </c>
      <c r="S50" s="2">
        <v>0.80600000000000005</v>
      </c>
      <c r="T50" s="2">
        <v>0.80200000000000005</v>
      </c>
      <c r="U50" s="2">
        <v>0.80100000000000005</v>
      </c>
      <c r="V50" s="2">
        <v>0.81699999999999995</v>
      </c>
      <c r="W50" s="2">
        <v>0.84</v>
      </c>
      <c r="X50" s="2">
        <v>0.85199999999999998</v>
      </c>
      <c r="Y50" s="2">
        <v>0.86499999999999999</v>
      </c>
      <c r="Z50" s="2">
        <v>0.91300000000000003</v>
      </c>
      <c r="AC50" s="83"/>
      <c r="AE50" s="2">
        <v>234</v>
      </c>
      <c r="AF50" s="2">
        <v>0.92200000000000004</v>
      </c>
      <c r="AG50" s="2">
        <v>0.96299999999999997</v>
      </c>
      <c r="AH50" s="2">
        <v>0.96699999999999997</v>
      </c>
      <c r="AI50" s="2">
        <v>0.97199999999999998</v>
      </c>
      <c r="AJ50" s="2">
        <v>0.97599999999999998</v>
      </c>
      <c r="AK50" s="2">
        <v>0.98499999999999999</v>
      </c>
      <c r="AL50" s="2">
        <v>1.0640000000000001</v>
      </c>
      <c r="AM50" s="2">
        <v>1.0820000000000001</v>
      </c>
      <c r="AN50" s="2">
        <v>1.095</v>
      </c>
      <c r="AO50" s="2">
        <v>1.169</v>
      </c>
    </row>
    <row r="51" spans="1:41" ht="15.75" customHeight="1" x14ac:dyDescent="0.25">
      <c r="A51" s="2">
        <v>235</v>
      </c>
      <c r="B51" s="2">
        <v>0.92200000000000004</v>
      </c>
      <c r="C51" s="2">
        <v>0.86799999999999999</v>
      </c>
      <c r="D51" s="2">
        <v>0.80300000000000005</v>
      </c>
      <c r="E51" s="2">
        <v>0.75700000000000001</v>
      </c>
      <c r="F51" s="2">
        <v>0.73199999999999998</v>
      </c>
      <c r="G51" s="2">
        <v>0.70199999999999996</v>
      </c>
      <c r="H51" s="2">
        <v>0.69299999999999995</v>
      </c>
      <c r="I51" s="2">
        <v>0.69399999999999995</v>
      </c>
      <c r="J51" s="2">
        <v>0.70099999999999996</v>
      </c>
      <c r="K51" s="2">
        <v>0.74199999999999999</v>
      </c>
      <c r="N51" s="83"/>
      <c r="P51" s="2">
        <v>235</v>
      </c>
      <c r="Q51" s="2">
        <v>0.81499999999999995</v>
      </c>
      <c r="R51" s="2">
        <v>0.874</v>
      </c>
      <c r="S51" s="2">
        <v>0.871</v>
      </c>
      <c r="T51" s="2">
        <v>0.86399999999999999</v>
      </c>
      <c r="U51" s="2">
        <v>0.86199999999999999</v>
      </c>
      <c r="V51" s="2">
        <v>0.872</v>
      </c>
      <c r="W51" s="2">
        <v>0.89600000000000002</v>
      </c>
      <c r="X51" s="2">
        <v>0.90300000000000002</v>
      </c>
      <c r="Y51" s="2">
        <v>0.91100000000000003</v>
      </c>
      <c r="Z51" s="2">
        <v>0.95899999999999996</v>
      </c>
      <c r="AC51" s="83"/>
      <c r="AE51" s="2">
        <v>235</v>
      </c>
      <c r="AF51" s="2">
        <v>1.0089999999999999</v>
      </c>
      <c r="AG51" s="2">
        <v>1.0469999999999999</v>
      </c>
      <c r="AH51" s="2">
        <v>1.05</v>
      </c>
      <c r="AI51" s="2">
        <v>1.0549999999999999</v>
      </c>
      <c r="AJ51" s="2">
        <v>1.0580000000000001</v>
      </c>
      <c r="AK51" s="2">
        <v>1.0660000000000001</v>
      </c>
      <c r="AL51" s="2">
        <v>1.139</v>
      </c>
      <c r="AM51" s="2">
        <v>1.1559999999999999</v>
      </c>
      <c r="AN51" s="2">
        <v>1.167</v>
      </c>
      <c r="AO51" s="2">
        <v>1.2350000000000001</v>
      </c>
    </row>
    <row r="52" spans="1:41" ht="15.75" customHeight="1" x14ac:dyDescent="0.25">
      <c r="A52" s="2">
        <v>236</v>
      </c>
      <c r="B52" s="2">
        <v>1.0169999999999999</v>
      </c>
      <c r="C52" s="2">
        <v>0.94199999999999995</v>
      </c>
      <c r="D52" s="2">
        <v>0.86299999999999999</v>
      </c>
      <c r="E52" s="2">
        <v>0.81100000000000005</v>
      </c>
      <c r="F52" s="2">
        <v>0.77800000000000002</v>
      </c>
      <c r="G52" s="2">
        <v>0.74199999999999999</v>
      </c>
      <c r="H52" s="2">
        <v>0.72599999999999998</v>
      </c>
      <c r="I52" s="2">
        <v>0.72399999999999998</v>
      </c>
      <c r="J52" s="2">
        <v>0.72699999999999998</v>
      </c>
      <c r="K52" s="2">
        <v>0.76700000000000002</v>
      </c>
      <c r="N52" s="83"/>
      <c r="P52" s="2">
        <v>236</v>
      </c>
      <c r="Q52" s="2">
        <v>0.90700000000000003</v>
      </c>
      <c r="R52" s="2">
        <v>0.95499999999999996</v>
      </c>
      <c r="S52" s="2">
        <v>0.94599999999999995</v>
      </c>
      <c r="T52" s="2">
        <v>0.93500000000000005</v>
      </c>
      <c r="U52" s="2">
        <v>0.93200000000000005</v>
      </c>
      <c r="V52" s="2">
        <v>0.93700000000000006</v>
      </c>
      <c r="W52" s="2">
        <v>0.95899999999999996</v>
      </c>
      <c r="X52" s="2">
        <v>0.96199999999999997</v>
      </c>
      <c r="Y52" s="2">
        <v>0.96399999999999997</v>
      </c>
      <c r="Z52" s="2">
        <v>1.0129999999999999</v>
      </c>
      <c r="AC52" s="83"/>
      <c r="AE52" s="2">
        <v>236</v>
      </c>
      <c r="AF52" s="2">
        <v>1.1100000000000001</v>
      </c>
      <c r="AG52" s="2">
        <v>1.1419999999999999</v>
      </c>
      <c r="AH52" s="2">
        <v>1.145</v>
      </c>
      <c r="AI52" s="2">
        <v>1.149</v>
      </c>
      <c r="AJ52" s="2">
        <v>1.151</v>
      </c>
      <c r="AK52" s="2">
        <v>1.1599999999999999</v>
      </c>
      <c r="AL52" s="2">
        <v>1.226</v>
      </c>
      <c r="AM52" s="2">
        <v>1.2410000000000001</v>
      </c>
      <c r="AN52" s="2">
        <v>1.25</v>
      </c>
      <c r="AO52" s="2">
        <v>1.3129999999999999</v>
      </c>
    </row>
    <row r="53" spans="1:41" ht="15.75" customHeight="1" x14ac:dyDescent="0.25">
      <c r="A53" s="2">
        <v>237</v>
      </c>
      <c r="B53" s="2">
        <v>1.1200000000000001</v>
      </c>
      <c r="C53" s="2">
        <v>1.0229999999999999</v>
      </c>
      <c r="D53" s="2">
        <v>0.93</v>
      </c>
      <c r="E53" s="2">
        <v>0.87</v>
      </c>
      <c r="F53" s="2">
        <v>0.83</v>
      </c>
      <c r="G53" s="2">
        <v>0.78700000000000003</v>
      </c>
      <c r="H53" s="2">
        <v>0.76300000000000001</v>
      </c>
      <c r="I53" s="2">
        <v>0.75800000000000001</v>
      </c>
      <c r="J53" s="2">
        <v>0.75700000000000001</v>
      </c>
      <c r="K53" s="2">
        <v>0.79700000000000004</v>
      </c>
      <c r="N53" s="83"/>
      <c r="P53" s="2">
        <v>237</v>
      </c>
      <c r="Q53" s="2">
        <v>1.0069999999999999</v>
      </c>
      <c r="R53" s="2">
        <v>1.0409999999999999</v>
      </c>
      <c r="S53" s="2">
        <v>1.0269999999999999</v>
      </c>
      <c r="T53" s="2">
        <v>1.012</v>
      </c>
      <c r="U53" s="2">
        <v>1.008</v>
      </c>
      <c r="V53" s="2">
        <v>1.0069999999999999</v>
      </c>
      <c r="W53" s="2">
        <v>1.0289999999999999</v>
      </c>
      <c r="X53" s="2">
        <v>1.026</v>
      </c>
      <c r="Y53" s="2">
        <v>1.022</v>
      </c>
      <c r="Z53" s="2">
        <v>1.071</v>
      </c>
      <c r="AC53" s="83"/>
      <c r="AE53" s="2">
        <v>237</v>
      </c>
      <c r="AF53" s="2">
        <v>1.2190000000000001</v>
      </c>
      <c r="AG53" s="2">
        <v>1.246</v>
      </c>
      <c r="AH53" s="2">
        <v>1.2490000000000001</v>
      </c>
      <c r="AI53" s="2">
        <v>1.252</v>
      </c>
      <c r="AJ53" s="2">
        <v>1.2529999999999999</v>
      </c>
      <c r="AK53" s="2">
        <v>1.26</v>
      </c>
      <c r="AL53" s="2">
        <v>1.32</v>
      </c>
      <c r="AM53" s="2">
        <v>1.333</v>
      </c>
      <c r="AN53" s="2">
        <v>1.341</v>
      </c>
      <c r="AO53" s="2">
        <v>1.397</v>
      </c>
    </row>
    <row r="54" spans="1:41" ht="15.75" customHeight="1" x14ac:dyDescent="0.25">
      <c r="A54" s="2">
        <v>238</v>
      </c>
      <c r="B54" s="2">
        <v>1.228</v>
      </c>
      <c r="C54" s="2">
        <v>1.105</v>
      </c>
      <c r="D54" s="2">
        <v>0.999</v>
      </c>
      <c r="E54" s="2">
        <v>0.93200000000000005</v>
      </c>
      <c r="F54" s="2">
        <v>0.88400000000000001</v>
      </c>
      <c r="G54" s="2">
        <v>0.83199999999999996</v>
      </c>
      <c r="H54" s="2">
        <v>0.80300000000000005</v>
      </c>
      <c r="I54" s="2">
        <v>0.79300000000000004</v>
      </c>
      <c r="J54" s="2">
        <v>0.78800000000000003</v>
      </c>
      <c r="K54" s="2">
        <v>0.82799999999999996</v>
      </c>
      <c r="N54" s="83"/>
      <c r="P54" s="2">
        <v>238</v>
      </c>
      <c r="Q54" s="2">
        <v>1.109</v>
      </c>
      <c r="R54" s="2">
        <v>1.1319999999999999</v>
      </c>
      <c r="S54" s="2">
        <v>1.1120000000000001</v>
      </c>
      <c r="T54" s="2">
        <v>1.091</v>
      </c>
      <c r="U54" s="2">
        <v>1.0860000000000001</v>
      </c>
      <c r="V54" s="2">
        <v>1.079</v>
      </c>
      <c r="W54" s="2">
        <v>1.101</v>
      </c>
      <c r="X54" s="2">
        <v>1.0920000000000001</v>
      </c>
      <c r="Y54" s="2">
        <v>1.0820000000000001</v>
      </c>
      <c r="Z54" s="2">
        <v>1.131</v>
      </c>
      <c r="AC54" s="83"/>
      <c r="AE54" s="2">
        <v>238</v>
      </c>
      <c r="AF54" s="2">
        <v>1.331</v>
      </c>
      <c r="AG54" s="2">
        <v>1.353</v>
      </c>
      <c r="AH54" s="2">
        <v>1.355</v>
      </c>
      <c r="AI54" s="2">
        <v>1.3560000000000001</v>
      </c>
      <c r="AJ54" s="2">
        <v>1.3580000000000001</v>
      </c>
      <c r="AK54" s="2">
        <v>1.3640000000000001</v>
      </c>
      <c r="AL54" s="2">
        <v>1.4179999999999999</v>
      </c>
      <c r="AM54" s="2">
        <v>1.4279999999999999</v>
      </c>
      <c r="AN54" s="2">
        <v>1.4339999999999999</v>
      </c>
      <c r="AO54" s="2">
        <v>1.4850000000000001</v>
      </c>
    </row>
    <row r="55" spans="1:41" ht="15.75" customHeight="1" x14ac:dyDescent="0.25">
      <c r="A55" s="2">
        <v>239</v>
      </c>
      <c r="B55" s="2">
        <v>1.329</v>
      </c>
      <c r="C55" s="2">
        <v>1.1850000000000001</v>
      </c>
      <c r="D55" s="2">
        <v>1.0660000000000001</v>
      </c>
      <c r="E55" s="2">
        <v>0.99</v>
      </c>
      <c r="F55" s="2">
        <v>0.93700000000000006</v>
      </c>
      <c r="G55" s="2">
        <v>0.877</v>
      </c>
      <c r="H55" s="2">
        <v>0.84099999999999997</v>
      </c>
      <c r="I55" s="2">
        <v>0.82699999999999996</v>
      </c>
      <c r="J55" s="2">
        <v>0.81799999999999995</v>
      </c>
      <c r="K55" s="2">
        <v>0.85799999999999998</v>
      </c>
      <c r="N55" s="83"/>
      <c r="P55" s="2">
        <v>239</v>
      </c>
      <c r="Q55" s="2">
        <v>1.208</v>
      </c>
      <c r="R55" s="2">
        <v>1.22</v>
      </c>
      <c r="S55" s="2">
        <v>1.1930000000000001</v>
      </c>
      <c r="T55" s="2">
        <v>1.167</v>
      </c>
      <c r="U55" s="2">
        <v>1.163</v>
      </c>
      <c r="V55" s="2">
        <v>1.149</v>
      </c>
      <c r="W55" s="2">
        <v>1.171</v>
      </c>
      <c r="X55" s="2">
        <v>1.155</v>
      </c>
      <c r="Y55" s="2">
        <v>1.1399999999999999</v>
      </c>
      <c r="Z55" s="2">
        <v>1.19</v>
      </c>
      <c r="AC55" s="83"/>
      <c r="AE55" s="2">
        <v>239</v>
      </c>
      <c r="AF55" s="2">
        <v>1.4390000000000001</v>
      </c>
      <c r="AG55" s="2">
        <v>1.4570000000000001</v>
      </c>
      <c r="AH55" s="2">
        <v>1.4570000000000001</v>
      </c>
      <c r="AI55" s="2">
        <v>1.4590000000000001</v>
      </c>
      <c r="AJ55" s="2">
        <v>1.458</v>
      </c>
      <c r="AK55" s="2">
        <v>1.4650000000000001</v>
      </c>
      <c r="AL55" s="2">
        <v>1.512</v>
      </c>
      <c r="AM55" s="2">
        <v>1.52</v>
      </c>
      <c r="AN55" s="2">
        <v>1.5249999999999999</v>
      </c>
      <c r="AO55" s="2">
        <v>1.57</v>
      </c>
    </row>
    <row r="56" spans="1:41" ht="15.75" customHeight="1" x14ac:dyDescent="0.25">
      <c r="A56" s="2">
        <v>240</v>
      </c>
      <c r="B56" s="2">
        <v>1.431</v>
      </c>
      <c r="C56" s="2">
        <v>1.2669999999999999</v>
      </c>
      <c r="D56" s="2">
        <v>1.1339999999999999</v>
      </c>
      <c r="E56" s="2">
        <v>1.0509999999999999</v>
      </c>
      <c r="F56" s="2">
        <v>0.98899999999999999</v>
      </c>
      <c r="G56" s="2">
        <v>0.92300000000000004</v>
      </c>
      <c r="H56" s="2">
        <v>0.88</v>
      </c>
      <c r="I56" s="2">
        <v>0.86099999999999999</v>
      </c>
      <c r="J56" s="2">
        <v>0.85</v>
      </c>
      <c r="K56" s="2">
        <v>0.88900000000000001</v>
      </c>
      <c r="N56" s="83"/>
      <c r="P56" s="2">
        <v>240</v>
      </c>
      <c r="Q56" s="2">
        <v>1.3069999999999999</v>
      </c>
      <c r="R56" s="2">
        <v>1.3089999999999999</v>
      </c>
      <c r="S56" s="2">
        <v>1.274</v>
      </c>
      <c r="T56" s="2">
        <v>1.2450000000000001</v>
      </c>
      <c r="U56" s="2">
        <v>1.24</v>
      </c>
      <c r="V56" s="2">
        <v>1.2210000000000001</v>
      </c>
      <c r="W56" s="2">
        <v>1.242</v>
      </c>
      <c r="X56" s="2">
        <v>1.22</v>
      </c>
      <c r="Y56" s="2">
        <v>1.2</v>
      </c>
      <c r="Z56" s="2">
        <v>1.2490000000000001</v>
      </c>
      <c r="AC56" s="83"/>
      <c r="AE56" s="2">
        <v>240</v>
      </c>
      <c r="AF56" s="2">
        <v>1.548</v>
      </c>
      <c r="AG56" s="2">
        <v>1.5609999999999999</v>
      </c>
      <c r="AH56" s="2">
        <v>1.5609999999999999</v>
      </c>
      <c r="AI56" s="2">
        <v>1.5629999999999999</v>
      </c>
      <c r="AJ56" s="2">
        <v>1.56</v>
      </c>
      <c r="AK56" s="2">
        <v>1.5669999999999999</v>
      </c>
      <c r="AL56" s="2">
        <v>1.605</v>
      </c>
      <c r="AM56" s="2">
        <v>1.6140000000000001</v>
      </c>
      <c r="AN56" s="2">
        <v>1.6180000000000001</v>
      </c>
      <c r="AO56" s="2">
        <v>1.653</v>
      </c>
    </row>
    <row r="57" spans="1:41" ht="15.75" customHeight="1" x14ac:dyDescent="0.25">
      <c r="A57" s="2">
        <v>241</v>
      </c>
      <c r="B57" s="2">
        <v>1.548</v>
      </c>
      <c r="C57" s="2">
        <v>1.361</v>
      </c>
      <c r="D57" s="2">
        <v>1.2110000000000001</v>
      </c>
      <c r="E57" s="2">
        <v>1.1220000000000001</v>
      </c>
      <c r="F57" s="2">
        <v>1.0509999999999999</v>
      </c>
      <c r="G57" s="2">
        <v>0.97699999999999998</v>
      </c>
      <c r="H57" s="2">
        <v>0.92600000000000005</v>
      </c>
      <c r="I57" s="2">
        <v>0.90300000000000002</v>
      </c>
      <c r="J57" s="2">
        <v>0.88800000000000001</v>
      </c>
      <c r="K57" s="2">
        <v>0.92600000000000005</v>
      </c>
      <c r="N57" s="83"/>
      <c r="P57" s="2">
        <v>241</v>
      </c>
      <c r="Q57" s="2">
        <v>1.42</v>
      </c>
      <c r="R57" s="2">
        <v>1.409</v>
      </c>
      <c r="S57" s="2">
        <v>1.3680000000000001</v>
      </c>
      <c r="T57" s="2">
        <v>1.3340000000000001</v>
      </c>
      <c r="U57" s="2">
        <v>1.3280000000000001</v>
      </c>
      <c r="V57" s="2">
        <v>1.302</v>
      </c>
      <c r="W57" s="2">
        <v>1.321</v>
      </c>
      <c r="X57" s="2">
        <v>1.2949999999999999</v>
      </c>
      <c r="Y57" s="2">
        <v>1.2669999999999999</v>
      </c>
      <c r="Z57" s="2">
        <v>1.3160000000000001</v>
      </c>
      <c r="AC57" s="83"/>
      <c r="AE57" s="2">
        <v>241</v>
      </c>
      <c r="AF57" s="2">
        <v>1.675</v>
      </c>
      <c r="AG57" s="2">
        <v>1.6779999999999999</v>
      </c>
      <c r="AH57" s="2">
        <v>1.6779999999999999</v>
      </c>
      <c r="AI57" s="2">
        <v>1.6779999999999999</v>
      </c>
      <c r="AJ57" s="2">
        <v>1.677</v>
      </c>
      <c r="AK57" s="2">
        <v>1.6819999999999999</v>
      </c>
      <c r="AL57" s="2">
        <v>1.7150000000000001</v>
      </c>
      <c r="AM57" s="2">
        <v>1.724</v>
      </c>
      <c r="AN57" s="2">
        <v>1.724</v>
      </c>
      <c r="AO57" s="2">
        <v>1.7509999999999999</v>
      </c>
    </row>
    <row r="58" spans="1:41" ht="15.75" customHeight="1" x14ac:dyDescent="0.25">
      <c r="A58" s="2">
        <v>242</v>
      </c>
      <c r="B58" s="2">
        <v>1.6850000000000001</v>
      </c>
      <c r="C58" s="2">
        <v>1.47</v>
      </c>
      <c r="D58" s="2">
        <v>1.304</v>
      </c>
      <c r="E58" s="2">
        <v>1.204</v>
      </c>
      <c r="F58" s="2">
        <v>1.125</v>
      </c>
      <c r="G58" s="2">
        <v>1.04</v>
      </c>
      <c r="H58" s="2">
        <v>0.98099999999999998</v>
      </c>
      <c r="I58" s="2">
        <v>0.95299999999999996</v>
      </c>
      <c r="J58" s="2">
        <v>0.93400000000000005</v>
      </c>
      <c r="K58" s="2">
        <v>0.97</v>
      </c>
      <c r="N58" s="83"/>
      <c r="P58" s="2">
        <v>242</v>
      </c>
      <c r="Q58" s="2">
        <v>1.5509999999999999</v>
      </c>
      <c r="R58" s="2">
        <v>1.5269999999999999</v>
      </c>
      <c r="S58" s="2">
        <v>1.478</v>
      </c>
      <c r="T58" s="2">
        <v>1.4370000000000001</v>
      </c>
      <c r="U58" s="2">
        <v>1.431</v>
      </c>
      <c r="V58" s="2">
        <v>1.3959999999999999</v>
      </c>
      <c r="W58" s="2">
        <v>1.417</v>
      </c>
      <c r="X58" s="2">
        <v>1.3839999999999999</v>
      </c>
      <c r="Y58" s="2">
        <v>1.3480000000000001</v>
      </c>
      <c r="Z58" s="2">
        <v>1.395</v>
      </c>
      <c r="AC58" s="83"/>
      <c r="AE58" s="2">
        <v>242</v>
      </c>
      <c r="AF58" s="2">
        <v>1.82</v>
      </c>
      <c r="AG58" s="2">
        <v>1.819</v>
      </c>
      <c r="AH58" s="2">
        <v>1.8169999999999999</v>
      </c>
      <c r="AI58" s="2">
        <v>1.8160000000000001</v>
      </c>
      <c r="AJ58" s="2">
        <v>1.8129999999999999</v>
      </c>
      <c r="AK58" s="2">
        <v>1.8149999999999999</v>
      </c>
      <c r="AL58" s="2">
        <v>1.8460000000000001</v>
      </c>
      <c r="AM58" s="2">
        <v>1.849</v>
      </c>
      <c r="AN58" s="2">
        <v>1.849</v>
      </c>
      <c r="AO58" s="2">
        <v>1.8640000000000001</v>
      </c>
    </row>
    <row r="59" spans="1:41" ht="15.75" customHeight="1" x14ac:dyDescent="0.25">
      <c r="A59" s="2">
        <v>243</v>
      </c>
      <c r="B59" s="2">
        <v>1.837</v>
      </c>
      <c r="C59" s="2">
        <v>1.5940000000000001</v>
      </c>
      <c r="D59" s="2">
        <v>1.4079999999999999</v>
      </c>
      <c r="E59" s="2">
        <v>1.2969999999999999</v>
      </c>
      <c r="F59" s="2">
        <v>1.208</v>
      </c>
      <c r="G59" s="2">
        <v>1.1120000000000001</v>
      </c>
      <c r="H59" s="2">
        <v>1.044</v>
      </c>
      <c r="I59" s="2">
        <v>1.0109999999999999</v>
      </c>
      <c r="J59" s="2">
        <v>0.98599999999999999</v>
      </c>
      <c r="K59" s="2">
        <v>1.022</v>
      </c>
      <c r="N59" s="83"/>
      <c r="P59" s="2">
        <v>243</v>
      </c>
      <c r="Q59" s="2">
        <v>1.694</v>
      </c>
      <c r="R59" s="2">
        <v>1.66</v>
      </c>
      <c r="S59" s="2">
        <v>1.6</v>
      </c>
      <c r="T59" s="2">
        <v>1.552</v>
      </c>
      <c r="U59" s="2">
        <v>1.546</v>
      </c>
      <c r="V59" s="2">
        <v>1.502</v>
      </c>
      <c r="W59" s="2">
        <v>1.5249999999999999</v>
      </c>
      <c r="X59" s="2">
        <v>1.4810000000000001</v>
      </c>
      <c r="Y59" s="2">
        <v>1.4390000000000001</v>
      </c>
      <c r="Z59" s="2">
        <v>1.486</v>
      </c>
      <c r="AC59" s="83"/>
      <c r="AE59" s="2">
        <v>243</v>
      </c>
      <c r="AF59" s="2">
        <v>1.982</v>
      </c>
      <c r="AG59" s="2">
        <v>1.9730000000000001</v>
      </c>
      <c r="AH59" s="2">
        <v>1.9730000000000001</v>
      </c>
      <c r="AI59" s="2">
        <v>1.9690000000000001</v>
      </c>
      <c r="AJ59" s="2">
        <v>1.9690000000000001</v>
      </c>
      <c r="AK59" s="2">
        <v>1.97</v>
      </c>
      <c r="AL59" s="2">
        <v>1.99</v>
      </c>
      <c r="AM59" s="2">
        <v>1.994</v>
      </c>
      <c r="AN59" s="2">
        <v>1.992</v>
      </c>
      <c r="AO59" s="2">
        <v>2</v>
      </c>
    </row>
    <row r="60" spans="1:41" ht="15.75" customHeight="1" x14ac:dyDescent="0.25">
      <c r="A60" s="2">
        <v>244</v>
      </c>
      <c r="B60" s="2">
        <v>1.9950000000000001</v>
      </c>
      <c r="C60" s="2">
        <v>1.724</v>
      </c>
      <c r="D60" s="2">
        <v>1.5169999999999999</v>
      </c>
      <c r="E60" s="2">
        <v>1.3959999999999999</v>
      </c>
      <c r="F60" s="2">
        <v>1.2969999999999999</v>
      </c>
      <c r="G60" s="2">
        <v>1.1879999999999999</v>
      </c>
      <c r="H60" s="2">
        <v>1.111</v>
      </c>
      <c r="I60" s="2">
        <v>1.071</v>
      </c>
      <c r="J60" s="2">
        <v>1.042</v>
      </c>
      <c r="K60" s="2">
        <v>1.077</v>
      </c>
      <c r="N60" s="83"/>
      <c r="P60" s="2">
        <v>244</v>
      </c>
      <c r="Q60" s="2">
        <v>1.8460000000000001</v>
      </c>
      <c r="R60" s="2">
        <v>1.798</v>
      </c>
      <c r="S60" s="2">
        <v>1.7290000000000001</v>
      </c>
      <c r="T60" s="2">
        <v>1.6739999999999999</v>
      </c>
      <c r="U60" s="2">
        <v>1.6659999999999999</v>
      </c>
      <c r="V60" s="2">
        <v>1.6160000000000001</v>
      </c>
      <c r="W60" s="2">
        <v>1.6379999999999999</v>
      </c>
      <c r="X60" s="2">
        <v>1.585</v>
      </c>
      <c r="Y60" s="2">
        <v>1.536</v>
      </c>
      <c r="Z60" s="2">
        <v>1.583</v>
      </c>
      <c r="AC60" s="83"/>
      <c r="AE60" s="2">
        <v>244</v>
      </c>
      <c r="AF60" s="2">
        <v>2.1480000000000001</v>
      </c>
      <c r="AG60" s="2">
        <v>2.14</v>
      </c>
      <c r="AH60" s="2">
        <v>2.1339999999999999</v>
      </c>
      <c r="AI60" s="2">
        <v>2.137</v>
      </c>
      <c r="AJ60" s="2">
        <v>2.1309999999999998</v>
      </c>
      <c r="AK60" s="2">
        <v>2.129</v>
      </c>
      <c r="AL60" s="2">
        <v>2.1440000000000001</v>
      </c>
      <c r="AM60" s="2">
        <v>2.145</v>
      </c>
      <c r="AN60" s="2">
        <v>2.1459999999999999</v>
      </c>
      <c r="AO60" s="2">
        <v>2.141</v>
      </c>
    </row>
    <row r="61" spans="1:41" ht="15.75" customHeight="1" x14ac:dyDescent="0.25">
      <c r="A61" s="2">
        <v>245</v>
      </c>
      <c r="B61" s="2">
        <v>2.1389999999999998</v>
      </c>
      <c r="C61" s="2">
        <v>1.8420000000000001</v>
      </c>
      <c r="D61" s="2">
        <v>1.6180000000000001</v>
      </c>
      <c r="E61" s="2">
        <v>1.486</v>
      </c>
      <c r="F61" s="2">
        <v>1.375</v>
      </c>
      <c r="G61" s="2">
        <v>1.258</v>
      </c>
      <c r="H61" s="2">
        <v>1.1719999999999999</v>
      </c>
      <c r="I61" s="2">
        <v>1.1259999999999999</v>
      </c>
      <c r="J61" s="2">
        <v>1.0920000000000001</v>
      </c>
      <c r="K61" s="2">
        <v>1.1259999999999999</v>
      </c>
      <c r="N61" s="83"/>
      <c r="P61" s="2">
        <v>245</v>
      </c>
      <c r="Q61" s="2">
        <v>1.9830000000000001</v>
      </c>
      <c r="R61" s="2">
        <v>1.921</v>
      </c>
      <c r="S61" s="2">
        <v>1.845</v>
      </c>
      <c r="T61" s="2">
        <v>1.786</v>
      </c>
      <c r="U61" s="2">
        <v>1.7749999999999999</v>
      </c>
      <c r="V61" s="2">
        <v>1.718</v>
      </c>
      <c r="W61" s="2">
        <v>1.7390000000000001</v>
      </c>
      <c r="X61" s="2">
        <v>1.681</v>
      </c>
      <c r="Y61" s="2">
        <v>1.621</v>
      </c>
      <c r="Z61" s="2">
        <v>1.671</v>
      </c>
      <c r="AC61" s="83"/>
      <c r="AE61" s="2">
        <v>245</v>
      </c>
      <c r="AF61" s="2">
        <v>2.2999999999999998</v>
      </c>
      <c r="AG61" s="2">
        <v>2.2839999999999998</v>
      </c>
      <c r="AH61" s="2">
        <v>2.2799999999999998</v>
      </c>
      <c r="AI61" s="2">
        <v>2.2799999999999998</v>
      </c>
      <c r="AJ61" s="2">
        <v>2.2759999999999998</v>
      </c>
      <c r="AK61" s="2">
        <v>2.2789999999999999</v>
      </c>
      <c r="AL61" s="2">
        <v>2.2829999999999999</v>
      </c>
      <c r="AM61" s="2">
        <v>2.2879999999999998</v>
      </c>
      <c r="AN61" s="2">
        <v>2.278</v>
      </c>
      <c r="AO61" s="2">
        <v>2.2669999999999999</v>
      </c>
    </row>
    <row r="62" spans="1:41" ht="15.75" customHeight="1" x14ac:dyDescent="0.25">
      <c r="A62" s="2">
        <v>246</v>
      </c>
      <c r="B62" s="2">
        <v>2.2389999999999999</v>
      </c>
      <c r="C62" s="2">
        <v>1.9239999999999999</v>
      </c>
      <c r="D62" s="2">
        <v>1.6890000000000001</v>
      </c>
      <c r="E62" s="2">
        <v>1.5469999999999999</v>
      </c>
      <c r="F62" s="2">
        <v>1.431</v>
      </c>
      <c r="G62" s="2">
        <v>1.306</v>
      </c>
      <c r="H62" s="2">
        <v>1.2130000000000001</v>
      </c>
      <c r="I62" s="2">
        <v>1.163</v>
      </c>
      <c r="J62" s="2">
        <v>1.1259999999999999</v>
      </c>
      <c r="K62" s="2">
        <v>1.1599999999999999</v>
      </c>
      <c r="N62" s="83"/>
      <c r="P62" s="2">
        <v>246</v>
      </c>
      <c r="Q62" s="2">
        <v>2.08</v>
      </c>
      <c r="R62" s="2">
        <v>2.012</v>
      </c>
      <c r="S62" s="2">
        <v>1.927</v>
      </c>
      <c r="T62" s="2">
        <v>1.8620000000000001</v>
      </c>
      <c r="U62" s="2">
        <v>1.855</v>
      </c>
      <c r="V62" s="2">
        <v>1.79</v>
      </c>
      <c r="W62" s="2">
        <v>1.8109999999999999</v>
      </c>
      <c r="X62" s="2">
        <v>1.7470000000000001</v>
      </c>
      <c r="Y62" s="2">
        <v>1.6819999999999999</v>
      </c>
      <c r="Z62" s="2">
        <v>1.7310000000000001</v>
      </c>
      <c r="AC62" s="83"/>
      <c r="AE62" s="2">
        <v>246</v>
      </c>
      <c r="AF62" s="2">
        <v>2.4020000000000001</v>
      </c>
      <c r="AG62" s="2">
        <v>2.383</v>
      </c>
      <c r="AH62" s="2">
        <v>2.3879999999999999</v>
      </c>
      <c r="AI62" s="2">
        <v>2.3769999999999998</v>
      </c>
      <c r="AJ62" s="2">
        <v>2.3780000000000001</v>
      </c>
      <c r="AK62" s="2">
        <v>2.3780000000000001</v>
      </c>
      <c r="AL62" s="2">
        <v>2.3849999999999998</v>
      </c>
      <c r="AM62" s="2">
        <v>2.3780000000000001</v>
      </c>
      <c r="AN62" s="2">
        <v>2.3820000000000001</v>
      </c>
      <c r="AO62" s="2">
        <v>2.36</v>
      </c>
    </row>
    <row r="63" spans="1:41" ht="15.75" customHeight="1" x14ac:dyDescent="0.25">
      <c r="A63" s="2">
        <v>247</v>
      </c>
      <c r="B63" s="2">
        <v>2.282</v>
      </c>
      <c r="C63" s="2">
        <v>1.9590000000000001</v>
      </c>
      <c r="D63" s="2">
        <v>1.716</v>
      </c>
      <c r="E63" s="2">
        <v>1.5720000000000001</v>
      </c>
      <c r="F63" s="2">
        <v>1.454</v>
      </c>
      <c r="G63" s="2">
        <v>1.325</v>
      </c>
      <c r="H63" s="2">
        <v>1.228</v>
      </c>
      <c r="I63" s="2">
        <v>1.177</v>
      </c>
      <c r="J63" s="2">
        <v>1.137</v>
      </c>
      <c r="K63" s="2">
        <v>1.1719999999999999</v>
      </c>
      <c r="N63" s="83"/>
      <c r="P63" s="2">
        <v>247</v>
      </c>
      <c r="Q63" s="2">
        <v>2.1280000000000001</v>
      </c>
      <c r="R63" s="2">
        <v>2.0510000000000002</v>
      </c>
      <c r="S63" s="2">
        <v>1.9630000000000001</v>
      </c>
      <c r="T63" s="2">
        <v>1.897</v>
      </c>
      <c r="U63" s="2">
        <v>1.889</v>
      </c>
      <c r="V63" s="2">
        <v>1.82</v>
      </c>
      <c r="W63" s="2">
        <v>1.8440000000000001</v>
      </c>
      <c r="X63" s="2">
        <v>1.776</v>
      </c>
      <c r="Y63" s="2">
        <v>1.7090000000000001</v>
      </c>
      <c r="Z63" s="2">
        <v>1.7589999999999999</v>
      </c>
      <c r="AC63" s="83"/>
      <c r="AE63" s="2">
        <v>247</v>
      </c>
      <c r="AF63" s="2">
        <v>2.4550000000000001</v>
      </c>
      <c r="AG63" s="2">
        <v>2.4359999999999999</v>
      </c>
      <c r="AH63" s="2">
        <v>2.4289999999999998</v>
      </c>
      <c r="AI63" s="2">
        <v>2.4140000000000001</v>
      </c>
      <c r="AJ63" s="2">
        <v>2.4239999999999999</v>
      </c>
      <c r="AK63" s="2">
        <v>2.419</v>
      </c>
      <c r="AL63" s="2">
        <v>2.427</v>
      </c>
      <c r="AM63" s="2">
        <v>2.415</v>
      </c>
      <c r="AN63" s="2">
        <v>2.41</v>
      </c>
      <c r="AO63" s="2">
        <v>2.3889999999999998</v>
      </c>
    </row>
    <row r="64" spans="1:41" ht="15.75" customHeight="1" x14ac:dyDescent="0.25">
      <c r="A64" s="2">
        <v>248</v>
      </c>
      <c r="B64" s="2">
        <v>2.2970000000000002</v>
      </c>
      <c r="C64" s="2">
        <v>1.974</v>
      </c>
      <c r="D64" s="2">
        <v>1.7270000000000001</v>
      </c>
      <c r="E64" s="2">
        <v>1.5820000000000001</v>
      </c>
      <c r="F64" s="2">
        <v>1.462</v>
      </c>
      <c r="G64" s="2">
        <v>1.331</v>
      </c>
      <c r="H64" s="2">
        <v>1.2330000000000001</v>
      </c>
      <c r="I64" s="2">
        <v>1.181</v>
      </c>
      <c r="J64" s="2">
        <v>1.1399999999999999</v>
      </c>
      <c r="K64" s="2">
        <v>1.1739999999999999</v>
      </c>
      <c r="N64" s="83"/>
      <c r="P64" s="2">
        <v>248</v>
      </c>
      <c r="Q64" s="2">
        <v>2.1419999999999999</v>
      </c>
      <c r="R64" s="2">
        <v>2.069</v>
      </c>
      <c r="S64" s="2">
        <v>1.9790000000000001</v>
      </c>
      <c r="T64" s="2">
        <v>1.913</v>
      </c>
      <c r="U64" s="2">
        <v>1.9019999999999999</v>
      </c>
      <c r="V64" s="2">
        <v>1.835</v>
      </c>
      <c r="W64" s="2">
        <v>1.8580000000000001</v>
      </c>
      <c r="X64" s="2">
        <v>1.788</v>
      </c>
      <c r="Y64" s="2">
        <v>1.718</v>
      </c>
      <c r="Z64" s="2">
        <v>1.7689999999999999</v>
      </c>
      <c r="AC64" s="83"/>
      <c r="AE64" s="2">
        <v>248</v>
      </c>
      <c r="AF64" s="2">
        <v>2.4740000000000002</v>
      </c>
      <c r="AG64" s="2">
        <v>2.4489999999999998</v>
      </c>
      <c r="AH64" s="2">
        <v>2.4390000000000001</v>
      </c>
      <c r="AI64" s="2">
        <v>2.4430000000000001</v>
      </c>
      <c r="AJ64" s="2">
        <v>2.44</v>
      </c>
      <c r="AK64" s="2">
        <v>2.4369999999999998</v>
      </c>
      <c r="AL64" s="2">
        <v>2.4430000000000001</v>
      </c>
      <c r="AM64" s="2">
        <v>2.4300000000000002</v>
      </c>
      <c r="AN64" s="2">
        <v>2.4289999999999998</v>
      </c>
      <c r="AO64" s="2">
        <v>2.4049999999999998</v>
      </c>
    </row>
    <row r="65" spans="1:42" ht="15.75" customHeight="1" x14ac:dyDescent="0.25">
      <c r="A65" s="2">
        <v>249</v>
      </c>
      <c r="B65" s="2">
        <v>2.339</v>
      </c>
      <c r="C65" s="2">
        <v>2.0099999999999998</v>
      </c>
      <c r="D65" s="2">
        <v>1.7549999999999999</v>
      </c>
      <c r="E65" s="2">
        <v>1.609</v>
      </c>
      <c r="F65" s="2">
        <v>1.4850000000000001</v>
      </c>
      <c r="G65" s="2">
        <v>1.3520000000000001</v>
      </c>
      <c r="H65" s="2">
        <v>1.2509999999999999</v>
      </c>
      <c r="I65" s="2">
        <v>1.196</v>
      </c>
      <c r="J65" s="2">
        <v>1.1539999999999999</v>
      </c>
      <c r="K65" s="2">
        <v>1.1870000000000001</v>
      </c>
      <c r="N65" s="83"/>
      <c r="P65" s="2">
        <v>249</v>
      </c>
      <c r="Q65" s="2">
        <v>2.1840000000000002</v>
      </c>
      <c r="R65" s="2">
        <v>2.1</v>
      </c>
      <c r="S65" s="2">
        <v>2.012</v>
      </c>
      <c r="T65" s="2">
        <v>1.944</v>
      </c>
      <c r="U65" s="2">
        <v>1.9359999999999999</v>
      </c>
      <c r="V65" s="2">
        <v>1.867</v>
      </c>
      <c r="W65" s="2">
        <v>1.89</v>
      </c>
      <c r="X65" s="2">
        <v>1.8160000000000001</v>
      </c>
      <c r="Y65" s="2">
        <v>1.7450000000000001</v>
      </c>
      <c r="Z65" s="2">
        <v>1.794</v>
      </c>
      <c r="AC65" s="83"/>
      <c r="AE65" s="2">
        <v>249</v>
      </c>
      <c r="AF65" s="2">
        <v>2.5089999999999999</v>
      </c>
      <c r="AG65" s="2">
        <v>2.488</v>
      </c>
      <c r="AH65" s="2">
        <v>2.4849999999999999</v>
      </c>
      <c r="AI65" s="2">
        <v>2.4900000000000002</v>
      </c>
      <c r="AJ65" s="2">
        <v>2.4769999999999999</v>
      </c>
      <c r="AK65" s="2">
        <v>2.4809999999999999</v>
      </c>
      <c r="AL65" s="2">
        <v>2.4769999999999999</v>
      </c>
      <c r="AM65" s="2">
        <v>2.4769999999999999</v>
      </c>
      <c r="AN65" s="2">
        <v>2.464</v>
      </c>
      <c r="AO65" s="2">
        <v>2.4359999999999999</v>
      </c>
    </row>
    <row r="66" spans="1:42" ht="15.75" customHeight="1" x14ac:dyDescent="0.25">
      <c r="A66" s="2">
        <v>250</v>
      </c>
      <c r="B66" s="2">
        <v>2.4209999999999998</v>
      </c>
      <c r="C66" s="2">
        <v>2.081</v>
      </c>
      <c r="D66" s="2">
        <v>1.8180000000000001</v>
      </c>
      <c r="E66" s="2">
        <v>1.667</v>
      </c>
      <c r="F66" s="2">
        <v>1.536</v>
      </c>
      <c r="G66" s="2">
        <v>1.397</v>
      </c>
      <c r="H66" s="2">
        <v>1.2889999999999999</v>
      </c>
      <c r="I66" s="2">
        <v>1.232</v>
      </c>
      <c r="J66" s="2">
        <v>1.1879999999999999</v>
      </c>
      <c r="K66" s="2">
        <v>1.22</v>
      </c>
      <c r="N66" s="83"/>
      <c r="P66" s="2">
        <v>250</v>
      </c>
      <c r="Q66" s="2">
        <v>2.2650000000000001</v>
      </c>
      <c r="R66" s="2">
        <v>2.1789999999999998</v>
      </c>
      <c r="S66" s="2">
        <v>2.0830000000000002</v>
      </c>
      <c r="T66" s="2">
        <v>2.0139999999999998</v>
      </c>
      <c r="U66" s="2">
        <v>2.0059999999999998</v>
      </c>
      <c r="V66" s="2">
        <v>1.9319999999999999</v>
      </c>
      <c r="W66" s="2">
        <v>1.9530000000000001</v>
      </c>
      <c r="X66" s="2">
        <v>1.879</v>
      </c>
      <c r="Y66" s="2">
        <v>1.804</v>
      </c>
      <c r="Z66" s="2">
        <v>1.85</v>
      </c>
      <c r="AC66" s="83"/>
      <c r="AE66" s="2">
        <v>250</v>
      </c>
      <c r="AF66" s="2">
        <v>2.5939999999999999</v>
      </c>
      <c r="AG66" s="2">
        <v>2.5710000000000002</v>
      </c>
      <c r="AH66" s="2">
        <v>2.5590000000000002</v>
      </c>
      <c r="AI66" s="2">
        <v>2.5680000000000001</v>
      </c>
      <c r="AJ66" s="2">
        <v>2.5619999999999998</v>
      </c>
      <c r="AK66" s="2">
        <v>2.5659999999999998</v>
      </c>
      <c r="AL66" s="2">
        <v>2.5670000000000002</v>
      </c>
      <c r="AM66" s="2">
        <v>2.5619999999999998</v>
      </c>
      <c r="AN66" s="2">
        <v>2.5470000000000002</v>
      </c>
      <c r="AO66" s="2">
        <v>2.5099999999999998</v>
      </c>
    </row>
    <row r="67" spans="1:42" ht="15.75" customHeight="1" x14ac:dyDescent="0.25">
      <c r="A67" s="2">
        <v>251</v>
      </c>
      <c r="B67" s="2">
        <v>2.5209999999999999</v>
      </c>
      <c r="C67" s="2">
        <v>2.1680000000000001</v>
      </c>
      <c r="D67" s="2">
        <v>1.8959999999999999</v>
      </c>
      <c r="E67" s="2">
        <v>1.738</v>
      </c>
      <c r="F67" s="2">
        <v>1.601</v>
      </c>
      <c r="G67" s="2">
        <v>1.454</v>
      </c>
      <c r="H67" s="2">
        <v>1.34</v>
      </c>
      <c r="I67" s="2">
        <v>1.2789999999999999</v>
      </c>
      <c r="J67" s="2">
        <v>1.23</v>
      </c>
      <c r="K67" s="2">
        <v>1.262</v>
      </c>
      <c r="N67" s="83"/>
      <c r="P67" s="2">
        <v>251</v>
      </c>
      <c r="Q67" s="2">
        <v>2.3679999999999999</v>
      </c>
      <c r="R67" s="2">
        <v>2.2759999999999998</v>
      </c>
      <c r="S67" s="2">
        <v>2.1749999999999998</v>
      </c>
      <c r="T67" s="2">
        <v>2.0990000000000002</v>
      </c>
      <c r="U67" s="2">
        <v>2.0910000000000002</v>
      </c>
      <c r="V67" s="2">
        <v>2.012</v>
      </c>
      <c r="W67" s="2">
        <v>2.0379999999999998</v>
      </c>
      <c r="X67" s="2">
        <v>1.9530000000000001</v>
      </c>
      <c r="Y67" s="2">
        <v>1.873</v>
      </c>
      <c r="Z67" s="2">
        <v>1.919</v>
      </c>
      <c r="AC67" s="83"/>
      <c r="AE67" s="2">
        <v>251</v>
      </c>
      <c r="AF67" s="2">
        <v>2.69</v>
      </c>
      <c r="AG67" s="2">
        <v>2.6589999999999998</v>
      </c>
      <c r="AH67" s="2">
        <v>2.6669999999999998</v>
      </c>
      <c r="AI67" s="2">
        <v>2.6859999999999999</v>
      </c>
      <c r="AJ67" s="2">
        <v>2.6720000000000002</v>
      </c>
      <c r="AK67" s="2">
        <v>2.6760000000000002</v>
      </c>
      <c r="AL67" s="2">
        <v>2.677</v>
      </c>
      <c r="AM67" s="2">
        <v>2.6669999999999998</v>
      </c>
      <c r="AN67" s="2">
        <v>2.6539999999999999</v>
      </c>
      <c r="AO67" s="2">
        <v>2.609</v>
      </c>
    </row>
    <row r="68" spans="1:42" ht="15.75" customHeight="1" x14ac:dyDescent="0.25">
      <c r="A68" s="2">
        <v>252</v>
      </c>
      <c r="B68" s="2">
        <v>2.6139999999999999</v>
      </c>
      <c r="C68" s="2">
        <v>2.2629999999999999</v>
      </c>
      <c r="D68" s="2">
        <v>1.98</v>
      </c>
      <c r="E68" s="2">
        <v>1.8120000000000001</v>
      </c>
      <c r="F68" s="2">
        <v>1.669</v>
      </c>
      <c r="G68" s="2">
        <v>1.5129999999999999</v>
      </c>
      <c r="H68" s="2">
        <v>1.393</v>
      </c>
      <c r="I68" s="2">
        <v>1.327</v>
      </c>
      <c r="J68" s="2">
        <v>1.274</v>
      </c>
      <c r="K68" s="2">
        <v>1.3049999999999999</v>
      </c>
      <c r="N68" s="83"/>
      <c r="P68" s="2">
        <v>252</v>
      </c>
      <c r="Q68" s="2">
        <v>2.4670000000000001</v>
      </c>
      <c r="R68" s="2">
        <v>2.3740000000000001</v>
      </c>
      <c r="S68" s="2">
        <v>2.262</v>
      </c>
      <c r="T68" s="2">
        <v>2.1850000000000001</v>
      </c>
      <c r="U68" s="2">
        <v>2.1779999999999999</v>
      </c>
      <c r="V68" s="2">
        <v>2.0920000000000001</v>
      </c>
      <c r="W68" s="2">
        <v>2.121</v>
      </c>
      <c r="X68" s="2">
        <v>2.032</v>
      </c>
      <c r="Y68" s="2">
        <v>1.944</v>
      </c>
      <c r="Z68" s="2">
        <v>1.9910000000000001</v>
      </c>
      <c r="AC68" s="83"/>
      <c r="AE68" s="2">
        <v>252</v>
      </c>
      <c r="AF68" s="2">
        <v>2.8159999999999998</v>
      </c>
      <c r="AG68" s="2">
        <v>2.7839999999999998</v>
      </c>
      <c r="AH68" s="2">
        <v>2.782</v>
      </c>
      <c r="AI68" s="2">
        <v>2.782</v>
      </c>
      <c r="AJ68" s="2">
        <v>2.7650000000000001</v>
      </c>
      <c r="AK68" s="2">
        <v>2.7970000000000002</v>
      </c>
      <c r="AL68" s="2">
        <v>2.7909999999999999</v>
      </c>
      <c r="AM68" s="2">
        <v>2.774</v>
      </c>
      <c r="AN68" s="2">
        <v>2.7530000000000001</v>
      </c>
      <c r="AO68" s="2">
        <v>2.7149999999999999</v>
      </c>
    </row>
    <row r="69" spans="1:42" ht="15.75" customHeight="1" x14ac:dyDescent="0.25">
      <c r="A69" s="53">
        <v>253</v>
      </c>
      <c r="B69" s="53">
        <v>2.694</v>
      </c>
      <c r="C69" s="53">
        <v>2.331</v>
      </c>
      <c r="D69" s="53">
        <v>2.0310000000000001</v>
      </c>
      <c r="E69" s="53">
        <v>1.863</v>
      </c>
      <c r="F69" s="53">
        <v>1.7150000000000001</v>
      </c>
      <c r="G69" s="53">
        <v>1.554</v>
      </c>
      <c r="H69" s="53">
        <v>1.427</v>
      </c>
      <c r="I69" s="53">
        <v>1.357</v>
      </c>
      <c r="J69" s="53">
        <v>1.3029999999999999</v>
      </c>
      <c r="K69" s="53">
        <v>1.335</v>
      </c>
      <c r="L69" s="53"/>
      <c r="M69" s="53"/>
      <c r="N69" s="53"/>
      <c r="O69" s="53"/>
      <c r="P69" s="53">
        <v>253</v>
      </c>
      <c r="Q69" s="53">
        <v>2.5299999999999998</v>
      </c>
      <c r="R69" s="53">
        <v>2.4319999999999999</v>
      </c>
      <c r="S69" s="53">
        <v>2.3220000000000001</v>
      </c>
      <c r="T69" s="53">
        <v>2.2440000000000002</v>
      </c>
      <c r="U69" s="84">
        <v>2.2400000000000002</v>
      </c>
      <c r="V69" s="53">
        <v>2.1469999999999998</v>
      </c>
      <c r="W69" s="53">
        <v>2.145</v>
      </c>
      <c r="X69" s="53">
        <v>2.0819999999999999</v>
      </c>
      <c r="Y69" s="53">
        <v>1.99</v>
      </c>
      <c r="Z69" s="53">
        <v>2.04</v>
      </c>
      <c r="AA69" s="53"/>
      <c r="AB69" s="53"/>
      <c r="AC69" s="53"/>
      <c r="AD69" s="53"/>
      <c r="AE69" s="53">
        <v>253</v>
      </c>
      <c r="AF69" s="53">
        <v>2.8620000000000001</v>
      </c>
      <c r="AG69" s="53">
        <v>2.8450000000000002</v>
      </c>
      <c r="AH69" s="53">
        <v>2.8570000000000002</v>
      </c>
      <c r="AI69" s="53">
        <v>2.8559999999999999</v>
      </c>
      <c r="AJ69" s="53">
        <v>2.8660000000000001</v>
      </c>
      <c r="AK69" s="53">
        <v>2.88</v>
      </c>
      <c r="AL69" s="53">
        <v>2.89</v>
      </c>
      <c r="AM69" s="53">
        <v>2.8540000000000001</v>
      </c>
      <c r="AN69" s="53">
        <v>2.8210000000000002</v>
      </c>
      <c r="AO69" s="53">
        <v>2.786</v>
      </c>
      <c r="AP69" s="53"/>
    </row>
    <row r="70" spans="1:42" ht="15.75" customHeight="1" x14ac:dyDescent="0.25">
      <c r="A70" s="2">
        <v>254</v>
      </c>
      <c r="B70" s="2">
        <v>2.657</v>
      </c>
      <c r="C70" s="2">
        <v>2.2959999999999998</v>
      </c>
      <c r="D70" s="2">
        <v>2.0070000000000001</v>
      </c>
      <c r="E70" s="2">
        <v>1.837</v>
      </c>
      <c r="F70" s="2">
        <v>1.6919999999999999</v>
      </c>
      <c r="G70" s="2">
        <v>1.5329999999999999</v>
      </c>
      <c r="H70" s="2">
        <v>1.407</v>
      </c>
      <c r="I70" s="2">
        <v>1.339</v>
      </c>
      <c r="J70" s="2">
        <v>1.2849999999999999</v>
      </c>
      <c r="K70" s="2">
        <v>1.3180000000000001</v>
      </c>
      <c r="N70" s="83"/>
      <c r="P70" s="2">
        <v>254</v>
      </c>
      <c r="Q70" s="2">
        <v>2.504</v>
      </c>
      <c r="R70" s="2">
        <v>2.4020000000000001</v>
      </c>
      <c r="S70" s="2">
        <v>2.294</v>
      </c>
      <c r="T70" s="2">
        <v>2.218</v>
      </c>
      <c r="U70" s="2">
        <v>2.2109999999999999</v>
      </c>
      <c r="V70" s="2">
        <v>2.1219999999999999</v>
      </c>
      <c r="W70" s="2">
        <v>2.1760000000000002</v>
      </c>
      <c r="X70" s="2">
        <v>2.06</v>
      </c>
      <c r="Y70" s="2">
        <v>1.9650000000000001</v>
      </c>
      <c r="Z70" s="2">
        <v>2.016</v>
      </c>
      <c r="AC70" s="83"/>
      <c r="AE70" s="2">
        <v>254</v>
      </c>
      <c r="AF70" s="2">
        <v>2.8439999999999999</v>
      </c>
      <c r="AG70" s="2">
        <v>2.8130000000000002</v>
      </c>
      <c r="AH70" s="2">
        <v>2.8340000000000001</v>
      </c>
      <c r="AI70" s="2">
        <v>2.8330000000000002</v>
      </c>
      <c r="AJ70" s="2">
        <v>2.8370000000000002</v>
      </c>
      <c r="AK70" s="2">
        <v>2.835</v>
      </c>
      <c r="AL70" s="2">
        <v>2.8490000000000002</v>
      </c>
      <c r="AM70" s="2">
        <v>2.8039999999999998</v>
      </c>
      <c r="AN70" s="2">
        <v>2.806</v>
      </c>
      <c r="AO70" s="2">
        <v>2.7679999999999998</v>
      </c>
    </row>
    <row r="71" spans="1:42" ht="15.75" customHeight="1" x14ac:dyDescent="0.25">
      <c r="A71" s="2">
        <v>255</v>
      </c>
      <c r="B71" s="2">
        <v>2.5179999999999998</v>
      </c>
      <c r="C71" s="2">
        <v>2.1619999999999999</v>
      </c>
      <c r="D71" s="2">
        <v>1.889</v>
      </c>
      <c r="E71" s="2">
        <v>1.7310000000000001</v>
      </c>
      <c r="F71" s="2">
        <v>1.5920000000000001</v>
      </c>
      <c r="G71" s="2">
        <v>1.4430000000000001</v>
      </c>
      <c r="H71" s="2">
        <v>1.327</v>
      </c>
      <c r="I71" s="2">
        <v>1.264</v>
      </c>
      <c r="J71" s="2">
        <v>1.2150000000000001</v>
      </c>
      <c r="K71" s="2">
        <v>1.2490000000000001</v>
      </c>
      <c r="N71" s="83"/>
      <c r="P71" s="2">
        <v>255</v>
      </c>
      <c r="Q71" s="2">
        <v>2.3679999999999999</v>
      </c>
      <c r="R71" s="2">
        <v>2.266</v>
      </c>
      <c r="S71" s="2">
        <v>2.1659999999999999</v>
      </c>
      <c r="T71" s="2">
        <v>2.0920000000000001</v>
      </c>
      <c r="U71" s="2">
        <v>2.0819999999999999</v>
      </c>
      <c r="V71" s="2">
        <v>2</v>
      </c>
      <c r="W71" s="2">
        <v>2.0299999999999998</v>
      </c>
      <c r="X71" s="2">
        <v>1.9430000000000001</v>
      </c>
      <c r="Y71" s="2">
        <v>1.861</v>
      </c>
      <c r="Z71" s="2">
        <v>1.91</v>
      </c>
      <c r="AC71" s="83"/>
      <c r="AE71" s="2">
        <v>255</v>
      </c>
      <c r="AF71" s="2">
        <v>2.698</v>
      </c>
      <c r="AG71" s="2">
        <v>2.6749999999999998</v>
      </c>
      <c r="AH71" s="2">
        <v>2.6840000000000002</v>
      </c>
      <c r="AI71" s="2">
        <v>2.6829999999999998</v>
      </c>
      <c r="AJ71" s="2">
        <v>2.6819999999999999</v>
      </c>
      <c r="AK71" s="2">
        <v>2.6760000000000002</v>
      </c>
      <c r="AL71" s="2">
        <v>2.669</v>
      </c>
      <c r="AM71" s="2">
        <v>2.657</v>
      </c>
      <c r="AN71" s="2">
        <v>2.6480000000000001</v>
      </c>
      <c r="AO71" s="2">
        <v>2.6080000000000001</v>
      </c>
    </row>
    <row r="72" spans="1:42" ht="15.75" customHeight="1" x14ac:dyDescent="0.25">
      <c r="A72" s="2">
        <v>256</v>
      </c>
      <c r="B72" s="2">
        <v>2.2639999999999998</v>
      </c>
      <c r="C72" s="2">
        <v>1.9359999999999999</v>
      </c>
      <c r="D72" s="2">
        <v>1.6919999999999999</v>
      </c>
      <c r="E72" s="2">
        <v>1.5509999999999999</v>
      </c>
      <c r="F72" s="2">
        <v>1.4279999999999999</v>
      </c>
      <c r="G72" s="2">
        <v>1.298</v>
      </c>
      <c r="H72" s="2">
        <v>1.1970000000000001</v>
      </c>
      <c r="I72" s="2">
        <v>1.143</v>
      </c>
      <c r="J72" s="2">
        <v>1.1020000000000001</v>
      </c>
      <c r="K72" s="2">
        <v>1.137</v>
      </c>
      <c r="N72" s="83"/>
      <c r="P72" s="2">
        <v>256</v>
      </c>
      <c r="Q72" s="2">
        <v>2.113</v>
      </c>
      <c r="R72" s="2">
        <v>2.0379999999999998</v>
      </c>
      <c r="S72" s="2">
        <v>1.948</v>
      </c>
      <c r="T72" s="2">
        <v>1.8819999999999999</v>
      </c>
      <c r="U72" s="2">
        <v>1.87</v>
      </c>
      <c r="V72" s="2">
        <v>1.8049999999999999</v>
      </c>
      <c r="W72" s="2">
        <v>1.829</v>
      </c>
      <c r="X72" s="2">
        <v>1.756</v>
      </c>
      <c r="Y72" s="2">
        <v>1.6859999999999999</v>
      </c>
      <c r="Z72" s="2">
        <v>1.7410000000000001</v>
      </c>
      <c r="AC72" s="83"/>
      <c r="AE72" s="2">
        <v>256</v>
      </c>
      <c r="AF72" s="2">
        <v>2.44</v>
      </c>
      <c r="AG72" s="2">
        <v>2.4119999999999999</v>
      </c>
      <c r="AH72" s="2">
        <v>2.4140000000000001</v>
      </c>
      <c r="AI72" s="2">
        <v>2.4060000000000001</v>
      </c>
      <c r="AJ72" s="2">
        <v>2.4020000000000001</v>
      </c>
      <c r="AK72" s="2">
        <v>2.4089999999999998</v>
      </c>
      <c r="AL72" s="2">
        <v>2.3879999999999999</v>
      </c>
      <c r="AM72" s="2">
        <v>2.39</v>
      </c>
      <c r="AN72" s="2">
        <v>2.375</v>
      </c>
      <c r="AO72" s="2">
        <v>2.3519999999999999</v>
      </c>
    </row>
    <row r="73" spans="1:42" ht="15.75" customHeight="1" x14ac:dyDescent="0.25">
      <c r="A73" s="2">
        <v>257</v>
      </c>
      <c r="B73" s="2">
        <v>1.9890000000000001</v>
      </c>
      <c r="C73" s="2">
        <v>1.6970000000000001</v>
      </c>
      <c r="D73" s="2">
        <v>1.4830000000000001</v>
      </c>
      <c r="E73" s="2">
        <v>1.36</v>
      </c>
      <c r="F73" s="2">
        <v>1.2549999999999999</v>
      </c>
      <c r="G73" s="2">
        <v>1.147</v>
      </c>
      <c r="H73" s="2">
        <v>1.06</v>
      </c>
      <c r="I73" s="2">
        <v>1.016</v>
      </c>
      <c r="J73" s="2">
        <v>0.98199999999999998</v>
      </c>
      <c r="K73" s="2">
        <v>1.0209999999999999</v>
      </c>
      <c r="N73" s="83"/>
      <c r="P73" s="2">
        <v>257</v>
      </c>
      <c r="Q73" s="2">
        <v>1.8560000000000001</v>
      </c>
      <c r="R73" s="2">
        <v>1.7849999999999999</v>
      </c>
      <c r="S73" s="2">
        <v>1.712</v>
      </c>
      <c r="T73" s="2">
        <v>1.6519999999999999</v>
      </c>
      <c r="U73" s="2">
        <v>1.6479999999999999</v>
      </c>
      <c r="V73" s="2">
        <v>1.595</v>
      </c>
      <c r="W73" s="2">
        <v>1.6180000000000001</v>
      </c>
      <c r="X73" s="2">
        <v>1.5589999999999999</v>
      </c>
      <c r="Y73" s="2">
        <v>1.4990000000000001</v>
      </c>
      <c r="Z73" s="2">
        <v>1.5569999999999999</v>
      </c>
      <c r="AC73" s="83"/>
      <c r="AE73" s="2">
        <v>257</v>
      </c>
      <c r="AF73" s="2">
        <v>2.1379999999999999</v>
      </c>
      <c r="AG73" s="2">
        <v>2.1160000000000001</v>
      </c>
      <c r="AH73" s="2">
        <v>2.1150000000000002</v>
      </c>
      <c r="AI73" s="2">
        <v>2.1059999999999999</v>
      </c>
      <c r="AJ73" s="2">
        <v>2.11</v>
      </c>
      <c r="AK73" s="2">
        <v>2.105</v>
      </c>
      <c r="AL73" s="2">
        <v>2.1</v>
      </c>
      <c r="AM73" s="2">
        <v>2.0960000000000001</v>
      </c>
      <c r="AN73" s="2">
        <v>2.0859999999999999</v>
      </c>
      <c r="AO73" s="2">
        <v>2.0830000000000002</v>
      </c>
    </row>
    <row r="74" spans="1:42" ht="15.75" customHeight="1" x14ac:dyDescent="0.25">
      <c r="A74" s="2">
        <v>258</v>
      </c>
      <c r="B74" s="2">
        <v>1.77</v>
      </c>
      <c r="C74" s="2">
        <v>1.51</v>
      </c>
      <c r="D74" s="2">
        <v>1.3220000000000001</v>
      </c>
      <c r="E74" s="2">
        <v>1.212</v>
      </c>
      <c r="F74" s="2">
        <v>1.1220000000000001</v>
      </c>
      <c r="G74" s="2">
        <v>1.0269999999999999</v>
      </c>
      <c r="H74" s="2">
        <v>0.95399999999999996</v>
      </c>
      <c r="I74" s="2">
        <v>0.91800000000000004</v>
      </c>
      <c r="J74" s="2">
        <v>0.89</v>
      </c>
      <c r="K74" s="2">
        <v>0.93300000000000005</v>
      </c>
      <c r="N74" s="83"/>
      <c r="P74" s="2">
        <v>258</v>
      </c>
      <c r="Q74" s="2">
        <v>1.6439999999999999</v>
      </c>
      <c r="R74" s="2">
        <v>1.5940000000000001</v>
      </c>
      <c r="S74" s="2">
        <v>1.5289999999999999</v>
      </c>
      <c r="T74" s="2">
        <v>1.478</v>
      </c>
      <c r="U74" s="2">
        <v>1.4770000000000001</v>
      </c>
      <c r="V74" s="2">
        <v>1.431</v>
      </c>
      <c r="W74" s="2">
        <v>1.4570000000000001</v>
      </c>
      <c r="X74" s="2">
        <v>1.407</v>
      </c>
      <c r="Y74" s="2">
        <v>1.3580000000000001</v>
      </c>
      <c r="Z74" s="2">
        <v>1.4159999999999999</v>
      </c>
      <c r="AC74" s="83"/>
      <c r="AE74" s="2">
        <v>258</v>
      </c>
      <c r="AF74" s="2">
        <v>1.895</v>
      </c>
      <c r="AG74" s="2">
        <v>1.885</v>
      </c>
      <c r="AH74" s="2">
        <v>1.8740000000000001</v>
      </c>
      <c r="AI74" s="2">
        <v>1.8740000000000001</v>
      </c>
      <c r="AJ74" s="2">
        <v>1.875</v>
      </c>
      <c r="AK74" s="2">
        <v>1.869</v>
      </c>
      <c r="AL74" s="2">
        <v>1.8759999999999999</v>
      </c>
      <c r="AM74" s="2">
        <v>1.869</v>
      </c>
      <c r="AN74" s="2">
        <v>1.8680000000000001</v>
      </c>
      <c r="AO74" s="2">
        <v>1.871</v>
      </c>
    </row>
    <row r="75" spans="1:42" ht="15.75" customHeight="1" x14ac:dyDescent="0.25">
      <c r="A75" s="2">
        <v>259</v>
      </c>
      <c r="B75" s="2">
        <v>1.589</v>
      </c>
      <c r="C75" s="2">
        <v>1.361</v>
      </c>
      <c r="D75" s="2">
        <v>1.1930000000000001</v>
      </c>
      <c r="E75" s="2">
        <v>1.0960000000000001</v>
      </c>
      <c r="F75" s="2">
        <v>1.0169999999999999</v>
      </c>
      <c r="G75" s="2">
        <v>0.93200000000000005</v>
      </c>
      <c r="H75" s="2">
        <v>0.87</v>
      </c>
      <c r="I75" s="2">
        <v>0.83899999999999997</v>
      </c>
      <c r="J75" s="2">
        <v>0.81699999999999995</v>
      </c>
      <c r="K75" s="2">
        <v>0.86</v>
      </c>
      <c r="N75" s="83"/>
      <c r="P75" s="2">
        <v>259</v>
      </c>
      <c r="Q75" s="2">
        <v>1.4750000000000001</v>
      </c>
      <c r="R75" s="2">
        <v>1.4370000000000001</v>
      </c>
      <c r="S75" s="2">
        <v>1.381</v>
      </c>
      <c r="T75" s="2">
        <v>1.337</v>
      </c>
      <c r="U75" s="2">
        <v>1.337</v>
      </c>
      <c r="V75" s="2">
        <v>1.3</v>
      </c>
      <c r="W75" s="2">
        <v>1.3260000000000001</v>
      </c>
      <c r="X75" s="2">
        <v>1.284</v>
      </c>
      <c r="Y75" s="2">
        <v>1.2450000000000001</v>
      </c>
      <c r="Z75" s="2">
        <v>1.304</v>
      </c>
      <c r="AC75" s="83"/>
      <c r="AE75" s="2">
        <v>259</v>
      </c>
      <c r="AF75" s="2">
        <v>1.698</v>
      </c>
      <c r="AG75" s="2">
        <v>1.6919999999999999</v>
      </c>
      <c r="AH75" s="2">
        <v>1.6830000000000001</v>
      </c>
      <c r="AI75" s="2">
        <v>1.6859999999999999</v>
      </c>
      <c r="AJ75" s="2">
        <v>1.6839999999999999</v>
      </c>
      <c r="AK75" s="2">
        <v>1.681</v>
      </c>
      <c r="AL75" s="2">
        <v>1.69</v>
      </c>
      <c r="AM75" s="2">
        <v>1.6879999999999999</v>
      </c>
      <c r="AN75" s="2">
        <v>1.6910000000000001</v>
      </c>
      <c r="AO75" s="2">
        <v>1.6990000000000001</v>
      </c>
    </row>
    <row r="76" spans="1:42" ht="15.75" customHeight="1" x14ac:dyDescent="0.25">
      <c r="A76" s="2">
        <v>260</v>
      </c>
      <c r="B76" s="2">
        <v>1.419</v>
      </c>
      <c r="C76" s="2">
        <v>1.2230000000000001</v>
      </c>
      <c r="D76" s="2">
        <v>1.0720000000000001</v>
      </c>
      <c r="E76" s="2">
        <v>0.98899999999999999</v>
      </c>
      <c r="F76" s="2">
        <v>0.91900000000000004</v>
      </c>
      <c r="G76" s="2">
        <v>0.84499999999999997</v>
      </c>
      <c r="H76" s="2">
        <v>0.79100000000000004</v>
      </c>
      <c r="I76" s="2">
        <v>0.76600000000000001</v>
      </c>
      <c r="J76" s="2">
        <v>0.75</v>
      </c>
      <c r="K76" s="2">
        <v>0.79300000000000004</v>
      </c>
      <c r="N76" s="83"/>
      <c r="P76" s="2">
        <v>260</v>
      </c>
      <c r="Q76" s="2">
        <v>1.3169999999999999</v>
      </c>
      <c r="R76" s="2">
        <v>1.2889999999999999</v>
      </c>
      <c r="S76" s="2">
        <v>1.244</v>
      </c>
      <c r="T76" s="2">
        <v>1.2090000000000001</v>
      </c>
      <c r="U76" s="2">
        <v>1.208</v>
      </c>
      <c r="V76" s="2">
        <v>1.179</v>
      </c>
      <c r="W76" s="2">
        <v>1.202</v>
      </c>
      <c r="X76" s="2">
        <v>1.17</v>
      </c>
      <c r="Y76" s="2">
        <v>1.141</v>
      </c>
      <c r="Z76" s="2">
        <v>1.1970000000000001</v>
      </c>
      <c r="AC76" s="83"/>
      <c r="AE76" s="2">
        <v>260</v>
      </c>
      <c r="AF76" s="2">
        <v>1.5149999999999999</v>
      </c>
      <c r="AG76" s="2">
        <v>1.512</v>
      </c>
      <c r="AH76" s="2">
        <v>1.5089999999999999</v>
      </c>
      <c r="AI76" s="2">
        <v>1.5109999999999999</v>
      </c>
      <c r="AJ76" s="2">
        <v>1.5069999999999999</v>
      </c>
      <c r="AK76" s="2">
        <v>1.506</v>
      </c>
      <c r="AL76" s="2">
        <v>1.5189999999999999</v>
      </c>
      <c r="AM76" s="2">
        <v>1.522</v>
      </c>
      <c r="AN76" s="2">
        <v>1.524</v>
      </c>
      <c r="AO76" s="2">
        <v>1.5389999999999999</v>
      </c>
    </row>
    <row r="77" spans="1:42" ht="15.75" customHeight="1" x14ac:dyDescent="0.25">
      <c r="A77" s="2">
        <v>261</v>
      </c>
      <c r="B77" s="2">
        <v>1.2490000000000001</v>
      </c>
      <c r="C77" s="2">
        <v>1.08</v>
      </c>
      <c r="D77" s="2">
        <v>0.95099999999999996</v>
      </c>
      <c r="E77" s="2">
        <v>0.88</v>
      </c>
      <c r="F77" s="2">
        <v>0.81899999999999995</v>
      </c>
      <c r="G77" s="2">
        <v>0.75700000000000001</v>
      </c>
      <c r="H77" s="2">
        <v>0.71199999999999997</v>
      </c>
      <c r="I77" s="2">
        <v>0.69399999999999995</v>
      </c>
      <c r="J77" s="2">
        <v>0.68200000000000005</v>
      </c>
      <c r="K77" s="2">
        <v>0.72599999999999998</v>
      </c>
      <c r="N77" s="83"/>
      <c r="P77" s="2">
        <v>261</v>
      </c>
      <c r="Q77" s="2">
        <v>1.157</v>
      </c>
      <c r="R77" s="2">
        <v>1.141</v>
      </c>
      <c r="S77" s="2">
        <v>1.107</v>
      </c>
      <c r="T77" s="2">
        <v>1.0780000000000001</v>
      </c>
      <c r="U77" s="2">
        <v>1.077</v>
      </c>
      <c r="V77" s="2">
        <v>1.0569999999999999</v>
      </c>
      <c r="W77" s="2">
        <v>1.08</v>
      </c>
      <c r="X77" s="2">
        <v>1.0580000000000001</v>
      </c>
      <c r="Y77" s="2">
        <v>1.0349999999999999</v>
      </c>
      <c r="Z77" s="2">
        <v>1.089</v>
      </c>
      <c r="AC77" s="83"/>
      <c r="AE77" s="2">
        <v>261</v>
      </c>
      <c r="AF77" s="2">
        <v>1.333</v>
      </c>
      <c r="AG77" s="2">
        <v>1.3320000000000001</v>
      </c>
      <c r="AH77" s="2">
        <v>1.333</v>
      </c>
      <c r="AI77" s="2">
        <v>1.333</v>
      </c>
      <c r="AJ77" s="2">
        <v>1.331</v>
      </c>
      <c r="AK77" s="2">
        <v>1.33</v>
      </c>
      <c r="AL77" s="2">
        <v>1.351</v>
      </c>
      <c r="AM77" s="2">
        <v>1.357</v>
      </c>
      <c r="AN77" s="2">
        <v>1.359</v>
      </c>
      <c r="AO77" s="2">
        <v>1.38</v>
      </c>
    </row>
    <row r="78" spans="1:42" ht="15.75" customHeight="1" x14ac:dyDescent="0.25">
      <c r="A78" s="2">
        <v>262</v>
      </c>
      <c r="B78" s="2">
        <v>1.089</v>
      </c>
      <c r="C78" s="2">
        <v>0.94799999999999995</v>
      </c>
      <c r="D78" s="2">
        <v>0.84099999999999997</v>
      </c>
      <c r="E78" s="2">
        <v>0.77800000000000002</v>
      </c>
      <c r="F78" s="2">
        <v>0.72599999999999998</v>
      </c>
      <c r="G78" s="2">
        <v>0.67400000000000004</v>
      </c>
      <c r="H78" s="2">
        <v>0.63900000000000001</v>
      </c>
      <c r="I78" s="2">
        <v>0.627</v>
      </c>
      <c r="J78" s="2">
        <v>0.61799999999999999</v>
      </c>
      <c r="K78" s="2">
        <v>0.66200000000000003</v>
      </c>
      <c r="N78" s="83"/>
      <c r="P78" s="2">
        <v>262</v>
      </c>
      <c r="Q78" s="2">
        <v>1.006</v>
      </c>
      <c r="R78" s="2">
        <v>1.004</v>
      </c>
      <c r="S78" s="2">
        <v>0.98</v>
      </c>
      <c r="T78" s="2">
        <v>0.95399999999999996</v>
      </c>
      <c r="U78" s="2">
        <v>0.95599999999999996</v>
      </c>
      <c r="V78" s="2">
        <v>0.94199999999999995</v>
      </c>
      <c r="W78" s="2">
        <v>0.96799999999999997</v>
      </c>
      <c r="X78" s="2">
        <v>0.95299999999999996</v>
      </c>
      <c r="Y78" s="2">
        <v>0.93600000000000005</v>
      </c>
      <c r="Z78" s="2">
        <v>0.98799999999999999</v>
      </c>
      <c r="AC78" s="83"/>
      <c r="AE78" s="2">
        <v>262</v>
      </c>
      <c r="AF78" s="2">
        <v>1.161</v>
      </c>
      <c r="AG78" s="2">
        <v>1.169</v>
      </c>
      <c r="AH78" s="2">
        <v>1.169</v>
      </c>
      <c r="AI78" s="2">
        <v>1.1679999999999999</v>
      </c>
      <c r="AJ78" s="2">
        <v>1.167</v>
      </c>
      <c r="AK78" s="2">
        <v>1.167</v>
      </c>
      <c r="AL78" s="2">
        <v>1.1970000000000001</v>
      </c>
      <c r="AM78" s="2">
        <v>1.2030000000000001</v>
      </c>
      <c r="AN78" s="2">
        <v>1.2070000000000001</v>
      </c>
      <c r="AO78" s="2">
        <v>1.236</v>
      </c>
    </row>
    <row r="79" spans="1:42" ht="15.75" customHeight="1" x14ac:dyDescent="0.25">
      <c r="A79" s="2">
        <v>263</v>
      </c>
      <c r="B79" s="2">
        <v>0.95799999999999996</v>
      </c>
      <c r="C79" s="2">
        <v>0.84199999999999997</v>
      </c>
      <c r="D79" s="2">
        <v>0.75</v>
      </c>
      <c r="E79" s="2">
        <v>0.69499999999999995</v>
      </c>
      <c r="F79" s="2">
        <v>0.65200000000000002</v>
      </c>
      <c r="G79" s="2">
        <v>0.60799999999999998</v>
      </c>
      <c r="H79" s="2">
        <v>0.58099999999999996</v>
      </c>
      <c r="I79" s="2">
        <v>0.57199999999999995</v>
      </c>
      <c r="J79" s="2">
        <v>0.56699999999999995</v>
      </c>
      <c r="K79" s="2">
        <v>0.61099999999999999</v>
      </c>
      <c r="N79" s="83"/>
      <c r="P79" s="2">
        <v>263</v>
      </c>
      <c r="Q79" s="2">
        <v>0.88400000000000001</v>
      </c>
      <c r="R79" s="2">
        <v>0.89500000000000002</v>
      </c>
      <c r="S79" s="2">
        <v>0.875</v>
      </c>
      <c r="T79" s="2">
        <v>0.85399999999999998</v>
      </c>
      <c r="U79" s="2">
        <v>0.85699999999999998</v>
      </c>
      <c r="V79" s="2">
        <v>0.85099999999999998</v>
      </c>
      <c r="W79" s="2">
        <v>0.877</v>
      </c>
      <c r="X79" s="2">
        <v>0.86699999999999999</v>
      </c>
      <c r="Y79" s="2">
        <v>0.85599999999999998</v>
      </c>
      <c r="Z79" s="2">
        <v>0.90700000000000003</v>
      </c>
      <c r="AC79" s="83"/>
      <c r="AE79" s="2">
        <v>263</v>
      </c>
      <c r="AF79" s="2">
        <v>1.022</v>
      </c>
      <c r="AG79" s="2">
        <v>1.036</v>
      </c>
      <c r="AH79" s="2">
        <v>1.034</v>
      </c>
      <c r="AI79" s="2">
        <v>1.0349999999999999</v>
      </c>
      <c r="AJ79" s="2">
        <v>1.0349999999999999</v>
      </c>
      <c r="AK79" s="2">
        <v>1.0369999999999999</v>
      </c>
      <c r="AL79" s="2">
        <v>1.0720000000000001</v>
      </c>
      <c r="AM79" s="2">
        <v>1.0780000000000001</v>
      </c>
      <c r="AN79" s="2">
        <v>1.083</v>
      </c>
      <c r="AO79" s="2">
        <v>1.117</v>
      </c>
    </row>
    <row r="80" spans="1:42" ht="15.75" customHeight="1" x14ac:dyDescent="0.25">
      <c r="A80" s="2">
        <v>264</v>
      </c>
      <c r="B80" s="2">
        <v>0.875</v>
      </c>
      <c r="C80" s="2">
        <v>0.77500000000000002</v>
      </c>
      <c r="D80" s="2">
        <v>0.69199999999999995</v>
      </c>
      <c r="E80" s="2">
        <v>0.64300000000000002</v>
      </c>
      <c r="F80" s="2">
        <v>0.60399999999999998</v>
      </c>
      <c r="G80" s="2">
        <v>0.56599999999999995</v>
      </c>
      <c r="H80" s="2">
        <v>0.54400000000000004</v>
      </c>
      <c r="I80" s="2">
        <v>0.53700000000000003</v>
      </c>
      <c r="J80" s="2">
        <v>0.53500000000000003</v>
      </c>
      <c r="K80" s="2">
        <v>0.57799999999999996</v>
      </c>
      <c r="N80" s="83"/>
      <c r="P80" s="2">
        <v>264</v>
      </c>
      <c r="Q80" s="2">
        <v>0.80700000000000005</v>
      </c>
      <c r="R80" s="2">
        <v>0.82399999999999995</v>
      </c>
      <c r="S80" s="2">
        <v>0.80900000000000005</v>
      </c>
      <c r="T80" s="2">
        <v>0.79200000000000004</v>
      </c>
      <c r="U80" s="2">
        <v>0.79500000000000004</v>
      </c>
      <c r="V80" s="2">
        <v>0.79400000000000004</v>
      </c>
      <c r="W80" s="2">
        <v>0.81899999999999995</v>
      </c>
      <c r="X80" s="2">
        <v>0.81299999999999994</v>
      </c>
      <c r="Y80" s="2">
        <v>0.80500000000000005</v>
      </c>
      <c r="Z80" s="2">
        <v>0.85699999999999998</v>
      </c>
      <c r="AC80" s="83"/>
      <c r="AE80" s="2">
        <v>264</v>
      </c>
      <c r="AF80" s="2">
        <v>0.93500000000000005</v>
      </c>
      <c r="AG80" s="2">
        <v>0.95</v>
      </c>
      <c r="AH80" s="2">
        <v>0.95</v>
      </c>
      <c r="AI80" s="2">
        <v>0.95099999999999996</v>
      </c>
      <c r="AJ80" s="2">
        <v>0.95099999999999996</v>
      </c>
      <c r="AK80" s="2">
        <v>0.95599999999999996</v>
      </c>
      <c r="AL80" s="2">
        <v>0.99199999999999999</v>
      </c>
      <c r="AM80" s="2">
        <v>1</v>
      </c>
      <c r="AN80" s="2">
        <v>1.0049999999999999</v>
      </c>
      <c r="AO80" s="2">
        <v>1.0409999999999999</v>
      </c>
    </row>
    <row r="81" spans="1:41" ht="15.75" customHeight="1" x14ac:dyDescent="0.25">
      <c r="A81" s="2">
        <v>265</v>
      </c>
      <c r="B81" s="2">
        <v>0.83299999999999996</v>
      </c>
      <c r="C81" s="2">
        <v>0.74099999999999999</v>
      </c>
      <c r="D81" s="2">
        <v>0.66200000000000003</v>
      </c>
      <c r="E81" s="2">
        <v>0.61699999999999999</v>
      </c>
      <c r="F81" s="2">
        <v>0.57999999999999996</v>
      </c>
      <c r="G81" s="2">
        <v>0.54500000000000004</v>
      </c>
      <c r="H81" s="2">
        <v>0.52400000000000002</v>
      </c>
      <c r="I81" s="2">
        <v>0.51900000000000002</v>
      </c>
      <c r="J81" s="2">
        <v>0.51800000000000002</v>
      </c>
      <c r="K81" s="2">
        <v>0.56200000000000006</v>
      </c>
      <c r="N81" s="83"/>
      <c r="P81" s="2">
        <v>265</v>
      </c>
      <c r="Q81" s="2">
        <v>0.76800000000000002</v>
      </c>
      <c r="R81" s="2">
        <v>0.78800000000000003</v>
      </c>
      <c r="S81" s="2">
        <v>0.77500000000000002</v>
      </c>
      <c r="T81" s="2">
        <v>0.75900000000000001</v>
      </c>
      <c r="U81" s="2">
        <v>0.76200000000000001</v>
      </c>
      <c r="V81" s="2">
        <v>0.76300000000000001</v>
      </c>
      <c r="W81" s="2">
        <v>0.78800000000000003</v>
      </c>
      <c r="X81" s="2">
        <v>0.78400000000000003</v>
      </c>
      <c r="Y81" s="2">
        <v>0.77800000000000002</v>
      </c>
      <c r="Z81" s="2">
        <v>0.82899999999999996</v>
      </c>
      <c r="AC81" s="83"/>
      <c r="AE81" s="2">
        <v>265</v>
      </c>
      <c r="AF81" s="2">
        <v>0.89100000000000001</v>
      </c>
      <c r="AG81" s="2">
        <v>0.90600000000000003</v>
      </c>
      <c r="AH81" s="2">
        <v>0.90600000000000003</v>
      </c>
      <c r="AI81" s="2">
        <v>0.90900000000000003</v>
      </c>
      <c r="AJ81" s="2">
        <v>0.90900000000000003</v>
      </c>
      <c r="AK81" s="2">
        <v>0.91400000000000003</v>
      </c>
      <c r="AL81" s="2">
        <v>0.95199999999999996</v>
      </c>
      <c r="AM81" s="2">
        <v>0.96</v>
      </c>
      <c r="AN81" s="2">
        <v>0.96499999999999997</v>
      </c>
      <c r="AO81" s="2">
        <v>1.0029999999999999</v>
      </c>
    </row>
    <row r="82" spans="1:41" ht="15.75" customHeight="1" x14ac:dyDescent="0.25">
      <c r="A82" s="2">
        <v>266</v>
      </c>
      <c r="B82" s="2">
        <v>0.79700000000000004</v>
      </c>
      <c r="C82" s="2">
        <v>0.71099999999999997</v>
      </c>
      <c r="D82" s="2">
        <v>0.63700000000000001</v>
      </c>
      <c r="E82" s="2">
        <v>0.59399999999999997</v>
      </c>
      <c r="F82" s="2">
        <v>0.55900000000000005</v>
      </c>
      <c r="G82" s="2">
        <v>0.52700000000000002</v>
      </c>
      <c r="H82" s="2">
        <v>0.50700000000000001</v>
      </c>
      <c r="I82" s="2">
        <v>0.504</v>
      </c>
      <c r="J82" s="2">
        <v>0.503</v>
      </c>
      <c r="K82" s="2">
        <v>0.54800000000000004</v>
      </c>
      <c r="N82" s="83"/>
      <c r="P82" s="2">
        <v>266</v>
      </c>
      <c r="Q82" s="2">
        <v>0.73399999999999999</v>
      </c>
      <c r="R82" s="2">
        <v>0.75600000000000001</v>
      </c>
      <c r="S82" s="2">
        <v>0.745</v>
      </c>
      <c r="T82" s="2">
        <v>0.73099999999999998</v>
      </c>
      <c r="U82" s="2">
        <v>0.73499999999999999</v>
      </c>
      <c r="V82" s="2">
        <v>0.73699999999999999</v>
      </c>
      <c r="W82" s="2">
        <v>0.76200000000000001</v>
      </c>
      <c r="X82" s="2">
        <v>0.76</v>
      </c>
      <c r="Y82" s="2">
        <v>0.755</v>
      </c>
      <c r="Z82" s="2">
        <v>0.80600000000000005</v>
      </c>
      <c r="AC82" s="83"/>
      <c r="AE82" s="2">
        <v>266</v>
      </c>
      <c r="AF82" s="2">
        <v>0.85199999999999998</v>
      </c>
      <c r="AG82" s="2">
        <v>0.86899999999999999</v>
      </c>
      <c r="AH82" s="2">
        <v>0.86899999999999999</v>
      </c>
      <c r="AI82" s="2">
        <v>0.871</v>
      </c>
      <c r="AJ82" s="2">
        <v>0.873</v>
      </c>
      <c r="AK82" s="2">
        <v>0.877</v>
      </c>
      <c r="AL82" s="2">
        <v>0.91600000000000004</v>
      </c>
      <c r="AM82" s="2">
        <v>0.92500000000000004</v>
      </c>
      <c r="AN82" s="2">
        <v>0.93100000000000005</v>
      </c>
      <c r="AO82" s="2">
        <v>0.97</v>
      </c>
    </row>
    <row r="83" spans="1:41" ht="15.75" customHeight="1" x14ac:dyDescent="0.25">
      <c r="A83" s="2">
        <v>267</v>
      </c>
      <c r="B83" s="2">
        <v>0.75700000000000001</v>
      </c>
      <c r="C83" s="2">
        <v>0.67800000000000005</v>
      </c>
      <c r="D83" s="2">
        <v>0.60899999999999999</v>
      </c>
      <c r="E83" s="2">
        <v>0.56899999999999995</v>
      </c>
      <c r="F83" s="2">
        <v>0.53700000000000003</v>
      </c>
      <c r="G83" s="2">
        <v>0.50700000000000001</v>
      </c>
      <c r="H83" s="2">
        <v>0.49</v>
      </c>
      <c r="I83" s="2">
        <v>0.48699999999999999</v>
      </c>
      <c r="J83" s="2">
        <v>0.48799999999999999</v>
      </c>
      <c r="K83" s="2">
        <v>0.53200000000000003</v>
      </c>
      <c r="N83" s="83"/>
      <c r="P83" s="2">
        <v>267</v>
      </c>
      <c r="Q83" s="2">
        <v>0.69699999999999995</v>
      </c>
      <c r="R83" s="2">
        <v>0.72299999999999998</v>
      </c>
      <c r="S83" s="2">
        <v>0.71399999999999997</v>
      </c>
      <c r="T83" s="2">
        <v>0.70099999999999996</v>
      </c>
      <c r="U83" s="2">
        <v>0.70599999999999996</v>
      </c>
      <c r="V83" s="2">
        <v>0.71</v>
      </c>
      <c r="W83" s="2">
        <v>0.73399999999999999</v>
      </c>
      <c r="X83" s="2">
        <v>0.73399999999999999</v>
      </c>
      <c r="Y83" s="2">
        <v>0.73099999999999998</v>
      </c>
      <c r="Z83" s="2">
        <v>0.78200000000000003</v>
      </c>
      <c r="AC83" s="83"/>
      <c r="AE83" s="2">
        <v>267</v>
      </c>
      <c r="AF83" s="2">
        <v>0.80900000000000005</v>
      </c>
      <c r="AG83" s="2">
        <v>0.82799999999999996</v>
      </c>
      <c r="AH83" s="2">
        <v>0.82799999999999996</v>
      </c>
      <c r="AI83" s="2">
        <v>0.83099999999999996</v>
      </c>
      <c r="AJ83" s="2">
        <v>0.83299999999999996</v>
      </c>
      <c r="AK83" s="2">
        <v>0.83699999999999997</v>
      </c>
      <c r="AL83" s="2">
        <v>0.878</v>
      </c>
      <c r="AM83" s="2">
        <v>0.88700000000000001</v>
      </c>
      <c r="AN83" s="2">
        <v>0.89400000000000002</v>
      </c>
      <c r="AO83" s="2">
        <v>0.93400000000000005</v>
      </c>
    </row>
    <row r="84" spans="1:41" ht="15.75" customHeight="1" x14ac:dyDescent="0.25">
      <c r="A84" s="2">
        <v>268</v>
      </c>
      <c r="B84" s="2">
        <v>0.72699999999999998</v>
      </c>
      <c r="C84" s="2">
        <v>0.65400000000000003</v>
      </c>
      <c r="D84" s="2">
        <v>0.58799999999999997</v>
      </c>
      <c r="E84" s="2">
        <v>0.55100000000000005</v>
      </c>
      <c r="F84" s="2">
        <v>0.52100000000000002</v>
      </c>
      <c r="G84" s="2">
        <v>0.49199999999999999</v>
      </c>
      <c r="H84" s="2">
        <v>0.47699999999999998</v>
      </c>
      <c r="I84" s="2">
        <v>0.47499999999999998</v>
      </c>
      <c r="J84" s="2">
        <v>0.47699999999999998</v>
      </c>
      <c r="K84" s="2">
        <v>0.52100000000000002</v>
      </c>
      <c r="N84" s="83"/>
      <c r="P84" s="2">
        <v>268</v>
      </c>
      <c r="Q84" s="2">
        <v>0.66800000000000004</v>
      </c>
      <c r="R84" s="2">
        <v>0.69699999999999995</v>
      </c>
      <c r="S84" s="2">
        <v>0.69</v>
      </c>
      <c r="T84" s="2">
        <v>0.67900000000000005</v>
      </c>
      <c r="U84" s="2">
        <v>0.68300000000000005</v>
      </c>
      <c r="V84" s="2">
        <v>0.68899999999999995</v>
      </c>
      <c r="W84" s="2">
        <v>0.71299999999999997</v>
      </c>
      <c r="X84" s="2">
        <v>0.71499999999999997</v>
      </c>
      <c r="Y84" s="2">
        <v>0.71299999999999997</v>
      </c>
      <c r="Z84" s="2">
        <v>0.76300000000000001</v>
      </c>
      <c r="AC84" s="83"/>
      <c r="AE84" s="2">
        <v>268</v>
      </c>
      <c r="AF84" s="2">
        <v>0.77700000000000002</v>
      </c>
      <c r="AG84" s="2">
        <v>0.79700000000000004</v>
      </c>
      <c r="AH84" s="2">
        <v>0.79800000000000004</v>
      </c>
      <c r="AI84" s="2">
        <v>0.80100000000000005</v>
      </c>
      <c r="AJ84" s="2">
        <v>0.80300000000000005</v>
      </c>
      <c r="AK84" s="2">
        <v>0.80700000000000005</v>
      </c>
      <c r="AL84" s="2">
        <v>0.85</v>
      </c>
      <c r="AM84" s="2">
        <v>0.86</v>
      </c>
      <c r="AN84" s="2">
        <v>0.86699999999999999</v>
      </c>
      <c r="AO84" s="2">
        <v>0.90800000000000003</v>
      </c>
    </row>
    <row r="85" spans="1:41" ht="15.75" customHeight="1" x14ac:dyDescent="0.25">
      <c r="A85" s="2">
        <v>269</v>
      </c>
      <c r="B85" s="2">
        <v>0.69</v>
      </c>
      <c r="C85" s="2">
        <v>0.624</v>
      </c>
      <c r="D85" s="2">
        <v>0.56299999999999994</v>
      </c>
      <c r="E85" s="2">
        <v>0.52800000000000002</v>
      </c>
      <c r="F85" s="2">
        <v>0.5</v>
      </c>
      <c r="G85" s="2">
        <v>0.47399999999999998</v>
      </c>
      <c r="H85" s="2">
        <v>0.46</v>
      </c>
      <c r="I85" s="2">
        <v>0.46100000000000002</v>
      </c>
      <c r="J85" s="2">
        <v>0.46300000000000002</v>
      </c>
      <c r="K85" s="2">
        <v>0.50700000000000001</v>
      </c>
      <c r="N85" s="83"/>
      <c r="P85" s="2">
        <v>269</v>
      </c>
      <c r="Q85" s="2">
        <v>0.63400000000000001</v>
      </c>
      <c r="R85" s="2">
        <v>0.66500000000000004</v>
      </c>
      <c r="S85" s="2">
        <v>0.66100000000000003</v>
      </c>
      <c r="T85" s="2">
        <v>0.65100000000000002</v>
      </c>
      <c r="U85" s="2">
        <v>0.65600000000000003</v>
      </c>
      <c r="V85" s="2">
        <v>0.66300000000000003</v>
      </c>
      <c r="W85" s="2">
        <v>0.68700000000000006</v>
      </c>
      <c r="X85" s="2">
        <v>0.69099999999999995</v>
      </c>
      <c r="Y85" s="2">
        <v>0.69199999999999995</v>
      </c>
      <c r="Z85" s="2">
        <v>0.74099999999999999</v>
      </c>
      <c r="AC85" s="83"/>
      <c r="AE85" s="2">
        <v>269</v>
      </c>
      <c r="AF85" s="2">
        <v>0.73599999999999999</v>
      </c>
      <c r="AG85" s="2">
        <v>0.75800000000000001</v>
      </c>
      <c r="AH85" s="2">
        <v>0.76</v>
      </c>
      <c r="AI85" s="2">
        <v>0.76300000000000001</v>
      </c>
      <c r="AJ85" s="2">
        <v>0.76500000000000001</v>
      </c>
      <c r="AK85" s="2">
        <v>0.77</v>
      </c>
      <c r="AL85" s="2">
        <v>0.81399999999999995</v>
      </c>
      <c r="AM85" s="2">
        <v>0.82499999999999996</v>
      </c>
      <c r="AN85" s="2">
        <v>0.83199999999999996</v>
      </c>
      <c r="AO85" s="2">
        <v>0.875</v>
      </c>
    </row>
    <row r="86" spans="1:41" ht="15.75" customHeight="1" x14ac:dyDescent="0.25">
      <c r="A86" s="2">
        <v>270</v>
      </c>
      <c r="B86" s="2">
        <v>0.63600000000000001</v>
      </c>
      <c r="C86" s="2">
        <v>0.57999999999999996</v>
      </c>
      <c r="D86" s="2">
        <v>0.52700000000000002</v>
      </c>
      <c r="E86" s="2">
        <v>0.495</v>
      </c>
      <c r="F86" s="2">
        <v>0.47</v>
      </c>
      <c r="G86" s="2">
        <v>0.44700000000000001</v>
      </c>
      <c r="H86" s="2">
        <v>0.437</v>
      </c>
      <c r="I86" s="2">
        <v>0.439</v>
      </c>
      <c r="J86" s="2">
        <v>0.443</v>
      </c>
      <c r="K86" s="2">
        <v>0.48699999999999999</v>
      </c>
      <c r="N86" s="83"/>
      <c r="P86" s="2">
        <v>270</v>
      </c>
      <c r="Q86" s="2">
        <v>0.58399999999999996</v>
      </c>
      <c r="R86" s="2">
        <v>0.62</v>
      </c>
      <c r="S86" s="2">
        <v>0.61899999999999999</v>
      </c>
      <c r="T86" s="2">
        <v>0.61099999999999999</v>
      </c>
      <c r="U86" s="2">
        <v>0.61599999999999999</v>
      </c>
      <c r="V86" s="2">
        <v>0.626</v>
      </c>
      <c r="W86" s="2">
        <v>0.65100000000000002</v>
      </c>
      <c r="X86" s="2">
        <v>0.65700000000000003</v>
      </c>
      <c r="Y86" s="2">
        <v>0.66</v>
      </c>
      <c r="Z86" s="2">
        <v>0.70799999999999996</v>
      </c>
      <c r="AC86" s="83"/>
      <c r="AE86" s="2">
        <v>270</v>
      </c>
      <c r="AF86" s="2">
        <v>0.67900000000000005</v>
      </c>
      <c r="AG86" s="2">
        <v>0.70299999999999996</v>
      </c>
      <c r="AH86" s="2">
        <v>0.70599999999999996</v>
      </c>
      <c r="AI86" s="2">
        <v>0.70799999999999996</v>
      </c>
      <c r="AJ86" s="2">
        <v>0.71</v>
      </c>
      <c r="AK86" s="2">
        <v>0.71599999999999997</v>
      </c>
      <c r="AL86" s="2">
        <v>0.76400000000000001</v>
      </c>
      <c r="AM86" s="2">
        <v>0.77500000000000002</v>
      </c>
      <c r="AN86" s="2">
        <v>0.78200000000000003</v>
      </c>
      <c r="AO86" s="2">
        <v>0.82799999999999996</v>
      </c>
    </row>
    <row r="87" spans="1:41" ht="15.75" customHeight="1" x14ac:dyDescent="0.25">
      <c r="A87" s="2">
        <v>271</v>
      </c>
      <c r="B87" s="2">
        <v>0.59399999999999997</v>
      </c>
      <c r="C87" s="2">
        <v>0.54700000000000004</v>
      </c>
      <c r="D87" s="2">
        <v>0.498</v>
      </c>
      <c r="E87" s="2">
        <v>0.47</v>
      </c>
      <c r="F87" s="2">
        <v>0.44700000000000001</v>
      </c>
      <c r="G87" s="2">
        <v>0.42699999999999999</v>
      </c>
      <c r="H87" s="2">
        <v>0.42</v>
      </c>
      <c r="I87" s="2">
        <v>0.42299999999999999</v>
      </c>
      <c r="J87" s="2">
        <v>0.42699999999999999</v>
      </c>
      <c r="K87" s="2">
        <v>0.47099999999999997</v>
      </c>
      <c r="N87" s="83"/>
      <c r="P87" s="2">
        <v>271</v>
      </c>
      <c r="Q87" s="2">
        <v>0.54500000000000004</v>
      </c>
      <c r="R87" s="2">
        <v>0.58599999999999997</v>
      </c>
      <c r="S87" s="2">
        <v>0.58699999999999997</v>
      </c>
      <c r="T87" s="2">
        <v>0.57999999999999996</v>
      </c>
      <c r="U87" s="2">
        <v>0.58599999999999997</v>
      </c>
      <c r="V87" s="2">
        <v>0.59799999999999998</v>
      </c>
      <c r="W87" s="2">
        <v>0.622</v>
      </c>
      <c r="X87" s="2">
        <v>0.63</v>
      </c>
      <c r="Y87" s="2">
        <v>0.63600000000000001</v>
      </c>
      <c r="Z87" s="2">
        <v>0.68300000000000005</v>
      </c>
      <c r="AC87" s="83"/>
      <c r="AE87" s="2">
        <v>271</v>
      </c>
      <c r="AF87" s="2">
        <v>0.63500000000000001</v>
      </c>
      <c r="AG87" s="2">
        <v>0.66100000000000003</v>
      </c>
      <c r="AH87" s="2">
        <v>0.66300000000000003</v>
      </c>
      <c r="AI87" s="2">
        <v>0.66700000000000004</v>
      </c>
      <c r="AJ87" s="2">
        <v>0.66900000000000004</v>
      </c>
      <c r="AK87" s="2">
        <v>0.67600000000000005</v>
      </c>
      <c r="AL87" s="2">
        <v>0.72499999999999998</v>
      </c>
      <c r="AM87" s="2">
        <v>0.73599999999999999</v>
      </c>
      <c r="AN87" s="2">
        <v>0.74399999999999999</v>
      </c>
      <c r="AO87" s="2">
        <v>0.79100000000000004</v>
      </c>
    </row>
    <row r="88" spans="1:41" ht="15.75" customHeight="1" x14ac:dyDescent="0.25">
      <c r="A88" s="2">
        <v>272</v>
      </c>
      <c r="B88" s="2">
        <v>0.58499999999999996</v>
      </c>
      <c r="C88" s="2">
        <v>0.54</v>
      </c>
      <c r="D88" s="2">
        <v>0.49199999999999999</v>
      </c>
      <c r="E88" s="2">
        <v>0.46400000000000002</v>
      </c>
      <c r="F88" s="2">
        <v>0.443</v>
      </c>
      <c r="G88" s="2">
        <v>0.42299999999999999</v>
      </c>
      <c r="H88" s="2">
        <v>0.41599999999999998</v>
      </c>
      <c r="I88" s="2">
        <v>0.41899999999999998</v>
      </c>
      <c r="J88" s="2">
        <v>0.42399999999999999</v>
      </c>
      <c r="K88" s="2">
        <v>0.46800000000000003</v>
      </c>
      <c r="N88" s="83"/>
      <c r="P88" s="2">
        <v>272</v>
      </c>
      <c r="Q88" s="2">
        <v>0.53700000000000003</v>
      </c>
      <c r="R88" s="2">
        <v>0.57799999999999996</v>
      </c>
      <c r="S88" s="2">
        <v>0.57899999999999996</v>
      </c>
      <c r="T88" s="2">
        <v>0.57399999999999995</v>
      </c>
      <c r="U88" s="2">
        <v>0.57899999999999996</v>
      </c>
      <c r="V88" s="2">
        <v>0.59199999999999997</v>
      </c>
      <c r="W88" s="2">
        <v>0.61599999999999999</v>
      </c>
      <c r="X88" s="2">
        <v>0.624</v>
      </c>
      <c r="Y88" s="2">
        <v>0.63100000000000001</v>
      </c>
      <c r="Z88" s="2">
        <v>0.67800000000000005</v>
      </c>
      <c r="AC88" s="83"/>
      <c r="AE88" s="2">
        <v>272</v>
      </c>
      <c r="AF88" s="2">
        <v>0.625</v>
      </c>
      <c r="AG88" s="2">
        <v>0.65100000000000002</v>
      </c>
      <c r="AH88" s="2">
        <v>0.65400000000000003</v>
      </c>
      <c r="AI88" s="2">
        <v>0.65800000000000003</v>
      </c>
      <c r="AJ88" s="2">
        <v>0.66</v>
      </c>
      <c r="AK88" s="2">
        <v>0.66700000000000004</v>
      </c>
      <c r="AL88" s="2">
        <v>0.71699999999999997</v>
      </c>
      <c r="AM88" s="2">
        <v>0.72899999999999998</v>
      </c>
      <c r="AN88" s="2">
        <v>0.73699999999999999</v>
      </c>
      <c r="AO88" s="2">
        <v>0.78400000000000003</v>
      </c>
    </row>
    <row r="89" spans="1:41" ht="15.75" customHeight="1" x14ac:dyDescent="0.25">
      <c r="A89" s="2">
        <v>273</v>
      </c>
      <c r="B89" s="2">
        <v>0.60099999999999998</v>
      </c>
      <c r="C89" s="2">
        <v>0.55300000000000005</v>
      </c>
      <c r="D89" s="2">
        <v>0.504</v>
      </c>
      <c r="E89" s="2">
        <v>0.47499999999999998</v>
      </c>
      <c r="F89" s="2">
        <v>0.45200000000000001</v>
      </c>
      <c r="G89" s="2">
        <v>0.432</v>
      </c>
      <c r="H89" s="2">
        <v>0.42299999999999999</v>
      </c>
      <c r="I89" s="2">
        <v>0.42599999999999999</v>
      </c>
      <c r="J89" s="2">
        <v>0.43099999999999999</v>
      </c>
      <c r="K89" s="2">
        <v>0.47399999999999998</v>
      </c>
      <c r="N89" s="83"/>
      <c r="P89" s="2">
        <v>273</v>
      </c>
      <c r="Q89" s="2">
        <v>0.55200000000000005</v>
      </c>
      <c r="R89" s="2">
        <v>0.59199999999999997</v>
      </c>
      <c r="S89" s="2">
        <v>0.59299999999999997</v>
      </c>
      <c r="T89" s="2">
        <v>0.58599999999999997</v>
      </c>
      <c r="U89" s="2">
        <v>0.59099999999999997</v>
      </c>
      <c r="V89" s="2">
        <v>0.60299999999999998</v>
      </c>
      <c r="W89" s="2">
        <v>0.627</v>
      </c>
      <c r="X89" s="2">
        <v>0.63500000000000001</v>
      </c>
      <c r="Y89" s="2">
        <v>0.64200000000000002</v>
      </c>
      <c r="Z89" s="2">
        <v>0.68700000000000006</v>
      </c>
      <c r="AC89" s="83"/>
      <c r="AE89" s="2">
        <v>273</v>
      </c>
      <c r="AF89" s="2">
        <v>0.64200000000000002</v>
      </c>
      <c r="AG89" s="2">
        <v>0.66800000000000004</v>
      </c>
      <c r="AH89" s="2">
        <v>0.67100000000000004</v>
      </c>
      <c r="AI89" s="2">
        <v>0.67500000000000004</v>
      </c>
      <c r="AJ89" s="2">
        <v>0.67700000000000005</v>
      </c>
      <c r="AK89" s="2">
        <v>0.68300000000000005</v>
      </c>
      <c r="AL89" s="2">
        <v>0.73299999999999998</v>
      </c>
      <c r="AM89" s="2">
        <v>0.745</v>
      </c>
      <c r="AN89" s="2">
        <v>0.753</v>
      </c>
      <c r="AO89" s="2">
        <v>0.8</v>
      </c>
    </row>
    <row r="90" spans="1:41" ht="15.75" customHeight="1" x14ac:dyDescent="0.25">
      <c r="A90" s="2">
        <v>274</v>
      </c>
      <c r="B90" s="2">
        <v>0.623</v>
      </c>
      <c r="C90" s="2">
        <v>0.57199999999999995</v>
      </c>
      <c r="D90" s="2">
        <v>0.52</v>
      </c>
      <c r="E90" s="2">
        <v>0.48899999999999999</v>
      </c>
      <c r="F90" s="2">
        <v>0.46500000000000002</v>
      </c>
      <c r="G90" s="2">
        <v>0.443</v>
      </c>
      <c r="H90" s="2">
        <v>0.434</v>
      </c>
      <c r="I90" s="2">
        <v>0.436</v>
      </c>
      <c r="J90" s="2">
        <v>0.44</v>
      </c>
      <c r="K90" s="2">
        <v>0.48299999999999998</v>
      </c>
      <c r="N90" s="83"/>
      <c r="P90" s="2">
        <v>274</v>
      </c>
      <c r="Q90" s="2">
        <v>0.57299999999999995</v>
      </c>
      <c r="R90" s="2">
        <v>0.61099999999999999</v>
      </c>
      <c r="S90" s="2">
        <v>0.61099999999999999</v>
      </c>
      <c r="T90" s="2">
        <v>0.60399999999999998</v>
      </c>
      <c r="U90" s="2">
        <v>0.60799999999999998</v>
      </c>
      <c r="V90" s="2">
        <v>0.61899999999999999</v>
      </c>
      <c r="W90" s="2">
        <v>0.64300000000000002</v>
      </c>
      <c r="X90" s="2">
        <v>0.65</v>
      </c>
      <c r="Y90" s="2">
        <v>0.65500000000000003</v>
      </c>
      <c r="Z90" s="2">
        <v>0.70099999999999996</v>
      </c>
      <c r="AC90" s="83"/>
      <c r="AE90" s="2">
        <v>274</v>
      </c>
      <c r="AF90" s="2">
        <v>0.66500000000000004</v>
      </c>
      <c r="AG90" s="2">
        <v>0.69099999999999995</v>
      </c>
      <c r="AH90" s="2">
        <v>0.69399999999999995</v>
      </c>
      <c r="AI90" s="2">
        <v>0.69699999999999995</v>
      </c>
      <c r="AJ90" s="2">
        <v>0.69899999999999995</v>
      </c>
      <c r="AK90" s="2">
        <v>0.70599999999999996</v>
      </c>
      <c r="AL90" s="2">
        <v>0.755</v>
      </c>
      <c r="AM90" s="2">
        <v>0.76700000000000002</v>
      </c>
      <c r="AN90" s="2">
        <v>0.77500000000000002</v>
      </c>
      <c r="AO90" s="2">
        <v>0.82199999999999995</v>
      </c>
    </row>
    <row r="91" spans="1:41" ht="15.75" customHeight="1" x14ac:dyDescent="0.25">
      <c r="A91" s="2">
        <v>275</v>
      </c>
      <c r="B91" s="2">
        <v>0.64300000000000002</v>
      </c>
      <c r="C91" s="2">
        <v>0.58799999999999997</v>
      </c>
      <c r="D91" s="2">
        <v>0.53400000000000003</v>
      </c>
      <c r="E91" s="2">
        <v>0.502</v>
      </c>
      <c r="F91" s="2">
        <v>0.47699999999999998</v>
      </c>
      <c r="G91" s="2">
        <v>0.45400000000000001</v>
      </c>
      <c r="H91" s="2">
        <v>0.443</v>
      </c>
      <c r="I91" s="2">
        <v>0.44400000000000001</v>
      </c>
      <c r="J91" s="2">
        <v>0.44700000000000001</v>
      </c>
      <c r="K91" s="2">
        <v>0.49</v>
      </c>
      <c r="N91" s="83"/>
      <c r="P91" s="2">
        <v>275</v>
      </c>
      <c r="Q91" s="2">
        <v>0.59199999999999997</v>
      </c>
      <c r="R91" s="2">
        <v>0.628</v>
      </c>
      <c r="S91" s="2">
        <v>0.627</v>
      </c>
      <c r="T91" s="2">
        <v>0.61899999999999999</v>
      </c>
      <c r="U91" s="2">
        <v>0.623</v>
      </c>
      <c r="V91" s="2">
        <v>0.63300000000000001</v>
      </c>
      <c r="W91" s="2">
        <v>0.65700000000000003</v>
      </c>
      <c r="X91" s="2">
        <v>0.66300000000000003</v>
      </c>
      <c r="Y91" s="2">
        <v>0.66800000000000004</v>
      </c>
      <c r="Z91" s="2">
        <v>0.71399999999999997</v>
      </c>
      <c r="AC91" s="83"/>
      <c r="AE91" s="2">
        <v>275</v>
      </c>
      <c r="AF91" s="2">
        <v>0.68700000000000006</v>
      </c>
      <c r="AG91" s="2">
        <v>0.71199999999999997</v>
      </c>
      <c r="AH91" s="2">
        <v>0.71499999999999997</v>
      </c>
      <c r="AI91" s="2">
        <v>0.71699999999999997</v>
      </c>
      <c r="AJ91" s="2">
        <v>0.72</v>
      </c>
      <c r="AK91" s="2">
        <v>0.72699999999999998</v>
      </c>
      <c r="AL91" s="2">
        <v>0.77500000000000002</v>
      </c>
      <c r="AM91" s="2">
        <v>0.78700000000000003</v>
      </c>
      <c r="AN91" s="2">
        <v>0.79400000000000004</v>
      </c>
      <c r="AO91" s="2">
        <v>0.84</v>
      </c>
    </row>
    <row r="92" spans="1:41" ht="15.75" customHeight="1" x14ac:dyDescent="0.25">
      <c r="A92" s="2">
        <v>276</v>
      </c>
      <c r="B92" s="2">
        <v>0.65400000000000003</v>
      </c>
      <c r="C92" s="2">
        <v>0.59699999999999998</v>
      </c>
      <c r="D92" s="2">
        <v>0.54100000000000004</v>
      </c>
      <c r="E92" s="2">
        <v>0.50900000000000001</v>
      </c>
      <c r="F92" s="2">
        <v>0.48299999999999998</v>
      </c>
      <c r="G92" s="2">
        <v>0.45900000000000002</v>
      </c>
      <c r="H92" s="2">
        <v>0.44800000000000001</v>
      </c>
      <c r="I92" s="2">
        <v>0.44800000000000001</v>
      </c>
      <c r="J92" s="2">
        <v>0.45100000000000001</v>
      </c>
      <c r="K92" s="2">
        <v>0.49399999999999999</v>
      </c>
      <c r="N92" s="83"/>
      <c r="P92" s="2">
        <v>276</v>
      </c>
      <c r="Q92" s="2">
        <v>0.60199999999999998</v>
      </c>
      <c r="R92" s="2">
        <v>0.63700000000000001</v>
      </c>
      <c r="S92" s="2">
        <v>0.63500000000000001</v>
      </c>
      <c r="T92" s="2">
        <v>0.627</v>
      </c>
      <c r="U92" s="2">
        <v>0.63200000000000001</v>
      </c>
      <c r="V92" s="2">
        <v>0.64100000000000001</v>
      </c>
      <c r="W92" s="2">
        <v>0.66400000000000003</v>
      </c>
      <c r="X92" s="2">
        <v>0.66900000000000004</v>
      </c>
      <c r="Y92" s="2">
        <v>0.67400000000000004</v>
      </c>
      <c r="Z92" s="2">
        <v>0.72</v>
      </c>
      <c r="AC92" s="83"/>
      <c r="AE92" s="2">
        <v>276</v>
      </c>
      <c r="AF92" s="2">
        <v>0.69799999999999995</v>
      </c>
      <c r="AG92" s="2">
        <v>0.72299999999999998</v>
      </c>
      <c r="AH92" s="2">
        <v>0.72499999999999998</v>
      </c>
      <c r="AI92" s="2">
        <v>0.72899999999999998</v>
      </c>
      <c r="AJ92" s="2">
        <v>0.73199999999999998</v>
      </c>
      <c r="AK92" s="2">
        <v>0.73799999999999999</v>
      </c>
      <c r="AL92" s="2">
        <v>0.78600000000000003</v>
      </c>
      <c r="AM92" s="2">
        <v>0.79800000000000004</v>
      </c>
      <c r="AN92" s="2">
        <v>0.80500000000000005</v>
      </c>
      <c r="AO92" s="2">
        <v>0.85099999999999998</v>
      </c>
    </row>
    <row r="93" spans="1:41" ht="15.75" customHeight="1" x14ac:dyDescent="0.25">
      <c r="A93" s="2">
        <v>277</v>
      </c>
      <c r="B93" s="2">
        <v>0.63600000000000001</v>
      </c>
      <c r="C93" s="2">
        <v>0.58099999999999996</v>
      </c>
      <c r="D93" s="2">
        <v>0.52800000000000002</v>
      </c>
      <c r="E93" s="2">
        <v>0.497</v>
      </c>
      <c r="F93" s="2">
        <v>0.47199999999999998</v>
      </c>
      <c r="G93" s="2">
        <v>0.44900000000000001</v>
      </c>
      <c r="H93" s="2">
        <v>0.439</v>
      </c>
      <c r="I93" s="2">
        <v>0.44</v>
      </c>
      <c r="J93" s="2">
        <v>0.44400000000000001</v>
      </c>
      <c r="K93" s="2">
        <v>0.48599999999999999</v>
      </c>
      <c r="N93" s="83"/>
      <c r="P93" s="2">
        <v>277</v>
      </c>
      <c r="Q93" s="2">
        <v>0.58399999999999996</v>
      </c>
      <c r="R93" s="2">
        <v>0.621</v>
      </c>
      <c r="S93" s="2">
        <v>0.621</v>
      </c>
      <c r="T93" s="2">
        <v>0.61299999999999999</v>
      </c>
      <c r="U93" s="2">
        <v>0.61699999999999999</v>
      </c>
      <c r="V93" s="2">
        <v>0.627</v>
      </c>
      <c r="W93" s="2">
        <v>0.65</v>
      </c>
      <c r="X93" s="2">
        <v>0.65700000000000003</v>
      </c>
      <c r="Y93" s="2">
        <v>0.66300000000000003</v>
      </c>
      <c r="Z93" s="2">
        <v>0.70799999999999996</v>
      </c>
      <c r="AC93" s="83"/>
      <c r="AE93" s="2">
        <v>277</v>
      </c>
      <c r="AF93" s="2">
        <v>0.67800000000000005</v>
      </c>
      <c r="AG93" s="2">
        <v>0.70399999999999996</v>
      </c>
      <c r="AH93" s="2">
        <v>0.70699999999999996</v>
      </c>
      <c r="AI93" s="2">
        <v>0.71</v>
      </c>
      <c r="AJ93" s="2">
        <v>0.71199999999999997</v>
      </c>
      <c r="AK93" s="2">
        <v>0.71899999999999997</v>
      </c>
      <c r="AL93" s="2">
        <v>0.76800000000000002</v>
      </c>
      <c r="AM93" s="2">
        <v>0.78</v>
      </c>
      <c r="AN93" s="2">
        <v>0.78700000000000003</v>
      </c>
      <c r="AO93" s="2">
        <v>0.83399999999999996</v>
      </c>
    </row>
    <row r="94" spans="1:41" ht="15.75" customHeight="1" x14ac:dyDescent="0.25">
      <c r="A94" s="2">
        <v>278</v>
      </c>
      <c r="B94" s="2">
        <v>0.58399999999999996</v>
      </c>
      <c r="C94" s="2">
        <v>0.53800000000000003</v>
      </c>
      <c r="D94" s="2">
        <v>0.49199999999999999</v>
      </c>
      <c r="E94" s="2">
        <v>0.46400000000000002</v>
      </c>
      <c r="F94" s="2">
        <v>0.442</v>
      </c>
      <c r="G94" s="2">
        <v>0.42299999999999999</v>
      </c>
      <c r="H94" s="2">
        <v>0.41499999999999998</v>
      </c>
      <c r="I94" s="2">
        <v>0.41799999999999998</v>
      </c>
      <c r="J94" s="2">
        <v>0.42299999999999999</v>
      </c>
      <c r="K94" s="2">
        <v>0.46600000000000003</v>
      </c>
      <c r="N94" s="83"/>
      <c r="P94" s="2">
        <v>278</v>
      </c>
      <c r="Q94" s="2">
        <v>0.53500000000000003</v>
      </c>
      <c r="R94" s="2">
        <v>0.57599999999999996</v>
      </c>
      <c r="S94" s="2">
        <v>0.57899999999999996</v>
      </c>
      <c r="T94" s="2">
        <v>0.57299999999999995</v>
      </c>
      <c r="U94" s="2">
        <v>0.57799999999999996</v>
      </c>
      <c r="V94" s="2">
        <v>0.59</v>
      </c>
      <c r="W94" s="2">
        <v>0.61399999999999999</v>
      </c>
      <c r="X94" s="2">
        <v>0.623</v>
      </c>
      <c r="Y94" s="2">
        <v>0.63100000000000001</v>
      </c>
      <c r="Z94" s="2">
        <v>0.67500000000000004</v>
      </c>
      <c r="AC94" s="83"/>
      <c r="AE94" s="2">
        <v>278</v>
      </c>
      <c r="AF94" s="2">
        <v>0.621</v>
      </c>
      <c r="AG94" s="2">
        <v>0.65</v>
      </c>
      <c r="AH94" s="2">
        <v>0.65300000000000002</v>
      </c>
      <c r="AI94" s="2">
        <v>0.65600000000000003</v>
      </c>
      <c r="AJ94" s="2">
        <v>0.65800000000000003</v>
      </c>
      <c r="AK94" s="2">
        <v>0.66500000000000004</v>
      </c>
      <c r="AL94" s="2">
        <v>0.71599999999999997</v>
      </c>
      <c r="AM94" s="2">
        <v>0.72899999999999998</v>
      </c>
      <c r="AN94" s="2">
        <v>0.73699999999999999</v>
      </c>
      <c r="AO94" s="2">
        <v>0.78700000000000003</v>
      </c>
    </row>
    <row r="95" spans="1:41" ht="15.75" customHeight="1" x14ac:dyDescent="0.25">
      <c r="A95" s="2">
        <v>279</v>
      </c>
      <c r="B95" s="2">
        <v>0.52400000000000002</v>
      </c>
      <c r="C95" s="2">
        <v>0.48899999999999999</v>
      </c>
      <c r="D95" s="2">
        <v>0.45</v>
      </c>
      <c r="E95" s="2">
        <v>0.42599999999999999</v>
      </c>
      <c r="F95" s="2">
        <v>0.40799999999999997</v>
      </c>
      <c r="G95" s="2">
        <v>0.39200000000000002</v>
      </c>
      <c r="H95" s="2">
        <v>0.38800000000000001</v>
      </c>
      <c r="I95" s="2">
        <v>0.39300000000000002</v>
      </c>
      <c r="J95" s="2">
        <v>0.4</v>
      </c>
      <c r="K95" s="2">
        <v>0.442</v>
      </c>
      <c r="N95" s="83"/>
      <c r="P95" s="2">
        <v>279</v>
      </c>
      <c r="Q95" s="2">
        <v>0.48</v>
      </c>
      <c r="R95" s="2">
        <v>0.52600000000000002</v>
      </c>
      <c r="S95" s="2">
        <v>0.53100000000000003</v>
      </c>
      <c r="T95" s="2">
        <v>0.52800000000000002</v>
      </c>
      <c r="U95" s="2">
        <v>0.53300000000000003</v>
      </c>
      <c r="V95" s="2">
        <v>0.54900000000000004</v>
      </c>
      <c r="W95" s="2">
        <v>0.57199999999999995</v>
      </c>
      <c r="X95" s="2">
        <v>0.58399999999999996</v>
      </c>
      <c r="Y95" s="2">
        <v>0.59399999999999997</v>
      </c>
      <c r="Z95" s="2">
        <v>0.63900000000000001</v>
      </c>
      <c r="AC95" s="83"/>
      <c r="AE95" s="2">
        <v>279</v>
      </c>
      <c r="AF95" s="2">
        <v>0.55800000000000005</v>
      </c>
      <c r="AG95" s="2">
        <v>0.58799999999999997</v>
      </c>
      <c r="AH95" s="2">
        <v>0.59099999999999997</v>
      </c>
      <c r="AI95" s="2">
        <v>0.59499999999999997</v>
      </c>
      <c r="AJ95" s="2">
        <v>0.59799999999999998</v>
      </c>
      <c r="AK95" s="2">
        <v>0.60499999999999998</v>
      </c>
      <c r="AL95" s="2">
        <v>0.65900000000000003</v>
      </c>
      <c r="AM95" s="2">
        <v>0.67200000000000004</v>
      </c>
      <c r="AN95" s="2">
        <v>0.68</v>
      </c>
      <c r="AO95" s="2">
        <v>0.73199999999999998</v>
      </c>
    </row>
    <row r="96" spans="1:41" ht="15.75" customHeight="1" x14ac:dyDescent="0.25">
      <c r="A96" s="2">
        <v>280</v>
      </c>
      <c r="B96" s="2">
        <v>0.48199999999999998</v>
      </c>
      <c r="C96" s="2">
        <v>0.45500000000000002</v>
      </c>
      <c r="D96" s="2">
        <v>0.42</v>
      </c>
      <c r="E96" s="2">
        <v>0.39900000000000002</v>
      </c>
      <c r="F96" s="2">
        <v>0.38300000000000001</v>
      </c>
      <c r="G96" s="2">
        <v>0.371</v>
      </c>
      <c r="H96" s="2">
        <v>0.36899999999999999</v>
      </c>
      <c r="I96" s="2">
        <v>0.375</v>
      </c>
      <c r="J96" s="2">
        <v>0.38200000000000001</v>
      </c>
      <c r="K96" s="2">
        <v>0.42499999999999999</v>
      </c>
      <c r="N96" s="83"/>
      <c r="P96" s="2">
        <v>280</v>
      </c>
      <c r="Q96" s="2">
        <v>0.442</v>
      </c>
      <c r="R96" s="2">
        <v>0.49</v>
      </c>
      <c r="S96" s="2">
        <v>0.498</v>
      </c>
      <c r="T96" s="2">
        <v>0.496</v>
      </c>
      <c r="U96" s="2">
        <v>0.502</v>
      </c>
      <c r="V96" s="2">
        <v>0.52</v>
      </c>
      <c r="W96" s="2">
        <v>0.54300000000000004</v>
      </c>
      <c r="X96" s="2">
        <v>0.55600000000000005</v>
      </c>
      <c r="Y96" s="2">
        <v>0.56799999999999995</v>
      </c>
      <c r="Z96" s="2">
        <v>0.61299999999999999</v>
      </c>
      <c r="AC96" s="83"/>
      <c r="AE96" s="2">
        <v>280</v>
      </c>
      <c r="AF96" s="2">
        <v>0.51400000000000001</v>
      </c>
      <c r="AG96" s="2">
        <v>0.54400000000000004</v>
      </c>
      <c r="AH96" s="2">
        <v>0.54800000000000004</v>
      </c>
      <c r="AI96" s="2">
        <v>0.55200000000000005</v>
      </c>
      <c r="AJ96" s="2">
        <v>0.55500000000000005</v>
      </c>
      <c r="AK96" s="2">
        <v>0.56299999999999994</v>
      </c>
      <c r="AL96" s="2">
        <v>0.61799999999999999</v>
      </c>
      <c r="AM96" s="2">
        <v>0.63100000000000001</v>
      </c>
      <c r="AN96" s="2">
        <v>0.64100000000000001</v>
      </c>
      <c r="AO96" s="2">
        <v>0.69299999999999995</v>
      </c>
    </row>
    <row r="97" spans="1:41" ht="15.75" customHeight="1" x14ac:dyDescent="0.25">
      <c r="A97" s="2">
        <v>281</v>
      </c>
      <c r="B97" s="2">
        <v>0.47399999999999998</v>
      </c>
      <c r="C97" s="2">
        <v>0.44800000000000001</v>
      </c>
      <c r="D97" s="2">
        <v>0.41399999999999998</v>
      </c>
      <c r="E97" s="2">
        <v>0.39400000000000002</v>
      </c>
      <c r="F97" s="2">
        <v>0.378</v>
      </c>
      <c r="G97" s="2">
        <v>0.36599999999999999</v>
      </c>
      <c r="H97" s="2">
        <v>0.36399999999999999</v>
      </c>
      <c r="I97" s="2">
        <v>0.37</v>
      </c>
      <c r="J97" s="2">
        <v>0.378</v>
      </c>
      <c r="K97" s="2">
        <v>0.42</v>
      </c>
      <c r="N97" s="83"/>
      <c r="P97" s="2">
        <v>281</v>
      </c>
      <c r="Q97" s="2">
        <v>0.434</v>
      </c>
      <c r="R97" s="2">
        <v>0.48299999999999998</v>
      </c>
      <c r="S97" s="2">
        <v>0.49099999999999999</v>
      </c>
      <c r="T97" s="2">
        <v>0.49</v>
      </c>
      <c r="U97" s="2">
        <v>0.495</v>
      </c>
      <c r="V97" s="2">
        <v>0.51300000000000001</v>
      </c>
      <c r="W97" s="2">
        <v>0.53600000000000003</v>
      </c>
      <c r="X97" s="2">
        <v>0.55000000000000004</v>
      </c>
      <c r="Y97" s="2">
        <v>0.56299999999999994</v>
      </c>
      <c r="Z97" s="2">
        <v>0.60699999999999998</v>
      </c>
      <c r="AC97" s="83"/>
      <c r="AE97" s="2">
        <v>281</v>
      </c>
      <c r="AF97" s="2">
        <v>0.505</v>
      </c>
      <c r="AG97" s="2">
        <v>0.53600000000000003</v>
      </c>
      <c r="AH97" s="2">
        <v>0.53900000000000003</v>
      </c>
      <c r="AI97" s="2">
        <v>0.54400000000000004</v>
      </c>
      <c r="AJ97" s="2">
        <v>0.54700000000000004</v>
      </c>
      <c r="AK97" s="2">
        <v>0.55500000000000005</v>
      </c>
      <c r="AL97" s="2">
        <v>0.60899999999999999</v>
      </c>
      <c r="AM97" s="2">
        <v>0.623</v>
      </c>
      <c r="AN97" s="2">
        <v>0.63300000000000001</v>
      </c>
      <c r="AO97" s="2">
        <v>0.68400000000000005</v>
      </c>
    </row>
    <row r="98" spans="1:41" ht="15.75" customHeight="1" x14ac:dyDescent="0.25">
      <c r="A98" s="2">
        <v>282</v>
      </c>
      <c r="B98" s="2">
        <v>0.48799999999999999</v>
      </c>
      <c r="C98" s="2">
        <v>0.46</v>
      </c>
      <c r="D98" s="2">
        <v>0.42399999999999999</v>
      </c>
      <c r="E98" s="2">
        <v>0.40200000000000002</v>
      </c>
      <c r="F98" s="2">
        <v>0.38600000000000001</v>
      </c>
      <c r="G98" s="2">
        <v>0.372</v>
      </c>
      <c r="H98" s="2">
        <v>0.36899999999999999</v>
      </c>
      <c r="I98" s="2">
        <v>0.375</v>
      </c>
      <c r="J98" s="2">
        <v>0.38200000000000001</v>
      </c>
      <c r="K98" s="2">
        <v>0.42399999999999999</v>
      </c>
      <c r="N98" s="83"/>
      <c r="P98" s="2">
        <v>282</v>
      </c>
      <c r="Q98" s="2">
        <v>0.44700000000000001</v>
      </c>
      <c r="R98" s="2">
        <v>0.495</v>
      </c>
      <c r="S98" s="2">
        <v>0.502</v>
      </c>
      <c r="T98" s="2">
        <v>0.5</v>
      </c>
      <c r="U98" s="2">
        <v>0.505</v>
      </c>
      <c r="V98" s="2">
        <v>0.52200000000000002</v>
      </c>
      <c r="W98" s="2">
        <v>0.54500000000000004</v>
      </c>
      <c r="X98" s="2">
        <v>0.55800000000000005</v>
      </c>
      <c r="Y98" s="2">
        <v>0.56999999999999995</v>
      </c>
      <c r="Z98" s="2">
        <v>0.61399999999999999</v>
      </c>
      <c r="AC98" s="83"/>
      <c r="AE98" s="2">
        <v>282</v>
      </c>
      <c r="AF98" s="2">
        <v>0.52100000000000002</v>
      </c>
      <c r="AG98" s="2">
        <v>0.55000000000000004</v>
      </c>
      <c r="AH98" s="2">
        <v>0.55400000000000005</v>
      </c>
      <c r="AI98" s="2">
        <v>0.55900000000000005</v>
      </c>
      <c r="AJ98" s="2">
        <v>0.56200000000000006</v>
      </c>
      <c r="AK98" s="2">
        <v>0.56899999999999995</v>
      </c>
      <c r="AL98" s="2">
        <v>0.622</v>
      </c>
      <c r="AM98" s="2">
        <v>0.63600000000000001</v>
      </c>
      <c r="AN98" s="2">
        <v>0.64500000000000002</v>
      </c>
      <c r="AO98" s="2">
        <v>0.69599999999999995</v>
      </c>
    </row>
    <row r="99" spans="1:41" ht="15.75" customHeight="1" x14ac:dyDescent="0.25">
      <c r="A99" s="2">
        <v>283</v>
      </c>
      <c r="B99" s="2">
        <v>0.5</v>
      </c>
      <c r="C99" s="2">
        <v>0.46800000000000003</v>
      </c>
      <c r="D99" s="2">
        <v>0.43099999999999999</v>
      </c>
      <c r="E99" s="2">
        <v>0.40899999999999997</v>
      </c>
      <c r="F99" s="2">
        <v>0.39100000000000001</v>
      </c>
      <c r="G99" s="2">
        <v>0.377</v>
      </c>
      <c r="H99" s="2">
        <v>0.373</v>
      </c>
      <c r="I99" s="2">
        <v>0.378</v>
      </c>
      <c r="J99" s="2">
        <v>0.38500000000000001</v>
      </c>
      <c r="K99" s="2">
        <v>0.42699999999999999</v>
      </c>
      <c r="N99" s="83"/>
      <c r="P99" s="2">
        <v>283</v>
      </c>
      <c r="Q99" s="2">
        <v>0.45800000000000002</v>
      </c>
      <c r="R99" s="2">
        <v>0.504</v>
      </c>
      <c r="S99" s="2">
        <v>0.51</v>
      </c>
      <c r="T99" s="2">
        <v>0.50800000000000001</v>
      </c>
      <c r="U99" s="2">
        <v>0.51300000000000001</v>
      </c>
      <c r="V99" s="2">
        <v>0.52900000000000003</v>
      </c>
      <c r="W99" s="2">
        <v>0.55200000000000005</v>
      </c>
      <c r="X99" s="2">
        <v>0.56399999999999995</v>
      </c>
      <c r="Y99" s="2">
        <v>0.57499999999999996</v>
      </c>
      <c r="Z99" s="2">
        <v>0.61899999999999999</v>
      </c>
      <c r="AC99" s="83"/>
      <c r="AE99" s="2">
        <v>283</v>
      </c>
      <c r="AF99" s="2">
        <v>0.53300000000000003</v>
      </c>
      <c r="AG99" s="2">
        <v>0.56200000000000006</v>
      </c>
      <c r="AH99" s="2">
        <v>0.56599999999999995</v>
      </c>
      <c r="AI99" s="2">
        <v>0.56999999999999995</v>
      </c>
      <c r="AJ99" s="2">
        <v>0.57299999999999995</v>
      </c>
      <c r="AK99" s="2">
        <v>0.57999999999999996</v>
      </c>
      <c r="AL99" s="2">
        <v>0.63200000000000001</v>
      </c>
      <c r="AM99" s="2">
        <v>0.64600000000000002</v>
      </c>
      <c r="AN99" s="2">
        <v>0.65500000000000003</v>
      </c>
      <c r="AO99" s="2">
        <v>0.70499999999999996</v>
      </c>
    </row>
    <row r="100" spans="1:41" ht="15.75" customHeight="1" x14ac:dyDescent="0.25">
      <c r="A100" s="2">
        <v>284</v>
      </c>
      <c r="B100" s="2">
        <v>0.48099999999999998</v>
      </c>
      <c r="C100" s="2">
        <v>0.45200000000000001</v>
      </c>
      <c r="D100" s="2">
        <v>0.41699999999999998</v>
      </c>
      <c r="E100" s="2">
        <v>0.39600000000000002</v>
      </c>
      <c r="F100" s="2">
        <v>0.38</v>
      </c>
      <c r="G100" s="2">
        <v>0.36699999999999999</v>
      </c>
      <c r="H100" s="2">
        <v>0.36399999999999999</v>
      </c>
      <c r="I100" s="2">
        <v>0.36899999999999999</v>
      </c>
      <c r="J100" s="2">
        <v>0.376</v>
      </c>
      <c r="K100" s="2">
        <v>0.41799999999999998</v>
      </c>
      <c r="N100" s="83"/>
      <c r="P100" s="2">
        <v>284</v>
      </c>
      <c r="Q100" s="2">
        <v>0.441</v>
      </c>
      <c r="R100" s="2">
        <v>0.48799999999999999</v>
      </c>
      <c r="S100" s="2">
        <v>0.495</v>
      </c>
      <c r="T100" s="2">
        <v>0.49299999999999999</v>
      </c>
      <c r="U100" s="2">
        <v>0.498</v>
      </c>
      <c r="V100" s="2">
        <v>0.51500000000000001</v>
      </c>
      <c r="W100" s="2">
        <v>0.53700000000000003</v>
      </c>
      <c r="X100" s="2">
        <v>0.55000000000000004</v>
      </c>
      <c r="Y100" s="2">
        <v>0.56100000000000005</v>
      </c>
      <c r="Z100" s="2">
        <v>0.60599999999999998</v>
      </c>
      <c r="AC100" s="83"/>
      <c r="AE100" s="2">
        <v>284</v>
      </c>
      <c r="AF100" s="2">
        <v>0.51300000000000001</v>
      </c>
      <c r="AG100" s="2">
        <v>0.54300000000000004</v>
      </c>
      <c r="AH100" s="2">
        <v>0.54700000000000004</v>
      </c>
      <c r="AI100" s="2">
        <v>0.55100000000000005</v>
      </c>
      <c r="AJ100" s="2">
        <v>0.55400000000000005</v>
      </c>
      <c r="AK100" s="2">
        <v>0.56000000000000005</v>
      </c>
      <c r="AL100" s="2">
        <v>0.61299999999999999</v>
      </c>
      <c r="AM100" s="2">
        <v>0.627</v>
      </c>
      <c r="AN100" s="2">
        <v>0.63500000000000001</v>
      </c>
      <c r="AO100" s="2">
        <v>0.68700000000000006</v>
      </c>
    </row>
    <row r="101" spans="1:41" ht="15.75" customHeight="1" x14ac:dyDescent="0.25">
      <c r="A101" s="2">
        <v>285</v>
      </c>
      <c r="B101" s="2">
        <v>0.432</v>
      </c>
      <c r="C101" s="2">
        <v>0.41099999999999998</v>
      </c>
      <c r="D101" s="2">
        <v>0.38200000000000001</v>
      </c>
      <c r="E101" s="2">
        <v>0.36399999999999999</v>
      </c>
      <c r="F101" s="2">
        <v>0.35</v>
      </c>
      <c r="G101" s="2">
        <v>0.34</v>
      </c>
      <c r="H101" s="2">
        <v>0.34</v>
      </c>
      <c r="I101" s="2">
        <v>0.34699999999999998</v>
      </c>
      <c r="J101" s="2">
        <v>0.35499999999999998</v>
      </c>
      <c r="K101" s="2">
        <v>0.39600000000000002</v>
      </c>
      <c r="N101" s="83"/>
      <c r="P101" s="2">
        <v>285</v>
      </c>
      <c r="Q101" s="2">
        <v>0.39500000000000002</v>
      </c>
      <c r="R101" s="2">
        <v>0.44500000000000001</v>
      </c>
      <c r="S101" s="2">
        <v>0.45500000000000002</v>
      </c>
      <c r="T101" s="2">
        <v>0.45400000000000001</v>
      </c>
      <c r="U101" s="2">
        <v>0.46</v>
      </c>
      <c r="V101" s="2">
        <v>0.47899999999999998</v>
      </c>
      <c r="W101" s="2">
        <v>0.501</v>
      </c>
      <c r="X101" s="2">
        <v>0.51700000000000002</v>
      </c>
      <c r="Y101" s="2">
        <v>0.53</v>
      </c>
      <c r="Z101" s="2">
        <v>0.57399999999999995</v>
      </c>
      <c r="AC101" s="83"/>
      <c r="AE101" s="2">
        <v>285</v>
      </c>
      <c r="AF101" s="2">
        <v>0.46</v>
      </c>
      <c r="AG101" s="2">
        <v>0.49099999999999999</v>
      </c>
      <c r="AH101" s="2">
        <v>0.495</v>
      </c>
      <c r="AI101" s="2">
        <v>0.5</v>
      </c>
      <c r="AJ101" s="2">
        <v>0.502</v>
      </c>
      <c r="AK101" s="2">
        <v>0.50900000000000001</v>
      </c>
      <c r="AL101" s="2">
        <v>0.56299999999999994</v>
      </c>
      <c r="AM101" s="2">
        <v>0.57699999999999996</v>
      </c>
      <c r="AN101" s="2">
        <v>0.58599999999999997</v>
      </c>
      <c r="AO101" s="2">
        <v>0.63900000000000001</v>
      </c>
    </row>
    <row r="102" spans="1:41" ht="15.75" customHeight="1" x14ac:dyDescent="0.25">
      <c r="A102" s="2">
        <v>286</v>
      </c>
      <c r="B102" s="2">
        <v>0.377</v>
      </c>
      <c r="C102" s="2">
        <v>0.36599999999999999</v>
      </c>
      <c r="D102" s="2">
        <v>0.34200000000000003</v>
      </c>
      <c r="E102" s="2">
        <v>0.32800000000000001</v>
      </c>
      <c r="F102" s="2">
        <v>0.317</v>
      </c>
      <c r="G102" s="2">
        <v>0.311</v>
      </c>
      <c r="H102" s="2">
        <v>0.313</v>
      </c>
      <c r="I102" s="2">
        <v>0.32200000000000001</v>
      </c>
      <c r="J102" s="2">
        <v>0.33200000000000002</v>
      </c>
      <c r="K102" s="2">
        <v>0.372</v>
      </c>
      <c r="N102" s="83"/>
      <c r="P102" s="2">
        <v>286</v>
      </c>
      <c r="Q102" s="2">
        <v>0.34399999999999997</v>
      </c>
      <c r="R102" s="2">
        <v>0.39800000000000002</v>
      </c>
      <c r="S102" s="2">
        <v>0.41</v>
      </c>
      <c r="T102" s="2">
        <v>0.41099999999999998</v>
      </c>
      <c r="U102" s="2">
        <v>0.41799999999999998</v>
      </c>
      <c r="V102" s="2">
        <v>0.439</v>
      </c>
      <c r="W102" s="2">
        <v>0.46100000000000002</v>
      </c>
      <c r="X102" s="2">
        <v>0.47899999999999998</v>
      </c>
      <c r="Y102" s="2">
        <v>0.49399999999999999</v>
      </c>
      <c r="Z102" s="2">
        <v>0.53800000000000003</v>
      </c>
      <c r="AC102" s="83"/>
      <c r="AE102" s="2">
        <v>286</v>
      </c>
      <c r="AF102" s="2">
        <v>0.40200000000000002</v>
      </c>
      <c r="AG102" s="2">
        <v>0.434</v>
      </c>
      <c r="AH102" s="2">
        <v>0.438</v>
      </c>
      <c r="AI102" s="2">
        <v>0.443</v>
      </c>
      <c r="AJ102" s="2">
        <v>0.44500000000000001</v>
      </c>
      <c r="AK102" s="2">
        <v>0.45300000000000001</v>
      </c>
      <c r="AL102" s="2">
        <v>0.50800000000000001</v>
      </c>
      <c r="AM102" s="2">
        <v>0.52300000000000002</v>
      </c>
      <c r="AN102" s="2">
        <v>0.53200000000000003</v>
      </c>
      <c r="AO102" s="2">
        <v>0.58699999999999997</v>
      </c>
    </row>
    <row r="103" spans="1:41" ht="15.75" customHeight="1" x14ac:dyDescent="0.25">
      <c r="A103" s="2">
        <v>287</v>
      </c>
      <c r="B103" s="2">
        <v>0.33200000000000002</v>
      </c>
      <c r="C103" s="2">
        <v>0.32800000000000001</v>
      </c>
      <c r="D103" s="2">
        <v>0.31</v>
      </c>
      <c r="E103" s="2">
        <v>0.29799999999999999</v>
      </c>
      <c r="F103" s="2">
        <v>0.28999999999999998</v>
      </c>
      <c r="G103" s="2">
        <v>0.28599999999999998</v>
      </c>
      <c r="H103" s="2">
        <v>0.29099999999999998</v>
      </c>
      <c r="I103" s="2">
        <v>0.30099999999999999</v>
      </c>
      <c r="J103" s="2">
        <v>0.311</v>
      </c>
      <c r="K103" s="2">
        <v>0.35199999999999998</v>
      </c>
      <c r="N103" s="83"/>
      <c r="P103" s="2">
        <v>287</v>
      </c>
      <c r="Q103" s="2">
        <v>0.30199999999999999</v>
      </c>
      <c r="R103" s="2">
        <v>0.35899999999999999</v>
      </c>
      <c r="S103" s="2">
        <v>0.372</v>
      </c>
      <c r="T103" s="2">
        <v>0.376</v>
      </c>
      <c r="U103" s="2">
        <v>0.38200000000000001</v>
      </c>
      <c r="V103" s="2">
        <v>0.40600000000000003</v>
      </c>
      <c r="W103" s="2">
        <v>0.42799999999999999</v>
      </c>
      <c r="X103" s="2">
        <v>0.44700000000000001</v>
      </c>
      <c r="Y103" s="2">
        <v>0.46400000000000002</v>
      </c>
      <c r="Z103" s="2">
        <v>0.50800000000000001</v>
      </c>
      <c r="AC103" s="83"/>
      <c r="AE103" s="2">
        <v>287</v>
      </c>
      <c r="AF103" s="2">
        <v>0.35399999999999998</v>
      </c>
      <c r="AG103" s="2">
        <v>0.38700000000000001</v>
      </c>
      <c r="AH103" s="2">
        <v>0.39100000000000001</v>
      </c>
      <c r="AI103" s="2">
        <v>0.39600000000000002</v>
      </c>
      <c r="AJ103" s="2">
        <v>0.39900000000000002</v>
      </c>
      <c r="AK103" s="2">
        <v>0.40699999999999997</v>
      </c>
      <c r="AL103" s="2">
        <v>0.46300000000000002</v>
      </c>
      <c r="AM103" s="2">
        <v>0.47699999999999998</v>
      </c>
      <c r="AN103" s="2">
        <v>0.48699999999999999</v>
      </c>
      <c r="AO103" s="2">
        <v>0.54300000000000004</v>
      </c>
    </row>
    <row r="104" spans="1:41" ht="15.75" customHeight="1" x14ac:dyDescent="0.25">
      <c r="A104" s="2">
        <v>288</v>
      </c>
      <c r="B104" s="2">
        <v>0.29799999999999999</v>
      </c>
      <c r="C104" s="2">
        <v>0.3</v>
      </c>
      <c r="D104" s="2">
        <v>0.28399999999999997</v>
      </c>
      <c r="E104" s="2">
        <v>0.27500000000000002</v>
      </c>
      <c r="F104" s="2">
        <v>0.26900000000000002</v>
      </c>
      <c r="G104" s="2">
        <v>0.26700000000000002</v>
      </c>
      <c r="H104" s="2">
        <v>0.27300000000000002</v>
      </c>
      <c r="I104" s="2">
        <v>0.28399999999999997</v>
      </c>
      <c r="J104" s="2">
        <v>0.29499999999999998</v>
      </c>
      <c r="K104" s="2">
        <v>0.33600000000000002</v>
      </c>
      <c r="N104" s="83"/>
      <c r="P104" s="2">
        <v>288</v>
      </c>
      <c r="Q104" s="2">
        <v>0.27100000000000002</v>
      </c>
      <c r="R104" s="2">
        <v>0.32900000000000001</v>
      </c>
      <c r="S104" s="2">
        <v>0.34399999999999997</v>
      </c>
      <c r="T104" s="2">
        <v>0.34799999999999998</v>
      </c>
      <c r="U104" s="2">
        <v>0.35499999999999998</v>
      </c>
      <c r="V104" s="2">
        <v>0.38100000000000001</v>
      </c>
      <c r="W104" s="2">
        <v>0.40200000000000002</v>
      </c>
      <c r="X104" s="2">
        <v>0.42299999999999999</v>
      </c>
      <c r="Y104" s="2">
        <v>0.441</v>
      </c>
      <c r="Z104" s="2">
        <v>0.48399999999999999</v>
      </c>
      <c r="AC104" s="83"/>
      <c r="AE104" s="2">
        <v>288</v>
      </c>
      <c r="AF104" s="2">
        <v>0.318</v>
      </c>
      <c r="AG104" s="2">
        <v>0.35099999999999998</v>
      </c>
      <c r="AH104" s="2">
        <v>0.35499999999999998</v>
      </c>
      <c r="AI104" s="2">
        <v>0.36</v>
      </c>
      <c r="AJ104" s="2">
        <v>0.36299999999999999</v>
      </c>
      <c r="AK104" s="2">
        <v>0.372</v>
      </c>
      <c r="AL104" s="2">
        <v>0.42699999999999999</v>
      </c>
      <c r="AM104" s="2">
        <v>0.442</v>
      </c>
      <c r="AN104" s="2">
        <v>0.45200000000000001</v>
      </c>
      <c r="AO104" s="2">
        <v>0.50800000000000001</v>
      </c>
    </row>
    <row r="105" spans="1:41" ht="15.75" customHeight="1" x14ac:dyDescent="0.25">
      <c r="A105" s="2">
        <v>289</v>
      </c>
      <c r="B105" s="2">
        <v>0.27700000000000002</v>
      </c>
      <c r="C105" s="2">
        <v>0.28100000000000003</v>
      </c>
      <c r="D105" s="2">
        <v>0.26800000000000002</v>
      </c>
      <c r="E105" s="2">
        <v>0.26</v>
      </c>
      <c r="F105" s="2">
        <v>0.255</v>
      </c>
      <c r="G105" s="2">
        <v>0.254</v>
      </c>
      <c r="H105" s="2">
        <v>0.26100000000000001</v>
      </c>
      <c r="I105" s="2">
        <v>0.27200000000000002</v>
      </c>
      <c r="J105" s="2">
        <v>0.28399999999999997</v>
      </c>
      <c r="K105" s="2">
        <v>0.32400000000000001</v>
      </c>
      <c r="N105" s="83"/>
      <c r="P105" s="2">
        <v>289</v>
      </c>
      <c r="Q105" s="2">
        <v>0.252</v>
      </c>
      <c r="R105" s="2">
        <v>0.31</v>
      </c>
      <c r="S105" s="2">
        <v>0.32600000000000001</v>
      </c>
      <c r="T105" s="2">
        <v>0.33100000000000002</v>
      </c>
      <c r="U105" s="2">
        <v>0.33800000000000002</v>
      </c>
      <c r="V105" s="2">
        <v>0.36399999999999999</v>
      </c>
      <c r="W105" s="2">
        <v>0.38500000000000001</v>
      </c>
      <c r="X105" s="2">
        <v>0.40699999999999997</v>
      </c>
      <c r="Y105" s="2">
        <v>0.42599999999999999</v>
      </c>
      <c r="Z105" s="2">
        <v>0.46800000000000003</v>
      </c>
      <c r="AC105" s="83"/>
      <c r="AE105" s="2">
        <v>289</v>
      </c>
      <c r="AF105" s="2">
        <v>0.29499999999999998</v>
      </c>
      <c r="AG105" s="2">
        <v>0.32800000000000001</v>
      </c>
      <c r="AH105" s="2">
        <v>0.33300000000000002</v>
      </c>
      <c r="AI105" s="2">
        <v>0.33800000000000002</v>
      </c>
      <c r="AJ105" s="2">
        <v>0.34100000000000003</v>
      </c>
      <c r="AK105" s="2">
        <v>0.35</v>
      </c>
      <c r="AL105" s="2">
        <v>0.40500000000000003</v>
      </c>
      <c r="AM105" s="2">
        <v>0.41899999999999998</v>
      </c>
      <c r="AN105" s="2">
        <v>0.42899999999999999</v>
      </c>
      <c r="AO105" s="2">
        <v>0.48499999999999999</v>
      </c>
    </row>
    <row r="106" spans="1:41" ht="15.75" customHeight="1" x14ac:dyDescent="0.25">
      <c r="A106" s="2">
        <v>290</v>
      </c>
      <c r="B106" s="2">
        <v>0.28000000000000003</v>
      </c>
      <c r="C106" s="2">
        <v>0.28399999999999997</v>
      </c>
      <c r="D106" s="2">
        <v>0.27</v>
      </c>
      <c r="E106" s="2">
        <v>0.26100000000000001</v>
      </c>
      <c r="F106" s="2">
        <v>0.25600000000000001</v>
      </c>
      <c r="G106" s="2">
        <v>0.254</v>
      </c>
      <c r="H106" s="2">
        <v>0.26100000000000001</v>
      </c>
      <c r="I106" s="2">
        <v>0.27100000000000002</v>
      </c>
      <c r="J106" s="2">
        <v>0.28299999999999997</v>
      </c>
      <c r="K106" s="2">
        <v>0.32300000000000001</v>
      </c>
      <c r="N106" s="83"/>
      <c r="P106" s="2">
        <v>290</v>
      </c>
      <c r="Q106" s="2">
        <v>0.25600000000000001</v>
      </c>
      <c r="R106" s="2">
        <v>0.313</v>
      </c>
      <c r="S106" s="2">
        <v>0.32900000000000001</v>
      </c>
      <c r="T106" s="2">
        <v>0.33300000000000002</v>
      </c>
      <c r="U106" s="2">
        <v>0.34</v>
      </c>
      <c r="V106" s="2">
        <v>0.36499999999999999</v>
      </c>
      <c r="W106" s="2">
        <v>0.38600000000000001</v>
      </c>
      <c r="X106" s="2">
        <v>0.40799999999999997</v>
      </c>
      <c r="Y106" s="2">
        <v>0.42599999999999999</v>
      </c>
      <c r="Z106" s="2">
        <v>0.46700000000000003</v>
      </c>
      <c r="AC106" s="83"/>
      <c r="AE106" s="2">
        <v>290</v>
      </c>
      <c r="AF106" s="2">
        <v>0.29899999999999999</v>
      </c>
      <c r="AG106" s="2">
        <v>0.33200000000000002</v>
      </c>
      <c r="AH106" s="2">
        <v>0.33600000000000002</v>
      </c>
      <c r="AI106" s="2">
        <v>0.34200000000000003</v>
      </c>
      <c r="AJ106" s="2">
        <v>0.34399999999999997</v>
      </c>
      <c r="AK106" s="2">
        <v>0.35299999999999998</v>
      </c>
      <c r="AL106" s="2">
        <v>0.40600000000000003</v>
      </c>
      <c r="AM106" s="2">
        <v>0.42099999999999999</v>
      </c>
      <c r="AN106" s="2">
        <v>0.43</v>
      </c>
      <c r="AO106" s="2">
        <v>0.48499999999999999</v>
      </c>
    </row>
    <row r="107" spans="1:41" ht="15.75" customHeight="1" x14ac:dyDescent="0.25">
      <c r="A107" s="2">
        <v>291</v>
      </c>
      <c r="B107" s="2">
        <v>0.314</v>
      </c>
      <c r="C107" s="2">
        <v>0.31</v>
      </c>
      <c r="D107" s="2">
        <v>0.29199999999999998</v>
      </c>
      <c r="E107" s="2">
        <v>0.28100000000000003</v>
      </c>
      <c r="F107" s="2">
        <v>0.27300000000000002</v>
      </c>
      <c r="G107" s="2">
        <v>0.26900000000000002</v>
      </c>
      <c r="H107" s="2">
        <v>0.27400000000000002</v>
      </c>
      <c r="I107" s="2">
        <v>0.28299999999999997</v>
      </c>
      <c r="J107" s="2">
        <v>0.29299999999999998</v>
      </c>
      <c r="K107" s="2">
        <v>0.33200000000000002</v>
      </c>
      <c r="N107" s="83"/>
      <c r="P107" s="2">
        <v>291</v>
      </c>
      <c r="Q107" s="2">
        <v>0.28799999999999998</v>
      </c>
      <c r="R107" s="2">
        <v>0.34100000000000003</v>
      </c>
      <c r="S107" s="2">
        <v>0.35499999999999998</v>
      </c>
      <c r="T107" s="2">
        <v>0.35799999999999998</v>
      </c>
      <c r="U107" s="2">
        <v>0.36399999999999999</v>
      </c>
      <c r="V107" s="2">
        <v>0.38700000000000001</v>
      </c>
      <c r="W107" s="2">
        <v>0.40799999999999997</v>
      </c>
      <c r="X107" s="2">
        <v>0.42799999999999999</v>
      </c>
      <c r="Y107" s="2">
        <v>0.44400000000000001</v>
      </c>
      <c r="Z107" s="2">
        <v>0.48499999999999999</v>
      </c>
      <c r="AC107" s="83"/>
      <c r="AE107" s="2">
        <v>291</v>
      </c>
      <c r="AF107" s="2">
        <v>0.33500000000000002</v>
      </c>
      <c r="AG107" s="2">
        <v>0.36599999999999999</v>
      </c>
      <c r="AH107" s="2">
        <v>0.37</v>
      </c>
      <c r="AI107" s="2">
        <v>0.375</v>
      </c>
      <c r="AJ107" s="2">
        <v>0.378</v>
      </c>
      <c r="AK107" s="2">
        <v>0.38600000000000001</v>
      </c>
      <c r="AL107" s="2">
        <v>0.437</v>
      </c>
      <c r="AM107" s="2">
        <v>0.45100000000000001</v>
      </c>
      <c r="AN107" s="2">
        <v>0.46</v>
      </c>
      <c r="AO107" s="2">
        <v>0.51200000000000001</v>
      </c>
    </row>
    <row r="108" spans="1:41" ht="15.75" customHeight="1" x14ac:dyDescent="0.25">
      <c r="A108" s="2">
        <v>292</v>
      </c>
      <c r="B108" s="2">
        <v>0.36299999999999999</v>
      </c>
      <c r="C108" s="2">
        <v>0.35</v>
      </c>
      <c r="D108" s="2">
        <v>0.32600000000000001</v>
      </c>
      <c r="E108" s="2">
        <v>0.311</v>
      </c>
      <c r="F108" s="2">
        <v>0.3</v>
      </c>
      <c r="G108" s="2">
        <v>0.29299999999999998</v>
      </c>
      <c r="H108" s="2">
        <v>0.29399999999999998</v>
      </c>
      <c r="I108" s="2">
        <v>0.30099999999999999</v>
      </c>
      <c r="J108" s="2">
        <v>0.31</v>
      </c>
      <c r="K108" s="2">
        <v>0.34799999999999998</v>
      </c>
      <c r="N108" s="83"/>
      <c r="P108" s="2">
        <v>292</v>
      </c>
      <c r="Q108" s="2">
        <v>0.33400000000000002</v>
      </c>
      <c r="R108" s="2">
        <v>0.38300000000000001</v>
      </c>
      <c r="S108" s="2">
        <v>0.39300000000000002</v>
      </c>
      <c r="T108" s="2">
        <v>0.39400000000000002</v>
      </c>
      <c r="U108" s="2">
        <v>0.4</v>
      </c>
      <c r="V108" s="2">
        <v>0.42099999999999999</v>
      </c>
      <c r="W108" s="2">
        <v>0.441</v>
      </c>
      <c r="X108" s="2">
        <v>0.45800000000000002</v>
      </c>
      <c r="Y108" s="2">
        <v>0.47199999999999998</v>
      </c>
      <c r="Z108" s="2">
        <v>0.51300000000000001</v>
      </c>
      <c r="AC108" s="83"/>
      <c r="AE108" s="2">
        <v>292</v>
      </c>
      <c r="AF108" s="2">
        <v>0.38700000000000001</v>
      </c>
      <c r="AG108" s="2">
        <v>0.41599999999999998</v>
      </c>
      <c r="AH108" s="2">
        <v>0.41899999999999998</v>
      </c>
      <c r="AI108" s="2">
        <v>0.42399999999999999</v>
      </c>
      <c r="AJ108" s="2">
        <v>0.42599999999999999</v>
      </c>
      <c r="AK108" s="2">
        <v>0.434</v>
      </c>
      <c r="AL108" s="2">
        <v>0.48199999999999998</v>
      </c>
      <c r="AM108" s="2">
        <v>0.495</v>
      </c>
      <c r="AN108" s="2">
        <v>0.504</v>
      </c>
      <c r="AO108" s="2">
        <v>0.55300000000000005</v>
      </c>
    </row>
    <row r="109" spans="1:41" ht="15.75" customHeight="1" x14ac:dyDescent="0.25">
      <c r="A109" s="2">
        <v>293</v>
      </c>
      <c r="B109" s="2">
        <v>0.43099999999999999</v>
      </c>
      <c r="C109" s="2">
        <v>0.40500000000000003</v>
      </c>
      <c r="D109" s="2">
        <v>0.372</v>
      </c>
      <c r="E109" s="2">
        <v>0.35199999999999998</v>
      </c>
      <c r="F109" s="2">
        <v>0.33800000000000002</v>
      </c>
      <c r="G109" s="2">
        <v>0.32600000000000001</v>
      </c>
      <c r="H109" s="2">
        <v>0.32300000000000001</v>
      </c>
      <c r="I109" s="2">
        <v>0.32700000000000001</v>
      </c>
      <c r="J109" s="2">
        <v>0.33400000000000002</v>
      </c>
      <c r="K109" s="2">
        <v>0.372</v>
      </c>
      <c r="N109" s="83"/>
      <c r="P109" s="2">
        <v>293</v>
      </c>
      <c r="Q109" s="2">
        <v>0.39800000000000002</v>
      </c>
      <c r="R109" s="2">
        <v>0.441</v>
      </c>
      <c r="S109" s="2">
        <v>0.44700000000000001</v>
      </c>
      <c r="T109" s="2">
        <v>0.44500000000000001</v>
      </c>
      <c r="U109" s="2">
        <v>0.45100000000000001</v>
      </c>
      <c r="V109" s="2">
        <v>0.46800000000000003</v>
      </c>
      <c r="W109" s="2">
        <v>0.48799999999999999</v>
      </c>
      <c r="X109" s="2">
        <v>0.501</v>
      </c>
      <c r="Y109" s="2">
        <v>0.51100000000000001</v>
      </c>
      <c r="Z109" s="2">
        <v>0.55300000000000005</v>
      </c>
      <c r="AC109" s="83"/>
      <c r="AE109" s="2">
        <v>293</v>
      </c>
      <c r="AF109" s="2">
        <v>0.46</v>
      </c>
      <c r="AG109" s="2">
        <v>0.48599999999999999</v>
      </c>
      <c r="AH109" s="2">
        <v>0.48799999999999999</v>
      </c>
      <c r="AI109" s="2">
        <v>0.49199999999999999</v>
      </c>
      <c r="AJ109" s="2">
        <v>0.495</v>
      </c>
      <c r="AK109" s="2">
        <v>0.502</v>
      </c>
      <c r="AL109" s="2">
        <v>0.54600000000000004</v>
      </c>
      <c r="AM109" s="2">
        <v>0.55800000000000005</v>
      </c>
      <c r="AN109" s="2">
        <v>0.56599999999999995</v>
      </c>
      <c r="AO109" s="2">
        <v>0.61099999999999999</v>
      </c>
    </row>
    <row r="110" spans="1:41" ht="15.75" customHeight="1" x14ac:dyDescent="0.25">
      <c r="A110" s="2">
        <v>294</v>
      </c>
      <c r="B110" s="2">
        <v>0.52900000000000003</v>
      </c>
      <c r="C110" s="2">
        <v>0.48399999999999999</v>
      </c>
      <c r="D110" s="2">
        <v>0.439</v>
      </c>
      <c r="E110" s="2">
        <v>0.41199999999999998</v>
      </c>
      <c r="F110" s="2">
        <v>0.39200000000000002</v>
      </c>
      <c r="G110" s="2">
        <v>0.374</v>
      </c>
      <c r="H110" s="2">
        <v>0.36499999999999999</v>
      </c>
      <c r="I110" s="2">
        <v>0.36499999999999999</v>
      </c>
      <c r="J110" s="2">
        <v>0.36899999999999999</v>
      </c>
      <c r="K110" s="2">
        <v>0.40699999999999997</v>
      </c>
      <c r="N110" s="83"/>
      <c r="P110" s="2">
        <v>294</v>
      </c>
      <c r="Q110" s="2">
        <v>0.48899999999999999</v>
      </c>
      <c r="R110" s="2">
        <v>0.52300000000000002</v>
      </c>
      <c r="S110" s="2">
        <v>0.52200000000000002</v>
      </c>
      <c r="T110" s="2">
        <v>0.51800000000000002</v>
      </c>
      <c r="U110" s="2">
        <v>0.52300000000000002</v>
      </c>
      <c r="V110" s="2">
        <v>0.53400000000000003</v>
      </c>
      <c r="W110" s="2">
        <v>0.55400000000000005</v>
      </c>
      <c r="X110" s="2">
        <v>0.56200000000000006</v>
      </c>
      <c r="Y110" s="2">
        <v>0.56799999999999995</v>
      </c>
      <c r="Z110" s="2">
        <v>0.61099999999999999</v>
      </c>
      <c r="AC110" s="83"/>
      <c r="AE110" s="2">
        <v>294</v>
      </c>
      <c r="AF110" s="2">
        <v>0.56499999999999995</v>
      </c>
      <c r="AG110" s="2">
        <v>0.58699999999999997</v>
      </c>
      <c r="AH110" s="2">
        <v>0.58799999999999997</v>
      </c>
      <c r="AI110" s="2">
        <v>0.59199999999999997</v>
      </c>
      <c r="AJ110" s="2">
        <v>0.59499999999999997</v>
      </c>
      <c r="AK110" s="2">
        <v>0.6</v>
      </c>
      <c r="AL110" s="2">
        <v>0.63900000000000001</v>
      </c>
      <c r="AM110" s="2">
        <v>0.65</v>
      </c>
      <c r="AN110" s="2">
        <v>0.65800000000000003</v>
      </c>
      <c r="AO110" s="2">
        <v>0.69699999999999995</v>
      </c>
    </row>
    <row r="111" spans="1:41" ht="15.75" customHeight="1" x14ac:dyDescent="0.25">
      <c r="A111" s="2">
        <v>295</v>
      </c>
      <c r="B111" s="2">
        <v>0.59899999999999998</v>
      </c>
      <c r="C111" s="2">
        <v>0.53800000000000003</v>
      </c>
      <c r="D111" s="2">
        <v>0.48499999999999999</v>
      </c>
      <c r="E111" s="2">
        <v>0.45400000000000001</v>
      </c>
      <c r="F111" s="2">
        <v>0.42899999999999999</v>
      </c>
      <c r="G111" s="2">
        <v>0.40600000000000003</v>
      </c>
      <c r="H111" s="2">
        <v>0.39300000000000002</v>
      </c>
      <c r="I111" s="2">
        <v>0.39100000000000001</v>
      </c>
      <c r="J111" s="2">
        <v>0.39200000000000002</v>
      </c>
      <c r="K111" s="2">
        <v>0.43099999999999999</v>
      </c>
      <c r="N111" s="83"/>
      <c r="P111" s="2">
        <v>295</v>
      </c>
      <c r="Q111" s="2">
        <v>0.55400000000000005</v>
      </c>
      <c r="R111" s="2">
        <v>0.57999999999999996</v>
      </c>
      <c r="S111" s="2">
        <v>0.57599999999999996</v>
      </c>
      <c r="T111" s="2">
        <v>0.56799999999999995</v>
      </c>
      <c r="U111" s="2">
        <v>0.57199999999999995</v>
      </c>
      <c r="V111" s="2">
        <v>0.57799999999999996</v>
      </c>
      <c r="W111" s="2">
        <v>0.6</v>
      </c>
      <c r="X111" s="2">
        <v>0.60399999999999998</v>
      </c>
      <c r="Y111" s="2">
        <v>0.60599999999999998</v>
      </c>
      <c r="Z111" s="2">
        <v>0.65100000000000002</v>
      </c>
      <c r="AC111" s="83"/>
      <c r="AE111" s="2">
        <v>295</v>
      </c>
      <c r="AF111" s="2">
        <v>0.63900000000000001</v>
      </c>
      <c r="AG111" s="2">
        <v>0.65900000000000003</v>
      </c>
      <c r="AH111" s="2">
        <v>0.66</v>
      </c>
      <c r="AI111" s="2">
        <v>0.66200000000000003</v>
      </c>
      <c r="AJ111" s="2">
        <v>0.66400000000000003</v>
      </c>
      <c r="AK111" s="2">
        <v>0.66800000000000004</v>
      </c>
      <c r="AL111" s="2">
        <v>0.70399999999999996</v>
      </c>
      <c r="AM111" s="2">
        <v>0.71399999999999997</v>
      </c>
      <c r="AN111" s="2">
        <v>0.72</v>
      </c>
      <c r="AO111" s="2">
        <v>0.76</v>
      </c>
    </row>
    <row r="112" spans="1:41" ht="15.75" customHeight="1" x14ac:dyDescent="0.25">
      <c r="A112" s="2">
        <v>296</v>
      </c>
      <c r="B112" s="2">
        <v>0.55200000000000005</v>
      </c>
      <c r="C112" s="2">
        <v>0.499</v>
      </c>
      <c r="D112" s="2">
        <v>0.45200000000000001</v>
      </c>
      <c r="E112" s="2">
        <v>0.42199999999999999</v>
      </c>
      <c r="F112" s="2">
        <v>0.4</v>
      </c>
      <c r="G112" s="2">
        <v>0.38100000000000001</v>
      </c>
      <c r="H112" s="2">
        <v>0.371</v>
      </c>
      <c r="I112" s="2">
        <v>0.37</v>
      </c>
      <c r="J112" s="2">
        <v>0.373</v>
      </c>
      <c r="K112" s="2">
        <v>0.41199999999999998</v>
      </c>
      <c r="N112" s="83"/>
      <c r="P112" s="2">
        <v>296</v>
      </c>
      <c r="Q112" s="2">
        <v>0.51200000000000001</v>
      </c>
      <c r="R112" s="2">
        <v>0.54</v>
      </c>
      <c r="S112" s="2">
        <v>0.53800000000000003</v>
      </c>
      <c r="T112" s="2">
        <v>0.53</v>
      </c>
      <c r="U112" s="2">
        <v>0.53500000000000003</v>
      </c>
      <c r="V112" s="2">
        <v>0.54500000000000004</v>
      </c>
      <c r="W112" s="2">
        <v>0.56699999999999995</v>
      </c>
      <c r="X112" s="2">
        <v>0.57199999999999995</v>
      </c>
      <c r="Y112" s="2">
        <v>0.57599999999999996</v>
      </c>
      <c r="Z112" s="2">
        <v>0.622</v>
      </c>
      <c r="AC112" s="83"/>
      <c r="AE112" s="2">
        <v>296</v>
      </c>
      <c r="AF112" s="2">
        <v>0.58799999999999997</v>
      </c>
      <c r="AG112" s="2">
        <v>0.61</v>
      </c>
      <c r="AH112" s="2">
        <v>0.61</v>
      </c>
      <c r="AI112" s="2">
        <v>0.61199999999999999</v>
      </c>
      <c r="AJ112" s="2">
        <v>0.61399999999999999</v>
      </c>
      <c r="AK112" s="2">
        <v>0.62</v>
      </c>
      <c r="AL112" s="2">
        <v>0.65700000000000003</v>
      </c>
      <c r="AM112" s="2">
        <v>0.66500000000000004</v>
      </c>
      <c r="AN112" s="2">
        <v>0.67</v>
      </c>
      <c r="AO112" s="2">
        <v>0.71699999999999997</v>
      </c>
    </row>
    <row r="113" spans="1:41" ht="15.75" customHeight="1" x14ac:dyDescent="0.25">
      <c r="A113" s="2">
        <v>297</v>
      </c>
      <c r="B113" s="2">
        <v>0.41699999999999998</v>
      </c>
      <c r="C113" s="2">
        <v>0.39</v>
      </c>
      <c r="D113" s="2">
        <v>0.35699999999999998</v>
      </c>
      <c r="E113" s="2">
        <v>0.33600000000000002</v>
      </c>
      <c r="F113" s="2">
        <v>0.32200000000000001</v>
      </c>
      <c r="G113" s="2">
        <v>0.313</v>
      </c>
      <c r="H113" s="2">
        <v>0.31</v>
      </c>
      <c r="I113" s="2">
        <v>0.313</v>
      </c>
      <c r="J113" s="2">
        <v>0.31900000000000001</v>
      </c>
      <c r="K113" s="2">
        <v>0.35899999999999999</v>
      </c>
      <c r="N113" s="83"/>
      <c r="P113" s="2">
        <v>297</v>
      </c>
      <c r="Q113" s="2">
        <v>0.38900000000000001</v>
      </c>
      <c r="R113" s="2">
        <v>0.42499999999999999</v>
      </c>
      <c r="S113" s="2">
        <v>0.43</v>
      </c>
      <c r="T113" s="2">
        <v>0.42699999999999999</v>
      </c>
      <c r="U113" s="2">
        <v>0.434</v>
      </c>
      <c r="V113" s="2">
        <v>0.45100000000000001</v>
      </c>
      <c r="W113" s="2">
        <v>0.47299999999999998</v>
      </c>
      <c r="X113" s="2">
        <v>0.48399999999999999</v>
      </c>
      <c r="Y113" s="2">
        <v>0.49299999999999999</v>
      </c>
      <c r="Z113" s="2">
        <v>0.54</v>
      </c>
      <c r="AC113" s="83"/>
      <c r="AE113" s="2">
        <v>297</v>
      </c>
      <c r="AF113" s="2">
        <v>0.44700000000000001</v>
      </c>
      <c r="AG113" s="2">
        <v>0.47</v>
      </c>
      <c r="AH113" s="2">
        <v>0.47</v>
      </c>
      <c r="AI113" s="2">
        <v>0.47299999999999998</v>
      </c>
      <c r="AJ113" s="2">
        <v>0.47799999999999998</v>
      </c>
      <c r="AK113" s="2">
        <v>0.48299999999999998</v>
      </c>
      <c r="AL113" s="2">
        <v>0.52400000000000002</v>
      </c>
      <c r="AM113" s="2">
        <v>0.53400000000000003</v>
      </c>
      <c r="AN113" s="2">
        <v>0.54100000000000004</v>
      </c>
      <c r="AO113" s="2">
        <v>0.59199999999999997</v>
      </c>
    </row>
    <row r="114" spans="1:41" ht="15.75" customHeight="1" x14ac:dyDescent="0.25">
      <c r="A114" s="2">
        <v>298</v>
      </c>
      <c r="B114" s="2">
        <v>0.28199999999999997</v>
      </c>
      <c r="C114" s="2">
        <v>0.27700000000000002</v>
      </c>
      <c r="D114" s="2">
        <v>0.26</v>
      </c>
      <c r="E114" s="2">
        <v>0.249</v>
      </c>
      <c r="F114" s="2">
        <v>0.24299999999999999</v>
      </c>
      <c r="G114" s="2">
        <v>0.24199999999999999</v>
      </c>
      <c r="H114" s="2">
        <v>0.247</v>
      </c>
      <c r="I114" s="2">
        <v>0.255</v>
      </c>
      <c r="J114" s="2">
        <v>0.26500000000000001</v>
      </c>
      <c r="K114" s="2">
        <v>0.30499999999999999</v>
      </c>
      <c r="N114" s="83"/>
      <c r="P114" s="2">
        <v>298</v>
      </c>
      <c r="Q114" s="2">
        <v>0.26100000000000001</v>
      </c>
      <c r="R114" s="2">
        <v>0.307</v>
      </c>
      <c r="S114" s="2">
        <v>0.31900000000000001</v>
      </c>
      <c r="T114" s="2">
        <v>0.32300000000000001</v>
      </c>
      <c r="U114" s="2">
        <v>0.33200000000000002</v>
      </c>
      <c r="V114" s="2">
        <v>0.35499999999999998</v>
      </c>
      <c r="W114" s="2">
        <v>0.376</v>
      </c>
      <c r="X114" s="2">
        <v>0.39400000000000002</v>
      </c>
      <c r="Y114" s="2">
        <v>0.41</v>
      </c>
      <c r="Z114" s="2">
        <v>0.45400000000000001</v>
      </c>
      <c r="AC114" s="83"/>
      <c r="AE114" s="2">
        <v>298</v>
      </c>
      <c r="AF114" s="2">
        <v>0.3</v>
      </c>
      <c r="AG114" s="2">
        <v>0.32700000000000001</v>
      </c>
      <c r="AH114" s="2">
        <v>0.32900000000000001</v>
      </c>
      <c r="AI114" s="2">
        <v>0.33400000000000002</v>
      </c>
      <c r="AJ114" s="2">
        <v>0.33900000000000002</v>
      </c>
      <c r="AK114" s="2">
        <v>0.34399999999999997</v>
      </c>
      <c r="AL114" s="2">
        <v>0.39</v>
      </c>
      <c r="AM114" s="2">
        <v>0.40100000000000002</v>
      </c>
      <c r="AN114" s="2">
        <v>0.41099999999999998</v>
      </c>
      <c r="AO114" s="2">
        <v>0.46400000000000002</v>
      </c>
    </row>
    <row r="115" spans="1:41" ht="15.75" customHeight="1" x14ac:dyDescent="0.25">
      <c r="A115" s="2">
        <v>299</v>
      </c>
      <c r="B115" s="2">
        <v>0.187</v>
      </c>
      <c r="C115" s="2">
        <v>0.19800000000000001</v>
      </c>
      <c r="D115" s="2">
        <v>0.192</v>
      </c>
      <c r="E115" s="2">
        <v>0.189</v>
      </c>
      <c r="F115" s="2">
        <v>0.188</v>
      </c>
      <c r="G115" s="2">
        <v>0.193</v>
      </c>
      <c r="H115" s="2">
        <v>0.20200000000000001</v>
      </c>
      <c r="I115" s="2">
        <v>0.214</v>
      </c>
      <c r="J115" s="2">
        <v>0.22700000000000001</v>
      </c>
      <c r="K115" s="2">
        <v>0.26700000000000002</v>
      </c>
      <c r="N115" s="83"/>
      <c r="P115" s="2">
        <v>299</v>
      </c>
      <c r="Q115" s="2">
        <v>0.17100000000000001</v>
      </c>
      <c r="R115" s="2">
        <v>0.22500000000000001</v>
      </c>
      <c r="S115" s="2">
        <v>0.24299999999999999</v>
      </c>
      <c r="T115" s="2">
        <v>0.25</v>
      </c>
      <c r="U115" s="2">
        <v>0.25900000000000001</v>
      </c>
      <c r="V115" s="2">
        <v>0.28699999999999998</v>
      </c>
      <c r="W115" s="2">
        <v>0.307</v>
      </c>
      <c r="X115" s="2">
        <v>0.33100000000000002</v>
      </c>
      <c r="Y115" s="2">
        <v>0.35099999999999998</v>
      </c>
      <c r="Z115" s="2">
        <v>0.39400000000000002</v>
      </c>
      <c r="AC115" s="83"/>
      <c r="AE115" s="2">
        <v>299</v>
      </c>
      <c r="AF115" s="2">
        <v>0.19900000000000001</v>
      </c>
      <c r="AG115" s="2">
        <v>0.22800000000000001</v>
      </c>
      <c r="AH115" s="2">
        <v>0.23200000000000001</v>
      </c>
      <c r="AI115" s="2">
        <v>0.23799999999999999</v>
      </c>
      <c r="AJ115" s="2">
        <v>0.24099999999999999</v>
      </c>
      <c r="AK115" s="2">
        <v>0.248</v>
      </c>
      <c r="AL115" s="2">
        <v>0.29599999999999999</v>
      </c>
      <c r="AM115" s="2">
        <v>0.309</v>
      </c>
      <c r="AN115" s="2">
        <v>0.31900000000000001</v>
      </c>
      <c r="AO115" s="2">
        <v>0.375</v>
      </c>
    </row>
    <row r="116" spans="1:41" ht="15.75" customHeight="1" x14ac:dyDescent="0.25">
      <c r="A116" s="2">
        <v>300</v>
      </c>
      <c r="B116" s="2">
        <v>0.122</v>
      </c>
      <c r="C116" s="2">
        <v>0.14399999999999999</v>
      </c>
      <c r="D116" s="2">
        <v>0.14599999999999999</v>
      </c>
      <c r="E116" s="2">
        <v>0.14699999999999999</v>
      </c>
      <c r="F116" s="2">
        <v>0.15</v>
      </c>
      <c r="G116" s="2">
        <v>0.158</v>
      </c>
      <c r="H116" s="2">
        <v>0.17100000000000001</v>
      </c>
      <c r="I116" s="2">
        <v>0.185</v>
      </c>
      <c r="J116" s="2">
        <v>0.2</v>
      </c>
      <c r="K116" s="2">
        <v>0.24</v>
      </c>
      <c r="N116" s="83"/>
      <c r="P116" s="2">
        <v>300</v>
      </c>
      <c r="Q116" s="2">
        <v>0.11</v>
      </c>
      <c r="R116" s="2">
        <v>0.16900000000000001</v>
      </c>
      <c r="S116" s="2">
        <v>0.19</v>
      </c>
      <c r="T116" s="2">
        <v>0.2</v>
      </c>
      <c r="U116" s="2">
        <v>0.20899999999999999</v>
      </c>
      <c r="V116" s="2">
        <v>0.23899999999999999</v>
      </c>
      <c r="W116" s="2">
        <v>0.25900000000000001</v>
      </c>
      <c r="X116" s="2">
        <v>0.28699999999999998</v>
      </c>
      <c r="Y116" s="2">
        <v>0.309</v>
      </c>
      <c r="Z116" s="2">
        <v>0.35199999999999998</v>
      </c>
      <c r="AC116" s="83"/>
      <c r="AE116" s="2">
        <v>300</v>
      </c>
      <c r="AF116" s="2">
        <v>0.129</v>
      </c>
      <c r="AG116" s="2">
        <v>0.161</v>
      </c>
      <c r="AH116" s="2">
        <v>0.16600000000000001</v>
      </c>
      <c r="AI116" s="2">
        <v>0.17199999999999999</v>
      </c>
      <c r="AJ116" s="2">
        <v>0.17499999999999999</v>
      </c>
      <c r="AK116" s="2">
        <v>0.18099999999999999</v>
      </c>
      <c r="AL116" s="2">
        <v>0.23200000000000001</v>
      </c>
      <c r="AM116" s="2">
        <v>0.246</v>
      </c>
      <c r="AN116" s="2">
        <v>0.25700000000000001</v>
      </c>
      <c r="AO116" s="2">
        <v>0.314</v>
      </c>
    </row>
    <row r="117" spans="1:41" ht="15.75" customHeight="1" x14ac:dyDescent="0.25">
      <c r="A117" s="2">
        <v>301</v>
      </c>
      <c r="B117" s="2">
        <v>8.1000000000000003E-2</v>
      </c>
      <c r="C117" s="2">
        <v>0.111</v>
      </c>
      <c r="D117" s="2">
        <v>0.11700000000000001</v>
      </c>
      <c r="E117" s="2">
        <v>0.121</v>
      </c>
      <c r="F117" s="2">
        <v>0.126</v>
      </c>
      <c r="G117" s="2">
        <v>0.13600000000000001</v>
      </c>
      <c r="H117" s="2">
        <v>0.151</v>
      </c>
      <c r="I117" s="2">
        <v>0.16600000000000001</v>
      </c>
      <c r="J117" s="2">
        <v>0.182</v>
      </c>
      <c r="K117" s="2">
        <v>0.222</v>
      </c>
      <c r="N117" s="83"/>
      <c r="P117" s="2">
        <v>301</v>
      </c>
      <c r="Q117" s="2">
        <v>7.0999999999999994E-2</v>
      </c>
      <c r="R117" s="2">
        <v>0.13300000000000001</v>
      </c>
      <c r="S117" s="2">
        <v>0.157</v>
      </c>
      <c r="T117" s="2">
        <v>0.16800000000000001</v>
      </c>
      <c r="U117" s="2">
        <v>0.17699999999999999</v>
      </c>
      <c r="V117" s="2">
        <v>0.20899999999999999</v>
      </c>
      <c r="W117" s="2">
        <v>0.22900000000000001</v>
      </c>
      <c r="X117" s="2">
        <v>0.25800000000000001</v>
      </c>
      <c r="Y117" s="2">
        <v>0.28299999999999997</v>
      </c>
      <c r="Z117" s="2">
        <v>0.32400000000000001</v>
      </c>
      <c r="AC117" s="83"/>
      <c r="AE117" s="2">
        <v>301</v>
      </c>
      <c r="AF117" s="2">
        <v>8.5999999999999993E-2</v>
      </c>
      <c r="AG117" s="2">
        <v>0.11799999999999999</v>
      </c>
      <c r="AH117" s="2">
        <v>0.124</v>
      </c>
      <c r="AI117" s="2">
        <v>0.13</v>
      </c>
      <c r="AJ117" s="2">
        <v>0.13300000000000001</v>
      </c>
      <c r="AK117" s="2">
        <v>0.14000000000000001</v>
      </c>
      <c r="AL117" s="2">
        <v>0.191</v>
      </c>
      <c r="AM117" s="2">
        <v>0.20599999999999999</v>
      </c>
      <c r="AN117" s="2">
        <v>0.217</v>
      </c>
      <c r="AO117" s="2">
        <v>0.27600000000000002</v>
      </c>
    </row>
    <row r="118" spans="1:41" ht="15.75" customHeight="1" x14ac:dyDescent="0.25">
      <c r="A118" s="2">
        <v>302</v>
      </c>
      <c r="B118" s="2">
        <v>5.5E-2</v>
      </c>
      <c r="C118" s="2">
        <v>8.8999999999999996E-2</v>
      </c>
      <c r="D118" s="2">
        <v>9.9000000000000005E-2</v>
      </c>
      <c r="E118" s="2">
        <v>0.104</v>
      </c>
      <c r="F118" s="2">
        <v>0.11</v>
      </c>
      <c r="G118" s="2">
        <v>0.122</v>
      </c>
      <c r="H118" s="2">
        <v>0.13900000000000001</v>
      </c>
      <c r="I118" s="2">
        <v>0.155</v>
      </c>
      <c r="J118" s="2">
        <v>0.17100000000000001</v>
      </c>
      <c r="K118" s="2">
        <v>0.21099999999999999</v>
      </c>
      <c r="N118" s="83"/>
      <c r="P118" s="2">
        <v>302</v>
      </c>
      <c r="Q118" s="2">
        <v>4.7E-2</v>
      </c>
      <c r="R118" s="2">
        <v>0.111</v>
      </c>
      <c r="S118" s="2">
        <v>0.13600000000000001</v>
      </c>
      <c r="T118" s="2">
        <v>0.14699999999999999</v>
      </c>
      <c r="U118" s="2">
        <v>0.156</v>
      </c>
      <c r="V118" s="2">
        <v>0.19</v>
      </c>
      <c r="W118" s="2">
        <v>0.21</v>
      </c>
      <c r="X118" s="2">
        <v>0.24</v>
      </c>
      <c r="Y118" s="2">
        <v>0.26500000000000001</v>
      </c>
      <c r="Z118" s="2">
        <v>0.307</v>
      </c>
      <c r="AC118" s="83"/>
      <c r="AE118" s="2">
        <v>302</v>
      </c>
      <c r="AF118" s="2">
        <v>5.8999999999999997E-2</v>
      </c>
      <c r="AG118" s="2">
        <v>9.1999999999999998E-2</v>
      </c>
      <c r="AH118" s="2">
        <v>9.8000000000000004E-2</v>
      </c>
      <c r="AI118" s="2">
        <v>0.10299999999999999</v>
      </c>
      <c r="AJ118" s="2">
        <v>0.106</v>
      </c>
      <c r="AK118" s="2">
        <v>0.114</v>
      </c>
      <c r="AL118" s="2">
        <v>0.16600000000000001</v>
      </c>
      <c r="AM118" s="2">
        <v>0.18</v>
      </c>
      <c r="AN118" s="2">
        <v>0.191</v>
      </c>
      <c r="AO118" s="2">
        <v>0.252</v>
      </c>
    </row>
    <row r="119" spans="1:41" ht="15.75" customHeight="1" x14ac:dyDescent="0.25">
      <c r="A119" s="2">
        <v>303</v>
      </c>
      <c r="B119" s="2">
        <v>4.1000000000000002E-2</v>
      </c>
      <c r="C119" s="2">
        <v>7.8E-2</v>
      </c>
      <c r="D119" s="2">
        <v>8.8999999999999996E-2</v>
      </c>
      <c r="E119" s="2">
        <v>9.4E-2</v>
      </c>
      <c r="F119" s="2">
        <v>0.10100000000000001</v>
      </c>
      <c r="G119" s="2">
        <v>0.114</v>
      </c>
      <c r="H119" s="2">
        <v>0.13100000000000001</v>
      </c>
      <c r="I119" s="2">
        <v>0.14799999999999999</v>
      </c>
      <c r="J119" s="2">
        <v>0.16500000000000001</v>
      </c>
      <c r="K119" s="2">
        <v>0.20399999999999999</v>
      </c>
      <c r="N119" s="83"/>
      <c r="P119" s="2">
        <v>303</v>
      </c>
      <c r="Q119" s="2">
        <v>3.4000000000000002E-2</v>
      </c>
      <c r="R119" s="2">
        <v>9.9000000000000005E-2</v>
      </c>
      <c r="S119" s="2">
        <v>0.124</v>
      </c>
      <c r="T119" s="2">
        <v>0.13600000000000001</v>
      </c>
      <c r="U119" s="2">
        <v>0.14499999999999999</v>
      </c>
      <c r="V119" s="2">
        <v>0.17899999999999999</v>
      </c>
      <c r="W119" s="2">
        <v>0.19900000000000001</v>
      </c>
      <c r="X119" s="2">
        <v>0.23</v>
      </c>
      <c r="Y119" s="2">
        <v>0.255</v>
      </c>
      <c r="Z119" s="2">
        <v>0.29599999999999999</v>
      </c>
      <c r="AC119" s="83"/>
      <c r="AE119" s="2">
        <v>303</v>
      </c>
      <c r="AF119" s="2">
        <v>4.3999999999999997E-2</v>
      </c>
      <c r="AG119" s="2">
        <v>7.8E-2</v>
      </c>
      <c r="AH119" s="2">
        <v>8.3000000000000004E-2</v>
      </c>
      <c r="AI119" s="2">
        <v>8.7999999999999995E-2</v>
      </c>
      <c r="AJ119" s="2">
        <v>9.1999999999999998E-2</v>
      </c>
      <c r="AK119" s="2">
        <v>9.9000000000000005E-2</v>
      </c>
      <c r="AL119" s="2">
        <v>0.151</v>
      </c>
      <c r="AM119" s="2">
        <v>0.16600000000000001</v>
      </c>
      <c r="AN119" s="2">
        <v>0.17599999999999999</v>
      </c>
      <c r="AO119" s="2">
        <v>0.23799999999999999</v>
      </c>
    </row>
    <row r="120" spans="1:41" ht="15.75" customHeight="1" x14ac:dyDescent="0.25">
      <c r="A120" s="2">
        <v>304</v>
      </c>
      <c r="B120" s="2">
        <v>3.3000000000000002E-2</v>
      </c>
      <c r="C120" s="2">
        <v>7.0000000000000007E-2</v>
      </c>
      <c r="D120" s="2">
        <v>8.2000000000000003E-2</v>
      </c>
      <c r="E120" s="2">
        <v>8.7999999999999995E-2</v>
      </c>
      <c r="F120" s="2">
        <v>9.6000000000000002E-2</v>
      </c>
      <c r="G120" s="2">
        <v>0.109</v>
      </c>
      <c r="H120" s="2">
        <v>0.126</v>
      </c>
      <c r="I120" s="2">
        <v>0.14299999999999999</v>
      </c>
      <c r="J120" s="2">
        <v>0.16</v>
      </c>
      <c r="K120" s="2">
        <v>0.2</v>
      </c>
      <c r="N120" s="83"/>
      <c r="P120" s="2">
        <v>304</v>
      </c>
      <c r="Q120" s="2">
        <v>2.5999999999999999E-2</v>
      </c>
      <c r="R120" s="2">
        <v>9.0999999999999998E-2</v>
      </c>
      <c r="S120" s="2">
        <v>0.11600000000000001</v>
      </c>
      <c r="T120" s="2">
        <v>0.128</v>
      </c>
      <c r="U120" s="2">
        <v>0.13700000000000001</v>
      </c>
      <c r="V120" s="2">
        <v>0.17100000000000001</v>
      </c>
      <c r="W120" s="2">
        <v>0.192</v>
      </c>
      <c r="X120" s="2">
        <v>0.223</v>
      </c>
      <c r="Y120" s="2">
        <v>0.248</v>
      </c>
      <c r="Z120" s="2">
        <v>0.28899999999999998</v>
      </c>
      <c r="AC120" s="83"/>
      <c r="AE120" s="2">
        <v>304</v>
      </c>
      <c r="AF120" s="2">
        <v>3.5000000000000003E-2</v>
      </c>
      <c r="AG120" s="2">
        <v>6.9000000000000006E-2</v>
      </c>
      <c r="AH120" s="2">
        <v>7.2999999999999995E-2</v>
      </c>
      <c r="AI120" s="2">
        <v>7.9000000000000001E-2</v>
      </c>
      <c r="AJ120" s="2">
        <v>8.2000000000000003E-2</v>
      </c>
      <c r="AK120" s="2">
        <v>0.09</v>
      </c>
      <c r="AL120" s="2">
        <v>0.14199999999999999</v>
      </c>
      <c r="AM120" s="2">
        <v>0.156</v>
      </c>
      <c r="AN120" s="2">
        <v>0.16700000000000001</v>
      </c>
      <c r="AO120" s="2">
        <v>0.22900000000000001</v>
      </c>
    </row>
    <row r="121" spans="1:41" ht="15.75" customHeight="1" x14ac:dyDescent="0.25">
      <c r="A121" s="2">
        <v>305</v>
      </c>
      <c r="B121" s="2">
        <v>2.8000000000000001E-2</v>
      </c>
      <c r="C121" s="2">
        <v>6.6000000000000003E-2</v>
      </c>
      <c r="D121" s="2">
        <v>7.8E-2</v>
      </c>
      <c r="E121" s="2">
        <v>8.4000000000000005E-2</v>
      </c>
      <c r="F121" s="2">
        <v>9.2999999999999999E-2</v>
      </c>
      <c r="G121" s="2">
        <v>0.106</v>
      </c>
      <c r="H121" s="2">
        <v>0.124</v>
      </c>
      <c r="I121" s="2">
        <v>0.14000000000000001</v>
      </c>
      <c r="J121" s="2">
        <v>0.157</v>
      </c>
      <c r="K121" s="2">
        <v>0.19700000000000001</v>
      </c>
      <c r="N121" s="83"/>
      <c r="P121" s="2">
        <v>305</v>
      </c>
      <c r="Q121" s="2">
        <v>2.3E-2</v>
      </c>
      <c r="R121" s="2">
        <v>8.6999999999999994E-2</v>
      </c>
      <c r="S121" s="2">
        <v>0.112</v>
      </c>
      <c r="T121" s="2">
        <v>0.124</v>
      </c>
      <c r="U121" s="2">
        <v>0.13300000000000001</v>
      </c>
      <c r="V121" s="2">
        <v>0.16700000000000001</v>
      </c>
      <c r="W121" s="2">
        <v>0.188</v>
      </c>
      <c r="X121" s="2">
        <v>0.218</v>
      </c>
      <c r="Y121" s="2">
        <v>0.24399999999999999</v>
      </c>
      <c r="Z121" s="2">
        <v>0.28499999999999998</v>
      </c>
      <c r="AC121" s="83"/>
      <c r="AE121" s="2">
        <v>305</v>
      </c>
      <c r="AF121" s="2">
        <v>0.03</v>
      </c>
      <c r="AG121" s="2">
        <v>6.4000000000000001E-2</v>
      </c>
      <c r="AH121" s="2">
        <v>6.8000000000000005E-2</v>
      </c>
      <c r="AI121" s="2">
        <v>7.3999999999999996E-2</v>
      </c>
      <c r="AJ121" s="2">
        <v>7.6999999999999999E-2</v>
      </c>
      <c r="AK121" s="2">
        <v>8.5000000000000006E-2</v>
      </c>
      <c r="AL121" s="2">
        <v>0.13600000000000001</v>
      </c>
      <c r="AM121" s="2">
        <v>0.151</v>
      </c>
      <c r="AN121" s="2">
        <v>0.161</v>
      </c>
      <c r="AO121" s="2">
        <v>0.223</v>
      </c>
    </row>
    <row r="122" spans="1:41" ht="15.75" customHeight="1" x14ac:dyDescent="0.25">
      <c r="A122" s="2">
        <v>306</v>
      </c>
      <c r="B122" s="2">
        <v>2.4E-2</v>
      </c>
      <c r="C122" s="2">
        <v>6.2E-2</v>
      </c>
      <c r="D122" s="2">
        <v>7.3999999999999996E-2</v>
      </c>
      <c r="E122" s="2">
        <v>8.1000000000000003E-2</v>
      </c>
      <c r="F122" s="2">
        <v>8.8999999999999996E-2</v>
      </c>
      <c r="G122" s="2">
        <v>0.10299999999999999</v>
      </c>
      <c r="H122" s="2">
        <v>0.12</v>
      </c>
      <c r="I122" s="2">
        <v>0.13700000000000001</v>
      </c>
      <c r="J122" s="2">
        <v>0.154</v>
      </c>
      <c r="K122" s="2">
        <v>0.19400000000000001</v>
      </c>
      <c r="N122" s="83"/>
      <c r="P122" s="2">
        <v>306</v>
      </c>
      <c r="Q122" s="2">
        <v>1.9E-2</v>
      </c>
      <c r="R122" s="2">
        <v>8.3000000000000004E-2</v>
      </c>
      <c r="S122" s="2">
        <v>0.108</v>
      </c>
      <c r="T122" s="2">
        <v>0.12</v>
      </c>
      <c r="U122" s="2">
        <v>0.13</v>
      </c>
      <c r="V122" s="2">
        <v>0.16400000000000001</v>
      </c>
      <c r="W122" s="2">
        <v>0.183</v>
      </c>
      <c r="X122" s="2">
        <v>0.215</v>
      </c>
      <c r="Y122" s="2">
        <v>0.24</v>
      </c>
      <c r="Z122" s="2">
        <v>0.28100000000000003</v>
      </c>
      <c r="AC122" s="83"/>
      <c r="AE122" s="2">
        <v>306</v>
      </c>
      <c r="AF122" s="2">
        <v>2.5999999999999999E-2</v>
      </c>
      <c r="AG122" s="2">
        <v>0.06</v>
      </c>
      <c r="AH122" s="2">
        <v>6.4000000000000001E-2</v>
      </c>
      <c r="AI122" s="2">
        <v>7.0000000000000007E-2</v>
      </c>
      <c r="AJ122" s="2">
        <v>7.2999999999999995E-2</v>
      </c>
      <c r="AK122" s="2">
        <v>8.1000000000000003E-2</v>
      </c>
      <c r="AL122" s="2">
        <v>0.13200000000000001</v>
      </c>
      <c r="AM122" s="2">
        <v>0.14599999999999999</v>
      </c>
      <c r="AN122" s="2">
        <v>0.157</v>
      </c>
      <c r="AO122" s="2">
        <v>0.218</v>
      </c>
    </row>
    <row r="123" spans="1:41" ht="15.75" customHeight="1" x14ac:dyDescent="0.25">
      <c r="A123" s="2">
        <v>307</v>
      </c>
      <c r="B123" s="2">
        <v>2.3E-2</v>
      </c>
      <c r="C123" s="2">
        <v>0.06</v>
      </c>
      <c r="D123" s="2">
        <v>7.2999999999999995E-2</v>
      </c>
      <c r="E123" s="2">
        <v>7.9000000000000001E-2</v>
      </c>
      <c r="F123" s="2">
        <v>8.6999999999999994E-2</v>
      </c>
      <c r="G123" s="2">
        <v>0.10100000000000001</v>
      </c>
      <c r="H123" s="2">
        <v>0.11899999999999999</v>
      </c>
      <c r="I123" s="2">
        <v>0.13500000000000001</v>
      </c>
      <c r="J123" s="2">
        <v>0.153</v>
      </c>
      <c r="K123" s="2">
        <v>0.192</v>
      </c>
      <c r="N123" s="83"/>
      <c r="P123" s="2">
        <v>307</v>
      </c>
      <c r="Q123" s="2">
        <v>1.7999999999999999E-2</v>
      </c>
      <c r="R123" s="2">
        <v>8.1000000000000003E-2</v>
      </c>
      <c r="S123" s="2">
        <v>0.106</v>
      </c>
      <c r="T123" s="2">
        <v>0.11799999999999999</v>
      </c>
      <c r="U123" s="2">
        <v>0.128</v>
      </c>
      <c r="V123" s="2">
        <v>0.16200000000000001</v>
      </c>
      <c r="W123" s="2">
        <v>0.18099999999999999</v>
      </c>
      <c r="X123" s="2">
        <v>0.21299999999999999</v>
      </c>
      <c r="Y123" s="2">
        <v>0.23799999999999999</v>
      </c>
      <c r="Z123" s="2">
        <v>0.27900000000000003</v>
      </c>
      <c r="AC123" s="83"/>
      <c r="AE123" s="2">
        <v>307</v>
      </c>
      <c r="AF123" s="2">
        <v>2.4E-2</v>
      </c>
      <c r="AG123" s="2">
        <v>5.8000000000000003E-2</v>
      </c>
      <c r="AH123" s="2">
        <v>6.2E-2</v>
      </c>
      <c r="AI123" s="2">
        <v>6.8000000000000005E-2</v>
      </c>
      <c r="AJ123" s="2">
        <v>7.0999999999999994E-2</v>
      </c>
      <c r="AK123" s="2">
        <v>7.9000000000000001E-2</v>
      </c>
      <c r="AL123" s="2">
        <v>0.129</v>
      </c>
      <c r="AM123" s="2">
        <v>0.14399999999999999</v>
      </c>
      <c r="AN123" s="2">
        <v>0.154</v>
      </c>
      <c r="AO123" s="2">
        <v>0.216</v>
      </c>
    </row>
    <row r="124" spans="1:41" ht="15.75" customHeight="1" x14ac:dyDescent="0.25">
      <c r="A124" s="2">
        <v>308</v>
      </c>
      <c r="B124" s="2">
        <v>2.3E-2</v>
      </c>
      <c r="C124" s="2">
        <v>6.0999999999999999E-2</v>
      </c>
      <c r="D124" s="2">
        <v>7.2999999999999995E-2</v>
      </c>
      <c r="E124" s="2">
        <v>7.9000000000000001E-2</v>
      </c>
      <c r="F124" s="2">
        <v>8.6999999999999994E-2</v>
      </c>
      <c r="G124" s="2">
        <v>0.10100000000000001</v>
      </c>
      <c r="H124" s="2">
        <v>0.11799999999999999</v>
      </c>
      <c r="I124" s="2">
        <v>0.13500000000000001</v>
      </c>
      <c r="J124" s="2">
        <v>0.152</v>
      </c>
      <c r="K124" s="2">
        <v>0.191</v>
      </c>
      <c r="N124" s="83"/>
      <c r="P124" s="2">
        <v>308</v>
      </c>
      <c r="Q124" s="2">
        <v>1.9E-2</v>
      </c>
      <c r="R124" s="2">
        <v>8.2000000000000003E-2</v>
      </c>
      <c r="S124" s="2">
        <v>0.106</v>
      </c>
      <c r="T124" s="2">
        <v>0.11799999999999999</v>
      </c>
      <c r="U124" s="2">
        <v>0.128</v>
      </c>
      <c r="V124" s="2">
        <v>0.161</v>
      </c>
      <c r="W124" s="2">
        <v>0.18099999999999999</v>
      </c>
      <c r="X124" s="2">
        <v>0.21299999999999999</v>
      </c>
      <c r="Y124" s="2">
        <v>0.23699999999999999</v>
      </c>
      <c r="Z124" s="2">
        <v>0.27900000000000003</v>
      </c>
      <c r="AC124" s="83"/>
      <c r="AE124" s="2">
        <v>308</v>
      </c>
      <c r="AF124" s="2">
        <v>2.5000000000000001E-2</v>
      </c>
      <c r="AG124" s="2">
        <v>5.8000000000000003E-2</v>
      </c>
      <c r="AH124" s="2">
        <v>6.2E-2</v>
      </c>
      <c r="AI124" s="2">
        <v>6.8000000000000005E-2</v>
      </c>
      <c r="AJ124" s="2">
        <v>7.0999999999999994E-2</v>
      </c>
      <c r="AK124" s="2">
        <v>7.9000000000000001E-2</v>
      </c>
      <c r="AL124" s="2">
        <v>0.129</v>
      </c>
      <c r="AM124" s="2">
        <v>0.14299999999999999</v>
      </c>
      <c r="AN124" s="2">
        <v>0.154</v>
      </c>
      <c r="AO124" s="2">
        <v>0.215</v>
      </c>
    </row>
    <row r="125" spans="1:41" ht="15.75" customHeight="1" x14ac:dyDescent="0.25">
      <c r="A125" s="2">
        <v>309</v>
      </c>
      <c r="B125" s="2">
        <v>2.1999999999999999E-2</v>
      </c>
      <c r="C125" s="2">
        <v>5.8999999999999997E-2</v>
      </c>
      <c r="D125" s="2">
        <v>7.0999999999999994E-2</v>
      </c>
      <c r="E125" s="2">
        <v>7.6999999999999999E-2</v>
      </c>
      <c r="F125" s="2">
        <v>8.5999999999999993E-2</v>
      </c>
      <c r="G125" s="2">
        <v>9.9000000000000005E-2</v>
      </c>
      <c r="H125" s="2">
        <v>0.11600000000000001</v>
      </c>
      <c r="I125" s="2">
        <v>0.13300000000000001</v>
      </c>
      <c r="J125" s="2">
        <v>0.15</v>
      </c>
      <c r="K125" s="2">
        <v>0.189</v>
      </c>
      <c r="N125" s="83"/>
      <c r="P125" s="2">
        <v>309</v>
      </c>
      <c r="Q125" s="2">
        <v>1.7999999999999999E-2</v>
      </c>
      <c r="R125" s="2">
        <v>0.08</v>
      </c>
      <c r="S125" s="2">
        <v>0.105</v>
      </c>
      <c r="T125" s="2">
        <v>0.11600000000000001</v>
      </c>
      <c r="U125" s="2">
        <v>0.126</v>
      </c>
      <c r="V125" s="2">
        <v>0.16</v>
      </c>
      <c r="W125" s="2">
        <v>0.17899999999999999</v>
      </c>
      <c r="X125" s="2">
        <v>0.21099999999999999</v>
      </c>
      <c r="Y125" s="2">
        <v>0.23499999999999999</v>
      </c>
      <c r="Z125" s="2">
        <v>0.27700000000000002</v>
      </c>
      <c r="AC125" s="83"/>
      <c r="AE125" s="2">
        <v>309</v>
      </c>
      <c r="AF125" s="2">
        <v>2.4E-2</v>
      </c>
      <c r="AG125" s="2">
        <v>5.6000000000000001E-2</v>
      </c>
      <c r="AH125" s="2">
        <v>6.0999999999999999E-2</v>
      </c>
      <c r="AI125" s="2">
        <v>6.7000000000000004E-2</v>
      </c>
      <c r="AJ125" s="2">
        <v>7.0000000000000007E-2</v>
      </c>
      <c r="AK125" s="2">
        <v>7.8E-2</v>
      </c>
      <c r="AL125" s="2">
        <v>0.127</v>
      </c>
      <c r="AM125" s="2">
        <v>0.14099999999999999</v>
      </c>
      <c r="AN125" s="2">
        <v>0.152</v>
      </c>
      <c r="AO125" s="2">
        <v>0.21299999999999999</v>
      </c>
    </row>
    <row r="126" spans="1:41" ht="15.75" customHeight="1" x14ac:dyDescent="0.25">
      <c r="A126" s="2">
        <v>310</v>
      </c>
      <c r="B126" s="2">
        <v>2.1000000000000001E-2</v>
      </c>
      <c r="C126" s="2">
        <v>5.8000000000000003E-2</v>
      </c>
      <c r="D126" s="2">
        <v>7.0000000000000007E-2</v>
      </c>
      <c r="E126" s="2">
        <v>7.5999999999999998E-2</v>
      </c>
      <c r="F126" s="2">
        <v>8.4000000000000005E-2</v>
      </c>
      <c r="G126" s="2">
        <v>9.8000000000000004E-2</v>
      </c>
      <c r="H126" s="2">
        <v>0.115</v>
      </c>
      <c r="I126" s="2">
        <v>0.13100000000000001</v>
      </c>
      <c r="J126" s="2">
        <v>0.14899999999999999</v>
      </c>
      <c r="K126" s="2">
        <v>0.188</v>
      </c>
      <c r="N126" s="83"/>
      <c r="P126" s="2">
        <v>310</v>
      </c>
      <c r="Q126" s="2">
        <v>1.7000000000000001E-2</v>
      </c>
      <c r="R126" s="2">
        <v>7.9000000000000001E-2</v>
      </c>
      <c r="S126" s="2">
        <v>0.10299999999999999</v>
      </c>
      <c r="T126" s="2">
        <v>0.115</v>
      </c>
      <c r="U126" s="2">
        <v>0.125</v>
      </c>
      <c r="V126" s="2">
        <v>0.158</v>
      </c>
      <c r="W126" s="2">
        <v>0.17799999999999999</v>
      </c>
      <c r="X126" s="2">
        <v>0.20899999999999999</v>
      </c>
      <c r="Y126" s="2">
        <v>0.23300000000000001</v>
      </c>
      <c r="Z126" s="2">
        <v>0.27500000000000002</v>
      </c>
      <c r="AC126" s="83"/>
      <c r="AE126" s="2">
        <v>310</v>
      </c>
      <c r="AF126" s="2">
        <v>2.3E-2</v>
      </c>
      <c r="AG126" s="2">
        <v>5.5E-2</v>
      </c>
      <c r="AH126" s="2">
        <v>0.06</v>
      </c>
      <c r="AI126" s="2">
        <v>6.6000000000000003E-2</v>
      </c>
      <c r="AJ126" s="2">
        <v>6.9000000000000006E-2</v>
      </c>
      <c r="AK126" s="2">
        <v>7.6999999999999999E-2</v>
      </c>
      <c r="AL126" s="2">
        <v>0.125</v>
      </c>
      <c r="AM126" s="2">
        <v>0.13900000000000001</v>
      </c>
      <c r="AN126" s="2">
        <v>0.15</v>
      </c>
      <c r="AO126" s="2">
        <v>0.21099999999999999</v>
      </c>
    </row>
    <row r="127" spans="1:41" ht="15.75" customHeight="1" x14ac:dyDescent="0.25">
      <c r="A127" s="2">
        <v>311</v>
      </c>
      <c r="B127" s="2">
        <v>2.1000000000000001E-2</v>
      </c>
      <c r="C127" s="2">
        <v>5.7000000000000002E-2</v>
      </c>
      <c r="D127" s="2">
        <v>6.9000000000000006E-2</v>
      </c>
      <c r="E127" s="2">
        <v>7.4999999999999997E-2</v>
      </c>
      <c r="F127" s="2">
        <v>8.3000000000000004E-2</v>
      </c>
      <c r="G127" s="2">
        <v>9.8000000000000004E-2</v>
      </c>
      <c r="H127" s="2">
        <v>0.114</v>
      </c>
      <c r="I127" s="2">
        <v>0.13100000000000001</v>
      </c>
      <c r="J127" s="2">
        <v>0.14799999999999999</v>
      </c>
      <c r="K127" s="2">
        <v>0.187</v>
      </c>
      <c r="N127" s="83"/>
      <c r="P127" s="2">
        <v>311</v>
      </c>
      <c r="Q127" s="2">
        <v>1.7000000000000001E-2</v>
      </c>
      <c r="R127" s="2">
        <v>7.9000000000000001E-2</v>
      </c>
      <c r="S127" s="2">
        <v>0.10299999999999999</v>
      </c>
      <c r="T127" s="2">
        <v>0.114</v>
      </c>
      <c r="U127" s="2">
        <v>0.124</v>
      </c>
      <c r="V127" s="2">
        <v>0.157</v>
      </c>
      <c r="W127" s="2">
        <v>0.17699999999999999</v>
      </c>
      <c r="X127" s="2">
        <v>0.20799999999999999</v>
      </c>
      <c r="Y127" s="2">
        <v>0.23200000000000001</v>
      </c>
      <c r="Z127" s="2">
        <v>0.27400000000000002</v>
      </c>
      <c r="AC127" s="83"/>
      <c r="AE127" s="2">
        <v>311</v>
      </c>
      <c r="AF127" s="2">
        <v>2.1999999999999999E-2</v>
      </c>
      <c r="AG127" s="2">
        <v>5.5E-2</v>
      </c>
      <c r="AH127" s="2">
        <v>5.8999999999999997E-2</v>
      </c>
      <c r="AI127" s="2">
        <v>6.5000000000000002E-2</v>
      </c>
      <c r="AJ127" s="2">
        <v>6.8000000000000005E-2</v>
      </c>
      <c r="AK127" s="2">
        <v>7.5999999999999998E-2</v>
      </c>
      <c r="AL127" s="2">
        <v>0.124</v>
      </c>
      <c r="AM127" s="2">
        <v>0.13800000000000001</v>
      </c>
      <c r="AN127" s="2">
        <v>0.14799999999999999</v>
      </c>
      <c r="AO127" s="2">
        <v>0.21</v>
      </c>
    </row>
    <row r="128" spans="1:41" ht="15.75" customHeight="1" x14ac:dyDescent="0.25">
      <c r="A128" s="2">
        <v>312</v>
      </c>
      <c r="B128" s="2">
        <v>2.1000000000000001E-2</v>
      </c>
      <c r="C128" s="2">
        <v>5.7000000000000002E-2</v>
      </c>
      <c r="D128" s="2">
        <v>6.8000000000000005E-2</v>
      </c>
      <c r="E128" s="2">
        <v>7.4999999999999997E-2</v>
      </c>
      <c r="F128" s="2">
        <v>8.3000000000000004E-2</v>
      </c>
      <c r="G128" s="2">
        <v>9.7000000000000003E-2</v>
      </c>
      <c r="H128" s="2">
        <v>0.114</v>
      </c>
      <c r="I128" s="2">
        <v>0.13</v>
      </c>
      <c r="J128" s="2">
        <v>0.14699999999999999</v>
      </c>
      <c r="K128" s="2">
        <v>0.186</v>
      </c>
      <c r="N128" s="83"/>
      <c r="P128" s="2">
        <v>312</v>
      </c>
      <c r="Q128" s="2">
        <v>1.7000000000000001E-2</v>
      </c>
      <c r="R128" s="2">
        <v>7.8E-2</v>
      </c>
      <c r="S128" s="2">
        <v>0.10199999999999999</v>
      </c>
      <c r="T128" s="2">
        <v>0.114</v>
      </c>
      <c r="U128" s="2">
        <v>0.124</v>
      </c>
      <c r="V128" s="2">
        <v>0.157</v>
      </c>
      <c r="W128" s="2">
        <v>0.17599999999999999</v>
      </c>
      <c r="X128" s="2">
        <v>0.20699999999999999</v>
      </c>
      <c r="Y128" s="2">
        <v>0.23100000000000001</v>
      </c>
      <c r="Z128" s="2">
        <v>0.27400000000000002</v>
      </c>
      <c r="AC128" s="83"/>
      <c r="AE128" s="2">
        <v>312</v>
      </c>
      <c r="AF128" s="2">
        <v>2.1999999999999999E-2</v>
      </c>
      <c r="AG128" s="2">
        <v>5.3999999999999999E-2</v>
      </c>
      <c r="AH128" s="2">
        <v>5.8000000000000003E-2</v>
      </c>
      <c r="AI128" s="2">
        <v>6.4000000000000001E-2</v>
      </c>
      <c r="AJ128" s="2">
        <v>6.7000000000000004E-2</v>
      </c>
      <c r="AK128" s="2">
        <v>7.5999999999999998E-2</v>
      </c>
      <c r="AL128" s="2">
        <v>0.123</v>
      </c>
      <c r="AM128" s="2">
        <v>0.13700000000000001</v>
      </c>
      <c r="AN128" s="2">
        <v>0.14699999999999999</v>
      </c>
      <c r="AO128" s="2">
        <v>0.20899999999999999</v>
      </c>
    </row>
    <row r="129" spans="1:41" ht="15.75" customHeight="1" x14ac:dyDescent="0.25">
      <c r="A129" s="2">
        <v>313</v>
      </c>
      <c r="B129" s="2">
        <v>2.1000000000000001E-2</v>
      </c>
      <c r="C129" s="2">
        <v>5.6000000000000001E-2</v>
      </c>
      <c r="D129" s="2">
        <v>6.7000000000000004E-2</v>
      </c>
      <c r="E129" s="2">
        <v>7.2999999999999995E-2</v>
      </c>
      <c r="F129" s="2">
        <v>8.2000000000000003E-2</v>
      </c>
      <c r="G129" s="2">
        <v>9.5000000000000001E-2</v>
      </c>
      <c r="H129" s="2">
        <v>0.112</v>
      </c>
      <c r="I129" s="2">
        <v>0.128</v>
      </c>
      <c r="J129" s="2">
        <v>0.14499999999999999</v>
      </c>
      <c r="K129" s="2">
        <v>0.185</v>
      </c>
      <c r="N129" s="83"/>
      <c r="P129" s="2">
        <v>313</v>
      </c>
      <c r="Q129" s="2">
        <v>1.7000000000000001E-2</v>
      </c>
      <c r="R129" s="2">
        <v>7.6999999999999999E-2</v>
      </c>
      <c r="S129" s="2">
        <v>0.10100000000000001</v>
      </c>
      <c r="T129" s="2">
        <v>0.112</v>
      </c>
      <c r="U129" s="2">
        <v>0.122</v>
      </c>
      <c r="V129" s="2">
        <v>0.155</v>
      </c>
      <c r="W129" s="2">
        <v>0.17499999999999999</v>
      </c>
      <c r="X129" s="2">
        <v>0.20599999999999999</v>
      </c>
      <c r="Y129" s="2">
        <v>0.22900000000000001</v>
      </c>
      <c r="Z129" s="2">
        <v>0.27200000000000002</v>
      </c>
      <c r="AC129" s="83"/>
      <c r="AE129" s="2">
        <v>313</v>
      </c>
      <c r="AF129" s="2">
        <v>2.1999999999999999E-2</v>
      </c>
      <c r="AG129" s="2">
        <v>5.2999999999999999E-2</v>
      </c>
      <c r="AH129" s="2">
        <v>5.7000000000000002E-2</v>
      </c>
      <c r="AI129" s="2">
        <v>6.3E-2</v>
      </c>
      <c r="AJ129" s="2">
        <v>6.6000000000000003E-2</v>
      </c>
      <c r="AK129" s="2">
        <v>7.3999999999999996E-2</v>
      </c>
      <c r="AL129" s="2">
        <v>0.121</v>
      </c>
      <c r="AM129" s="2">
        <v>0.13500000000000001</v>
      </c>
      <c r="AN129" s="2">
        <v>0.14499999999999999</v>
      </c>
      <c r="AO129" s="2">
        <v>0.20699999999999999</v>
      </c>
    </row>
    <row r="130" spans="1:41" ht="15.75" customHeight="1" x14ac:dyDescent="0.25">
      <c r="A130" s="2">
        <v>314</v>
      </c>
      <c r="B130" s="2">
        <v>2.1000000000000001E-2</v>
      </c>
      <c r="C130" s="2">
        <v>5.5E-2</v>
      </c>
      <c r="D130" s="2">
        <v>6.6000000000000003E-2</v>
      </c>
      <c r="E130" s="2">
        <v>7.2999999999999995E-2</v>
      </c>
      <c r="F130" s="2">
        <v>8.1000000000000003E-2</v>
      </c>
      <c r="G130" s="2">
        <v>9.4E-2</v>
      </c>
      <c r="H130" s="2">
        <v>0.111</v>
      </c>
      <c r="I130" s="2">
        <v>0.127</v>
      </c>
      <c r="J130" s="2">
        <v>0.14399999999999999</v>
      </c>
      <c r="K130" s="2">
        <v>0.183</v>
      </c>
      <c r="N130" s="83"/>
      <c r="P130" s="2">
        <v>314</v>
      </c>
      <c r="Q130" s="2">
        <v>1.7000000000000001E-2</v>
      </c>
      <c r="R130" s="2">
        <v>7.6999999999999999E-2</v>
      </c>
      <c r="S130" s="2">
        <v>0.1</v>
      </c>
      <c r="T130" s="2">
        <v>0.112</v>
      </c>
      <c r="U130" s="2">
        <v>0.121</v>
      </c>
      <c r="V130" s="2">
        <v>0.154</v>
      </c>
      <c r="W130" s="2">
        <v>0.17399999999999999</v>
      </c>
      <c r="X130" s="2">
        <v>0.20499999999999999</v>
      </c>
      <c r="Y130" s="2">
        <v>0.22800000000000001</v>
      </c>
      <c r="Z130" s="2">
        <v>0.27100000000000002</v>
      </c>
      <c r="AC130" s="83"/>
      <c r="AE130" s="2">
        <v>314</v>
      </c>
      <c r="AF130" s="2">
        <v>2.1999999999999999E-2</v>
      </c>
      <c r="AG130" s="2">
        <v>5.2999999999999999E-2</v>
      </c>
      <c r="AH130" s="2">
        <v>5.7000000000000002E-2</v>
      </c>
      <c r="AI130" s="2">
        <v>6.3E-2</v>
      </c>
      <c r="AJ130" s="2">
        <v>6.6000000000000003E-2</v>
      </c>
      <c r="AK130" s="2">
        <v>7.3999999999999996E-2</v>
      </c>
      <c r="AL130" s="2">
        <v>0.12</v>
      </c>
      <c r="AM130" s="2">
        <v>0.13400000000000001</v>
      </c>
      <c r="AN130" s="2">
        <v>0.14399999999999999</v>
      </c>
      <c r="AO130" s="2">
        <v>0.20499999999999999</v>
      </c>
    </row>
    <row r="131" spans="1:41" ht="15.75" customHeight="1" x14ac:dyDescent="0.25">
      <c r="A131" s="2">
        <v>315</v>
      </c>
      <c r="B131" s="2">
        <v>2.1000000000000001E-2</v>
      </c>
      <c r="C131" s="2">
        <v>5.5E-2</v>
      </c>
      <c r="D131" s="2">
        <v>6.5000000000000002E-2</v>
      </c>
      <c r="E131" s="2">
        <v>7.1999999999999995E-2</v>
      </c>
      <c r="F131" s="2">
        <v>7.9000000000000001E-2</v>
      </c>
      <c r="G131" s="2">
        <v>9.2999999999999999E-2</v>
      </c>
      <c r="H131" s="2">
        <v>0.11</v>
      </c>
      <c r="I131" s="2">
        <v>0.126</v>
      </c>
      <c r="J131" s="2">
        <v>0.14299999999999999</v>
      </c>
      <c r="K131" s="2">
        <v>0.182</v>
      </c>
      <c r="N131" s="83"/>
      <c r="P131" s="2">
        <v>315</v>
      </c>
      <c r="Q131" s="2">
        <v>1.7000000000000001E-2</v>
      </c>
      <c r="R131" s="2">
        <v>7.5999999999999998E-2</v>
      </c>
      <c r="S131" s="2">
        <v>9.9000000000000005E-2</v>
      </c>
      <c r="T131" s="2">
        <v>0.111</v>
      </c>
      <c r="U131" s="2">
        <v>0.121</v>
      </c>
      <c r="V131" s="2">
        <v>0.153</v>
      </c>
      <c r="W131" s="2">
        <v>0.17299999999999999</v>
      </c>
      <c r="X131" s="2">
        <v>0.20300000000000001</v>
      </c>
      <c r="Y131" s="2">
        <v>0.22700000000000001</v>
      </c>
      <c r="Z131" s="2">
        <v>0.26900000000000002</v>
      </c>
      <c r="AC131" s="83"/>
      <c r="AE131" s="2">
        <v>315</v>
      </c>
      <c r="AF131" s="2">
        <v>2.1999999999999999E-2</v>
      </c>
      <c r="AG131" s="2">
        <v>5.2999999999999999E-2</v>
      </c>
      <c r="AH131" s="2">
        <v>5.7000000000000002E-2</v>
      </c>
      <c r="AI131" s="2">
        <v>6.2E-2</v>
      </c>
      <c r="AJ131" s="2">
        <v>6.5000000000000002E-2</v>
      </c>
      <c r="AK131" s="2">
        <v>7.2999999999999995E-2</v>
      </c>
      <c r="AL131" s="2">
        <v>0.11899999999999999</v>
      </c>
      <c r="AM131" s="2">
        <v>0.13200000000000001</v>
      </c>
      <c r="AN131" s="2">
        <v>0.14199999999999999</v>
      </c>
      <c r="AO131" s="2">
        <v>0.20300000000000001</v>
      </c>
    </row>
    <row r="132" spans="1:41" ht="15.75" customHeight="1" x14ac:dyDescent="0.25">
      <c r="A132" s="2">
        <v>316</v>
      </c>
      <c r="B132" s="2">
        <v>2.1000000000000001E-2</v>
      </c>
      <c r="C132" s="2">
        <v>5.5E-2</v>
      </c>
      <c r="D132" s="2">
        <v>6.5000000000000002E-2</v>
      </c>
      <c r="E132" s="2">
        <v>7.0999999999999994E-2</v>
      </c>
      <c r="F132" s="2">
        <v>7.9000000000000001E-2</v>
      </c>
      <c r="G132" s="2">
        <v>9.2999999999999999E-2</v>
      </c>
      <c r="H132" s="2">
        <v>0.109</v>
      </c>
      <c r="I132" s="2">
        <v>0.125</v>
      </c>
      <c r="J132" s="2">
        <v>0.14199999999999999</v>
      </c>
      <c r="K132" s="2">
        <v>0.18099999999999999</v>
      </c>
      <c r="N132" s="83"/>
      <c r="P132" s="2">
        <v>316</v>
      </c>
      <c r="Q132" s="2">
        <v>1.7999999999999999E-2</v>
      </c>
      <c r="R132" s="2">
        <v>7.6999999999999999E-2</v>
      </c>
      <c r="S132" s="2">
        <v>9.9000000000000005E-2</v>
      </c>
      <c r="T132" s="2">
        <v>0.111</v>
      </c>
      <c r="U132" s="2">
        <v>0.12</v>
      </c>
      <c r="V132" s="2">
        <v>0.153</v>
      </c>
      <c r="W132" s="2">
        <v>0.17199999999999999</v>
      </c>
      <c r="X132" s="2">
        <v>0.20300000000000001</v>
      </c>
      <c r="Y132" s="2">
        <v>0.22600000000000001</v>
      </c>
      <c r="Z132" s="2">
        <v>0.26800000000000002</v>
      </c>
      <c r="AC132" s="83"/>
      <c r="AE132" s="2">
        <v>316</v>
      </c>
      <c r="AF132" s="2">
        <v>2.1999999999999999E-2</v>
      </c>
      <c r="AG132" s="2">
        <v>5.2999999999999999E-2</v>
      </c>
      <c r="AH132" s="2">
        <v>5.7000000000000002E-2</v>
      </c>
      <c r="AI132" s="2">
        <v>6.3E-2</v>
      </c>
      <c r="AJ132" s="2">
        <v>6.6000000000000003E-2</v>
      </c>
      <c r="AK132" s="2">
        <v>7.3999999999999996E-2</v>
      </c>
      <c r="AL132" s="2">
        <v>0.11799999999999999</v>
      </c>
      <c r="AM132" s="2">
        <v>0.13200000000000001</v>
      </c>
      <c r="AN132" s="2">
        <v>0.14199999999999999</v>
      </c>
      <c r="AO132" s="2">
        <v>0.20200000000000001</v>
      </c>
    </row>
    <row r="133" spans="1:41" ht="15.75" customHeight="1" x14ac:dyDescent="0.25">
      <c r="A133" s="2">
        <v>317</v>
      </c>
      <c r="B133" s="2">
        <v>2.1000000000000001E-2</v>
      </c>
      <c r="C133" s="2">
        <v>5.2999999999999999E-2</v>
      </c>
      <c r="D133" s="2">
        <v>6.4000000000000001E-2</v>
      </c>
      <c r="E133" s="2">
        <v>7.0000000000000007E-2</v>
      </c>
      <c r="F133" s="2">
        <v>7.8E-2</v>
      </c>
      <c r="G133" s="2">
        <v>9.1999999999999998E-2</v>
      </c>
      <c r="H133" s="2">
        <v>0.108</v>
      </c>
      <c r="I133" s="2">
        <v>0.124</v>
      </c>
      <c r="J133" s="2">
        <v>0.14099999999999999</v>
      </c>
      <c r="K133" s="2">
        <v>0.17899999999999999</v>
      </c>
      <c r="N133" s="83"/>
      <c r="P133" s="2">
        <v>317</v>
      </c>
      <c r="Q133" s="2">
        <v>1.7000000000000001E-2</v>
      </c>
      <c r="R133" s="2">
        <v>7.4999999999999997E-2</v>
      </c>
      <c r="S133" s="2">
        <v>9.7000000000000003E-2</v>
      </c>
      <c r="T133" s="2">
        <v>0.109</v>
      </c>
      <c r="U133" s="2">
        <v>0.11899999999999999</v>
      </c>
      <c r="V133" s="2">
        <v>0.151</v>
      </c>
      <c r="W133" s="2">
        <v>0.17100000000000001</v>
      </c>
      <c r="X133" s="2">
        <v>0.20100000000000001</v>
      </c>
      <c r="Y133" s="2">
        <v>0.224</v>
      </c>
      <c r="Z133" s="2">
        <v>0.26700000000000002</v>
      </c>
      <c r="AC133" s="83"/>
      <c r="AE133" s="2">
        <v>317</v>
      </c>
      <c r="AF133" s="2">
        <v>2.1000000000000001E-2</v>
      </c>
      <c r="AG133" s="2">
        <v>5.1999999999999998E-2</v>
      </c>
      <c r="AH133" s="2">
        <v>5.6000000000000001E-2</v>
      </c>
      <c r="AI133" s="2">
        <v>6.0999999999999999E-2</v>
      </c>
      <c r="AJ133" s="2">
        <v>6.4000000000000001E-2</v>
      </c>
      <c r="AK133" s="2">
        <v>7.1999999999999995E-2</v>
      </c>
      <c r="AL133" s="2">
        <v>0.11600000000000001</v>
      </c>
      <c r="AM133" s="2">
        <v>0.129</v>
      </c>
      <c r="AN133" s="2">
        <v>0.13900000000000001</v>
      </c>
      <c r="AO133" s="2">
        <v>0.2</v>
      </c>
    </row>
    <row r="134" spans="1:41" ht="15.75" customHeight="1" x14ac:dyDescent="0.25">
      <c r="A134" s="2">
        <v>318</v>
      </c>
      <c r="B134" s="2">
        <v>1.9E-2</v>
      </c>
      <c r="C134" s="2">
        <v>5.0999999999999997E-2</v>
      </c>
      <c r="D134" s="2">
        <v>6.2E-2</v>
      </c>
      <c r="E134" s="2">
        <v>6.8000000000000005E-2</v>
      </c>
      <c r="F134" s="2">
        <v>7.5999999999999998E-2</v>
      </c>
      <c r="G134" s="2">
        <v>0.09</v>
      </c>
      <c r="H134" s="2">
        <v>0.106</v>
      </c>
      <c r="I134" s="2">
        <v>0.122</v>
      </c>
      <c r="J134" s="2">
        <v>0.13900000000000001</v>
      </c>
      <c r="K134" s="2">
        <v>0.17699999999999999</v>
      </c>
      <c r="N134" s="83"/>
      <c r="P134" s="2">
        <v>318</v>
      </c>
      <c r="Q134" s="2">
        <v>1.6E-2</v>
      </c>
      <c r="R134" s="2">
        <v>7.2999999999999995E-2</v>
      </c>
      <c r="S134" s="2">
        <v>9.5000000000000001E-2</v>
      </c>
      <c r="T134" s="2">
        <v>0.107</v>
      </c>
      <c r="U134" s="2">
        <v>0.11700000000000001</v>
      </c>
      <c r="V134" s="2">
        <v>0.14899999999999999</v>
      </c>
      <c r="W134" s="2">
        <v>0.16800000000000001</v>
      </c>
      <c r="X134" s="2">
        <v>0.19900000000000001</v>
      </c>
      <c r="Y134" s="2">
        <v>0.222</v>
      </c>
      <c r="Z134" s="2">
        <v>0.26400000000000001</v>
      </c>
      <c r="AC134" s="83"/>
      <c r="AE134" s="2">
        <v>318</v>
      </c>
      <c r="AF134" s="2">
        <v>0.02</v>
      </c>
      <c r="AG134" s="2">
        <v>0.05</v>
      </c>
      <c r="AH134" s="2">
        <v>5.3999999999999999E-2</v>
      </c>
      <c r="AI134" s="2">
        <v>5.8999999999999997E-2</v>
      </c>
      <c r="AJ134" s="2">
        <v>6.2E-2</v>
      </c>
      <c r="AK134" s="2">
        <v>7.0000000000000007E-2</v>
      </c>
      <c r="AL134" s="2">
        <v>0.113</v>
      </c>
      <c r="AM134" s="2">
        <v>0.126</v>
      </c>
      <c r="AN134" s="2">
        <v>0.13600000000000001</v>
      </c>
      <c r="AO134" s="2">
        <v>0.19700000000000001</v>
      </c>
    </row>
    <row r="135" spans="1:41" ht="15.75" customHeight="1" x14ac:dyDescent="0.25">
      <c r="A135" s="2">
        <v>319</v>
      </c>
      <c r="B135" s="2">
        <v>1.7999999999999999E-2</v>
      </c>
      <c r="C135" s="2">
        <v>0.05</v>
      </c>
      <c r="D135" s="2">
        <v>6.0999999999999999E-2</v>
      </c>
      <c r="E135" s="2">
        <v>6.7000000000000004E-2</v>
      </c>
      <c r="F135" s="2">
        <v>7.4999999999999997E-2</v>
      </c>
      <c r="G135" s="2">
        <v>8.7999999999999995E-2</v>
      </c>
      <c r="H135" s="2">
        <v>0.104</v>
      </c>
      <c r="I135" s="2">
        <v>0.121</v>
      </c>
      <c r="J135" s="2">
        <v>0.13800000000000001</v>
      </c>
      <c r="K135" s="2">
        <v>0.17599999999999999</v>
      </c>
      <c r="N135" s="83"/>
      <c r="P135" s="2">
        <v>319</v>
      </c>
      <c r="Q135" s="2">
        <v>1.4999999999999999E-2</v>
      </c>
      <c r="R135" s="2">
        <v>7.1999999999999995E-2</v>
      </c>
      <c r="S135" s="2">
        <v>9.4E-2</v>
      </c>
      <c r="T135" s="2">
        <v>0.106</v>
      </c>
      <c r="U135" s="2">
        <v>0.115</v>
      </c>
      <c r="V135" s="2">
        <v>0.14799999999999999</v>
      </c>
      <c r="W135" s="2">
        <v>0.16700000000000001</v>
      </c>
      <c r="X135" s="2">
        <v>0.19700000000000001</v>
      </c>
      <c r="Y135" s="2">
        <v>0.22</v>
      </c>
      <c r="Z135" s="2">
        <v>0.26300000000000001</v>
      </c>
      <c r="AC135" s="83"/>
      <c r="AE135" s="2">
        <v>319</v>
      </c>
      <c r="AF135" s="2">
        <v>1.9E-2</v>
      </c>
      <c r="AG135" s="2">
        <v>4.9000000000000002E-2</v>
      </c>
      <c r="AH135" s="2">
        <v>5.1999999999999998E-2</v>
      </c>
      <c r="AI135" s="2">
        <v>5.8000000000000003E-2</v>
      </c>
      <c r="AJ135" s="2">
        <v>6.0999999999999999E-2</v>
      </c>
      <c r="AK135" s="2">
        <v>6.8000000000000005E-2</v>
      </c>
      <c r="AL135" s="2">
        <v>0.111</v>
      </c>
      <c r="AM135" s="2">
        <v>0.124</v>
      </c>
      <c r="AN135" s="2">
        <v>0.13400000000000001</v>
      </c>
      <c r="AO135" s="2">
        <v>0.19400000000000001</v>
      </c>
    </row>
    <row r="136" spans="1:41" ht="15.75" customHeight="1" x14ac:dyDescent="0.25">
      <c r="A136" s="2">
        <v>320</v>
      </c>
      <c r="B136" s="2">
        <v>1.7999999999999999E-2</v>
      </c>
      <c r="C136" s="2">
        <v>4.9000000000000002E-2</v>
      </c>
      <c r="D136" s="2">
        <v>0.06</v>
      </c>
      <c r="E136" s="2">
        <v>6.6000000000000003E-2</v>
      </c>
      <c r="F136" s="2">
        <v>7.3999999999999996E-2</v>
      </c>
      <c r="G136" s="2">
        <v>8.6999999999999994E-2</v>
      </c>
      <c r="H136" s="2">
        <v>0.104</v>
      </c>
      <c r="I136" s="2">
        <v>0.12</v>
      </c>
      <c r="J136" s="2">
        <v>0.13700000000000001</v>
      </c>
      <c r="K136" s="2">
        <v>0.17499999999999999</v>
      </c>
      <c r="N136" s="83"/>
      <c r="P136" s="2">
        <v>320</v>
      </c>
      <c r="Q136" s="2">
        <v>1.4999999999999999E-2</v>
      </c>
      <c r="R136" s="2">
        <v>7.0999999999999994E-2</v>
      </c>
      <c r="S136" s="2">
        <v>9.2999999999999999E-2</v>
      </c>
      <c r="T136" s="2">
        <v>0.105</v>
      </c>
      <c r="U136" s="2">
        <v>0.115</v>
      </c>
      <c r="V136" s="2">
        <v>0.14599999999999999</v>
      </c>
      <c r="W136" s="2">
        <v>0.16600000000000001</v>
      </c>
      <c r="X136" s="2">
        <v>0.19600000000000001</v>
      </c>
      <c r="Y136" s="2">
        <v>0.219</v>
      </c>
      <c r="Z136" s="2">
        <v>0.26100000000000001</v>
      </c>
      <c r="AC136" s="83"/>
      <c r="AE136" s="2">
        <v>320</v>
      </c>
      <c r="AF136" s="2">
        <v>1.7999999999999999E-2</v>
      </c>
      <c r="AG136" s="2">
        <v>4.8000000000000001E-2</v>
      </c>
      <c r="AH136" s="2">
        <v>5.0999999999999997E-2</v>
      </c>
      <c r="AI136" s="2">
        <v>5.7000000000000002E-2</v>
      </c>
      <c r="AJ136" s="2">
        <v>0.06</v>
      </c>
      <c r="AK136" s="2">
        <v>6.7000000000000004E-2</v>
      </c>
      <c r="AL136" s="2">
        <v>0.109</v>
      </c>
      <c r="AM136" s="2">
        <v>0.122</v>
      </c>
      <c r="AN136" s="2">
        <v>0.13200000000000001</v>
      </c>
      <c r="AO136" s="2">
        <v>0.192</v>
      </c>
    </row>
    <row r="137" spans="1:41" ht="15.75" customHeight="1" x14ac:dyDescent="0.25">
      <c r="A137" s="2">
        <v>321</v>
      </c>
      <c r="B137" s="2">
        <v>1.7999999999999999E-2</v>
      </c>
      <c r="C137" s="2">
        <v>4.9000000000000002E-2</v>
      </c>
      <c r="D137" s="2">
        <v>5.8999999999999997E-2</v>
      </c>
      <c r="E137" s="2">
        <v>6.5000000000000002E-2</v>
      </c>
      <c r="F137" s="2">
        <v>7.2999999999999995E-2</v>
      </c>
      <c r="G137" s="2">
        <v>8.5999999999999993E-2</v>
      </c>
      <c r="H137" s="2">
        <v>0.10199999999999999</v>
      </c>
      <c r="I137" s="2">
        <v>0.11799999999999999</v>
      </c>
      <c r="J137" s="2">
        <v>0.13500000000000001</v>
      </c>
      <c r="K137" s="2">
        <v>0.17299999999999999</v>
      </c>
      <c r="N137" s="83"/>
      <c r="P137" s="2">
        <v>321</v>
      </c>
      <c r="Q137" s="2">
        <v>1.4999999999999999E-2</v>
      </c>
      <c r="R137" s="2">
        <v>7.0999999999999994E-2</v>
      </c>
      <c r="S137" s="2">
        <v>9.1999999999999998E-2</v>
      </c>
      <c r="T137" s="2">
        <v>0.104</v>
      </c>
      <c r="U137" s="2">
        <v>0.114</v>
      </c>
      <c r="V137" s="2">
        <v>0.14499999999999999</v>
      </c>
      <c r="W137" s="2">
        <v>0.16500000000000001</v>
      </c>
      <c r="X137" s="2">
        <v>0.19500000000000001</v>
      </c>
      <c r="Y137" s="2">
        <v>0.217</v>
      </c>
      <c r="Z137" s="2">
        <v>0.25900000000000001</v>
      </c>
      <c r="AC137" s="83"/>
      <c r="AE137" s="2">
        <v>321</v>
      </c>
      <c r="AF137" s="2">
        <v>1.9E-2</v>
      </c>
      <c r="AG137" s="2">
        <v>4.8000000000000001E-2</v>
      </c>
      <c r="AH137" s="2">
        <v>5.0999999999999997E-2</v>
      </c>
      <c r="AI137" s="2">
        <v>5.6000000000000001E-2</v>
      </c>
      <c r="AJ137" s="2">
        <v>5.8999999999999997E-2</v>
      </c>
      <c r="AK137" s="2">
        <v>6.7000000000000004E-2</v>
      </c>
      <c r="AL137" s="2">
        <v>0.108</v>
      </c>
      <c r="AM137" s="2">
        <v>0.121</v>
      </c>
      <c r="AN137" s="2">
        <v>0.13</v>
      </c>
      <c r="AO137" s="2">
        <v>0.19</v>
      </c>
    </row>
    <row r="138" spans="1:41" ht="15.75" customHeight="1" x14ac:dyDescent="0.25">
      <c r="A138" s="2">
        <v>322</v>
      </c>
      <c r="B138" s="2">
        <v>1.9E-2</v>
      </c>
      <c r="C138" s="2">
        <v>4.9000000000000002E-2</v>
      </c>
      <c r="D138" s="2">
        <v>5.8000000000000003E-2</v>
      </c>
      <c r="E138" s="2">
        <v>6.4000000000000001E-2</v>
      </c>
      <c r="F138" s="2">
        <v>7.1999999999999995E-2</v>
      </c>
      <c r="G138" s="2">
        <v>8.5000000000000006E-2</v>
      </c>
      <c r="H138" s="2">
        <v>0.10100000000000001</v>
      </c>
      <c r="I138" s="2">
        <v>0.11700000000000001</v>
      </c>
      <c r="J138" s="2">
        <v>0.13300000000000001</v>
      </c>
      <c r="K138" s="2">
        <v>0.17100000000000001</v>
      </c>
      <c r="N138" s="83"/>
      <c r="P138" s="2">
        <v>322</v>
      </c>
      <c r="Q138" s="2">
        <v>1.6E-2</v>
      </c>
      <c r="R138" s="2">
        <v>7.0000000000000007E-2</v>
      </c>
      <c r="S138" s="2">
        <v>9.0999999999999998E-2</v>
      </c>
      <c r="T138" s="2">
        <v>0.10299999999999999</v>
      </c>
      <c r="U138" s="2">
        <v>0.113</v>
      </c>
      <c r="V138" s="2">
        <v>0.14399999999999999</v>
      </c>
      <c r="W138" s="2">
        <v>0.16400000000000001</v>
      </c>
      <c r="X138" s="2">
        <v>0.193</v>
      </c>
      <c r="Y138" s="2">
        <v>0.216</v>
      </c>
      <c r="Z138" s="2">
        <v>0.25800000000000001</v>
      </c>
      <c r="AC138" s="83"/>
      <c r="AE138" s="2">
        <v>322</v>
      </c>
      <c r="AF138" s="2">
        <v>1.9E-2</v>
      </c>
      <c r="AG138" s="2">
        <v>4.8000000000000001E-2</v>
      </c>
      <c r="AH138" s="2">
        <v>5.0999999999999997E-2</v>
      </c>
      <c r="AI138" s="2">
        <v>5.7000000000000002E-2</v>
      </c>
      <c r="AJ138" s="2">
        <v>5.8999999999999997E-2</v>
      </c>
      <c r="AK138" s="2">
        <v>6.6000000000000003E-2</v>
      </c>
      <c r="AL138" s="2">
        <v>0.107</v>
      </c>
      <c r="AM138" s="2">
        <v>0.12</v>
      </c>
      <c r="AN138" s="2">
        <v>0.129</v>
      </c>
      <c r="AO138" s="2">
        <v>0.189</v>
      </c>
    </row>
    <row r="139" spans="1:41" ht="15.75" customHeight="1" x14ac:dyDescent="0.25">
      <c r="A139" s="2">
        <v>323</v>
      </c>
      <c r="B139" s="2">
        <v>2.1000000000000001E-2</v>
      </c>
      <c r="C139" s="2">
        <v>0.05</v>
      </c>
      <c r="D139" s="2">
        <v>5.8999999999999997E-2</v>
      </c>
      <c r="E139" s="2">
        <v>6.5000000000000002E-2</v>
      </c>
      <c r="F139" s="2">
        <v>7.1999999999999995E-2</v>
      </c>
      <c r="G139" s="2">
        <v>8.5000000000000006E-2</v>
      </c>
      <c r="H139" s="2">
        <v>0.10100000000000001</v>
      </c>
      <c r="I139" s="2">
        <v>0.11700000000000001</v>
      </c>
      <c r="J139" s="2">
        <v>0.13300000000000001</v>
      </c>
      <c r="K139" s="2">
        <v>0.17100000000000001</v>
      </c>
      <c r="N139" s="83"/>
      <c r="P139" s="2">
        <v>323</v>
      </c>
      <c r="Q139" s="2">
        <v>1.7999999999999999E-2</v>
      </c>
      <c r="R139" s="2">
        <v>7.1999999999999995E-2</v>
      </c>
      <c r="S139" s="2">
        <v>9.1999999999999998E-2</v>
      </c>
      <c r="T139" s="2">
        <v>0.104</v>
      </c>
      <c r="U139" s="2">
        <v>0.114</v>
      </c>
      <c r="V139" s="2">
        <v>0.14499999999999999</v>
      </c>
      <c r="W139" s="2">
        <v>0.16400000000000001</v>
      </c>
      <c r="X139" s="2">
        <v>0.19400000000000001</v>
      </c>
      <c r="Y139" s="2">
        <v>0.216</v>
      </c>
      <c r="Z139" s="2">
        <v>0.25800000000000001</v>
      </c>
      <c r="AC139" s="83"/>
      <c r="AE139" s="2">
        <v>323</v>
      </c>
      <c r="AF139" s="2">
        <v>2.1999999999999999E-2</v>
      </c>
      <c r="AG139" s="2">
        <v>0.05</v>
      </c>
      <c r="AH139" s="2">
        <v>5.2999999999999999E-2</v>
      </c>
      <c r="AI139" s="2">
        <v>5.8000000000000003E-2</v>
      </c>
      <c r="AJ139" s="2">
        <v>6.0999999999999999E-2</v>
      </c>
      <c r="AK139" s="2">
        <v>6.8000000000000005E-2</v>
      </c>
      <c r="AL139" s="2">
        <v>0.108</v>
      </c>
      <c r="AM139" s="2">
        <v>0.12</v>
      </c>
      <c r="AN139" s="2">
        <v>0.13</v>
      </c>
      <c r="AO139" s="2">
        <v>0.189</v>
      </c>
    </row>
    <row r="140" spans="1:41" ht="15.75" customHeight="1" x14ac:dyDescent="0.25">
      <c r="A140" s="2">
        <v>324</v>
      </c>
      <c r="B140" s="2">
        <v>2.1000000000000001E-2</v>
      </c>
      <c r="C140" s="2">
        <v>0.05</v>
      </c>
      <c r="D140" s="2">
        <v>5.8999999999999997E-2</v>
      </c>
      <c r="E140" s="2">
        <v>6.4000000000000001E-2</v>
      </c>
      <c r="F140" s="2">
        <v>7.1999999999999995E-2</v>
      </c>
      <c r="G140" s="2">
        <v>8.5000000000000006E-2</v>
      </c>
      <c r="H140" s="2">
        <v>0.1</v>
      </c>
      <c r="I140" s="2">
        <v>0.11600000000000001</v>
      </c>
      <c r="J140" s="2">
        <v>0.13200000000000001</v>
      </c>
      <c r="K140" s="2">
        <v>0.16900000000000001</v>
      </c>
      <c r="N140" s="83"/>
      <c r="P140" s="2">
        <v>324</v>
      </c>
      <c r="Q140" s="2">
        <v>1.9E-2</v>
      </c>
      <c r="R140" s="2">
        <v>7.1999999999999995E-2</v>
      </c>
      <c r="S140" s="2">
        <v>9.1999999999999998E-2</v>
      </c>
      <c r="T140" s="2">
        <v>0.104</v>
      </c>
      <c r="U140" s="2">
        <v>0.113</v>
      </c>
      <c r="V140" s="2">
        <v>0.14399999999999999</v>
      </c>
      <c r="W140" s="2">
        <v>0.16400000000000001</v>
      </c>
      <c r="X140" s="2">
        <v>0.193</v>
      </c>
      <c r="Y140" s="2">
        <v>0.215</v>
      </c>
      <c r="Z140" s="2">
        <v>0.25700000000000001</v>
      </c>
      <c r="AC140" s="83"/>
      <c r="AE140" s="2">
        <v>324</v>
      </c>
      <c r="AF140" s="2">
        <v>2.1999999999999999E-2</v>
      </c>
      <c r="AG140" s="2">
        <v>0.05</v>
      </c>
      <c r="AH140" s="2">
        <v>5.2999999999999999E-2</v>
      </c>
      <c r="AI140" s="2">
        <v>5.8000000000000003E-2</v>
      </c>
      <c r="AJ140" s="2">
        <v>6.0999999999999999E-2</v>
      </c>
      <c r="AK140" s="2">
        <v>6.8000000000000005E-2</v>
      </c>
      <c r="AL140" s="2">
        <v>0.107</v>
      </c>
      <c r="AM140" s="2">
        <v>0.11899999999999999</v>
      </c>
      <c r="AN140" s="2">
        <v>0.129</v>
      </c>
      <c r="AO140" s="2">
        <v>0.188</v>
      </c>
    </row>
    <row r="141" spans="1:41" ht="15.75" customHeight="1" x14ac:dyDescent="0.25">
      <c r="A141" s="2">
        <v>325</v>
      </c>
      <c r="B141" s="2">
        <v>2.1000000000000001E-2</v>
      </c>
      <c r="C141" s="2">
        <v>4.9000000000000002E-2</v>
      </c>
      <c r="D141" s="2">
        <v>5.7000000000000002E-2</v>
      </c>
      <c r="E141" s="2">
        <v>6.3E-2</v>
      </c>
      <c r="F141" s="2">
        <v>7.0000000000000007E-2</v>
      </c>
      <c r="G141" s="2">
        <v>8.3000000000000004E-2</v>
      </c>
      <c r="H141" s="2">
        <v>9.9000000000000005E-2</v>
      </c>
      <c r="I141" s="2">
        <v>0.115</v>
      </c>
      <c r="J141" s="2">
        <v>0.13100000000000001</v>
      </c>
      <c r="K141" s="2">
        <v>0.16800000000000001</v>
      </c>
      <c r="N141" s="83"/>
      <c r="P141" s="2">
        <v>325</v>
      </c>
      <c r="Q141" s="2">
        <v>1.7999999999999999E-2</v>
      </c>
      <c r="R141" s="2">
        <v>7.0999999999999994E-2</v>
      </c>
      <c r="S141" s="2">
        <v>0.09</v>
      </c>
      <c r="T141" s="2">
        <v>0.10299999999999999</v>
      </c>
      <c r="U141" s="2">
        <v>0.112</v>
      </c>
      <c r="V141" s="2">
        <v>0.14299999999999999</v>
      </c>
      <c r="W141" s="2">
        <v>0.16200000000000001</v>
      </c>
      <c r="X141" s="2">
        <v>0.191</v>
      </c>
      <c r="Y141" s="2">
        <v>0.21299999999999999</v>
      </c>
      <c r="Z141" s="2">
        <v>0.255</v>
      </c>
      <c r="AC141" s="83"/>
      <c r="AE141" s="2">
        <v>325</v>
      </c>
      <c r="AF141" s="2">
        <v>2.1000000000000001E-2</v>
      </c>
      <c r="AG141" s="2">
        <v>4.9000000000000002E-2</v>
      </c>
      <c r="AH141" s="2">
        <v>5.1999999999999998E-2</v>
      </c>
      <c r="AI141" s="2">
        <v>5.7000000000000002E-2</v>
      </c>
      <c r="AJ141" s="2">
        <v>5.8999999999999997E-2</v>
      </c>
      <c r="AK141" s="2">
        <v>6.6000000000000003E-2</v>
      </c>
      <c r="AL141" s="2">
        <v>0.105</v>
      </c>
      <c r="AM141" s="2">
        <v>0.11700000000000001</v>
      </c>
      <c r="AN141" s="2">
        <v>0.127</v>
      </c>
      <c r="AO141" s="2">
        <v>0.185</v>
      </c>
    </row>
    <row r="142" spans="1:41" ht="15.75" customHeight="1" x14ac:dyDescent="0.25">
      <c r="A142" s="2">
        <v>326</v>
      </c>
      <c r="B142" s="2">
        <v>1.9E-2</v>
      </c>
      <c r="C142" s="2">
        <v>4.7E-2</v>
      </c>
      <c r="D142" s="2">
        <v>5.5E-2</v>
      </c>
      <c r="E142" s="2">
        <v>6.0999999999999999E-2</v>
      </c>
      <c r="F142" s="2">
        <v>6.8000000000000005E-2</v>
      </c>
      <c r="G142" s="2">
        <v>8.2000000000000003E-2</v>
      </c>
      <c r="H142" s="2">
        <v>9.7000000000000003E-2</v>
      </c>
      <c r="I142" s="2">
        <v>0.113</v>
      </c>
      <c r="J142" s="2">
        <v>0.129</v>
      </c>
      <c r="K142" s="2">
        <v>0.16600000000000001</v>
      </c>
      <c r="N142" s="83"/>
      <c r="P142" s="2">
        <v>326</v>
      </c>
      <c r="Q142" s="2">
        <v>1.7000000000000001E-2</v>
      </c>
      <c r="R142" s="2">
        <v>6.8000000000000005E-2</v>
      </c>
      <c r="S142" s="2">
        <v>8.7999999999999995E-2</v>
      </c>
      <c r="T142" s="2">
        <v>0.1</v>
      </c>
      <c r="U142" s="2">
        <v>0.11</v>
      </c>
      <c r="V142" s="2">
        <v>0.14000000000000001</v>
      </c>
      <c r="W142" s="2">
        <v>0.16</v>
      </c>
      <c r="X142" s="2">
        <v>0.189</v>
      </c>
      <c r="Y142" s="2">
        <v>0.21</v>
      </c>
      <c r="Z142" s="2">
        <v>0.252</v>
      </c>
      <c r="AC142" s="83"/>
      <c r="AE142" s="2">
        <v>326</v>
      </c>
      <c r="AF142" s="2">
        <v>0.02</v>
      </c>
      <c r="AG142" s="2">
        <v>4.5999999999999999E-2</v>
      </c>
      <c r="AH142" s="2">
        <v>0.05</v>
      </c>
      <c r="AI142" s="2">
        <v>5.5E-2</v>
      </c>
      <c r="AJ142" s="2">
        <v>5.7000000000000002E-2</v>
      </c>
      <c r="AK142" s="2">
        <v>6.4000000000000001E-2</v>
      </c>
      <c r="AL142" s="2">
        <v>0.10199999999999999</v>
      </c>
      <c r="AM142" s="2">
        <v>0.114</v>
      </c>
      <c r="AN142" s="2">
        <v>0.123</v>
      </c>
      <c r="AO142" s="2">
        <v>0.18099999999999999</v>
      </c>
    </row>
    <row r="143" spans="1:41" ht="15.75" customHeight="1" x14ac:dyDescent="0.25">
      <c r="A143" s="2">
        <v>327</v>
      </c>
      <c r="B143" s="2">
        <v>1.7999999999999999E-2</v>
      </c>
      <c r="C143" s="2">
        <v>4.4999999999999998E-2</v>
      </c>
      <c r="D143" s="2">
        <v>5.3999999999999999E-2</v>
      </c>
      <c r="E143" s="2">
        <v>0.06</v>
      </c>
      <c r="F143" s="2">
        <v>6.7000000000000004E-2</v>
      </c>
      <c r="G143" s="2">
        <v>0.08</v>
      </c>
      <c r="H143" s="2">
        <v>9.6000000000000002E-2</v>
      </c>
      <c r="I143" s="2">
        <v>0.111</v>
      </c>
      <c r="J143" s="2">
        <v>0.128</v>
      </c>
      <c r="K143" s="2">
        <v>0.16400000000000001</v>
      </c>
      <c r="N143" s="83"/>
      <c r="P143" s="2">
        <v>327</v>
      </c>
      <c r="Q143" s="2">
        <v>1.6E-2</v>
      </c>
      <c r="R143" s="2">
        <v>6.7000000000000004E-2</v>
      </c>
      <c r="S143" s="2">
        <v>8.6999999999999994E-2</v>
      </c>
      <c r="T143" s="2">
        <v>9.9000000000000005E-2</v>
      </c>
      <c r="U143" s="2">
        <v>0.108</v>
      </c>
      <c r="V143" s="2">
        <v>0.13800000000000001</v>
      </c>
      <c r="W143" s="2">
        <v>0.158</v>
      </c>
      <c r="X143" s="2">
        <v>0.187</v>
      </c>
      <c r="Y143" s="2">
        <v>0.20799999999999999</v>
      </c>
      <c r="Z143" s="2">
        <v>0.25</v>
      </c>
      <c r="AC143" s="83"/>
      <c r="AE143" s="2">
        <v>327</v>
      </c>
      <c r="AF143" s="2">
        <v>1.7999999999999999E-2</v>
      </c>
      <c r="AG143" s="2">
        <v>4.4999999999999998E-2</v>
      </c>
      <c r="AH143" s="2">
        <v>4.8000000000000001E-2</v>
      </c>
      <c r="AI143" s="2">
        <v>5.2999999999999999E-2</v>
      </c>
      <c r="AJ143" s="2">
        <v>5.5E-2</v>
      </c>
      <c r="AK143" s="2">
        <v>6.2E-2</v>
      </c>
      <c r="AL143" s="2">
        <v>9.9000000000000005E-2</v>
      </c>
      <c r="AM143" s="2">
        <v>0.111</v>
      </c>
      <c r="AN143" s="2">
        <v>0.12</v>
      </c>
      <c r="AO143" s="2">
        <v>0.17799999999999999</v>
      </c>
    </row>
    <row r="144" spans="1:41" ht="15.75" customHeight="1" x14ac:dyDescent="0.25">
      <c r="A144" s="2">
        <v>328</v>
      </c>
      <c r="B144" s="2">
        <v>1.7999999999999999E-2</v>
      </c>
      <c r="C144" s="2">
        <v>4.3999999999999997E-2</v>
      </c>
      <c r="D144" s="2">
        <v>5.2999999999999999E-2</v>
      </c>
      <c r="E144" s="2">
        <v>5.8999999999999997E-2</v>
      </c>
      <c r="F144" s="2">
        <v>6.6000000000000003E-2</v>
      </c>
      <c r="G144" s="2">
        <v>7.9000000000000001E-2</v>
      </c>
      <c r="H144" s="2">
        <v>9.5000000000000001E-2</v>
      </c>
      <c r="I144" s="2">
        <v>0.11</v>
      </c>
      <c r="J144" s="2">
        <v>0.126</v>
      </c>
      <c r="K144" s="2">
        <v>0.16200000000000001</v>
      </c>
      <c r="N144" s="83"/>
      <c r="P144" s="2">
        <v>328</v>
      </c>
      <c r="Q144" s="2">
        <v>1.6E-2</v>
      </c>
      <c r="R144" s="2">
        <v>6.6000000000000003E-2</v>
      </c>
      <c r="S144" s="2">
        <v>8.5999999999999993E-2</v>
      </c>
      <c r="T144" s="2">
        <v>9.7000000000000003E-2</v>
      </c>
      <c r="U144" s="2">
        <v>0.107</v>
      </c>
      <c r="V144" s="2">
        <v>0.13700000000000001</v>
      </c>
      <c r="W144" s="2">
        <v>0.157</v>
      </c>
      <c r="X144" s="2">
        <v>0.185</v>
      </c>
      <c r="Y144" s="2">
        <v>0.20699999999999999</v>
      </c>
      <c r="Z144" s="2">
        <v>0.248</v>
      </c>
      <c r="AC144" s="83"/>
      <c r="AE144" s="2">
        <v>328</v>
      </c>
      <c r="AF144" s="2">
        <v>1.7999999999999999E-2</v>
      </c>
      <c r="AG144" s="2">
        <v>4.3999999999999997E-2</v>
      </c>
      <c r="AH144" s="2">
        <v>4.7E-2</v>
      </c>
      <c r="AI144" s="2">
        <v>5.1999999999999998E-2</v>
      </c>
      <c r="AJ144" s="2">
        <v>5.3999999999999999E-2</v>
      </c>
      <c r="AK144" s="2">
        <v>6.0999999999999999E-2</v>
      </c>
      <c r="AL144" s="2">
        <v>9.8000000000000004E-2</v>
      </c>
      <c r="AM144" s="2">
        <v>0.109</v>
      </c>
      <c r="AN144" s="2">
        <v>0.11799999999999999</v>
      </c>
      <c r="AO144" s="2">
        <v>0.17599999999999999</v>
      </c>
    </row>
    <row r="145" spans="1:41" ht="15.75" customHeight="1" x14ac:dyDescent="0.25">
      <c r="A145" s="2">
        <v>329</v>
      </c>
      <c r="B145" s="2">
        <v>1.9E-2</v>
      </c>
      <c r="C145" s="2">
        <v>4.4999999999999998E-2</v>
      </c>
      <c r="D145" s="2">
        <v>5.2999999999999999E-2</v>
      </c>
      <c r="E145" s="2">
        <v>5.8999999999999997E-2</v>
      </c>
      <c r="F145" s="2">
        <v>6.6000000000000003E-2</v>
      </c>
      <c r="G145" s="2">
        <v>7.9000000000000001E-2</v>
      </c>
      <c r="H145" s="2">
        <v>9.4E-2</v>
      </c>
      <c r="I145" s="2">
        <v>0.109</v>
      </c>
      <c r="J145" s="2">
        <v>0.126</v>
      </c>
      <c r="K145" s="2">
        <v>0.161</v>
      </c>
      <c r="N145" s="83"/>
      <c r="P145" s="2">
        <v>329</v>
      </c>
      <c r="Q145" s="2">
        <v>1.7000000000000001E-2</v>
      </c>
      <c r="R145" s="2">
        <v>6.7000000000000004E-2</v>
      </c>
      <c r="S145" s="2">
        <v>8.5999999999999993E-2</v>
      </c>
      <c r="T145" s="2">
        <v>9.7000000000000003E-2</v>
      </c>
      <c r="U145" s="2">
        <v>0.107</v>
      </c>
      <c r="V145" s="2">
        <v>0.13700000000000001</v>
      </c>
      <c r="W145" s="2">
        <v>0.156</v>
      </c>
      <c r="X145" s="2">
        <v>0.185</v>
      </c>
      <c r="Y145" s="2">
        <v>0.20599999999999999</v>
      </c>
      <c r="Z145" s="2">
        <v>0.247</v>
      </c>
      <c r="AC145" s="83"/>
      <c r="AE145" s="2">
        <v>329</v>
      </c>
      <c r="AF145" s="2">
        <v>0.02</v>
      </c>
      <c r="AG145" s="2">
        <v>4.4999999999999998E-2</v>
      </c>
      <c r="AH145" s="2">
        <v>4.8000000000000001E-2</v>
      </c>
      <c r="AI145" s="2">
        <v>5.2999999999999999E-2</v>
      </c>
      <c r="AJ145" s="2">
        <v>5.5E-2</v>
      </c>
      <c r="AK145" s="2">
        <v>6.2E-2</v>
      </c>
      <c r="AL145" s="2">
        <v>9.7000000000000003E-2</v>
      </c>
      <c r="AM145" s="2">
        <v>0.109</v>
      </c>
      <c r="AN145" s="2">
        <v>0.11799999999999999</v>
      </c>
      <c r="AO145" s="2">
        <v>0.17499999999999999</v>
      </c>
    </row>
    <row r="146" spans="1:41" ht="15.75" customHeight="1" x14ac:dyDescent="0.25">
      <c r="A146" s="2">
        <v>330</v>
      </c>
      <c r="B146" s="2">
        <v>2.1000000000000001E-2</v>
      </c>
      <c r="C146" s="2">
        <v>4.5999999999999999E-2</v>
      </c>
      <c r="D146" s="2">
        <v>5.3999999999999999E-2</v>
      </c>
      <c r="E146" s="2">
        <v>0.06</v>
      </c>
      <c r="F146" s="2">
        <v>6.6000000000000003E-2</v>
      </c>
      <c r="G146" s="2">
        <v>7.9000000000000001E-2</v>
      </c>
      <c r="H146" s="2">
        <v>9.4E-2</v>
      </c>
      <c r="I146" s="2">
        <v>0.109</v>
      </c>
      <c r="J146" s="2">
        <v>0.125</v>
      </c>
      <c r="K146" s="2">
        <v>0.16</v>
      </c>
      <c r="N146" s="83"/>
      <c r="P146" s="2">
        <v>330</v>
      </c>
      <c r="Q146" s="2">
        <v>1.9E-2</v>
      </c>
      <c r="R146" s="2">
        <v>6.8000000000000005E-2</v>
      </c>
      <c r="S146" s="2">
        <v>8.6999999999999994E-2</v>
      </c>
      <c r="T146" s="2">
        <v>9.8000000000000004E-2</v>
      </c>
      <c r="U146" s="2">
        <v>0.108</v>
      </c>
      <c r="V146" s="2">
        <v>0.13700000000000001</v>
      </c>
      <c r="W146" s="2">
        <v>0.157</v>
      </c>
      <c r="X146" s="2">
        <v>0.185</v>
      </c>
      <c r="Y146" s="2">
        <v>0.20599999999999999</v>
      </c>
      <c r="Z146" s="2">
        <v>0.247</v>
      </c>
      <c r="AC146" s="83"/>
      <c r="AE146" s="2">
        <v>330</v>
      </c>
      <c r="AF146" s="2">
        <v>2.1999999999999999E-2</v>
      </c>
      <c r="AG146" s="2">
        <v>4.7E-2</v>
      </c>
      <c r="AH146" s="2">
        <v>4.9000000000000002E-2</v>
      </c>
      <c r="AI146" s="2">
        <v>5.3999999999999999E-2</v>
      </c>
      <c r="AJ146" s="2">
        <v>5.6000000000000001E-2</v>
      </c>
      <c r="AK146" s="2">
        <v>6.3E-2</v>
      </c>
      <c r="AL146" s="2">
        <v>9.8000000000000004E-2</v>
      </c>
      <c r="AM146" s="2">
        <v>0.109</v>
      </c>
      <c r="AN146" s="2">
        <v>0.11799999999999999</v>
      </c>
      <c r="AO146" s="2">
        <v>0.17499999999999999</v>
      </c>
    </row>
    <row r="147" spans="1:41" ht="15.75" customHeight="1" x14ac:dyDescent="0.25">
      <c r="A147" s="2">
        <v>331</v>
      </c>
      <c r="B147" s="2">
        <v>2.1999999999999999E-2</v>
      </c>
      <c r="C147" s="2">
        <v>4.5999999999999999E-2</v>
      </c>
      <c r="D147" s="2">
        <v>5.3999999999999999E-2</v>
      </c>
      <c r="E147" s="2">
        <v>5.8999999999999997E-2</v>
      </c>
      <c r="F147" s="2">
        <v>6.6000000000000003E-2</v>
      </c>
      <c r="G147" s="2">
        <v>7.8E-2</v>
      </c>
      <c r="H147" s="2">
        <v>9.2999999999999999E-2</v>
      </c>
      <c r="I147" s="2">
        <v>0.108</v>
      </c>
      <c r="J147" s="2">
        <v>0.125</v>
      </c>
      <c r="K147" s="2">
        <v>0.159</v>
      </c>
      <c r="N147" s="83"/>
      <c r="P147" s="2">
        <v>331</v>
      </c>
      <c r="Q147" s="2">
        <v>0.02</v>
      </c>
      <c r="R147" s="2">
        <v>6.8000000000000005E-2</v>
      </c>
      <c r="S147" s="2">
        <v>8.5999999999999993E-2</v>
      </c>
      <c r="T147" s="2">
        <v>9.7000000000000003E-2</v>
      </c>
      <c r="U147" s="2">
        <v>0.107</v>
      </c>
      <c r="V147" s="2">
        <v>0.13700000000000001</v>
      </c>
      <c r="W147" s="2">
        <v>0.156</v>
      </c>
      <c r="X147" s="2">
        <v>0.184</v>
      </c>
      <c r="Y147" s="2">
        <v>0.20499999999999999</v>
      </c>
      <c r="Z147" s="2">
        <v>0.245</v>
      </c>
      <c r="AC147" s="83"/>
      <c r="AE147" s="2">
        <v>331</v>
      </c>
      <c r="AF147" s="2">
        <v>2.3E-2</v>
      </c>
      <c r="AG147" s="2">
        <v>4.7E-2</v>
      </c>
      <c r="AH147" s="2">
        <v>4.9000000000000002E-2</v>
      </c>
      <c r="AI147" s="2">
        <v>5.3999999999999999E-2</v>
      </c>
      <c r="AJ147" s="2">
        <v>5.6000000000000001E-2</v>
      </c>
      <c r="AK147" s="2">
        <v>6.3E-2</v>
      </c>
      <c r="AL147" s="2">
        <v>9.7000000000000003E-2</v>
      </c>
      <c r="AM147" s="2">
        <v>0.108</v>
      </c>
      <c r="AN147" s="2">
        <v>0.11700000000000001</v>
      </c>
      <c r="AO147" s="2">
        <v>0.17299999999999999</v>
      </c>
    </row>
    <row r="148" spans="1:41" ht="15.75" customHeight="1" x14ac:dyDescent="0.25">
      <c r="A148" s="2">
        <v>332</v>
      </c>
      <c r="B148" s="2">
        <v>0.02</v>
      </c>
      <c r="C148" s="2">
        <v>4.3999999999999997E-2</v>
      </c>
      <c r="D148" s="2">
        <v>5.1999999999999998E-2</v>
      </c>
      <c r="E148" s="2">
        <v>5.7000000000000002E-2</v>
      </c>
      <c r="F148" s="2">
        <v>6.4000000000000001E-2</v>
      </c>
      <c r="G148" s="2">
        <v>7.5999999999999998E-2</v>
      </c>
      <c r="H148" s="2">
        <v>9.0999999999999998E-2</v>
      </c>
      <c r="I148" s="2">
        <v>0.106</v>
      </c>
      <c r="J148" s="2">
        <v>0.123</v>
      </c>
      <c r="K148" s="2">
        <v>0.156</v>
      </c>
      <c r="N148" s="83"/>
      <c r="P148" s="2">
        <v>332</v>
      </c>
      <c r="Q148" s="2">
        <v>1.7999999999999999E-2</v>
      </c>
      <c r="R148" s="2">
        <v>6.5000000000000002E-2</v>
      </c>
      <c r="S148" s="2">
        <v>8.4000000000000005E-2</v>
      </c>
      <c r="T148" s="2">
        <v>9.5000000000000001E-2</v>
      </c>
      <c r="U148" s="2">
        <v>0.105</v>
      </c>
      <c r="V148" s="2">
        <v>0.13400000000000001</v>
      </c>
      <c r="W148" s="2">
        <v>0.153</v>
      </c>
      <c r="X148" s="2">
        <v>0.18099999999999999</v>
      </c>
      <c r="Y148" s="2">
        <v>0.20200000000000001</v>
      </c>
      <c r="Z148" s="2">
        <v>0.24199999999999999</v>
      </c>
      <c r="AC148" s="83"/>
      <c r="AE148" s="2">
        <v>332</v>
      </c>
      <c r="AF148" s="2">
        <v>0.02</v>
      </c>
      <c r="AG148" s="2">
        <v>4.3999999999999997E-2</v>
      </c>
      <c r="AH148" s="2">
        <v>4.7E-2</v>
      </c>
      <c r="AI148" s="2">
        <v>5.0999999999999997E-2</v>
      </c>
      <c r="AJ148" s="2">
        <v>5.3999999999999999E-2</v>
      </c>
      <c r="AK148" s="2">
        <v>0.06</v>
      </c>
      <c r="AL148" s="2">
        <v>9.4E-2</v>
      </c>
      <c r="AM148" s="2">
        <v>0.105</v>
      </c>
      <c r="AN148" s="2">
        <v>0.114</v>
      </c>
      <c r="AO148" s="2">
        <v>0.16900000000000001</v>
      </c>
    </row>
    <row r="149" spans="1:41" ht="15.75" customHeight="1" x14ac:dyDescent="0.25">
      <c r="A149" s="2">
        <v>333</v>
      </c>
      <c r="B149" s="2">
        <v>1.7000000000000001E-2</v>
      </c>
      <c r="C149" s="2">
        <v>4.1000000000000002E-2</v>
      </c>
      <c r="D149" s="2">
        <v>4.9000000000000002E-2</v>
      </c>
      <c r="E149" s="2">
        <v>5.5E-2</v>
      </c>
      <c r="F149" s="2">
        <v>6.2E-2</v>
      </c>
      <c r="G149" s="2">
        <v>7.3999999999999996E-2</v>
      </c>
      <c r="H149" s="2">
        <v>8.8999999999999996E-2</v>
      </c>
      <c r="I149" s="2">
        <v>0.104</v>
      </c>
      <c r="J149" s="2">
        <v>0.121</v>
      </c>
      <c r="K149" s="2">
        <v>0.154</v>
      </c>
      <c r="N149" s="83"/>
      <c r="P149" s="2">
        <v>333</v>
      </c>
      <c r="Q149" s="2">
        <v>1.4999999999999999E-2</v>
      </c>
      <c r="R149" s="2">
        <v>6.2E-2</v>
      </c>
      <c r="S149" s="2">
        <v>8.1000000000000003E-2</v>
      </c>
      <c r="T149" s="2">
        <v>9.1999999999999998E-2</v>
      </c>
      <c r="U149" s="2">
        <v>0.10199999999999999</v>
      </c>
      <c r="V149" s="2">
        <v>0.13100000000000001</v>
      </c>
      <c r="W149" s="2">
        <v>0.15</v>
      </c>
      <c r="X149" s="2">
        <v>0.17799999999999999</v>
      </c>
      <c r="Y149" s="2">
        <v>0.19900000000000001</v>
      </c>
      <c r="Z149" s="2">
        <v>0.23899999999999999</v>
      </c>
      <c r="AC149" s="83"/>
      <c r="AE149" s="2">
        <v>333</v>
      </c>
      <c r="AF149" s="2">
        <v>1.7999999999999999E-2</v>
      </c>
      <c r="AG149" s="2">
        <v>4.1000000000000002E-2</v>
      </c>
      <c r="AH149" s="2">
        <v>4.3999999999999997E-2</v>
      </c>
      <c r="AI149" s="2">
        <v>4.8000000000000001E-2</v>
      </c>
      <c r="AJ149" s="2">
        <v>0.05</v>
      </c>
      <c r="AK149" s="2">
        <v>5.6000000000000001E-2</v>
      </c>
      <c r="AL149" s="2">
        <v>8.8999999999999996E-2</v>
      </c>
      <c r="AM149" s="2">
        <v>0.1</v>
      </c>
      <c r="AN149" s="2">
        <v>0.109</v>
      </c>
      <c r="AO149" s="2">
        <v>0.16400000000000001</v>
      </c>
    </row>
    <row r="150" spans="1:41" ht="15.75" customHeight="1" x14ac:dyDescent="0.25">
      <c r="A150" s="2">
        <v>334</v>
      </c>
      <c r="B150" s="2">
        <v>1.4999999999999999E-2</v>
      </c>
      <c r="C150" s="2">
        <v>3.9E-2</v>
      </c>
      <c r="D150" s="2">
        <v>4.7E-2</v>
      </c>
      <c r="E150" s="2">
        <v>5.2999999999999999E-2</v>
      </c>
      <c r="F150" s="2">
        <v>0.06</v>
      </c>
      <c r="G150" s="2">
        <v>7.1999999999999995E-2</v>
      </c>
      <c r="H150" s="2">
        <v>8.5999999999999993E-2</v>
      </c>
      <c r="I150" s="2">
        <v>0.10199999999999999</v>
      </c>
      <c r="J150" s="2">
        <v>0.11799999999999999</v>
      </c>
      <c r="K150" s="2">
        <v>0.152</v>
      </c>
      <c r="N150" s="83"/>
      <c r="P150" s="2">
        <v>334</v>
      </c>
      <c r="Q150" s="2">
        <v>1.2999999999999999E-2</v>
      </c>
      <c r="R150" s="2">
        <v>0.06</v>
      </c>
      <c r="S150" s="2">
        <v>7.8E-2</v>
      </c>
      <c r="T150" s="2">
        <v>0.09</v>
      </c>
      <c r="U150" s="2">
        <v>9.9000000000000005E-2</v>
      </c>
      <c r="V150" s="2">
        <v>0.129</v>
      </c>
      <c r="W150" s="2">
        <v>0.14799999999999999</v>
      </c>
      <c r="X150" s="2">
        <v>0.17599999999999999</v>
      </c>
      <c r="Y150" s="2">
        <v>0.19600000000000001</v>
      </c>
      <c r="Z150" s="2">
        <v>0.23599999999999999</v>
      </c>
      <c r="AC150" s="83"/>
      <c r="AE150" s="2">
        <v>334</v>
      </c>
      <c r="AF150" s="2">
        <v>1.4999999999999999E-2</v>
      </c>
      <c r="AG150" s="2">
        <v>3.7999999999999999E-2</v>
      </c>
      <c r="AH150" s="2">
        <v>4.1000000000000002E-2</v>
      </c>
      <c r="AI150" s="2">
        <v>4.4999999999999998E-2</v>
      </c>
      <c r="AJ150" s="2">
        <v>4.7E-2</v>
      </c>
      <c r="AK150" s="2">
        <v>5.2999999999999999E-2</v>
      </c>
      <c r="AL150" s="2">
        <v>8.5999999999999993E-2</v>
      </c>
      <c r="AM150" s="2">
        <v>9.7000000000000003E-2</v>
      </c>
      <c r="AN150" s="2">
        <v>0.106</v>
      </c>
      <c r="AO150" s="2">
        <v>0.16</v>
      </c>
    </row>
    <row r="151" spans="1:41" ht="15.75" customHeight="1" x14ac:dyDescent="0.25">
      <c r="A151" s="2">
        <v>335</v>
      </c>
      <c r="B151" s="2">
        <v>1.4999999999999999E-2</v>
      </c>
      <c r="C151" s="2">
        <v>3.7999999999999999E-2</v>
      </c>
      <c r="D151" s="2">
        <v>4.7E-2</v>
      </c>
      <c r="E151" s="2">
        <v>5.1999999999999998E-2</v>
      </c>
      <c r="F151" s="2">
        <v>5.8999999999999997E-2</v>
      </c>
      <c r="G151" s="2">
        <v>7.0999999999999994E-2</v>
      </c>
      <c r="H151" s="2">
        <v>8.5000000000000006E-2</v>
      </c>
      <c r="I151" s="2">
        <v>0.10100000000000001</v>
      </c>
      <c r="J151" s="2">
        <v>0.11700000000000001</v>
      </c>
      <c r="K151" s="2">
        <v>0.15</v>
      </c>
      <c r="N151" s="83"/>
      <c r="P151" s="2">
        <v>335</v>
      </c>
      <c r="Q151" s="2">
        <v>1.2999999999999999E-2</v>
      </c>
      <c r="R151" s="2">
        <v>5.8999999999999997E-2</v>
      </c>
      <c r="S151" s="2">
        <v>7.6999999999999999E-2</v>
      </c>
      <c r="T151" s="2">
        <v>8.7999999999999995E-2</v>
      </c>
      <c r="U151" s="2">
        <v>9.8000000000000004E-2</v>
      </c>
      <c r="V151" s="2">
        <v>0.127</v>
      </c>
      <c r="W151" s="2">
        <v>0.14599999999999999</v>
      </c>
      <c r="X151" s="2">
        <v>0.17399999999999999</v>
      </c>
      <c r="Y151" s="2">
        <v>0.19500000000000001</v>
      </c>
      <c r="Z151" s="2">
        <v>0.23400000000000001</v>
      </c>
      <c r="AC151" s="83"/>
      <c r="AE151" s="2">
        <v>335</v>
      </c>
      <c r="AF151" s="2">
        <v>1.4999999999999999E-2</v>
      </c>
      <c r="AG151" s="2">
        <v>3.6999999999999998E-2</v>
      </c>
      <c r="AH151" s="2">
        <v>0.04</v>
      </c>
      <c r="AI151" s="2">
        <v>4.3999999999999997E-2</v>
      </c>
      <c r="AJ151" s="2">
        <v>4.5999999999999999E-2</v>
      </c>
      <c r="AK151" s="2">
        <v>5.1999999999999998E-2</v>
      </c>
      <c r="AL151" s="2">
        <v>8.4000000000000005E-2</v>
      </c>
      <c r="AM151" s="2">
        <v>9.5000000000000001E-2</v>
      </c>
      <c r="AN151" s="2">
        <v>0.10299999999999999</v>
      </c>
      <c r="AO151" s="2">
        <v>0.158</v>
      </c>
    </row>
    <row r="152" spans="1:41" ht="15.75" customHeight="1" x14ac:dyDescent="0.25">
      <c r="A152" s="2">
        <v>336</v>
      </c>
      <c r="B152" s="2">
        <v>1.4999999999999999E-2</v>
      </c>
      <c r="C152" s="2">
        <v>3.7999999999999999E-2</v>
      </c>
      <c r="D152" s="2">
        <v>4.5999999999999999E-2</v>
      </c>
      <c r="E152" s="2">
        <v>5.0999999999999997E-2</v>
      </c>
      <c r="F152" s="2">
        <v>5.8000000000000003E-2</v>
      </c>
      <c r="G152" s="2">
        <v>7.0000000000000007E-2</v>
      </c>
      <c r="H152" s="2">
        <v>8.4000000000000005E-2</v>
      </c>
      <c r="I152" s="2">
        <v>0.1</v>
      </c>
      <c r="J152" s="2">
        <v>0.11600000000000001</v>
      </c>
      <c r="K152" s="2">
        <v>0.14899999999999999</v>
      </c>
      <c r="N152" s="83"/>
      <c r="P152" s="2">
        <v>336</v>
      </c>
      <c r="Q152" s="2">
        <v>1.2999999999999999E-2</v>
      </c>
      <c r="R152" s="2">
        <v>5.8000000000000003E-2</v>
      </c>
      <c r="S152" s="2">
        <v>7.6999999999999999E-2</v>
      </c>
      <c r="T152" s="2">
        <v>8.6999999999999994E-2</v>
      </c>
      <c r="U152" s="2">
        <v>9.7000000000000003E-2</v>
      </c>
      <c r="V152" s="2">
        <v>0.126</v>
      </c>
      <c r="W152" s="2">
        <v>0.14499999999999999</v>
      </c>
      <c r="X152" s="2">
        <v>0.17299999999999999</v>
      </c>
      <c r="Y152" s="2">
        <v>0.193</v>
      </c>
      <c r="Z152" s="2">
        <v>0.23200000000000001</v>
      </c>
      <c r="AC152" s="83"/>
      <c r="AE152" s="2">
        <v>336</v>
      </c>
      <c r="AF152" s="2">
        <v>1.4999999999999999E-2</v>
      </c>
      <c r="AG152" s="2">
        <v>3.6999999999999998E-2</v>
      </c>
      <c r="AH152" s="2">
        <v>0.04</v>
      </c>
      <c r="AI152" s="2">
        <v>4.3999999999999997E-2</v>
      </c>
      <c r="AJ152" s="2">
        <v>4.5999999999999999E-2</v>
      </c>
      <c r="AK152" s="2">
        <v>5.1999999999999998E-2</v>
      </c>
      <c r="AL152" s="2">
        <v>8.3000000000000004E-2</v>
      </c>
      <c r="AM152" s="2">
        <v>9.2999999999999999E-2</v>
      </c>
      <c r="AN152" s="2">
        <v>0.10199999999999999</v>
      </c>
      <c r="AO152" s="2">
        <v>0.156</v>
      </c>
    </row>
    <row r="153" spans="1:41" ht="15.75" customHeight="1" x14ac:dyDescent="0.25">
      <c r="A153" s="2">
        <v>337</v>
      </c>
      <c r="B153" s="2">
        <v>1.6E-2</v>
      </c>
      <c r="C153" s="2">
        <v>3.7999999999999999E-2</v>
      </c>
      <c r="D153" s="2">
        <v>4.7E-2</v>
      </c>
      <c r="E153" s="2">
        <v>5.0999999999999997E-2</v>
      </c>
      <c r="F153" s="2">
        <v>5.8000000000000003E-2</v>
      </c>
      <c r="G153" s="2">
        <v>7.0000000000000007E-2</v>
      </c>
      <c r="H153" s="2">
        <v>8.4000000000000005E-2</v>
      </c>
      <c r="I153" s="2">
        <v>9.9000000000000005E-2</v>
      </c>
      <c r="J153" s="2">
        <v>0.11600000000000001</v>
      </c>
      <c r="K153" s="2">
        <v>0.14699999999999999</v>
      </c>
      <c r="N153" s="83"/>
      <c r="P153" s="2">
        <v>337</v>
      </c>
      <c r="Q153" s="2">
        <v>1.4E-2</v>
      </c>
      <c r="R153" s="2">
        <v>5.8999999999999997E-2</v>
      </c>
      <c r="S153" s="2">
        <v>7.6999999999999999E-2</v>
      </c>
      <c r="T153" s="2">
        <v>8.6999999999999994E-2</v>
      </c>
      <c r="U153" s="2">
        <v>9.7000000000000003E-2</v>
      </c>
      <c r="V153" s="2">
        <v>0.126</v>
      </c>
      <c r="W153" s="2">
        <v>0.14499999999999999</v>
      </c>
      <c r="X153" s="2">
        <v>0.17199999999999999</v>
      </c>
      <c r="Y153" s="2">
        <v>0.193</v>
      </c>
      <c r="Z153" s="2">
        <v>0.23100000000000001</v>
      </c>
      <c r="AC153" s="83"/>
      <c r="AE153" s="2">
        <v>337</v>
      </c>
      <c r="AF153" s="2">
        <v>1.6E-2</v>
      </c>
      <c r="AG153" s="2">
        <v>3.7999999999999999E-2</v>
      </c>
      <c r="AH153" s="2">
        <v>0.04</v>
      </c>
      <c r="AI153" s="2">
        <v>4.4999999999999998E-2</v>
      </c>
      <c r="AJ153" s="2">
        <v>4.7E-2</v>
      </c>
      <c r="AK153" s="2">
        <v>5.1999999999999998E-2</v>
      </c>
      <c r="AL153" s="2">
        <v>8.3000000000000004E-2</v>
      </c>
      <c r="AM153" s="2">
        <v>9.2999999999999999E-2</v>
      </c>
      <c r="AN153" s="2">
        <v>0.10199999999999999</v>
      </c>
      <c r="AO153" s="2">
        <v>0.155</v>
      </c>
    </row>
    <row r="154" spans="1:41" ht="15.75" customHeight="1" x14ac:dyDescent="0.25">
      <c r="A154" s="2">
        <v>338</v>
      </c>
      <c r="B154" s="2">
        <v>1.7999999999999999E-2</v>
      </c>
      <c r="C154" s="2">
        <v>3.9E-2</v>
      </c>
      <c r="D154" s="2">
        <v>4.8000000000000001E-2</v>
      </c>
      <c r="E154" s="2">
        <v>5.0999999999999997E-2</v>
      </c>
      <c r="F154" s="2">
        <v>5.8000000000000003E-2</v>
      </c>
      <c r="G154" s="2">
        <v>7.0000000000000007E-2</v>
      </c>
      <c r="H154" s="2">
        <v>8.4000000000000005E-2</v>
      </c>
      <c r="I154" s="2">
        <v>9.9000000000000005E-2</v>
      </c>
      <c r="J154" s="2">
        <v>0.115</v>
      </c>
      <c r="K154" s="2">
        <v>0.14699999999999999</v>
      </c>
      <c r="N154" s="83"/>
      <c r="P154" s="2">
        <v>338</v>
      </c>
      <c r="Q154" s="2">
        <v>1.6E-2</v>
      </c>
      <c r="R154" s="2">
        <v>0.06</v>
      </c>
      <c r="S154" s="2">
        <v>7.8E-2</v>
      </c>
      <c r="T154" s="2">
        <v>8.7999999999999995E-2</v>
      </c>
      <c r="U154" s="2">
        <v>9.8000000000000004E-2</v>
      </c>
      <c r="V154" s="2">
        <v>0.126</v>
      </c>
      <c r="W154" s="2">
        <v>0.14499999999999999</v>
      </c>
      <c r="X154" s="2">
        <v>0.17199999999999999</v>
      </c>
      <c r="Y154" s="2">
        <v>0.193</v>
      </c>
      <c r="Z154" s="2">
        <v>0.23100000000000001</v>
      </c>
      <c r="AC154" s="83"/>
      <c r="AE154" s="2">
        <v>338</v>
      </c>
      <c r="AF154" s="2">
        <v>1.9E-2</v>
      </c>
      <c r="AG154" s="2">
        <v>0.04</v>
      </c>
      <c r="AH154" s="2">
        <v>4.2000000000000003E-2</v>
      </c>
      <c r="AI154" s="2">
        <v>4.5999999999999999E-2</v>
      </c>
      <c r="AJ154" s="2">
        <v>4.8000000000000001E-2</v>
      </c>
      <c r="AK154" s="2">
        <v>5.2999999999999999E-2</v>
      </c>
      <c r="AL154" s="2">
        <v>8.3000000000000004E-2</v>
      </c>
      <c r="AM154" s="2">
        <v>9.2999999999999999E-2</v>
      </c>
      <c r="AN154" s="2">
        <v>0.10199999999999999</v>
      </c>
      <c r="AO154" s="2">
        <v>0.155</v>
      </c>
    </row>
    <row r="155" spans="1:41" ht="15.75" customHeight="1" x14ac:dyDescent="0.25">
      <c r="A155" s="2">
        <v>339</v>
      </c>
      <c r="B155" s="2">
        <v>0.02</v>
      </c>
      <c r="C155" s="2">
        <v>0.04</v>
      </c>
      <c r="D155" s="2">
        <v>4.8000000000000001E-2</v>
      </c>
      <c r="E155" s="2">
        <v>5.1999999999999998E-2</v>
      </c>
      <c r="F155" s="2">
        <v>5.8000000000000003E-2</v>
      </c>
      <c r="G155" s="2">
        <v>7.0000000000000007E-2</v>
      </c>
      <c r="H155" s="2">
        <v>8.4000000000000005E-2</v>
      </c>
      <c r="I155" s="2">
        <v>9.9000000000000005E-2</v>
      </c>
      <c r="J155" s="2">
        <v>0.115</v>
      </c>
      <c r="K155" s="2">
        <v>0.14599999999999999</v>
      </c>
      <c r="N155" s="83"/>
      <c r="P155" s="2">
        <v>339</v>
      </c>
      <c r="Q155" s="2">
        <v>1.7999999999999999E-2</v>
      </c>
      <c r="R155" s="2">
        <v>6.0999999999999999E-2</v>
      </c>
      <c r="S155" s="2">
        <v>7.8E-2</v>
      </c>
      <c r="T155" s="2">
        <v>8.7999999999999995E-2</v>
      </c>
      <c r="U155" s="2">
        <v>9.8000000000000004E-2</v>
      </c>
      <c r="V155" s="2">
        <v>0.126</v>
      </c>
      <c r="W155" s="2">
        <v>0.14499999999999999</v>
      </c>
      <c r="X155" s="2">
        <v>0.17199999999999999</v>
      </c>
      <c r="Y155" s="2">
        <v>0.192</v>
      </c>
      <c r="Z155" s="2">
        <v>0.23</v>
      </c>
      <c r="AC155" s="83"/>
      <c r="AE155" s="2">
        <v>339</v>
      </c>
      <c r="AF155" s="2">
        <v>0.02</v>
      </c>
      <c r="AG155" s="2">
        <v>4.1000000000000002E-2</v>
      </c>
      <c r="AH155" s="2">
        <v>4.2999999999999997E-2</v>
      </c>
      <c r="AI155" s="2">
        <v>4.7E-2</v>
      </c>
      <c r="AJ155" s="2">
        <v>4.9000000000000002E-2</v>
      </c>
      <c r="AK155" s="2">
        <v>5.5E-2</v>
      </c>
      <c r="AL155" s="2">
        <v>8.4000000000000005E-2</v>
      </c>
      <c r="AM155" s="2">
        <v>9.4E-2</v>
      </c>
      <c r="AN155" s="2">
        <v>0.10199999999999999</v>
      </c>
      <c r="AO155" s="2">
        <v>0.154</v>
      </c>
    </row>
    <row r="156" spans="1:41" ht="15.75" customHeight="1" x14ac:dyDescent="0.25">
      <c r="A156" s="2">
        <v>340</v>
      </c>
      <c r="B156" s="2">
        <v>1.7999999999999999E-2</v>
      </c>
      <c r="C156" s="2">
        <v>3.9E-2</v>
      </c>
      <c r="D156" s="2">
        <v>4.5999999999999999E-2</v>
      </c>
      <c r="E156" s="2">
        <v>0.05</v>
      </c>
      <c r="F156" s="2">
        <v>5.6000000000000001E-2</v>
      </c>
      <c r="G156" s="2">
        <v>6.8000000000000005E-2</v>
      </c>
      <c r="H156" s="2">
        <v>8.1000000000000003E-2</v>
      </c>
      <c r="I156" s="2">
        <v>9.6000000000000002E-2</v>
      </c>
      <c r="J156" s="2">
        <v>0.112</v>
      </c>
      <c r="K156" s="2">
        <v>0.14399999999999999</v>
      </c>
      <c r="N156" s="83"/>
      <c r="P156" s="2">
        <v>340</v>
      </c>
      <c r="Q156" s="2">
        <v>1.6E-2</v>
      </c>
      <c r="R156" s="2">
        <v>5.8999999999999997E-2</v>
      </c>
      <c r="S156" s="2">
        <v>7.5999999999999998E-2</v>
      </c>
      <c r="T156" s="2">
        <v>8.5999999999999993E-2</v>
      </c>
      <c r="U156" s="2">
        <v>9.6000000000000002E-2</v>
      </c>
      <c r="V156" s="2">
        <v>0.124</v>
      </c>
      <c r="W156" s="2">
        <v>0.14299999999999999</v>
      </c>
      <c r="X156" s="2">
        <v>0.17</v>
      </c>
      <c r="Y156" s="2">
        <v>0.189</v>
      </c>
      <c r="Z156" s="2">
        <v>0.22700000000000001</v>
      </c>
      <c r="AC156" s="83"/>
      <c r="AE156" s="2">
        <v>340</v>
      </c>
      <c r="AF156" s="2">
        <v>1.9E-2</v>
      </c>
      <c r="AG156" s="2">
        <v>3.9E-2</v>
      </c>
      <c r="AH156" s="2">
        <v>4.1000000000000002E-2</v>
      </c>
      <c r="AI156" s="2">
        <v>4.4999999999999998E-2</v>
      </c>
      <c r="AJ156" s="2">
        <v>4.7E-2</v>
      </c>
      <c r="AK156" s="2">
        <v>5.1999999999999998E-2</v>
      </c>
      <c r="AL156" s="2">
        <v>8.1000000000000003E-2</v>
      </c>
      <c r="AM156" s="2">
        <v>9.0999999999999998E-2</v>
      </c>
      <c r="AN156" s="2">
        <v>9.9000000000000005E-2</v>
      </c>
      <c r="AO156" s="2">
        <v>0.151</v>
      </c>
    </row>
    <row r="157" spans="1:41" ht="15.75" customHeight="1" x14ac:dyDescent="0.25">
      <c r="A157" s="2">
        <v>341</v>
      </c>
      <c r="B157" s="2">
        <v>1.6E-2</v>
      </c>
      <c r="C157" s="2">
        <v>3.6999999999999998E-2</v>
      </c>
      <c r="D157" s="2">
        <v>4.4999999999999998E-2</v>
      </c>
      <c r="E157" s="2">
        <v>4.8000000000000001E-2</v>
      </c>
      <c r="F157" s="2">
        <v>5.5E-2</v>
      </c>
      <c r="G157" s="2">
        <v>6.6000000000000003E-2</v>
      </c>
      <c r="H157" s="2">
        <v>0.08</v>
      </c>
      <c r="I157" s="2">
        <v>9.5000000000000001E-2</v>
      </c>
      <c r="J157" s="2">
        <v>0.111</v>
      </c>
      <c r="K157" s="2">
        <v>0.14199999999999999</v>
      </c>
      <c r="N157" s="83"/>
      <c r="P157" s="2">
        <v>341</v>
      </c>
      <c r="Q157" s="2">
        <v>1.4E-2</v>
      </c>
      <c r="R157" s="2">
        <v>5.7000000000000002E-2</v>
      </c>
      <c r="S157" s="2">
        <v>7.3999999999999996E-2</v>
      </c>
      <c r="T157" s="2">
        <v>8.4000000000000005E-2</v>
      </c>
      <c r="U157" s="2">
        <v>9.4E-2</v>
      </c>
      <c r="V157" s="2">
        <v>0.122</v>
      </c>
      <c r="W157" s="2">
        <v>0.14099999999999999</v>
      </c>
      <c r="X157" s="2">
        <v>0.16700000000000001</v>
      </c>
      <c r="Y157" s="2">
        <v>0.187</v>
      </c>
      <c r="Z157" s="2">
        <v>0.224</v>
      </c>
      <c r="AC157" s="83"/>
      <c r="AE157" s="2">
        <v>341</v>
      </c>
      <c r="AF157" s="2">
        <v>1.7000000000000001E-2</v>
      </c>
      <c r="AG157" s="2">
        <v>3.5999999999999997E-2</v>
      </c>
      <c r="AH157" s="2">
        <v>3.7999999999999999E-2</v>
      </c>
      <c r="AI157" s="2">
        <v>4.2000000000000003E-2</v>
      </c>
      <c r="AJ157" s="2">
        <v>4.3999999999999997E-2</v>
      </c>
      <c r="AK157" s="2">
        <v>0.05</v>
      </c>
      <c r="AL157" s="2">
        <v>7.8E-2</v>
      </c>
      <c r="AM157" s="2">
        <v>8.6999999999999994E-2</v>
      </c>
      <c r="AN157" s="2">
        <v>9.6000000000000002E-2</v>
      </c>
      <c r="AO157" s="2">
        <v>0.14699999999999999</v>
      </c>
    </row>
    <row r="158" spans="1:41" ht="15.75" customHeight="1" x14ac:dyDescent="0.25">
      <c r="A158" s="2">
        <v>342</v>
      </c>
      <c r="B158" s="2">
        <v>1.4E-2</v>
      </c>
      <c r="C158" s="2">
        <v>3.5000000000000003E-2</v>
      </c>
      <c r="D158" s="2">
        <v>4.2999999999999997E-2</v>
      </c>
      <c r="E158" s="2">
        <v>4.5999999999999999E-2</v>
      </c>
      <c r="F158" s="2">
        <v>5.2999999999999999E-2</v>
      </c>
      <c r="G158" s="2">
        <v>6.4000000000000001E-2</v>
      </c>
      <c r="H158" s="2">
        <v>7.9000000000000001E-2</v>
      </c>
      <c r="I158" s="2">
        <v>9.2999999999999999E-2</v>
      </c>
      <c r="J158" s="2">
        <v>0.109</v>
      </c>
      <c r="K158" s="2">
        <v>0.14000000000000001</v>
      </c>
      <c r="N158" s="83"/>
      <c r="P158" s="2">
        <v>342</v>
      </c>
      <c r="Q158" s="2">
        <v>1.2999999999999999E-2</v>
      </c>
      <c r="R158" s="2">
        <v>5.3999999999999999E-2</v>
      </c>
      <c r="S158" s="2">
        <v>7.1999999999999995E-2</v>
      </c>
      <c r="T158" s="2">
        <v>8.2000000000000003E-2</v>
      </c>
      <c r="U158" s="2">
        <v>9.0999999999999998E-2</v>
      </c>
      <c r="V158" s="2">
        <v>0.11899999999999999</v>
      </c>
      <c r="W158" s="2">
        <v>0.13800000000000001</v>
      </c>
      <c r="X158" s="2">
        <v>0.16500000000000001</v>
      </c>
      <c r="Y158" s="2">
        <v>0.184</v>
      </c>
      <c r="Z158" s="2">
        <v>0.222</v>
      </c>
      <c r="AC158" s="83"/>
      <c r="AE158" s="2">
        <v>342</v>
      </c>
      <c r="AF158" s="2">
        <v>1.4999999999999999E-2</v>
      </c>
      <c r="AG158" s="2">
        <v>3.4000000000000002E-2</v>
      </c>
      <c r="AH158" s="2">
        <v>3.5999999999999997E-2</v>
      </c>
      <c r="AI158" s="2">
        <v>0.04</v>
      </c>
      <c r="AJ158" s="2">
        <v>4.1000000000000002E-2</v>
      </c>
      <c r="AK158" s="2">
        <v>4.7E-2</v>
      </c>
      <c r="AL158" s="2">
        <v>7.3999999999999996E-2</v>
      </c>
      <c r="AM158" s="2">
        <v>8.4000000000000005E-2</v>
      </c>
      <c r="AN158" s="2">
        <v>9.1999999999999998E-2</v>
      </c>
      <c r="AO158" s="2">
        <v>0.14399999999999999</v>
      </c>
    </row>
    <row r="159" spans="1:41" ht="15.75" customHeight="1" x14ac:dyDescent="0.25">
      <c r="A159" s="2">
        <v>343</v>
      </c>
      <c r="B159" s="2">
        <v>1.2999999999999999E-2</v>
      </c>
      <c r="C159" s="2">
        <v>3.4000000000000002E-2</v>
      </c>
      <c r="D159" s="2">
        <v>4.1000000000000002E-2</v>
      </c>
      <c r="E159" s="2">
        <v>4.3999999999999997E-2</v>
      </c>
      <c r="F159" s="2">
        <v>5.0999999999999997E-2</v>
      </c>
      <c r="G159" s="2">
        <v>6.3E-2</v>
      </c>
      <c r="H159" s="2">
        <v>7.6999999999999999E-2</v>
      </c>
      <c r="I159" s="2">
        <v>9.0999999999999998E-2</v>
      </c>
      <c r="J159" s="2">
        <v>0.107</v>
      </c>
      <c r="K159" s="2">
        <v>0.13800000000000001</v>
      </c>
      <c r="N159" s="83"/>
      <c r="P159" s="2">
        <v>343</v>
      </c>
      <c r="Q159" s="2">
        <v>1.0999999999999999E-2</v>
      </c>
      <c r="R159" s="2">
        <v>5.1999999999999998E-2</v>
      </c>
      <c r="S159" s="2">
        <v>7.0000000000000007E-2</v>
      </c>
      <c r="T159" s="2">
        <v>0.08</v>
      </c>
      <c r="U159" s="2">
        <v>0.09</v>
      </c>
      <c r="V159" s="2">
        <v>0.11799999999999999</v>
      </c>
      <c r="W159" s="2">
        <v>0.13600000000000001</v>
      </c>
      <c r="X159" s="2">
        <v>0.16300000000000001</v>
      </c>
      <c r="Y159" s="2">
        <v>0.182</v>
      </c>
      <c r="Z159" s="2">
        <v>0.218</v>
      </c>
      <c r="AC159" s="83"/>
      <c r="AE159" s="2">
        <v>343</v>
      </c>
      <c r="AF159" s="2">
        <v>1.2999999999999999E-2</v>
      </c>
      <c r="AG159" s="2">
        <v>3.2000000000000001E-2</v>
      </c>
      <c r="AH159" s="2">
        <v>3.3000000000000002E-2</v>
      </c>
      <c r="AI159" s="2">
        <v>3.7999999999999999E-2</v>
      </c>
      <c r="AJ159" s="2">
        <v>3.9E-2</v>
      </c>
      <c r="AK159" s="2">
        <v>4.4999999999999998E-2</v>
      </c>
      <c r="AL159" s="2">
        <v>7.1999999999999995E-2</v>
      </c>
      <c r="AM159" s="2">
        <v>8.1000000000000003E-2</v>
      </c>
      <c r="AN159" s="2">
        <v>8.8999999999999996E-2</v>
      </c>
      <c r="AO159" s="2">
        <v>0.14000000000000001</v>
      </c>
    </row>
    <row r="160" spans="1:41" ht="15.75" customHeight="1" x14ac:dyDescent="0.25">
      <c r="A160" s="2">
        <v>344</v>
      </c>
      <c r="B160" s="2">
        <v>1.2E-2</v>
      </c>
      <c r="C160" s="2">
        <v>3.3000000000000002E-2</v>
      </c>
      <c r="D160" s="2">
        <v>4.1000000000000002E-2</v>
      </c>
      <c r="E160" s="2">
        <v>4.3999999999999997E-2</v>
      </c>
      <c r="F160" s="2">
        <v>0.05</v>
      </c>
      <c r="G160" s="2">
        <v>6.2E-2</v>
      </c>
      <c r="H160" s="2">
        <v>7.6999999999999999E-2</v>
      </c>
      <c r="I160" s="2">
        <v>0.09</v>
      </c>
      <c r="J160" s="2">
        <v>0.106</v>
      </c>
      <c r="K160" s="2">
        <v>0.13700000000000001</v>
      </c>
      <c r="N160" s="83"/>
      <c r="P160" s="2">
        <v>344</v>
      </c>
      <c r="Q160" s="2">
        <v>1.0999999999999999E-2</v>
      </c>
      <c r="R160" s="2">
        <v>5.1999999999999998E-2</v>
      </c>
      <c r="S160" s="2">
        <v>6.9000000000000006E-2</v>
      </c>
      <c r="T160" s="2">
        <v>7.9000000000000001E-2</v>
      </c>
      <c r="U160" s="2">
        <v>8.8999999999999996E-2</v>
      </c>
      <c r="V160" s="2">
        <v>0.11700000000000001</v>
      </c>
      <c r="W160" s="2">
        <v>0.13500000000000001</v>
      </c>
      <c r="X160" s="2">
        <v>0.16200000000000001</v>
      </c>
      <c r="Y160" s="2">
        <v>0.18099999999999999</v>
      </c>
      <c r="Z160" s="2">
        <v>0.217</v>
      </c>
      <c r="AC160" s="83"/>
      <c r="AE160" s="2">
        <v>344</v>
      </c>
      <c r="AF160" s="2">
        <v>1.2999999999999999E-2</v>
      </c>
      <c r="AG160" s="2">
        <v>3.1E-2</v>
      </c>
      <c r="AH160" s="2">
        <v>3.3000000000000002E-2</v>
      </c>
      <c r="AI160" s="2">
        <v>3.6999999999999998E-2</v>
      </c>
      <c r="AJ160" s="2">
        <v>3.7999999999999999E-2</v>
      </c>
      <c r="AK160" s="2">
        <v>4.3999999999999997E-2</v>
      </c>
      <c r="AL160" s="2">
        <v>7.0000000000000007E-2</v>
      </c>
      <c r="AM160" s="2">
        <v>7.9000000000000001E-2</v>
      </c>
      <c r="AN160" s="2">
        <v>8.6999999999999994E-2</v>
      </c>
      <c r="AO160" s="2">
        <v>0.13800000000000001</v>
      </c>
    </row>
    <row r="161" spans="1:41" ht="15.75" customHeight="1" x14ac:dyDescent="0.25">
      <c r="A161" s="2">
        <v>345</v>
      </c>
      <c r="B161" s="2">
        <v>1.4E-2</v>
      </c>
      <c r="C161" s="2">
        <v>3.4000000000000002E-2</v>
      </c>
      <c r="D161" s="2">
        <v>4.1000000000000002E-2</v>
      </c>
      <c r="E161" s="2">
        <v>4.3999999999999997E-2</v>
      </c>
      <c r="F161" s="2">
        <v>5.0999999999999997E-2</v>
      </c>
      <c r="G161" s="2">
        <v>6.2E-2</v>
      </c>
      <c r="H161" s="2">
        <v>7.6999999999999999E-2</v>
      </c>
      <c r="I161" s="2">
        <v>0.09</v>
      </c>
      <c r="J161" s="2">
        <v>0.106</v>
      </c>
      <c r="K161" s="2">
        <v>0.13600000000000001</v>
      </c>
      <c r="N161" s="83"/>
      <c r="P161" s="2">
        <v>345</v>
      </c>
      <c r="Q161" s="2">
        <v>1.2999999999999999E-2</v>
      </c>
      <c r="R161" s="2">
        <v>5.2999999999999999E-2</v>
      </c>
      <c r="S161" s="2">
        <v>7.0000000000000007E-2</v>
      </c>
      <c r="T161" s="2">
        <v>0.08</v>
      </c>
      <c r="U161" s="2">
        <v>8.8999999999999996E-2</v>
      </c>
      <c r="V161" s="2">
        <v>0.11700000000000001</v>
      </c>
      <c r="W161" s="2">
        <v>0.13500000000000001</v>
      </c>
      <c r="X161" s="2">
        <v>0.16200000000000001</v>
      </c>
      <c r="Y161" s="2">
        <v>0.18</v>
      </c>
      <c r="Z161" s="2">
        <v>0.217</v>
      </c>
      <c r="AC161" s="83"/>
      <c r="AE161" s="2">
        <v>345</v>
      </c>
      <c r="AF161" s="2">
        <v>1.4E-2</v>
      </c>
      <c r="AG161" s="2">
        <v>3.2000000000000001E-2</v>
      </c>
      <c r="AH161" s="2">
        <v>3.4000000000000002E-2</v>
      </c>
      <c r="AI161" s="2">
        <v>3.7999999999999999E-2</v>
      </c>
      <c r="AJ161" s="2">
        <v>3.9E-2</v>
      </c>
      <c r="AK161" s="2">
        <v>4.4999999999999998E-2</v>
      </c>
      <c r="AL161" s="2">
        <v>7.0000000000000007E-2</v>
      </c>
      <c r="AM161" s="2">
        <v>0.08</v>
      </c>
      <c r="AN161" s="2">
        <v>8.7999999999999995E-2</v>
      </c>
      <c r="AO161" s="2">
        <v>0.13700000000000001</v>
      </c>
    </row>
    <row r="162" spans="1:41" ht="15.75" customHeight="1" x14ac:dyDescent="0.25">
      <c r="A162" s="2">
        <v>346</v>
      </c>
      <c r="B162" s="2">
        <v>1.7999999999999999E-2</v>
      </c>
      <c r="C162" s="2">
        <v>3.6999999999999998E-2</v>
      </c>
      <c r="D162" s="2">
        <v>4.2999999999999997E-2</v>
      </c>
      <c r="E162" s="2">
        <v>4.5999999999999999E-2</v>
      </c>
      <c r="F162" s="2">
        <v>5.1999999999999998E-2</v>
      </c>
      <c r="G162" s="2">
        <v>6.3E-2</v>
      </c>
      <c r="H162" s="2">
        <v>7.8E-2</v>
      </c>
      <c r="I162" s="2">
        <v>0.09</v>
      </c>
      <c r="J162" s="2">
        <v>0.106</v>
      </c>
      <c r="K162" s="2">
        <v>0.13600000000000001</v>
      </c>
      <c r="N162" s="83"/>
      <c r="P162" s="2">
        <v>346</v>
      </c>
      <c r="Q162" s="2">
        <v>1.6E-2</v>
      </c>
      <c r="R162" s="2">
        <v>5.5E-2</v>
      </c>
      <c r="S162" s="2">
        <v>7.1999999999999995E-2</v>
      </c>
      <c r="T162" s="2">
        <v>8.2000000000000003E-2</v>
      </c>
      <c r="U162" s="2">
        <v>9.0999999999999998E-2</v>
      </c>
      <c r="V162" s="2">
        <v>0.11799999999999999</v>
      </c>
      <c r="W162" s="2">
        <v>0.13700000000000001</v>
      </c>
      <c r="X162" s="2">
        <v>0.16300000000000001</v>
      </c>
      <c r="Y162" s="2">
        <v>0.18099999999999999</v>
      </c>
      <c r="Z162" s="2">
        <v>0.217</v>
      </c>
      <c r="AC162" s="83"/>
      <c r="AE162" s="2">
        <v>346</v>
      </c>
      <c r="AF162" s="2">
        <v>1.7999999999999999E-2</v>
      </c>
      <c r="AG162" s="2">
        <v>3.5000000000000003E-2</v>
      </c>
      <c r="AH162" s="2">
        <v>3.6999999999999998E-2</v>
      </c>
      <c r="AI162" s="2">
        <v>4.1000000000000002E-2</v>
      </c>
      <c r="AJ162" s="2">
        <v>4.2000000000000003E-2</v>
      </c>
      <c r="AK162" s="2">
        <v>4.7E-2</v>
      </c>
      <c r="AL162" s="2">
        <v>7.2999999999999995E-2</v>
      </c>
      <c r="AM162" s="2">
        <v>8.2000000000000003E-2</v>
      </c>
      <c r="AN162" s="2">
        <v>8.8999999999999996E-2</v>
      </c>
      <c r="AO162" s="2">
        <v>0.13900000000000001</v>
      </c>
    </row>
    <row r="163" spans="1:41" ht="15.75" customHeight="1" x14ac:dyDescent="0.25">
      <c r="A163" s="2">
        <v>347</v>
      </c>
      <c r="B163" s="2">
        <v>1.9E-2</v>
      </c>
      <c r="C163" s="2">
        <v>3.6999999999999998E-2</v>
      </c>
      <c r="D163" s="2">
        <v>4.2999999999999997E-2</v>
      </c>
      <c r="E163" s="2">
        <v>4.5999999999999999E-2</v>
      </c>
      <c r="F163" s="2">
        <v>5.1999999999999998E-2</v>
      </c>
      <c r="G163" s="2">
        <v>6.3E-2</v>
      </c>
      <c r="H163" s="2">
        <v>7.6999999999999999E-2</v>
      </c>
      <c r="I163" s="2">
        <v>0.09</v>
      </c>
      <c r="J163" s="2">
        <v>0.105</v>
      </c>
      <c r="K163" s="2">
        <v>0.13600000000000001</v>
      </c>
      <c r="N163" s="83"/>
      <c r="P163" s="2">
        <v>347</v>
      </c>
      <c r="Q163" s="2">
        <v>1.7000000000000001E-2</v>
      </c>
      <c r="R163" s="2">
        <v>5.6000000000000001E-2</v>
      </c>
      <c r="S163" s="2">
        <v>7.2999999999999995E-2</v>
      </c>
      <c r="T163" s="2">
        <v>8.2000000000000003E-2</v>
      </c>
      <c r="U163" s="2">
        <v>9.0999999999999998E-2</v>
      </c>
      <c r="V163" s="2">
        <v>0.11799999999999999</v>
      </c>
      <c r="W163" s="2">
        <v>0.13700000000000001</v>
      </c>
      <c r="X163" s="2">
        <v>0.16200000000000001</v>
      </c>
      <c r="Y163" s="2">
        <v>0.18099999999999999</v>
      </c>
      <c r="Z163" s="2">
        <v>0.217</v>
      </c>
      <c r="AC163" s="83"/>
      <c r="AE163" s="2">
        <v>347</v>
      </c>
      <c r="AF163" s="2">
        <v>1.9E-2</v>
      </c>
      <c r="AG163" s="2">
        <v>3.5999999999999997E-2</v>
      </c>
      <c r="AH163" s="2">
        <v>3.7999999999999999E-2</v>
      </c>
      <c r="AI163" s="2">
        <v>4.1000000000000002E-2</v>
      </c>
      <c r="AJ163" s="2">
        <v>4.2999999999999997E-2</v>
      </c>
      <c r="AK163" s="2">
        <v>4.8000000000000001E-2</v>
      </c>
      <c r="AL163" s="2">
        <v>7.2999999999999995E-2</v>
      </c>
      <c r="AM163" s="2">
        <v>8.1000000000000003E-2</v>
      </c>
      <c r="AN163" s="2">
        <v>8.8999999999999996E-2</v>
      </c>
      <c r="AO163" s="2">
        <v>0.13900000000000001</v>
      </c>
    </row>
    <row r="164" spans="1:41" ht="15.75" customHeight="1" x14ac:dyDescent="0.25">
      <c r="A164" s="2">
        <v>348</v>
      </c>
      <c r="B164" s="2">
        <v>1.6E-2</v>
      </c>
      <c r="C164" s="2">
        <v>3.4000000000000002E-2</v>
      </c>
      <c r="D164" s="2">
        <v>0.04</v>
      </c>
      <c r="E164" s="2">
        <v>4.3999999999999997E-2</v>
      </c>
      <c r="F164" s="2">
        <v>0.05</v>
      </c>
      <c r="G164" s="2">
        <v>6.0999999999999999E-2</v>
      </c>
      <c r="H164" s="2">
        <v>7.4999999999999997E-2</v>
      </c>
      <c r="I164" s="2">
        <v>8.7999999999999995E-2</v>
      </c>
      <c r="J164" s="2">
        <v>0.10299999999999999</v>
      </c>
      <c r="K164" s="2">
        <v>0.13400000000000001</v>
      </c>
      <c r="N164" s="83"/>
      <c r="P164" s="2">
        <v>348</v>
      </c>
      <c r="Q164" s="2">
        <v>1.4999999999999999E-2</v>
      </c>
      <c r="R164" s="2">
        <v>5.2999999999999999E-2</v>
      </c>
      <c r="S164" s="2">
        <v>7.0000000000000007E-2</v>
      </c>
      <c r="T164" s="2">
        <v>7.9000000000000001E-2</v>
      </c>
      <c r="U164" s="2">
        <v>8.7999999999999995E-2</v>
      </c>
      <c r="V164" s="2">
        <v>0.115</v>
      </c>
      <c r="W164" s="2">
        <v>0.13400000000000001</v>
      </c>
      <c r="X164" s="2">
        <v>0.16</v>
      </c>
      <c r="Y164" s="2">
        <v>0.17799999999999999</v>
      </c>
      <c r="Z164" s="2">
        <v>0.21299999999999999</v>
      </c>
      <c r="AC164" s="83"/>
      <c r="AE164" s="2">
        <v>348</v>
      </c>
      <c r="AF164" s="2">
        <v>1.6E-2</v>
      </c>
      <c r="AG164" s="2">
        <v>3.3000000000000002E-2</v>
      </c>
      <c r="AH164" s="2">
        <v>3.4000000000000002E-2</v>
      </c>
      <c r="AI164" s="2">
        <v>3.7999999999999999E-2</v>
      </c>
      <c r="AJ164" s="2">
        <v>0.04</v>
      </c>
      <c r="AK164" s="2">
        <v>4.3999999999999997E-2</v>
      </c>
      <c r="AL164" s="2">
        <v>6.9000000000000006E-2</v>
      </c>
      <c r="AM164" s="2">
        <v>7.8E-2</v>
      </c>
      <c r="AN164" s="2">
        <v>8.5000000000000006E-2</v>
      </c>
      <c r="AO164" s="2">
        <v>0.13400000000000001</v>
      </c>
    </row>
    <row r="165" spans="1:41" ht="15.75" customHeight="1" x14ac:dyDescent="0.25">
      <c r="A165" s="2">
        <v>349</v>
      </c>
      <c r="B165" s="2">
        <v>1.2E-2</v>
      </c>
      <c r="C165" s="2">
        <v>3.1E-2</v>
      </c>
      <c r="D165" s="2">
        <v>3.6999999999999998E-2</v>
      </c>
      <c r="E165" s="2">
        <v>4.1000000000000002E-2</v>
      </c>
      <c r="F165" s="2">
        <v>4.7E-2</v>
      </c>
      <c r="G165" s="2">
        <v>5.8000000000000003E-2</v>
      </c>
      <c r="H165" s="2">
        <v>7.1999999999999995E-2</v>
      </c>
      <c r="I165" s="2">
        <v>8.5000000000000006E-2</v>
      </c>
      <c r="J165" s="2">
        <v>0.10100000000000001</v>
      </c>
      <c r="K165" s="2">
        <v>0.13100000000000001</v>
      </c>
      <c r="N165" s="83"/>
      <c r="P165" s="2">
        <v>349</v>
      </c>
      <c r="Q165" s="2">
        <v>1.0999999999999999E-2</v>
      </c>
      <c r="R165" s="2">
        <v>4.9000000000000002E-2</v>
      </c>
      <c r="S165" s="2">
        <v>6.6000000000000003E-2</v>
      </c>
      <c r="T165" s="2">
        <v>7.4999999999999997E-2</v>
      </c>
      <c r="U165" s="2">
        <v>8.5000000000000006E-2</v>
      </c>
      <c r="V165" s="2">
        <v>0.112</v>
      </c>
      <c r="W165" s="2">
        <v>0.13</v>
      </c>
      <c r="X165" s="2">
        <v>0.156</v>
      </c>
      <c r="Y165" s="2">
        <v>0.17399999999999999</v>
      </c>
      <c r="Z165" s="2">
        <v>0.21</v>
      </c>
      <c r="AC165" s="83"/>
      <c r="AE165" s="2">
        <v>349</v>
      </c>
      <c r="AF165" s="2">
        <v>1.2E-2</v>
      </c>
      <c r="AG165" s="2">
        <v>2.8000000000000001E-2</v>
      </c>
      <c r="AH165" s="2">
        <v>0.03</v>
      </c>
      <c r="AI165" s="2">
        <v>3.3000000000000002E-2</v>
      </c>
      <c r="AJ165" s="2">
        <v>3.5000000000000003E-2</v>
      </c>
      <c r="AK165" s="2">
        <v>0.04</v>
      </c>
      <c r="AL165" s="2">
        <v>6.4000000000000001E-2</v>
      </c>
      <c r="AM165" s="2">
        <v>7.1999999999999995E-2</v>
      </c>
      <c r="AN165" s="2">
        <v>0.08</v>
      </c>
      <c r="AO165" s="2">
        <v>0.129</v>
      </c>
    </row>
    <row r="166" spans="1:41" ht="15.75" customHeight="1" x14ac:dyDescent="0.25">
      <c r="A166" s="2">
        <v>350</v>
      </c>
      <c r="B166" s="2">
        <v>8.9999999999999993E-3</v>
      </c>
      <c r="C166" s="2">
        <v>2.8000000000000001E-2</v>
      </c>
      <c r="D166" s="2">
        <v>3.4000000000000002E-2</v>
      </c>
      <c r="E166" s="2">
        <v>3.7999999999999999E-2</v>
      </c>
      <c r="F166" s="2">
        <v>4.3999999999999997E-2</v>
      </c>
      <c r="G166" s="2">
        <v>5.6000000000000001E-2</v>
      </c>
      <c r="H166" s="2">
        <v>7.0000000000000007E-2</v>
      </c>
      <c r="I166" s="2">
        <v>8.3000000000000004E-2</v>
      </c>
      <c r="J166" s="2">
        <v>9.8000000000000004E-2</v>
      </c>
      <c r="K166" s="2">
        <v>0.129</v>
      </c>
      <c r="N166" s="83"/>
      <c r="P166" s="2">
        <v>350</v>
      </c>
      <c r="Q166" s="2">
        <v>8.9999999999999993E-3</v>
      </c>
      <c r="R166" s="2">
        <v>4.5999999999999999E-2</v>
      </c>
      <c r="S166" s="2">
        <v>6.3E-2</v>
      </c>
      <c r="T166" s="2">
        <v>7.1999999999999995E-2</v>
      </c>
      <c r="U166" s="2">
        <v>8.1000000000000003E-2</v>
      </c>
      <c r="V166" s="2">
        <v>0.109</v>
      </c>
      <c r="W166" s="2">
        <v>0.127</v>
      </c>
      <c r="X166" s="2">
        <v>0.153</v>
      </c>
      <c r="Y166" s="2">
        <v>0.17100000000000001</v>
      </c>
      <c r="Z166" s="2">
        <v>0.20599999999999999</v>
      </c>
      <c r="AC166" s="83"/>
      <c r="AE166" s="2">
        <v>350</v>
      </c>
      <c r="AF166" s="2">
        <v>8.9999999999999993E-3</v>
      </c>
      <c r="AG166" s="2">
        <v>2.5000000000000001E-2</v>
      </c>
      <c r="AH166" s="2">
        <v>2.5999999999999999E-2</v>
      </c>
      <c r="AI166" s="2">
        <v>0.03</v>
      </c>
      <c r="AJ166" s="2">
        <v>3.2000000000000001E-2</v>
      </c>
      <c r="AK166" s="2">
        <v>3.5999999999999997E-2</v>
      </c>
      <c r="AL166" s="2">
        <v>0.06</v>
      </c>
      <c r="AM166" s="2">
        <v>6.9000000000000006E-2</v>
      </c>
      <c r="AN166" s="2">
        <v>7.5999999999999998E-2</v>
      </c>
      <c r="AO166" s="2">
        <v>0.125</v>
      </c>
    </row>
    <row r="167" spans="1:41" ht="15.75" customHeight="1" x14ac:dyDescent="0.25">
      <c r="A167" s="2">
        <v>351</v>
      </c>
      <c r="B167" s="2">
        <v>8.0000000000000002E-3</v>
      </c>
      <c r="C167" s="2">
        <v>2.7E-2</v>
      </c>
      <c r="D167" s="2">
        <v>3.3000000000000002E-2</v>
      </c>
      <c r="E167" s="2">
        <v>3.6999999999999998E-2</v>
      </c>
      <c r="F167" s="2">
        <v>4.2999999999999997E-2</v>
      </c>
      <c r="G167" s="2">
        <v>5.5E-2</v>
      </c>
      <c r="H167" s="2">
        <v>6.9000000000000006E-2</v>
      </c>
      <c r="I167" s="2">
        <v>8.2000000000000003E-2</v>
      </c>
      <c r="J167" s="2">
        <v>9.7000000000000003E-2</v>
      </c>
      <c r="K167" s="2">
        <v>0.127</v>
      </c>
      <c r="N167" s="83"/>
      <c r="P167" s="2">
        <v>351</v>
      </c>
      <c r="Q167" s="2">
        <v>8.0000000000000002E-3</v>
      </c>
      <c r="R167" s="2">
        <v>4.4999999999999998E-2</v>
      </c>
      <c r="S167" s="2">
        <v>6.2E-2</v>
      </c>
      <c r="T167" s="2">
        <v>7.0999999999999994E-2</v>
      </c>
      <c r="U167" s="2">
        <v>0.08</v>
      </c>
      <c r="V167" s="2">
        <v>0.107</v>
      </c>
      <c r="W167" s="2">
        <v>0.125</v>
      </c>
      <c r="X167" s="2">
        <v>0.151</v>
      </c>
      <c r="Y167" s="2">
        <v>0.16900000000000001</v>
      </c>
      <c r="Z167" s="2">
        <v>0.20399999999999999</v>
      </c>
      <c r="AC167" s="83"/>
      <c r="AE167" s="2">
        <v>351</v>
      </c>
      <c r="AF167" s="2">
        <v>8.0000000000000002E-3</v>
      </c>
      <c r="AG167" s="2">
        <v>2.3E-2</v>
      </c>
      <c r="AH167" s="2">
        <v>2.5000000000000001E-2</v>
      </c>
      <c r="AI167" s="2">
        <v>2.8000000000000001E-2</v>
      </c>
      <c r="AJ167" s="2">
        <v>0.03</v>
      </c>
      <c r="AK167" s="2">
        <v>3.5000000000000003E-2</v>
      </c>
      <c r="AL167" s="2">
        <v>5.8000000000000003E-2</v>
      </c>
      <c r="AM167" s="2">
        <v>6.6000000000000003E-2</v>
      </c>
      <c r="AN167" s="2">
        <v>7.3999999999999996E-2</v>
      </c>
      <c r="AO167" s="2">
        <v>0.122</v>
      </c>
    </row>
    <row r="168" spans="1:41" ht="15.75" customHeight="1" x14ac:dyDescent="0.25">
      <c r="A168" s="2">
        <v>352</v>
      </c>
      <c r="B168" s="2">
        <v>8.0000000000000002E-3</v>
      </c>
      <c r="C168" s="2">
        <v>2.5999999999999999E-2</v>
      </c>
      <c r="D168" s="2">
        <v>3.2000000000000001E-2</v>
      </c>
      <c r="E168" s="2">
        <v>3.6999999999999998E-2</v>
      </c>
      <c r="F168" s="2">
        <v>4.2000000000000003E-2</v>
      </c>
      <c r="G168" s="2">
        <v>5.3999999999999999E-2</v>
      </c>
      <c r="H168" s="2">
        <v>6.8000000000000005E-2</v>
      </c>
      <c r="I168" s="2">
        <v>8.1000000000000003E-2</v>
      </c>
      <c r="J168" s="2">
        <v>9.6000000000000002E-2</v>
      </c>
      <c r="K168" s="2">
        <v>0.125</v>
      </c>
      <c r="N168" s="83"/>
      <c r="P168" s="2">
        <v>352</v>
      </c>
      <c r="Q168" s="2">
        <v>7.0000000000000001E-3</v>
      </c>
      <c r="R168" s="2">
        <v>4.3999999999999997E-2</v>
      </c>
      <c r="S168" s="2">
        <v>6.0999999999999999E-2</v>
      </c>
      <c r="T168" s="2">
        <v>7.0000000000000007E-2</v>
      </c>
      <c r="U168" s="2">
        <v>7.9000000000000001E-2</v>
      </c>
      <c r="V168" s="2">
        <v>0.106</v>
      </c>
      <c r="W168" s="2">
        <v>0.124</v>
      </c>
      <c r="X168" s="2">
        <v>0.15</v>
      </c>
      <c r="Y168" s="2">
        <v>0.16800000000000001</v>
      </c>
      <c r="Z168" s="2">
        <v>0.20300000000000001</v>
      </c>
      <c r="AC168" s="83"/>
      <c r="AE168" s="2">
        <v>352</v>
      </c>
      <c r="AF168" s="2">
        <v>8.0000000000000002E-3</v>
      </c>
      <c r="AG168" s="2">
        <v>2.3E-2</v>
      </c>
      <c r="AH168" s="2">
        <v>2.4E-2</v>
      </c>
      <c r="AI168" s="2">
        <v>2.8000000000000001E-2</v>
      </c>
      <c r="AJ168" s="2">
        <v>2.9000000000000001E-2</v>
      </c>
      <c r="AK168" s="2">
        <v>3.4000000000000002E-2</v>
      </c>
      <c r="AL168" s="2">
        <v>5.7000000000000002E-2</v>
      </c>
      <c r="AM168" s="2">
        <v>6.5000000000000002E-2</v>
      </c>
      <c r="AN168" s="2">
        <v>7.2999999999999995E-2</v>
      </c>
      <c r="AO168" s="2">
        <v>0.12</v>
      </c>
    </row>
    <row r="169" spans="1:41" ht="15.75" customHeight="1" x14ac:dyDescent="0.25">
      <c r="A169" s="2">
        <v>353</v>
      </c>
      <c r="B169" s="2">
        <v>8.0000000000000002E-3</v>
      </c>
      <c r="C169" s="2">
        <v>2.5999999999999999E-2</v>
      </c>
      <c r="D169" s="2">
        <v>3.2000000000000001E-2</v>
      </c>
      <c r="E169" s="2">
        <v>3.5999999999999997E-2</v>
      </c>
      <c r="F169" s="2">
        <v>4.2000000000000003E-2</v>
      </c>
      <c r="G169" s="2">
        <v>5.2999999999999999E-2</v>
      </c>
      <c r="H169" s="2">
        <v>6.8000000000000005E-2</v>
      </c>
      <c r="I169" s="2">
        <v>0.08</v>
      </c>
      <c r="J169" s="2">
        <v>9.5000000000000001E-2</v>
      </c>
      <c r="K169" s="2">
        <v>0.124</v>
      </c>
      <c r="N169" s="83"/>
      <c r="P169" s="2">
        <v>353</v>
      </c>
      <c r="Q169" s="2">
        <v>8.0000000000000002E-3</v>
      </c>
      <c r="R169" s="2">
        <v>4.3999999999999997E-2</v>
      </c>
      <c r="S169" s="2">
        <v>6.0999999999999999E-2</v>
      </c>
      <c r="T169" s="2">
        <v>7.0000000000000007E-2</v>
      </c>
      <c r="U169" s="2">
        <v>7.9000000000000001E-2</v>
      </c>
      <c r="V169" s="2">
        <v>0.105</v>
      </c>
      <c r="W169" s="2">
        <v>0.124</v>
      </c>
      <c r="X169" s="2">
        <v>0.14899999999999999</v>
      </c>
      <c r="Y169" s="2">
        <v>0.16700000000000001</v>
      </c>
      <c r="Z169" s="2">
        <v>0.20100000000000001</v>
      </c>
      <c r="AC169" s="83"/>
      <c r="AE169" s="2">
        <v>353</v>
      </c>
      <c r="AF169" s="2">
        <v>8.0000000000000002E-3</v>
      </c>
      <c r="AG169" s="2">
        <v>2.3E-2</v>
      </c>
      <c r="AH169" s="2">
        <v>2.4E-2</v>
      </c>
      <c r="AI169" s="2">
        <v>2.7E-2</v>
      </c>
      <c r="AJ169" s="2">
        <v>2.9000000000000001E-2</v>
      </c>
      <c r="AK169" s="2">
        <v>3.3000000000000002E-2</v>
      </c>
      <c r="AL169" s="2">
        <v>5.6000000000000001E-2</v>
      </c>
      <c r="AM169" s="2">
        <v>6.4000000000000001E-2</v>
      </c>
      <c r="AN169" s="2">
        <v>7.0999999999999994E-2</v>
      </c>
      <c r="AO169" s="2">
        <v>0.11899999999999999</v>
      </c>
    </row>
    <row r="170" spans="1:41" ht="15.75" customHeight="1" x14ac:dyDescent="0.25">
      <c r="A170" s="2">
        <v>354</v>
      </c>
      <c r="B170" s="2">
        <v>8.0000000000000002E-3</v>
      </c>
      <c r="C170" s="2">
        <v>2.5000000000000001E-2</v>
      </c>
      <c r="D170" s="2">
        <v>3.1E-2</v>
      </c>
      <c r="E170" s="2">
        <v>3.5000000000000003E-2</v>
      </c>
      <c r="F170" s="2">
        <v>4.1000000000000002E-2</v>
      </c>
      <c r="G170" s="2">
        <v>5.2999999999999999E-2</v>
      </c>
      <c r="H170" s="2">
        <v>6.7000000000000004E-2</v>
      </c>
      <c r="I170" s="2">
        <v>7.9000000000000001E-2</v>
      </c>
      <c r="J170" s="2">
        <v>9.4E-2</v>
      </c>
      <c r="K170" s="2">
        <v>0.123</v>
      </c>
      <c r="N170" s="83"/>
      <c r="P170" s="2">
        <v>354</v>
      </c>
      <c r="Q170" s="2">
        <v>8.0000000000000002E-3</v>
      </c>
      <c r="R170" s="2">
        <v>4.2999999999999997E-2</v>
      </c>
      <c r="S170" s="2">
        <v>0.06</v>
      </c>
      <c r="T170" s="2">
        <v>6.9000000000000006E-2</v>
      </c>
      <c r="U170" s="2">
        <v>7.8E-2</v>
      </c>
      <c r="V170" s="2">
        <v>0.105</v>
      </c>
      <c r="W170" s="2">
        <v>0.123</v>
      </c>
      <c r="X170" s="2">
        <v>0.14899999999999999</v>
      </c>
      <c r="Y170" s="2">
        <v>0.16600000000000001</v>
      </c>
      <c r="Z170" s="2">
        <v>0.2</v>
      </c>
      <c r="AC170" s="83"/>
      <c r="AE170" s="2">
        <v>354</v>
      </c>
      <c r="AF170" s="2">
        <v>8.0000000000000002E-3</v>
      </c>
      <c r="AG170" s="2">
        <v>2.1999999999999999E-2</v>
      </c>
      <c r="AH170" s="2">
        <v>2.4E-2</v>
      </c>
      <c r="AI170" s="2">
        <v>2.7E-2</v>
      </c>
      <c r="AJ170" s="2">
        <v>2.9000000000000001E-2</v>
      </c>
      <c r="AK170" s="2">
        <v>3.3000000000000002E-2</v>
      </c>
      <c r="AL170" s="2">
        <v>5.5E-2</v>
      </c>
      <c r="AM170" s="2">
        <v>6.3E-2</v>
      </c>
      <c r="AN170" s="2">
        <v>7.0000000000000007E-2</v>
      </c>
      <c r="AO170" s="2">
        <v>0.11700000000000001</v>
      </c>
    </row>
    <row r="171" spans="1:41" ht="15.75" customHeight="1" x14ac:dyDescent="0.25">
      <c r="A171" s="2">
        <v>355</v>
      </c>
      <c r="B171" s="2">
        <v>8.9999999999999993E-3</v>
      </c>
      <c r="C171" s="2">
        <v>2.5000000000000001E-2</v>
      </c>
      <c r="D171" s="2">
        <v>3.1E-2</v>
      </c>
      <c r="E171" s="2">
        <v>3.5000000000000003E-2</v>
      </c>
      <c r="F171" s="2">
        <v>4.1000000000000002E-2</v>
      </c>
      <c r="G171" s="2">
        <v>5.1999999999999998E-2</v>
      </c>
      <c r="H171" s="2">
        <v>6.7000000000000004E-2</v>
      </c>
      <c r="I171" s="2">
        <v>7.9000000000000001E-2</v>
      </c>
      <c r="J171" s="2">
        <v>9.2999999999999999E-2</v>
      </c>
      <c r="K171" s="2">
        <v>0.122</v>
      </c>
      <c r="N171" s="83"/>
      <c r="P171" s="2">
        <v>355</v>
      </c>
      <c r="Q171" s="2">
        <v>8.0000000000000002E-3</v>
      </c>
      <c r="R171" s="2">
        <v>4.2999999999999997E-2</v>
      </c>
      <c r="S171" s="2">
        <v>0.06</v>
      </c>
      <c r="T171" s="2">
        <v>6.9000000000000006E-2</v>
      </c>
      <c r="U171" s="2">
        <v>7.8E-2</v>
      </c>
      <c r="V171" s="2">
        <v>0.104</v>
      </c>
      <c r="W171" s="2">
        <v>0.122</v>
      </c>
      <c r="X171" s="2">
        <v>0.14799999999999999</v>
      </c>
      <c r="Y171" s="2">
        <v>0.16500000000000001</v>
      </c>
      <c r="Z171" s="2">
        <v>0.19900000000000001</v>
      </c>
      <c r="AC171" s="83"/>
      <c r="AE171" s="2">
        <v>355</v>
      </c>
      <c r="AF171" s="2">
        <v>8.9999999999999993E-3</v>
      </c>
      <c r="AG171" s="2">
        <v>2.3E-2</v>
      </c>
      <c r="AH171" s="2">
        <v>2.4E-2</v>
      </c>
      <c r="AI171" s="2">
        <v>2.7E-2</v>
      </c>
      <c r="AJ171" s="2">
        <v>2.9000000000000001E-2</v>
      </c>
      <c r="AK171" s="2">
        <v>3.3000000000000002E-2</v>
      </c>
      <c r="AL171" s="2">
        <v>5.5E-2</v>
      </c>
      <c r="AM171" s="2">
        <v>6.3E-2</v>
      </c>
      <c r="AN171" s="2">
        <v>7.0000000000000007E-2</v>
      </c>
      <c r="AO171" s="2">
        <v>0.11600000000000001</v>
      </c>
    </row>
    <row r="172" spans="1:41" ht="15.75" customHeight="1" x14ac:dyDescent="0.25">
      <c r="A172" s="2">
        <v>356</v>
      </c>
      <c r="B172" s="2">
        <v>8.9999999999999993E-3</v>
      </c>
      <c r="C172" s="2">
        <v>2.5000000000000001E-2</v>
      </c>
      <c r="D172" s="2">
        <v>3.1E-2</v>
      </c>
      <c r="E172" s="2">
        <v>3.5000000000000003E-2</v>
      </c>
      <c r="F172" s="2">
        <v>0.04</v>
      </c>
      <c r="G172" s="2">
        <v>5.1999999999999998E-2</v>
      </c>
      <c r="H172" s="2">
        <v>6.6000000000000003E-2</v>
      </c>
      <c r="I172" s="2">
        <v>7.8E-2</v>
      </c>
      <c r="J172" s="2">
        <v>9.1999999999999998E-2</v>
      </c>
      <c r="K172" s="2">
        <v>0.12</v>
      </c>
      <c r="N172" s="83"/>
      <c r="P172" s="2">
        <v>356</v>
      </c>
      <c r="Q172" s="2">
        <v>8.0000000000000002E-3</v>
      </c>
      <c r="R172" s="2">
        <v>4.2999999999999997E-2</v>
      </c>
      <c r="S172" s="2">
        <v>5.8999999999999997E-2</v>
      </c>
      <c r="T172" s="2">
        <v>6.8000000000000005E-2</v>
      </c>
      <c r="U172" s="2">
        <v>7.6999999999999999E-2</v>
      </c>
      <c r="V172" s="2">
        <v>0.104</v>
      </c>
      <c r="W172" s="2">
        <v>0.122</v>
      </c>
      <c r="X172" s="2">
        <v>0.14699999999999999</v>
      </c>
      <c r="Y172" s="2">
        <v>0.16400000000000001</v>
      </c>
      <c r="Z172" s="2">
        <v>0.19700000000000001</v>
      </c>
      <c r="AC172" s="83"/>
      <c r="AE172" s="2">
        <v>356</v>
      </c>
      <c r="AF172" s="2">
        <v>8.9999999999999993E-3</v>
      </c>
      <c r="AG172" s="2">
        <v>2.1999999999999999E-2</v>
      </c>
      <c r="AH172" s="2">
        <v>2.4E-2</v>
      </c>
      <c r="AI172" s="2">
        <v>2.7E-2</v>
      </c>
      <c r="AJ172" s="2">
        <v>2.8000000000000001E-2</v>
      </c>
      <c r="AK172" s="2">
        <v>3.3000000000000002E-2</v>
      </c>
      <c r="AL172" s="2">
        <v>5.3999999999999999E-2</v>
      </c>
      <c r="AM172" s="2">
        <v>6.2E-2</v>
      </c>
      <c r="AN172" s="2">
        <v>6.9000000000000006E-2</v>
      </c>
      <c r="AO172" s="2">
        <v>0.115</v>
      </c>
    </row>
    <row r="173" spans="1:41" ht="15.75" customHeight="1" x14ac:dyDescent="0.25">
      <c r="A173" s="2">
        <v>357</v>
      </c>
      <c r="B173" s="2">
        <v>8.9999999999999993E-3</v>
      </c>
      <c r="C173" s="2">
        <v>2.5000000000000001E-2</v>
      </c>
      <c r="D173" s="2">
        <v>0.03</v>
      </c>
      <c r="E173" s="2">
        <v>3.4000000000000002E-2</v>
      </c>
      <c r="F173" s="2">
        <v>0.04</v>
      </c>
      <c r="G173" s="2">
        <v>5.1999999999999998E-2</v>
      </c>
      <c r="H173" s="2">
        <v>6.5000000000000002E-2</v>
      </c>
      <c r="I173" s="2">
        <v>7.6999999999999999E-2</v>
      </c>
      <c r="J173" s="2">
        <v>9.0999999999999998E-2</v>
      </c>
      <c r="K173" s="2">
        <v>0.12</v>
      </c>
      <c r="N173" s="83"/>
      <c r="P173" s="2">
        <v>357</v>
      </c>
      <c r="Q173" s="2">
        <v>8.9999999999999993E-3</v>
      </c>
      <c r="R173" s="2">
        <v>4.2999999999999997E-2</v>
      </c>
      <c r="S173" s="2">
        <v>5.8999999999999997E-2</v>
      </c>
      <c r="T173" s="2">
        <v>6.8000000000000005E-2</v>
      </c>
      <c r="U173" s="2">
        <v>7.6999999999999999E-2</v>
      </c>
      <c r="V173" s="2">
        <v>0.10299999999999999</v>
      </c>
      <c r="W173" s="2">
        <v>0.121</v>
      </c>
      <c r="X173" s="2">
        <v>0.14599999999999999</v>
      </c>
      <c r="Y173" s="2">
        <v>0.16300000000000001</v>
      </c>
      <c r="Z173" s="2">
        <v>0.19600000000000001</v>
      </c>
      <c r="AC173" s="83"/>
      <c r="AE173" s="2">
        <v>357</v>
      </c>
      <c r="AF173" s="2">
        <v>0.01</v>
      </c>
      <c r="AG173" s="2">
        <v>2.3E-2</v>
      </c>
      <c r="AH173" s="2">
        <v>2.4E-2</v>
      </c>
      <c r="AI173" s="2">
        <v>2.7E-2</v>
      </c>
      <c r="AJ173" s="2">
        <v>2.9000000000000001E-2</v>
      </c>
      <c r="AK173" s="2">
        <v>3.3000000000000002E-2</v>
      </c>
      <c r="AL173" s="2">
        <v>5.2999999999999999E-2</v>
      </c>
      <c r="AM173" s="2">
        <v>6.0999999999999999E-2</v>
      </c>
      <c r="AN173" s="2">
        <v>6.8000000000000005E-2</v>
      </c>
      <c r="AO173" s="2">
        <v>0.114</v>
      </c>
    </row>
    <row r="174" spans="1:41" ht="15.75" customHeight="1" x14ac:dyDescent="0.25">
      <c r="A174" s="2">
        <v>358</v>
      </c>
      <c r="B174" s="2">
        <v>8.9999999999999993E-3</v>
      </c>
      <c r="C174" s="2">
        <v>2.4E-2</v>
      </c>
      <c r="D174" s="2">
        <v>0.03</v>
      </c>
      <c r="E174" s="2">
        <v>3.4000000000000002E-2</v>
      </c>
      <c r="F174" s="2">
        <v>3.9E-2</v>
      </c>
      <c r="G174" s="2">
        <v>5.0999999999999997E-2</v>
      </c>
      <c r="H174" s="2">
        <v>6.4000000000000001E-2</v>
      </c>
      <c r="I174" s="2">
        <v>7.5999999999999998E-2</v>
      </c>
      <c r="J174" s="2">
        <v>0.09</v>
      </c>
      <c r="K174" s="2">
        <v>0.11799999999999999</v>
      </c>
      <c r="N174" s="83"/>
      <c r="P174" s="2">
        <v>358</v>
      </c>
      <c r="Q174" s="2">
        <v>8.9999999999999993E-3</v>
      </c>
      <c r="R174" s="2">
        <v>4.2999999999999997E-2</v>
      </c>
      <c r="S174" s="2">
        <v>5.8999999999999997E-2</v>
      </c>
      <c r="T174" s="2">
        <v>6.7000000000000004E-2</v>
      </c>
      <c r="U174" s="2">
        <v>7.5999999999999998E-2</v>
      </c>
      <c r="V174" s="2">
        <v>0.10199999999999999</v>
      </c>
      <c r="W174" s="2">
        <v>0.12</v>
      </c>
      <c r="X174" s="2">
        <v>0.14499999999999999</v>
      </c>
      <c r="Y174" s="2">
        <v>0.16200000000000001</v>
      </c>
      <c r="Z174" s="2">
        <v>0.19400000000000001</v>
      </c>
      <c r="AC174" s="83"/>
      <c r="AE174" s="2">
        <v>358</v>
      </c>
      <c r="AF174" s="2">
        <v>0.01</v>
      </c>
      <c r="AG174" s="2">
        <v>2.3E-2</v>
      </c>
      <c r="AH174" s="2">
        <v>2.4E-2</v>
      </c>
      <c r="AI174" s="2">
        <v>2.7E-2</v>
      </c>
      <c r="AJ174" s="2">
        <v>2.8000000000000001E-2</v>
      </c>
      <c r="AK174" s="2">
        <v>3.2000000000000001E-2</v>
      </c>
      <c r="AL174" s="2">
        <v>5.2999999999999999E-2</v>
      </c>
      <c r="AM174" s="2">
        <v>0.06</v>
      </c>
      <c r="AN174" s="2">
        <v>6.7000000000000004E-2</v>
      </c>
      <c r="AO174" s="2">
        <v>0.112</v>
      </c>
    </row>
    <row r="175" spans="1:41" ht="15.75" customHeight="1" x14ac:dyDescent="0.25">
      <c r="A175" s="2">
        <v>359</v>
      </c>
      <c r="B175" s="2">
        <v>0.01</v>
      </c>
      <c r="C175" s="2">
        <v>2.4E-2</v>
      </c>
      <c r="D175" s="2">
        <v>0.03</v>
      </c>
      <c r="E175" s="2">
        <v>3.4000000000000002E-2</v>
      </c>
      <c r="F175" s="2">
        <v>3.9E-2</v>
      </c>
      <c r="G175" s="2">
        <v>0.05</v>
      </c>
      <c r="H175" s="2">
        <v>6.3E-2</v>
      </c>
      <c r="I175" s="2">
        <v>7.5999999999999998E-2</v>
      </c>
      <c r="J175" s="2">
        <v>8.8999999999999996E-2</v>
      </c>
      <c r="K175" s="2">
        <v>0.11700000000000001</v>
      </c>
      <c r="N175" s="83"/>
      <c r="P175" s="2">
        <v>359</v>
      </c>
      <c r="Q175" s="2">
        <v>8.9999999999999993E-3</v>
      </c>
      <c r="R175" s="2">
        <v>4.2000000000000003E-2</v>
      </c>
      <c r="S175" s="2">
        <v>5.8000000000000003E-2</v>
      </c>
      <c r="T175" s="2">
        <v>6.7000000000000004E-2</v>
      </c>
      <c r="U175" s="2">
        <v>7.5999999999999998E-2</v>
      </c>
      <c r="V175" s="2">
        <v>0.10199999999999999</v>
      </c>
      <c r="W175" s="2">
        <v>0.11899999999999999</v>
      </c>
      <c r="X175" s="2">
        <v>0.14499999999999999</v>
      </c>
      <c r="Y175" s="2">
        <v>0.16200000000000001</v>
      </c>
      <c r="Z175" s="2">
        <v>0.193</v>
      </c>
      <c r="AC175" s="83"/>
      <c r="AE175" s="2">
        <v>359</v>
      </c>
      <c r="AF175" s="2">
        <v>0.01</v>
      </c>
      <c r="AG175" s="2">
        <v>2.3E-2</v>
      </c>
      <c r="AH175" s="2">
        <v>2.4E-2</v>
      </c>
      <c r="AI175" s="2">
        <v>2.7E-2</v>
      </c>
      <c r="AJ175" s="2">
        <v>2.8000000000000001E-2</v>
      </c>
      <c r="AK175" s="2">
        <v>3.2000000000000001E-2</v>
      </c>
      <c r="AL175" s="2">
        <v>5.1999999999999998E-2</v>
      </c>
      <c r="AM175" s="2">
        <v>0.06</v>
      </c>
      <c r="AN175" s="2">
        <v>6.6000000000000003E-2</v>
      </c>
      <c r="AO175" s="2">
        <v>0.111</v>
      </c>
    </row>
    <row r="176" spans="1:41" ht="15.75" customHeight="1" x14ac:dyDescent="0.25">
      <c r="A176" s="2">
        <v>360</v>
      </c>
      <c r="B176" s="2">
        <v>8.9999999999999993E-3</v>
      </c>
      <c r="C176" s="2">
        <v>2.4E-2</v>
      </c>
      <c r="D176" s="2">
        <v>2.9000000000000001E-2</v>
      </c>
      <c r="E176" s="2">
        <v>3.3000000000000002E-2</v>
      </c>
      <c r="F176" s="2">
        <v>3.9E-2</v>
      </c>
      <c r="G176" s="2">
        <v>0.05</v>
      </c>
      <c r="H176" s="2">
        <v>6.2E-2</v>
      </c>
      <c r="I176" s="2">
        <v>7.4999999999999997E-2</v>
      </c>
      <c r="J176" s="2">
        <v>8.7999999999999995E-2</v>
      </c>
      <c r="K176" s="2">
        <v>0.11600000000000001</v>
      </c>
      <c r="N176" s="83"/>
      <c r="P176" s="2">
        <v>360</v>
      </c>
      <c r="Q176" s="2">
        <v>8.9999999999999993E-3</v>
      </c>
      <c r="R176" s="2">
        <v>4.2000000000000003E-2</v>
      </c>
      <c r="S176" s="2">
        <v>5.8000000000000003E-2</v>
      </c>
      <c r="T176" s="2">
        <v>6.6000000000000003E-2</v>
      </c>
      <c r="U176" s="2">
        <v>7.4999999999999997E-2</v>
      </c>
      <c r="V176" s="2">
        <v>0.10100000000000001</v>
      </c>
      <c r="W176" s="2">
        <v>0.11899999999999999</v>
      </c>
      <c r="X176" s="2">
        <v>0.14399999999999999</v>
      </c>
      <c r="Y176" s="2">
        <v>0.161</v>
      </c>
      <c r="Z176" s="2">
        <v>0.193</v>
      </c>
      <c r="AC176" s="83"/>
      <c r="AE176" s="2">
        <v>360</v>
      </c>
      <c r="AF176" s="2">
        <v>0.01</v>
      </c>
      <c r="AG176" s="2">
        <v>2.1999999999999999E-2</v>
      </c>
      <c r="AH176" s="2">
        <v>2.3E-2</v>
      </c>
      <c r="AI176" s="2">
        <v>2.7E-2</v>
      </c>
      <c r="AJ176" s="2">
        <v>2.8000000000000001E-2</v>
      </c>
      <c r="AK176" s="2">
        <v>3.2000000000000001E-2</v>
      </c>
      <c r="AL176" s="2">
        <v>5.0999999999999997E-2</v>
      </c>
      <c r="AM176" s="2">
        <v>5.8999999999999997E-2</v>
      </c>
      <c r="AN176" s="2">
        <v>6.5000000000000002E-2</v>
      </c>
      <c r="AO176" s="2">
        <v>0.11</v>
      </c>
    </row>
    <row r="177" spans="1:41" ht="15.75" customHeight="1" x14ac:dyDescent="0.25">
      <c r="A177" s="2">
        <v>361</v>
      </c>
      <c r="B177" s="2">
        <v>8.9999999999999993E-3</v>
      </c>
      <c r="C177" s="2">
        <v>2.3E-2</v>
      </c>
      <c r="D177" s="2">
        <v>2.8000000000000001E-2</v>
      </c>
      <c r="E177" s="2">
        <v>3.2000000000000001E-2</v>
      </c>
      <c r="F177" s="2">
        <v>3.7999999999999999E-2</v>
      </c>
      <c r="G177" s="2">
        <v>4.9000000000000002E-2</v>
      </c>
      <c r="H177" s="2">
        <v>6.0999999999999999E-2</v>
      </c>
      <c r="I177" s="2">
        <v>7.3999999999999996E-2</v>
      </c>
      <c r="J177" s="2">
        <v>8.6999999999999994E-2</v>
      </c>
      <c r="K177" s="2">
        <v>0.115</v>
      </c>
      <c r="N177" s="83"/>
      <c r="P177" s="2">
        <v>361</v>
      </c>
      <c r="Q177" s="2">
        <v>8.0000000000000002E-3</v>
      </c>
      <c r="R177" s="2">
        <v>4.1000000000000002E-2</v>
      </c>
      <c r="S177" s="2">
        <v>5.7000000000000002E-2</v>
      </c>
      <c r="T177" s="2">
        <v>6.5000000000000002E-2</v>
      </c>
      <c r="U177" s="2">
        <v>7.3999999999999996E-2</v>
      </c>
      <c r="V177" s="2">
        <v>0.1</v>
      </c>
      <c r="W177" s="2">
        <v>0.11700000000000001</v>
      </c>
      <c r="X177" s="2">
        <v>0.14199999999999999</v>
      </c>
      <c r="Y177" s="2">
        <v>0.16</v>
      </c>
      <c r="Z177" s="2">
        <v>0.191</v>
      </c>
      <c r="AC177" s="83"/>
      <c r="AE177" s="2">
        <v>361</v>
      </c>
      <c r="AF177" s="2">
        <v>8.9999999999999993E-3</v>
      </c>
      <c r="AG177" s="2">
        <v>2.1000000000000001E-2</v>
      </c>
      <c r="AH177" s="2">
        <v>2.1999999999999999E-2</v>
      </c>
      <c r="AI177" s="2">
        <v>2.5000000000000001E-2</v>
      </c>
      <c r="AJ177" s="2">
        <v>2.7E-2</v>
      </c>
      <c r="AK177" s="2">
        <v>0.03</v>
      </c>
      <c r="AL177" s="2">
        <v>0.05</v>
      </c>
      <c r="AM177" s="2">
        <v>5.7000000000000002E-2</v>
      </c>
      <c r="AN177" s="2">
        <v>6.3E-2</v>
      </c>
      <c r="AO177" s="2">
        <v>0.108</v>
      </c>
    </row>
    <row r="178" spans="1:41" ht="15.75" customHeight="1" x14ac:dyDescent="0.25">
      <c r="A178" s="2">
        <v>362</v>
      </c>
      <c r="B178" s="2">
        <v>8.0000000000000002E-3</v>
      </c>
      <c r="C178" s="2">
        <v>2.1999999999999999E-2</v>
      </c>
      <c r="D178" s="2">
        <v>2.7E-2</v>
      </c>
      <c r="E178" s="2">
        <v>3.1E-2</v>
      </c>
      <c r="F178" s="2">
        <v>3.6999999999999998E-2</v>
      </c>
      <c r="G178" s="2">
        <v>4.8000000000000001E-2</v>
      </c>
      <c r="H178" s="2">
        <v>0.06</v>
      </c>
      <c r="I178" s="2">
        <v>7.2999999999999995E-2</v>
      </c>
      <c r="J178" s="2">
        <v>8.5999999999999993E-2</v>
      </c>
      <c r="K178" s="2">
        <v>0.114</v>
      </c>
      <c r="N178" s="83"/>
      <c r="P178" s="2">
        <v>362</v>
      </c>
      <c r="Q178" s="2">
        <v>8.0000000000000002E-3</v>
      </c>
      <c r="R178" s="2">
        <v>0.04</v>
      </c>
      <c r="S178" s="2">
        <v>5.5E-2</v>
      </c>
      <c r="T178" s="2">
        <v>6.4000000000000001E-2</v>
      </c>
      <c r="U178" s="2">
        <v>7.1999999999999995E-2</v>
      </c>
      <c r="V178" s="2">
        <v>9.9000000000000005E-2</v>
      </c>
      <c r="W178" s="2">
        <v>0.11600000000000001</v>
      </c>
      <c r="X178" s="2">
        <v>0.14099999999999999</v>
      </c>
      <c r="Y178" s="2">
        <v>0.158</v>
      </c>
      <c r="Z178" s="2">
        <v>0.19</v>
      </c>
      <c r="AC178" s="83"/>
      <c r="AE178" s="2">
        <v>362</v>
      </c>
      <c r="AF178" s="2">
        <v>8.0000000000000002E-3</v>
      </c>
      <c r="AG178" s="2">
        <v>1.9E-2</v>
      </c>
      <c r="AH178" s="2">
        <v>0.02</v>
      </c>
      <c r="AI178" s="2">
        <v>2.4E-2</v>
      </c>
      <c r="AJ178" s="2">
        <v>2.5000000000000001E-2</v>
      </c>
      <c r="AK178" s="2">
        <v>2.9000000000000001E-2</v>
      </c>
      <c r="AL178" s="2">
        <v>4.8000000000000001E-2</v>
      </c>
      <c r="AM178" s="2">
        <v>5.5E-2</v>
      </c>
      <c r="AN178" s="2">
        <v>6.0999999999999999E-2</v>
      </c>
      <c r="AO178" s="2">
        <v>0.105</v>
      </c>
    </row>
    <row r="179" spans="1:41" ht="15.75" customHeight="1" x14ac:dyDescent="0.25">
      <c r="A179" s="2">
        <v>363</v>
      </c>
      <c r="B179" s="2">
        <v>7.0000000000000001E-3</v>
      </c>
      <c r="C179" s="2">
        <v>2.1000000000000001E-2</v>
      </c>
      <c r="D179" s="2">
        <v>2.5999999999999999E-2</v>
      </c>
      <c r="E179" s="2">
        <v>0.03</v>
      </c>
      <c r="F179" s="2">
        <v>3.5999999999999997E-2</v>
      </c>
      <c r="G179" s="2">
        <v>4.7E-2</v>
      </c>
      <c r="H179" s="2">
        <v>5.8999999999999997E-2</v>
      </c>
      <c r="I179" s="2">
        <v>7.1999999999999995E-2</v>
      </c>
      <c r="J179" s="2">
        <v>8.5000000000000006E-2</v>
      </c>
      <c r="K179" s="2">
        <v>0.112</v>
      </c>
      <c r="N179" s="83"/>
      <c r="P179" s="2">
        <v>363</v>
      </c>
      <c r="Q179" s="2">
        <v>7.0000000000000001E-3</v>
      </c>
      <c r="R179" s="2">
        <v>3.9E-2</v>
      </c>
      <c r="S179" s="2">
        <v>5.3999999999999999E-2</v>
      </c>
      <c r="T179" s="2">
        <v>6.3E-2</v>
      </c>
      <c r="U179" s="2">
        <v>7.0999999999999994E-2</v>
      </c>
      <c r="V179" s="2">
        <v>9.8000000000000004E-2</v>
      </c>
      <c r="W179" s="2">
        <v>0.115</v>
      </c>
      <c r="X179" s="2">
        <v>0.14000000000000001</v>
      </c>
      <c r="Y179" s="2">
        <v>0.157</v>
      </c>
      <c r="Z179" s="2">
        <v>0.188</v>
      </c>
      <c r="AC179" s="83"/>
      <c r="AE179" s="2">
        <v>363</v>
      </c>
      <c r="AF179" s="2">
        <v>7.0000000000000001E-3</v>
      </c>
      <c r="AG179" s="2">
        <v>1.7999999999999999E-2</v>
      </c>
      <c r="AH179" s="2">
        <v>1.9E-2</v>
      </c>
      <c r="AI179" s="2">
        <v>2.1999999999999999E-2</v>
      </c>
      <c r="AJ179" s="2">
        <v>2.3E-2</v>
      </c>
      <c r="AK179" s="2">
        <v>2.7E-2</v>
      </c>
      <c r="AL179" s="2">
        <v>4.5999999999999999E-2</v>
      </c>
      <c r="AM179" s="2">
        <v>5.2999999999999999E-2</v>
      </c>
      <c r="AN179" s="2">
        <v>5.8999999999999997E-2</v>
      </c>
      <c r="AO179" s="2">
        <v>0.10299999999999999</v>
      </c>
    </row>
    <row r="180" spans="1:41" ht="15.75" customHeight="1" x14ac:dyDescent="0.25">
      <c r="A180" s="2">
        <v>364</v>
      </c>
      <c r="B180" s="2">
        <v>6.0000000000000001E-3</v>
      </c>
      <c r="C180" s="2">
        <v>0.02</v>
      </c>
      <c r="D180" s="2">
        <v>2.5000000000000001E-2</v>
      </c>
      <c r="E180" s="2">
        <v>2.9000000000000001E-2</v>
      </c>
      <c r="F180" s="2">
        <v>3.5000000000000003E-2</v>
      </c>
      <c r="G180" s="2">
        <v>4.5999999999999999E-2</v>
      </c>
      <c r="H180" s="2">
        <v>5.8000000000000003E-2</v>
      </c>
      <c r="I180" s="2">
        <v>7.0999999999999994E-2</v>
      </c>
      <c r="J180" s="2">
        <v>8.4000000000000005E-2</v>
      </c>
      <c r="K180" s="2">
        <v>0.111</v>
      </c>
      <c r="N180" s="83"/>
      <c r="P180" s="2">
        <v>364</v>
      </c>
      <c r="Q180" s="2">
        <v>6.0000000000000001E-3</v>
      </c>
      <c r="R180" s="2">
        <v>3.6999999999999998E-2</v>
      </c>
      <c r="S180" s="2">
        <v>5.2999999999999999E-2</v>
      </c>
      <c r="T180" s="2">
        <v>6.0999999999999999E-2</v>
      </c>
      <c r="U180" s="2">
        <v>7.0000000000000007E-2</v>
      </c>
      <c r="V180" s="2">
        <v>9.6000000000000002E-2</v>
      </c>
      <c r="W180" s="2">
        <v>0.113</v>
      </c>
      <c r="X180" s="2">
        <v>0.13800000000000001</v>
      </c>
      <c r="Y180" s="2">
        <v>0.155</v>
      </c>
      <c r="Z180" s="2">
        <v>0.187</v>
      </c>
      <c r="AC180" s="83"/>
      <c r="AE180" s="2">
        <v>364</v>
      </c>
      <c r="AF180" s="2">
        <v>6.0000000000000001E-3</v>
      </c>
      <c r="AG180" s="2">
        <v>1.7000000000000001E-2</v>
      </c>
      <c r="AH180" s="2">
        <v>1.7999999999999999E-2</v>
      </c>
      <c r="AI180" s="2">
        <v>2.1000000000000001E-2</v>
      </c>
      <c r="AJ180" s="2">
        <v>2.1999999999999999E-2</v>
      </c>
      <c r="AK180" s="2">
        <v>2.5999999999999999E-2</v>
      </c>
      <c r="AL180" s="2">
        <v>4.3999999999999997E-2</v>
      </c>
      <c r="AM180" s="2">
        <v>5.0999999999999997E-2</v>
      </c>
      <c r="AN180" s="2">
        <v>5.7000000000000002E-2</v>
      </c>
      <c r="AO180" s="2">
        <v>0.1</v>
      </c>
    </row>
    <row r="181" spans="1:41" ht="15.75" customHeight="1" x14ac:dyDescent="0.25">
      <c r="A181" s="2">
        <v>365</v>
      </c>
      <c r="B181" s="2">
        <v>6.0000000000000001E-3</v>
      </c>
      <c r="C181" s="2">
        <v>0.02</v>
      </c>
      <c r="D181" s="2">
        <v>2.5000000000000001E-2</v>
      </c>
      <c r="E181" s="2">
        <v>2.9000000000000001E-2</v>
      </c>
      <c r="F181" s="2">
        <v>3.5000000000000003E-2</v>
      </c>
      <c r="G181" s="2">
        <v>4.4999999999999998E-2</v>
      </c>
      <c r="H181" s="2">
        <v>5.7000000000000002E-2</v>
      </c>
      <c r="I181" s="2">
        <v>7.0000000000000007E-2</v>
      </c>
      <c r="J181" s="2">
        <v>8.3000000000000004E-2</v>
      </c>
      <c r="K181" s="2">
        <v>0.11</v>
      </c>
      <c r="N181" s="83"/>
      <c r="P181" s="2">
        <v>365</v>
      </c>
      <c r="Q181" s="2">
        <v>6.0000000000000001E-3</v>
      </c>
      <c r="R181" s="2">
        <v>3.6999999999999998E-2</v>
      </c>
      <c r="S181" s="2">
        <v>5.1999999999999998E-2</v>
      </c>
      <c r="T181" s="2">
        <v>6.0999999999999999E-2</v>
      </c>
      <c r="U181" s="2">
        <v>6.9000000000000006E-2</v>
      </c>
      <c r="V181" s="2">
        <v>9.6000000000000002E-2</v>
      </c>
      <c r="W181" s="2">
        <v>0.113</v>
      </c>
      <c r="X181" s="2">
        <v>0.13700000000000001</v>
      </c>
      <c r="Y181" s="2">
        <v>0.154</v>
      </c>
      <c r="Z181" s="2">
        <v>0.186</v>
      </c>
      <c r="AC181" s="83"/>
      <c r="AE181" s="2">
        <v>365</v>
      </c>
      <c r="AF181" s="2">
        <v>5.0000000000000001E-3</v>
      </c>
      <c r="AG181" s="2">
        <v>1.6E-2</v>
      </c>
      <c r="AH181" s="2">
        <v>1.7000000000000001E-2</v>
      </c>
      <c r="AI181" s="2">
        <v>0.02</v>
      </c>
      <c r="AJ181" s="2">
        <v>2.1000000000000001E-2</v>
      </c>
      <c r="AK181" s="2">
        <v>2.5000000000000001E-2</v>
      </c>
      <c r="AL181" s="2">
        <v>4.2999999999999997E-2</v>
      </c>
      <c r="AM181" s="2">
        <v>0.05</v>
      </c>
      <c r="AN181" s="2">
        <v>5.6000000000000001E-2</v>
      </c>
      <c r="AO181" s="2">
        <v>9.9000000000000005E-2</v>
      </c>
    </row>
    <row r="182" spans="1:41" ht="15.75" customHeight="1" x14ac:dyDescent="0.25">
      <c r="A182" s="2">
        <v>366</v>
      </c>
      <c r="B182" s="2">
        <v>6.0000000000000001E-3</v>
      </c>
      <c r="C182" s="2">
        <v>1.9E-2</v>
      </c>
      <c r="D182" s="2">
        <v>2.4E-2</v>
      </c>
      <c r="E182" s="2">
        <v>2.9000000000000001E-2</v>
      </c>
      <c r="F182" s="2">
        <v>3.4000000000000002E-2</v>
      </c>
      <c r="G182" s="2">
        <v>4.3999999999999997E-2</v>
      </c>
      <c r="H182" s="2">
        <v>5.7000000000000002E-2</v>
      </c>
      <c r="I182" s="2">
        <v>6.9000000000000006E-2</v>
      </c>
      <c r="J182" s="2">
        <v>8.2000000000000003E-2</v>
      </c>
      <c r="K182" s="2">
        <v>0.109</v>
      </c>
      <c r="N182" s="83"/>
      <c r="P182" s="2">
        <v>366</v>
      </c>
      <c r="Q182" s="2">
        <v>5.0000000000000001E-3</v>
      </c>
      <c r="R182" s="2">
        <v>3.5999999999999997E-2</v>
      </c>
      <c r="S182" s="2">
        <v>5.1999999999999998E-2</v>
      </c>
      <c r="T182" s="2">
        <v>0.06</v>
      </c>
      <c r="U182" s="2">
        <v>6.8000000000000005E-2</v>
      </c>
      <c r="V182" s="2">
        <v>9.5000000000000001E-2</v>
      </c>
      <c r="W182" s="2">
        <v>0.112</v>
      </c>
      <c r="X182" s="2">
        <v>0.13600000000000001</v>
      </c>
      <c r="Y182" s="2">
        <v>0.154</v>
      </c>
      <c r="Z182" s="2">
        <v>0.185</v>
      </c>
      <c r="AC182" s="83"/>
      <c r="AE182" s="2">
        <v>366</v>
      </c>
      <c r="AF182" s="2">
        <v>5.0000000000000001E-3</v>
      </c>
      <c r="AG182" s="2">
        <v>1.4999999999999999E-2</v>
      </c>
      <c r="AH182" s="2">
        <v>1.6E-2</v>
      </c>
      <c r="AI182" s="2">
        <v>1.9E-2</v>
      </c>
      <c r="AJ182" s="2">
        <v>0.02</v>
      </c>
      <c r="AK182" s="2">
        <v>2.4E-2</v>
      </c>
      <c r="AL182" s="2">
        <v>4.1000000000000002E-2</v>
      </c>
      <c r="AM182" s="2">
        <v>4.8000000000000001E-2</v>
      </c>
      <c r="AN182" s="2">
        <v>5.5E-2</v>
      </c>
      <c r="AO182" s="2">
        <v>9.7000000000000003E-2</v>
      </c>
    </row>
    <row r="183" spans="1:41" ht="15.75" customHeight="1" x14ac:dyDescent="0.25">
      <c r="A183" s="2">
        <v>367</v>
      </c>
      <c r="B183" s="2">
        <v>5.0000000000000001E-3</v>
      </c>
      <c r="C183" s="2">
        <v>1.7999999999999999E-2</v>
      </c>
      <c r="D183" s="2">
        <v>2.3E-2</v>
      </c>
      <c r="E183" s="2">
        <v>2.8000000000000001E-2</v>
      </c>
      <c r="F183" s="2">
        <v>3.3000000000000002E-2</v>
      </c>
      <c r="G183" s="2">
        <v>4.2999999999999997E-2</v>
      </c>
      <c r="H183" s="2">
        <v>5.6000000000000001E-2</v>
      </c>
      <c r="I183" s="2">
        <v>6.8000000000000005E-2</v>
      </c>
      <c r="J183" s="2">
        <v>8.1000000000000003E-2</v>
      </c>
      <c r="K183" s="2">
        <v>0.108</v>
      </c>
      <c r="N183" s="83"/>
      <c r="P183" s="2">
        <v>367</v>
      </c>
      <c r="Q183" s="2">
        <v>5.0000000000000001E-3</v>
      </c>
      <c r="R183" s="2">
        <v>3.5000000000000003E-2</v>
      </c>
      <c r="S183" s="2">
        <v>5.0999999999999997E-2</v>
      </c>
      <c r="T183" s="2">
        <v>5.8999999999999997E-2</v>
      </c>
      <c r="U183" s="2">
        <v>6.7000000000000004E-2</v>
      </c>
      <c r="V183" s="2">
        <v>9.4E-2</v>
      </c>
      <c r="W183" s="2">
        <v>0.111</v>
      </c>
      <c r="X183" s="2">
        <v>0.13500000000000001</v>
      </c>
      <c r="Y183" s="2">
        <v>0.152</v>
      </c>
      <c r="Z183" s="2">
        <v>0.183</v>
      </c>
      <c r="AC183" s="83"/>
      <c r="AE183" s="2">
        <v>367</v>
      </c>
      <c r="AF183" s="2">
        <v>4.0000000000000001E-3</v>
      </c>
      <c r="AG183" s="2">
        <v>1.4E-2</v>
      </c>
      <c r="AH183" s="2">
        <v>1.4999999999999999E-2</v>
      </c>
      <c r="AI183" s="2">
        <v>1.7999999999999999E-2</v>
      </c>
      <c r="AJ183" s="2">
        <v>1.9E-2</v>
      </c>
      <c r="AK183" s="2">
        <v>2.3E-2</v>
      </c>
      <c r="AL183" s="2">
        <v>0.04</v>
      </c>
      <c r="AM183" s="2">
        <v>4.7E-2</v>
      </c>
      <c r="AN183" s="2">
        <v>5.2999999999999999E-2</v>
      </c>
      <c r="AO183" s="2">
        <v>9.5000000000000001E-2</v>
      </c>
    </row>
    <row r="184" spans="1:41" ht="15.75" customHeight="1" x14ac:dyDescent="0.25">
      <c r="A184" s="2">
        <v>368</v>
      </c>
      <c r="B184" s="2">
        <v>5.0000000000000001E-3</v>
      </c>
      <c r="C184" s="2">
        <v>1.7999999999999999E-2</v>
      </c>
      <c r="D184" s="2">
        <v>2.3E-2</v>
      </c>
      <c r="E184" s="2">
        <v>2.7E-2</v>
      </c>
      <c r="F184" s="2">
        <v>3.3000000000000002E-2</v>
      </c>
      <c r="G184" s="2">
        <v>4.2999999999999997E-2</v>
      </c>
      <c r="H184" s="2">
        <v>5.5E-2</v>
      </c>
      <c r="I184" s="2">
        <v>6.8000000000000005E-2</v>
      </c>
      <c r="J184" s="2">
        <v>0.08</v>
      </c>
      <c r="K184" s="2">
        <v>0.107</v>
      </c>
      <c r="N184" s="83"/>
      <c r="P184" s="2">
        <v>368</v>
      </c>
      <c r="Q184" s="2">
        <v>5.0000000000000001E-3</v>
      </c>
      <c r="R184" s="2">
        <v>3.5000000000000003E-2</v>
      </c>
      <c r="S184" s="2">
        <v>0.05</v>
      </c>
      <c r="T184" s="2">
        <v>5.8999999999999997E-2</v>
      </c>
      <c r="U184" s="2">
        <v>6.7000000000000004E-2</v>
      </c>
      <c r="V184" s="2">
        <v>9.2999999999999999E-2</v>
      </c>
      <c r="W184" s="2">
        <v>0.11</v>
      </c>
      <c r="X184" s="2">
        <v>0.13400000000000001</v>
      </c>
      <c r="Y184" s="2">
        <v>0.152</v>
      </c>
      <c r="Z184" s="2">
        <v>0.182</v>
      </c>
      <c r="AC184" s="83"/>
      <c r="AE184" s="2">
        <v>368</v>
      </c>
      <c r="AF184" s="2">
        <v>4.0000000000000001E-3</v>
      </c>
      <c r="AG184" s="2">
        <v>1.4E-2</v>
      </c>
      <c r="AH184" s="2">
        <v>1.4999999999999999E-2</v>
      </c>
      <c r="AI184" s="2">
        <v>1.7999999999999999E-2</v>
      </c>
      <c r="AJ184" s="2">
        <v>1.9E-2</v>
      </c>
      <c r="AK184" s="2">
        <v>2.1999999999999999E-2</v>
      </c>
      <c r="AL184" s="2">
        <v>3.9E-2</v>
      </c>
      <c r="AM184" s="2">
        <v>4.5999999999999999E-2</v>
      </c>
      <c r="AN184" s="2">
        <v>5.1999999999999998E-2</v>
      </c>
      <c r="AO184" s="2">
        <v>9.4E-2</v>
      </c>
    </row>
    <row r="185" spans="1:41" ht="15.75" customHeight="1" x14ac:dyDescent="0.25">
      <c r="A185" s="2">
        <v>369</v>
      </c>
      <c r="B185" s="2">
        <v>5.0000000000000001E-3</v>
      </c>
      <c r="C185" s="2">
        <v>1.7999999999999999E-2</v>
      </c>
      <c r="D185" s="2">
        <v>2.3E-2</v>
      </c>
      <c r="E185" s="2">
        <v>2.7E-2</v>
      </c>
      <c r="F185" s="2">
        <v>3.3000000000000002E-2</v>
      </c>
      <c r="G185" s="2">
        <v>4.2999999999999997E-2</v>
      </c>
      <c r="H185" s="2">
        <v>5.5E-2</v>
      </c>
      <c r="I185" s="2">
        <v>6.7000000000000004E-2</v>
      </c>
      <c r="J185" s="2">
        <v>0.08</v>
      </c>
      <c r="K185" s="2">
        <v>0.105</v>
      </c>
      <c r="N185" s="83"/>
      <c r="P185" s="2">
        <v>369</v>
      </c>
      <c r="Q185" s="2">
        <v>5.0000000000000001E-3</v>
      </c>
      <c r="R185" s="2">
        <v>3.5000000000000003E-2</v>
      </c>
      <c r="S185" s="2">
        <v>0.05</v>
      </c>
      <c r="T185" s="2">
        <v>5.8000000000000003E-2</v>
      </c>
      <c r="U185" s="2">
        <v>6.6000000000000003E-2</v>
      </c>
      <c r="V185" s="2">
        <v>9.2999999999999999E-2</v>
      </c>
      <c r="W185" s="2">
        <v>0.109</v>
      </c>
      <c r="X185" s="2">
        <v>0.13300000000000001</v>
      </c>
      <c r="Y185" s="2">
        <v>0.151</v>
      </c>
      <c r="Z185" s="2">
        <v>0.18099999999999999</v>
      </c>
      <c r="AC185" s="83"/>
      <c r="AE185" s="2">
        <v>369</v>
      </c>
      <c r="AF185" s="2">
        <v>4.0000000000000001E-3</v>
      </c>
      <c r="AG185" s="2">
        <v>1.4E-2</v>
      </c>
      <c r="AH185" s="2">
        <v>1.4999999999999999E-2</v>
      </c>
      <c r="AI185" s="2">
        <v>1.7999999999999999E-2</v>
      </c>
      <c r="AJ185" s="2">
        <v>1.7999999999999999E-2</v>
      </c>
      <c r="AK185" s="2">
        <v>2.1999999999999999E-2</v>
      </c>
      <c r="AL185" s="2">
        <v>3.7999999999999999E-2</v>
      </c>
      <c r="AM185" s="2">
        <v>4.4999999999999998E-2</v>
      </c>
      <c r="AN185" s="2">
        <v>5.0999999999999997E-2</v>
      </c>
      <c r="AO185" s="2">
        <v>9.2999999999999999E-2</v>
      </c>
    </row>
    <row r="186" spans="1:41" ht="15.75" customHeight="1" x14ac:dyDescent="0.25">
      <c r="A186" s="2">
        <v>370</v>
      </c>
      <c r="B186" s="2">
        <v>5.0000000000000001E-3</v>
      </c>
      <c r="C186" s="2">
        <v>1.7999999999999999E-2</v>
      </c>
      <c r="D186" s="2">
        <v>2.1999999999999999E-2</v>
      </c>
      <c r="E186" s="2">
        <v>2.7E-2</v>
      </c>
      <c r="F186" s="2">
        <v>3.2000000000000001E-2</v>
      </c>
      <c r="G186" s="2">
        <v>4.2000000000000003E-2</v>
      </c>
      <c r="H186" s="2">
        <v>5.5E-2</v>
      </c>
      <c r="I186" s="2">
        <v>6.7000000000000004E-2</v>
      </c>
      <c r="J186" s="2">
        <v>7.9000000000000001E-2</v>
      </c>
      <c r="K186" s="2">
        <v>0.105</v>
      </c>
      <c r="N186" s="83"/>
      <c r="P186" s="2">
        <v>370</v>
      </c>
      <c r="Q186" s="2">
        <v>5.0000000000000001E-3</v>
      </c>
      <c r="R186" s="2">
        <v>3.5000000000000003E-2</v>
      </c>
      <c r="S186" s="2">
        <v>0.05</v>
      </c>
      <c r="T186" s="2">
        <v>5.8000000000000003E-2</v>
      </c>
      <c r="U186" s="2">
        <v>6.6000000000000003E-2</v>
      </c>
      <c r="V186" s="2">
        <v>9.2999999999999999E-2</v>
      </c>
      <c r="W186" s="2">
        <v>0.109</v>
      </c>
      <c r="X186" s="2">
        <v>0.13300000000000001</v>
      </c>
      <c r="Y186" s="2">
        <v>0.15</v>
      </c>
      <c r="Z186" s="2">
        <v>0.18</v>
      </c>
      <c r="AC186" s="83"/>
      <c r="AE186" s="2">
        <v>370</v>
      </c>
      <c r="AF186" s="2">
        <v>5.0000000000000001E-3</v>
      </c>
      <c r="AG186" s="2">
        <v>1.4E-2</v>
      </c>
      <c r="AH186" s="2">
        <v>1.4999999999999999E-2</v>
      </c>
      <c r="AI186" s="2">
        <v>1.7999999999999999E-2</v>
      </c>
      <c r="AJ186" s="2">
        <v>1.7999999999999999E-2</v>
      </c>
      <c r="AK186" s="2">
        <v>2.1999999999999999E-2</v>
      </c>
      <c r="AL186" s="2">
        <v>3.7999999999999999E-2</v>
      </c>
      <c r="AM186" s="2">
        <v>4.4999999999999998E-2</v>
      </c>
      <c r="AN186" s="2">
        <v>5.0999999999999997E-2</v>
      </c>
      <c r="AO186" s="2">
        <v>9.1999999999999998E-2</v>
      </c>
    </row>
    <row r="187" spans="1:41" ht="15.75" customHeight="1" x14ac:dyDescent="0.25">
      <c r="A187" s="2">
        <v>371</v>
      </c>
      <c r="B187" s="2">
        <v>5.0000000000000001E-3</v>
      </c>
      <c r="C187" s="2">
        <v>1.7999999999999999E-2</v>
      </c>
      <c r="D187" s="2">
        <v>2.1999999999999999E-2</v>
      </c>
      <c r="E187" s="2">
        <v>2.7E-2</v>
      </c>
      <c r="F187" s="2">
        <v>3.2000000000000001E-2</v>
      </c>
      <c r="G187" s="2">
        <v>4.2000000000000003E-2</v>
      </c>
      <c r="H187" s="2">
        <v>5.3999999999999999E-2</v>
      </c>
      <c r="I187" s="2">
        <v>6.6000000000000003E-2</v>
      </c>
      <c r="J187" s="2">
        <v>7.9000000000000001E-2</v>
      </c>
      <c r="K187" s="2">
        <v>0.104</v>
      </c>
      <c r="N187" s="83"/>
      <c r="P187" s="2">
        <v>371</v>
      </c>
      <c r="Q187" s="2">
        <v>5.0000000000000001E-3</v>
      </c>
      <c r="R187" s="2">
        <v>3.4000000000000002E-2</v>
      </c>
      <c r="S187" s="2">
        <v>0.05</v>
      </c>
      <c r="T187" s="2">
        <v>5.8000000000000003E-2</v>
      </c>
      <c r="U187" s="2">
        <v>6.6000000000000003E-2</v>
      </c>
      <c r="V187" s="2">
        <v>9.1999999999999998E-2</v>
      </c>
      <c r="W187" s="2">
        <v>0.108</v>
      </c>
      <c r="X187" s="2">
        <v>0.13200000000000001</v>
      </c>
      <c r="Y187" s="2">
        <v>0.15</v>
      </c>
      <c r="Z187" s="2">
        <v>0.17899999999999999</v>
      </c>
      <c r="AC187" s="83"/>
      <c r="AE187" s="2">
        <v>371</v>
      </c>
      <c r="AF187" s="2">
        <v>5.0000000000000001E-3</v>
      </c>
      <c r="AG187" s="2">
        <v>1.4E-2</v>
      </c>
      <c r="AH187" s="2">
        <v>1.4999999999999999E-2</v>
      </c>
      <c r="AI187" s="2">
        <v>1.7999999999999999E-2</v>
      </c>
      <c r="AJ187" s="2">
        <v>1.7999999999999999E-2</v>
      </c>
      <c r="AK187" s="2">
        <v>2.1999999999999999E-2</v>
      </c>
      <c r="AL187" s="2">
        <v>3.7999999999999999E-2</v>
      </c>
      <c r="AM187" s="2">
        <v>4.3999999999999997E-2</v>
      </c>
      <c r="AN187" s="2">
        <v>0.05</v>
      </c>
      <c r="AO187" s="2">
        <v>0.09</v>
      </c>
    </row>
    <row r="188" spans="1:41" ht="15.75" customHeight="1" x14ac:dyDescent="0.25">
      <c r="A188" s="2">
        <v>372</v>
      </c>
      <c r="B188" s="2">
        <v>6.0000000000000001E-3</v>
      </c>
      <c r="C188" s="2">
        <v>1.7999999999999999E-2</v>
      </c>
      <c r="D188" s="2">
        <v>2.1999999999999999E-2</v>
      </c>
      <c r="E188" s="2">
        <v>2.5999999999999999E-2</v>
      </c>
      <c r="F188" s="2">
        <v>3.2000000000000001E-2</v>
      </c>
      <c r="G188" s="2">
        <v>4.1000000000000002E-2</v>
      </c>
      <c r="H188" s="2">
        <v>5.3999999999999999E-2</v>
      </c>
      <c r="I188" s="2">
        <v>6.5000000000000002E-2</v>
      </c>
      <c r="J188" s="2">
        <v>7.8E-2</v>
      </c>
      <c r="K188" s="2">
        <v>0.10299999999999999</v>
      </c>
      <c r="N188" s="83"/>
      <c r="P188" s="2">
        <v>372</v>
      </c>
      <c r="Q188" s="2">
        <v>6.0000000000000001E-3</v>
      </c>
      <c r="R188" s="2">
        <v>3.4000000000000002E-2</v>
      </c>
      <c r="S188" s="2">
        <v>4.9000000000000002E-2</v>
      </c>
      <c r="T188" s="2">
        <v>5.8000000000000003E-2</v>
      </c>
      <c r="U188" s="2">
        <v>6.5000000000000002E-2</v>
      </c>
      <c r="V188" s="2">
        <v>9.1999999999999998E-2</v>
      </c>
      <c r="W188" s="2">
        <v>0.108</v>
      </c>
      <c r="X188" s="2">
        <v>0.13100000000000001</v>
      </c>
      <c r="Y188" s="2">
        <v>0.14899999999999999</v>
      </c>
      <c r="Z188" s="2">
        <v>0.17799999999999999</v>
      </c>
      <c r="AC188" s="83"/>
      <c r="AE188" s="2">
        <v>372</v>
      </c>
      <c r="AF188" s="2">
        <v>5.0000000000000001E-3</v>
      </c>
      <c r="AG188" s="2">
        <v>1.4E-2</v>
      </c>
      <c r="AH188" s="2">
        <v>1.4999999999999999E-2</v>
      </c>
      <c r="AI188" s="2">
        <v>1.7999999999999999E-2</v>
      </c>
      <c r="AJ188" s="2">
        <v>1.9E-2</v>
      </c>
      <c r="AK188" s="2">
        <v>2.1999999999999999E-2</v>
      </c>
      <c r="AL188" s="2">
        <v>3.6999999999999998E-2</v>
      </c>
      <c r="AM188" s="2">
        <v>4.3999999999999997E-2</v>
      </c>
      <c r="AN188" s="2">
        <v>0.05</v>
      </c>
      <c r="AO188" s="2">
        <v>0.09</v>
      </c>
    </row>
    <row r="189" spans="1:41" ht="15.75" customHeight="1" x14ac:dyDescent="0.25">
      <c r="A189" s="2">
        <v>373</v>
      </c>
      <c r="B189" s="2">
        <v>6.0000000000000001E-3</v>
      </c>
      <c r="C189" s="2">
        <v>1.7999999999999999E-2</v>
      </c>
      <c r="D189" s="2">
        <v>2.1999999999999999E-2</v>
      </c>
      <c r="E189" s="2">
        <v>2.5999999999999999E-2</v>
      </c>
      <c r="F189" s="2">
        <v>3.1E-2</v>
      </c>
      <c r="G189" s="2">
        <v>4.1000000000000002E-2</v>
      </c>
      <c r="H189" s="2">
        <v>5.2999999999999999E-2</v>
      </c>
      <c r="I189" s="2">
        <v>6.5000000000000002E-2</v>
      </c>
      <c r="J189" s="2">
        <v>7.6999999999999999E-2</v>
      </c>
      <c r="K189" s="2">
        <v>0.10199999999999999</v>
      </c>
      <c r="N189" s="83"/>
      <c r="P189" s="2">
        <v>373</v>
      </c>
      <c r="Q189" s="2">
        <v>6.0000000000000001E-3</v>
      </c>
      <c r="R189" s="2">
        <v>3.4000000000000002E-2</v>
      </c>
      <c r="S189" s="2">
        <v>4.9000000000000002E-2</v>
      </c>
      <c r="T189" s="2">
        <v>5.7000000000000002E-2</v>
      </c>
      <c r="U189" s="2">
        <v>6.5000000000000002E-2</v>
      </c>
      <c r="V189" s="2">
        <v>9.0999999999999998E-2</v>
      </c>
      <c r="W189" s="2">
        <v>0.107</v>
      </c>
      <c r="X189" s="2">
        <v>0.13</v>
      </c>
      <c r="Y189" s="2">
        <v>0.14799999999999999</v>
      </c>
      <c r="Z189" s="2">
        <v>0.17599999999999999</v>
      </c>
      <c r="AC189" s="83"/>
      <c r="AE189" s="2">
        <v>373</v>
      </c>
      <c r="AF189" s="2">
        <v>6.0000000000000001E-3</v>
      </c>
      <c r="AG189" s="2">
        <v>1.4E-2</v>
      </c>
      <c r="AH189" s="2">
        <v>1.4999999999999999E-2</v>
      </c>
      <c r="AI189" s="2">
        <v>1.7999999999999999E-2</v>
      </c>
      <c r="AJ189" s="2">
        <v>1.7999999999999999E-2</v>
      </c>
      <c r="AK189" s="2">
        <v>2.1999999999999999E-2</v>
      </c>
      <c r="AL189" s="2">
        <v>3.6999999999999998E-2</v>
      </c>
      <c r="AM189" s="2">
        <v>4.2999999999999997E-2</v>
      </c>
      <c r="AN189" s="2">
        <v>4.9000000000000002E-2</v>
      </c>
      <c r="AO189" s="2">
        <v>8.8999999999999996E-2</v>
      </c>
    </row>
    <row r="190" spans="1:41" ht="15.75" customHeight="1" x14ac:dyDescent="0.25">
      <c r="A190" s="2">
        <v>374</v>
      </c>
      <c r="B190" s="2">
        <v>6.0000000000000001E-3</v>
      </c>
      <c r="C190" s="2">
        <v>1.7999999999999999E-2</v>
      </c>
      <c r="D190" s="2">
        <v>2.1999999999999999E-2</v>
      </c>
      <c r="E190" s="2">
        <v>2.5999999999999999E-2</v>
      </c>
      <c r="F190" s="2">
        <v>3.1E-2</v>
      </c>
      <c r="G190" s="2">
        <v>4.1000000000000002E-2</v>
      </c>
      <c r="H190" s="2">
        <v>5.1999999999999998E-2</v>
      </c>
      <c r="I190" s="2">
        <v>6.4000000000000001E-2</v>
      </c>
      <c r="J190" s="2">
        <v>7.6999999999999999E-2</v>
      </c>
      <c r="K190" s="2">
        <v>0.10100000000000001</v>
      </c>
      <c r="N190" s="83"/>
      <c r="P190" s="2">
        <v>374</v>
      </c>
      <c r="Q190" s="2">
        <v>6.0000000000000001E-3</v>
      </c>
      <c r="R190" s="2">
        <v>3.4000000000000002E-2</v>
      </c>
      <c r="S190" s="2">
        <v>4.9000000000000002E-2</v>
      </c>
      <c r="T190" s="2">
        <v>5.7000000000000002E-2</v>
      </c>
      <c r="U190" s="2">
        <v>6.5000000000000002E-2</v>
      </c>
      <c r="V190" s="2">
        <v>9.0999999999999998E-2</v>
      </c>
      <c r="W190" s="2">
        <v>0.107</v>
      </c>
      <c r="X190" s="2">
        <v>0.13</v>
      </c>
      <c r="Y190" s="2">
        <v>0.14799999999999999</v>
      </c>
      <c r="Z190" s="2">
        <v>0.17499999999999999</v>
      </c>
      <c r="AC190" s="83"/>
      <c r="AE190" s="2">
        <v>374</v>
      </c>
      <c r="AF190" s="2">
        <v>6.0000000000000001E-3</v>
      </c>
      <c r="AG190" s="2">
        <v>1.4E-2</v>
      </c>
      <c r="AH190" s="2">
        <v>1.4999999999999999E-2</v>
      </c>
      <c r="AI190" s="2">
        <v>1.7999999999999999E-2</v>
      </c>
      <c r="AJ190" s="2">
        <v>1.7999999999999999E-2</v>
      </c>
      <c r="AK190" s="2">
        <v>2.1999999999999999E-2</v>
      </c>
      <c r="AL190" s="2">
        <v>3.6999999999999998E-2</v>
      </c>
      <c r="AM190" s="2">
        <v>4.2999999999999997E-2</v>
      </c>
      <c r="AN190" s="2">
        <v>4.9000000000000002E-2</v>
      </c>
      <c r="AO190" s="2">
        <v>8.7999999999999995E-2</v>
      </c>
    </row>
    <row r="191" spans="1:41" ht="15.75" customHeight="1" x14ac:dyDescent="0.25">
      <c r="A191" s="2">
        <v>375</v>
      </c>
      <c r="B191" s="2">
        <v>7.0000000000000001E-3</v>
      </c>
      <c r="C191" s="2">
        <v>1.7999999999999999E-2</v>
      </c>
      <c r="D191" s="2">
        <v>2.1999999999999999E-2</v>
      </c>
      <c r="E191" s="2">
        <v>2.5999999999999999E-2</v>
      </c>
      <c r="F191" s="2">
        <v>3.1E-2</v>
      </c>
      <c r="G191" s="2">
        <v>4.1000000000000002E-2</v>
      </c>
      <c r="H191" s="2">
        <v>5.1999999999999998E-2</v>
      </c>
      <c r="I191" s="2">
        <v>6.4000000000000001E-2</v>
      </c>
      <c r="J191" s="2">
        <v>7.5999999999999998E-2</v>
      </c>
      <c r="K191" s="2">
        <v>0.1</v>
      </c>
      <c r="N191" s="83"/>
      <c r="P191" s="2">
        <v>375</v>
      </c>
      <c r="Q191" s="2">
        <v>7.0000000000000001E-3</v>
      </c>
      <c r="R191" s="2">
        <v>3.4000000000000002E-2</v>
      </c>
      <c r="S191" s="2">
        <v>4.9000000000000002E-2</v>
      </c>
      <c r="T191" s="2">
        <v>5.7000000000000002E-2</v>
      </c>
      <c r="U191" s="2">
        <v>6.5000000000000002E-2</v>
      </c>
      <c r="V191" s="2">
        <v>9.0999999999999998E-2</v>
      </c>
      <c r="W191" s="2">
        <v>0.107</v>
      </c>
      <c r="X191" s="2">
        <v>0.13</v>
      </c>
      <c r="Y191" s="2">
        <v>0.14799999999999999</v>
      </c>
      <c r="Z191" s="2">
        <v>0.17499999999999999</v>
      </c>
      <c r="AC191" s="83"/>
      <c r="AE191" s="2">
        <v>375</v>
      </c>
      <c r="AF191" s="2">
        <v>7.0000000000000001E-3</v>
      </c>
      <c r="AG191" s="2">
        <v>1.4999999999999999E-2</v>
      </c>
      <c r="AH191" s="2">
        <v>1.4999999999999999E-2</v>
      </c>
      <c r="AI191" s="2">
        <v>1.7999999999999999E-2</v>
      </c>
      <c r="AJ191" s="2">
        <v>1.9E-2</v>
      </c>
      <c r="AK191" s="2">
        <v>2.1999999999999999E-2</v>
      </c>
      <c r="AL191" s="2">
        <v>3.5999999999999997E-2</v>
      </c>
      <c r="AM191" s="2">
        <v>4.2999999999999997E-2</v>
      </c>
      <c r="AN191" s="2">
        <v>4.8000000000000001E-2</v>
      </c>
      <c r="AO191" s="2">
        <v>8.6999999999999994E-2</v>
      </c>
    </row>
    <row r="192" spans="1:41" ht="15.75" customHeight="1" x14ac:dyDescent="0.25">
      <c r="A192" s="2">
        <v>376</v>
      </c>
      <c r="B192" s="2">
        <v>7.0000000000000001E-3</v>
      </c>
      <c r="C192" s="2">
        <v>1.7999999999999999E-2</v>
      </c>
      <c r="D192" s="2">
        <v>2.1999999999999999E-2</v>
      </c>
      <c r="E192" s="2">
        <v>2.5999999999999999E-2</v>
      </c>
      <c r="F192" s="2">
        <v>3.1E-2</v>
      </c>
      <c r="G192" s="2">
        <v>0.04</v>
      </c>
      <c r="H192" s="2">
        <v>5.0999999999999997E-2</v>
      </c>
      <c r="I192" s="2">
        <v>6.3E-2</v>
      </c>
      <c r="J192" s="2">
        <v>7.4999999999999997E-2</v>
      </c>
      <c r="K192" s="2">
        <v>0.1</v>
      </c>
      <c r="N192" s="83"/>
      <c r="P192" s="2">
        <v>376</v>
      </c>
      <c r="Q192" s="2">
        <v>7.0000000000000001E-3</v>
      </c>
      <c r="R192" s="2">
        <v>3.4000000000000002E-2</v>
      </c>
      <c r="S192" s="2">
        <v>4.9000000000000002E-2</v>
      </c>
      <c r="T192" s="2">
        <v>5.7000000000000002E-2</v>
      </c>
      <c r="U192" s="2">
        <v>6.4000000000000001E-2</v>
      </c>
      <c r="V192" s="2">
        <v>0.09</v>
      </c>
      <c r="W192" s="2">
        <v>0.106</v>
      </c>
      <c r="X192" s="2">
        <v>0.129</v>
      </c>
      <c r="Y192" s="2">
        <v>0.14699999999999999</v>
      </c>
      <c r="Z192" s="2">
        <v>0.17399999999999999</v>
      </c>
      <c r="AC192" s="83"/>
      <c r="AE192" s="2">
        <v>376</v>
      </c>
      <c r="AF192" s="2">
        <v>7.0000000000000001E-3</v>
      </c>
      <c r="AG192" s="2">
        <v>1.4999999999999999E-2</v>
      </c>
      <c r="AH192" s="2">
        <v>1.6E-2</v>
      </c>
      <c r="AI192" s="2">
        <v>1.7999999999999999E-2</v>
      </c>
      <c r="AJ192" s="2">
        <v>1.9E-2</v>
      </c>
      <c r="AK192" s="2">
        <v>2.1999999999999999E-2</v>
      </c>
      <c r="AL192" s="2">
        <v>3.5999999999999997E-2</v>
      </c>
      <c r="AM192" s="2">
        <v>4.2000000000000003E-2</v>
      </c>
      <c r="AN192" s="2">
        <v>4.8000000000000001E-2</v>
      </c>
      <c r="AO192" s="2">
        <v>8.6999999999999994E-2</v>
      </c>
    </row>
    <row r="193" spans="1:41" ht="15.75" customHeight="1" x14ac:dyDescent="0.25">
      <c r="A193" s="2">
        <v>377</v>
      </c>
      <c r="B193" s="2">
        <v>8.0000000000000002E-3</v>
      </c>
      <c r="C193" s="2">
        <v>1.7999999999999999E-2</v>
      </c>
      <c r="D193" s="2">
        <v>2.1999999999999999E-2</v>
      </c>
      <c r="E193" s="2">
        <v>2.5999999999999999E-2</v>
      </c>
      <c r="F193" s="2">
        <v>3.1E-2</v>
      </c>
      <c r="G193" s="2">
        <v>0.04</v>
      </c>
      <c r="H193" s="2">
        <v>5.0999999999999997E-2</v>
      </c>
      <c r="I193" s="2">
        <v>6.3E-2</v>
      </c>
      <c r="J193" s="2">
        <v>7.4999999999999997E-2</v>
      </c>
      <c r="K193" s="2">
        <v>9.9000000000000005E-2</v>
      </c>
      <c r="N193" s="83"/>
      <c r="P193" s="2">
        <v>377</v>
      </c>
      <c r="Q193" s="2">
        <v>8.0000000000000002E-3</v>
      </c>
      <c r="R193" s="2">
        <v>3.5000000000000003E-2</v>
      </c>
      <c r="S193" s="2">
        <v>4.9000000000000002E-2</v>
      </c>
      <c r="T193" s="2">
        <v>5.7000000000000002E-2</v>
      </c>
      <c r="U193" s="2">
        <v>6.4000000000000001E-2</v>
      </c>
      <c r="V193" s="2">
        <v>0.09</v>
      </c>
      <c r="W193" s="2">
        <v>0.106</v>
      </c>
      <c r="X193" s="2">
        <v>0.129</v>
      </c>
      <c r="Y193" s="2">
        <v>0.14699999999999999</v>
      </c>
      <c r="Z193" s="2">
        <v>0.17299999999999999</v>
      </c>
      <c r="AC193" s="83"/>
      <c r="AE193" s="2">
        <v>377</v>
      </c>
      <c r="AF193" s="2">
        <v>8.0000000000000002E-3</v>
      </c>
      <c r="AG193" s="2">
        <v>1.6E-2</v>
      </c>
      <c r="AH193" s="2">
        <v>1.6E-2</v>
      </c>
      <c r="AI193" s="2">
        <v>1.9E-2</v>
      </c>
      <c r="AJ193" s="2">
        <v>0.02</v>
      </c>
      <c r="AK193" s="2">
        <v>2.1999999999999999E-2</v>
      </c>
      <c r="AL193" s="2">
        <v>3.5999999999999997E-2</v>
      </c>
      <c r="AM193" s="2">
        <v>4.2999999999999997E-2</v>
      </c>
      <c r="AN193" s="2">
        <v>4.8000000000000001E-2</v>
      </c>
      <c r="AO193" s="2">
        <v>8.6999999999999994E-2</v>
      </c>
    </row>
    <row r="194" spans="1:41" ht="15.75" customHeight="1" x14ac:dyDescent="0.25">
      <c r="A194" s="2">
        <v>378</v>
      </c>
      <c r="B194" s="2">
        <v>8.0000000000000002E-3</v>
      </c>
      <c r="C194" s="2">
        <v>1.7999999999999999E-2</v>
      </c>
      <c r="D194" s="2">
        <v>2.1999999999999999E-2</v>
      </c>
      <c r="E194" s="2">
        <v>2.5999999999999999E-2</v>
      </c>
      <c r="F194" s="2">
        <v>3.1E-2</v>
      </c>
      <c r="G194" s="2">
        <v>3.9E-2</v>
      </c>
      <c r="H194" s="2">
        <v>5.0999999999999997E-2</v>
      </c>
      <c r="I194" s="2">
        <v>6.2E-2</v>
      </c>
      <c r="J194" s="2">
        <v>7.3999999999999996E-2</v>
      </c>
      <c r="K194" s="2">
        <v>9.8000000000000004E-2</v>
      </c>
      <c r="N194" s="83"/>
      <c r="P194" s="2">
        <v>378</v>
      </c>
      <c r="Q194" s="2">
        <v>8.0000000000000002E-3</v>
      </c>
      <c r="R194" s="2">
        <v>3.5000000000000003E-2</v>
      </c>
      <c r="S194" s="2">
        <v>4.9000000000000002E-2</v>
      </c>
      <c r="T194" s="2">
        <v>5.7000000000000002E-2</v>
      </c>
      <c r="U194" s="2">
        <v>6.4000000000000001E-2</v>
      </c>
      <c r="V194" s="2">
        <v>0.09</v>
      </c>
      <c r="W194" s="2">
        <v>0.106</v>
      </c>
      <c r="X194" s="2">
        <v>0.129</v>
      </c>
      <c r="Y194" s="2">
        <v>0.14599999999999999</v>
      </c>
      <c r="Z194" s="2">
        <v>0.17299999999999999</v>
      </c>
      <c r="AC194" s="83"/>
      <c r="AE194" s="2">
        <v>378</v>
      </c>
      <c r="AF194" s="2">
        <v>8.9999999999999993E-3</v>
      </c>
      <c r="AG194" s="2">
        <v>1.6E-2</v>
      </c>
      <c r="AH194" s="2">
        <v>1.7000000000000001E-2</v>
      </c>
      <c r="AI194" s="2">
        <v>1.9E-2</v>
      </c>
      <c r="AJ194" s="2">
        <v>0.02</v>
      </c>
      <c r="AK194" s="2">
        <v>2.3E-2</v>
      </c>
      <c r="AL194" s="2">
        <v>3.6999999999999998E-2</v>
      </c>
      <c r="AM194" s="2">
        <v>4.2999999999999997E-2</v>
      </c>
      <c r="AN194" s="2">
        <v>4.8000000000000001E-2</v>
      </c>
      <c r="AO194" s="2">
        <v>8.5999999999999993E-2</v>
      </c>
    </row>
    <row r="195" spans="1:41" ht="15.75" customHeight="1" x14ac:dyDescent="0.25">
      <c r="A195" s="2">
        <v>379</v>
      </c>
      <c r="B195" s="2">
        <v>8.0000000000000002E-3</v>
      </c>
      <c r="C195" s="2">
        <v>1.7999999999999999E-2</v>
      </c>
      <c r="D195" s="2">
        <v>2.1999999999999999E-2</v>
      </c>
      <c r="E195" s="2">
        <v>2.5999999999999999E-2</v>
      </c>
      <c r="F195" s="2">
        <v>0.03</v>
      </c>
      <c r="G195" s="2">
        <v>3.9E-2</v>
      </c>
      <c r="H195" s="2">
        <v>0.05</v>
      </c>
      <c r="I195" s="2">
        <v>6.2E-2</v>
      </c>
      <c r="J195" s="2">
        <v>7.3999999999999996E-2</v>
      </c>
      <c r="K195" s="2">
        <v>9.7000000000000003E-2</v>
      </c>
      <c r="N195" s="83"/>
      <c r="P195" s="2">
        <v>379</v>
      </c>
      <c r="Q195" s="2">
        <v>8.0000000000000002E-3</v>
      </c>
      <c r="R195" s="2">
        <v>3.5000000000000003E-2</v>
      </c>
      <c r="S195" s="2">
        <v>4.9000000000000002E-2</v>
      </c>
      <c r="T195" s="2">
        <v>5.6000000000000001E-2</v>
      </c>
      <c r="U195" s="2">
        <v>6.4000000000000001E-2</v>
      </c>
      <c r="V195" s="2">
        <v>0.09</v>
      </c>
      <c r="W195" s="2">
        <v>0.106</v>
      </c>
      <c r="X195" s="2">
        <v>0.129</v>
      </c>
      <c r="Y195" s="2">
        <v>0.14599999999999999</v>
      </c>
      <c r="Z195" s="2">
        <v>0.17199999999999999</v>
      </c>
      <c r="AC195" s="83"/>
      <c r="AE195" s="2">
        <v>379</v>
      </c>
      <c r="AF195" s="2">
        <v>8.9999999999999993E-3</v>
      </c>
      <c r="AG195" s="2">
        <v>1.6E-2</v>
      </c>
      <c r="AH195" s="2">
        <v>1.7000000000000001E-2</v>
      </c>
      <c r="AI195" s="2">
        <v>1.9E-2</v>
      </c>
      <c r="AJ195" s="2">
        <v>0.02</v>
      </c>
      <c r="AK195" s="2">
        <v>2.3E-2</v>
      </c>
      <c r="AL195" s="2">
        <v>3.5999999999999997E-2</v>
      </c>
      <c r="AM195" s="2">
        <v>4.2000000000000003E-2</v>
      </c>
      <c r="AN195" s="2">
        <v>4.8000000000000001E-2</v>
      </c>
      <c r="AO195" s="2">
        <v>8.5000000000000006E-2</v>
      </c>
    </row>
    <row r="196" spans="1:41" ht="15.75" customHeight="1" x14ac:dyDescent="0.25">
      <c r="A196" s="2">
        <v>380</v>
      </c>
      <c r="B196" s="2">
        <v>8.0000000000000002E-3</v>
      </c>
      <c r="C196" s="2">
        <v>1.7999999999999999E-2</v>
      </c>
      <c r="D196" s="2">
        <v>2.1000000000000001E-2</v>
      </c>
      <c r="E196" s="2">
        <v>2.5000000000000001E-2</v>
      </c>
      <c r="F196" s="2">
        <v>0.03</v>
      </c>
      <c r="G196" s="2">
        <v>3.9E-2</v>
      </c>
      <c r="H196" s="2">
        <v>0.05</v>
      </c>
      <c r="I196" s="2">
        <v>6.0999999999999999E-2</v>
      </c>
      <c r="J196" s="2">
        <v>7.2999999999999995E-2</v>
      </c>
      <c r="K196" s="2">
        <v>9.6000000000000002E-2</v>
      </c>
      <c r="N196" s="83"/>
      <c r="P196" s="2">
        <v>380</v>
      </c>
      <c r="Q196" s="2">
        <v>8.0000000000000002E-3</v>
      </c>
      <c r="R196" s="2">
        <v>3.4000000000000002E-2</v>
      </c>
      <c r="S196" s="2">
        <v>4.9000000000000002E-2</v>
      </c>
      <c r="T196" s="2">
        <v>5.5E-2</v>
      </c>
      <c r="U196" s="2">
        <v>6.4000000000000001E-2</v>
      </c>
      <c r="V196" s="2">
        <v>8.8999999999999996E-2</v>
      </c>
      <c r="W196" s="2">
        <v>0.105</v>
      </c>
      <c r="X196" s="2">
        <v>0.128</v>
      </c>
      <c r="Y196" s="2">
        <v>0.14499999999999999</v>
      </c>
      <c r="Z196" s="2">
        <v>0.17100000000000001</v>
      </c>
      <c r="AC196" s="83"/>
      <c r="AE196" s="2">
        <v>380</v>
      </c>
      <c r="AF196" s="2">
        <v>8.0000000000000002E-3</v>
      </c>
      <c r="AG196" s="2">
        <v>1.6E-2</v>
      </c>
      <c r="AH196" s="2">
        <v>1.6E-2</v>
      </c>
      <c r="AI196" s="2">
        <v>1.7999999999999999E-2</v>
      </c>
      <c r="AJ196" s="2">
        <v>1.9E-2</v>
      </c>
      <c r="AK196" s="2">
        <v>2.1999999999999999E-2</v>
      </c>
      <c r="AL196" s="2">
        <v>3.5000000000000003E-2</v>
      </c>
      <c r="AM196" s="2">
        <v>4.1000000000000002E-2</v>
      </c>
      <c r="AN196" s="2">
        <v>4.5999999999999999E-2</v>
      </c>
      <c r="AO196" s="2">
        <v>8.4000000000000005E-2</v>
      </c>
    </row>
    <row r="197" spans="1:41" ht="15.75" customHeight="1" x14ac:dyDescent="0.25">
      <c r="A197" s="2">
        <v>381</v>
      </c>
      <c r="B197" s="2">
        <v>7.0000000000000001E-3</v>
      </c>
      <c r="C197" s="2">
        <v>1.7000000000000001E-2</v>
      </c>
      <c r="D197" s="2">
        <v>0.02</v>
      </c>
      <c r="E197" s="2">
        <v>2.4E-2</v>
      </c>
      <c r="F197" s="2">
        <v>2.9000000000000001E-2</v>
      </c>
      <c r="G197" s="2">
        <v>3.7999999999999999E-2</v>
      </c>
      <c r="H197" s="2">
        <v>4.9000000000000002E-2</v>
      </c>
      <c r="I197" s="2">
        <v>6.0999999999999999E-2</v>
      </c>
      <c r="J197" s="2">
        <v>7.1999999999999995E-2</v>
      </c>
      <c r="K197" s="2">
        <v>9.5000000000000001E-2</v>
      </c>
      <c r="N197" s="83"/>
      <c r="P197" s="2">
        <v>381</v>
      </c>
      <c r="Q197" s="2">
        <v>7.0000000000000001E-3</v>
      </c>
      <c r="R197" s="2">
        <v>3.3000000000000002E-2</v>
      </c>
      <c r="S197" s="2">
        <v>4.8000000000000001E-2</v>
      </c>
      <c r="T197" s="2">
        <v>5.3999999999999999E-2</v>
      </c>
      <c r="U197" s="2">
        <v>6.2E-2</v>
      </c>
      <c r="V197" s="2">
        <v>8.7999999999999995E-2</v>
      </c>
      <c r="W197" s="2">
        <v>0.10299999999999999</v>
      </c>
      <c r="X197" s="2">
        <v>0.127</v>
      </c>
      <c r="Y197" s="2">
        <v>0.14399999999999999</v>
      </c>
      <c r="Z197" s="2">
        <v>0.17</v>
      </c>
      <c r="AC197" s="83"/>
      <c r="AE197" s="2">
        <v>381</v>
      </c>
      <c r="AF197" s="2">
        <v>7.0000000000000001E-3</v>
      </c>
      <c r="AG197" s="2">
        <v>1.4E-2</v>
      </c>
      <c r="AH197" s="2">
        <v>1.4999999999999999E-2</v>
      </c>
      <c r="AI197" s="2">
        <v>1.7000000000000001E-2</v>
      </c>
      <c r="AJ197" s="2">
        <v>1.7999999999999999E-2</v>
      </c>
      <c r="AK197" s="2">
        <v>0.02</v>
      </c>
      <c r="AL197" s="2">
        <v>3.3000000000000002E-2</v>
      </c>
      <c r="AM197" s="2">
        <v>3.9E-2</v>
      </c>
      <c r="AN197" s="2">
        <v>4.3999999999999997E-2</v>
      </c>
      <c r="AO197" s="2">
        <v>8.2000000000000003E-2</v>
      </c>
    </row>
    <row r="198" spans="1:41" ht="15.75" customHeight="1" x14ac:dyDescent="0.25">
      <c r="A198" s="2">
        <v>382</v>
      </c>
      <c r="B198" s="2">
        <v>6.0000000000000001E-3</v>
      </c>
      <c r="C198" s="2">
        <v>1.4999999999999999E-2</v>
      </c>
      <c r="D198" s="2">
        <v>0.02</v>
      </c>
      <c r="E198" s="2">
        <v>2.3E-2</v>
      </c>
      <c r="F198" s="2">
        <v>2.8000000000000001E-2</v>
      </c>
      <c r="G198" s="2">
        <v>3.6999999999999998E-2</v>
      </c>
      <c r="H198" s="2">
        <v>4.8000000000000001E-2</v>
      </c>
      <c r="I198" s="2">
        <v>0.06</v>
      </c>
      <c r="J198" s="2">
        <v>7.1999999999999995E-2</v>
      </c>
      <c r="K198" s="2">
        <v>9.4E-2</v>
      </c>
      <c r="N198" s="83"/>
      <c r="P198" s="2">
        <v>382</v>
      </c>
      <c r="Q198" s="2">
        <v>6.0000000000000001E-3</v>
      </c>
      <c r="R198" s="2">
        <v>3.2000000000000001E-2</v>
      </c>
      <c r="S198" s="2">
        <v>4.5999999999999999E-2</v>
      </c>
      <c r="T198" s="2">
        <v>5.2999999999999999E-2</v>
      </c>
      <c r="U198" s="2">
        <v>6.0999999999999999E-2</v>
      </c>
      <c r="V198" s="2">
        <v>8.6999999999999994E-2</v>
      </c>
      <c r="W198" s="2">
        <v>0.10199999999999999</v>
      </c>
      <c r="X198" s="2">
        <v>0.127</v>
      </c>
      <c r="Y198" s="2">
        <v>0.14199999999999999</v>
      </c>
      <c r="Z198" s="2">
        <v>0.16800000000000001</v>
      </c>
      <c r="AC198" s="83"/>
      <c r="AE198" s="2">
        <v>382</v>
      </c>
      <c r="AF198" s="2">
        <v>6.0000000000000001E-3</v>
      </c>
      <c r="AG198" s="2">
        <v>1.2999999999999999E-2</v>
      </c>
      <c r="AH198" s="2">
        <v>1.2999999999999999E-2</v>
      </c>
      <c r="AI198" s="2">
        <v>1.4999999999999999E-2</v>
      </c>
      <c r="AJ198" s="2">
        <v>1.6E-2</v>
      </c>
      <c r="AK198" s="2">
        <v>1.9E-2</v>
      </c>
      <c r="AL198" s="2">
        <v>3.2000000000000001E-2</v>
      </c>
      <c r="AM198" s="2">
        <v>3.6999999999999998E-2</v>
      </c>
      <c r="AN198" s="2">
        <v>4.2999999999999997E-2</v>
      </c>
      <c r="AO198" s="2">
        <v>0.08</v>
      </c>
    </row>
    <row r="199" spans="1:41" ht="15.75" customHeight="1" x14ac:dyDescent="0.25">
      <c r="A199" s="2">
        <v>383</v>
      </c>
      <c r="B199" s="2">
        <v>5.0000000000000001E-3</v>
      </c>
      <c r="C199" s="2">
        <v>1.4999999999999999E-2</v>
      </c>
      <c r="D199" s="2">
        <v>1.9E-2</v>
      </c>
      <c r="E199" s="2">
        <v>2.1999999999999999E-2</v>
      </c>
      <c r="F199" s="2">
        <v>2.7E-2</v>
      </c>
      <c r="G199" s="2">
        <v>3.6999999999999998E-2</v>
      </c>
      <c r="H199" s="2">
        <v>4.7E-2</v>
      </c>
      <c r="I199" s="2">
        <v>5.8999999999999997E-2</v>
      </c>
      <c r="J199" s="2">
        <v>7.0999999999999994E-2</v>
      </c>
      <c r="K199" s="2">
        <v>9.2999999999999999E-2</v>
      </c>
      <c r="N199" s="83"/>
      <c r="P199" s="2">
        <v>383</v>
      </c>
      <c r="Q199" s="2">
        <v>5.0000000000000001E-3</v>
      </c>
      <c r="R199" s="2">
        <v>3.1E-2</v>
      </c>
      <c r="S199" s="2">
        <v>4.4999999999999998E-2</v>
      </c>
      <c r="T199" s="2">
        <v>5.1999999999999998E-2</v>
      </c>
      <c r="U199" s="2">
        <v>0.06</v>
      </c>
      <c r="V199" s="2">
        <v>8.5000000000000006E-2</v>
      </c>
      <c r="W199" s="2">
        <v>0.10100000000000001</v>
      </c>
      <c r="X199" s="2">
        <v>0.126</v>
      </c>
      <c r="Y199" s="2">
        <v>0.14099999999999999</v>
      </c>
      <c r="Z199" s="2">
        <v>0.16700000000000001</v>
      </c>
      <c r="AC199" s="83"/>
      <c r="AE199" s="2">
        <v>383</v>
      </c>
      <c r="AF199" s="2">
        <v>4.0000000000000001E-3</v>
      </c>
      <c r="AG199" s="2">
        <v>1.0999999999999999E-2</v>
      </c>
      <c r="AH199" s="2">
        <v>1.2E-2</v>
      </c>
      <c r="AI199" s="2">
        <v>1.4E-2</v>
      </c>
      <c r="AJ199" s="2">
        <v>1.4E-2</v>
      </c>
      <c r="AK199" s="2">
        <v>1.7000000000000001E-2</v>
      </c>
      <c r="AL199" s="2">
        <v>0.03</v>
      </c>
      <c r="AM199" s="2">
        <v>3.5999999999999997E-2</v>
      </c>
      <c r="AN199" s="2">
        <v>4.1000000000000002E-2</v>
      </c>
      <c r="AO199" s="2">
        <v>7.8E-2</v>
      </c>
    </row>
    <row r="200" spans="1:41" ht="15.75" customHeight="1" x14ac:dyDescent="0.25">
      <c r="A200" s="2">
        <v>384</v>
      </c>
      <c r="B200" s="2">
        <v>4.0000000000000001E-3</v>
      </c>
      <c r="C200" s="2">
        <v>1.4E-2</v>
      </c>
      <c r="D200" s="2">
        <v>1.7999999999999999E-2</v>
      </c>
      <c r="E200" s="2">
        <v>2.1999999999999999E-2</v>
      </c>
      <c r="F200" s="2">
        <v>2.7E-2</v>
      </c>
      <c r="G200" s="2">
        <v>3.5999999999999997E-2</v>
      </c>
      <c r="H200" s="2">
        <v>4.7E-2</v>
      </c>
      <c r="I200" s="2">
        <v>5.8000000000000003E-2</v>
      </c>
      <c r="J200" s="2">
        <v>7.0000000000000007E-2</v>
      </c>
      <c r="K200" s="2">
        <v>9.1999999999999998E-2</v>
      </c>
      <c r="N200" s="83"/>
      <c r="P200" s="2">
        <v>384</v>
      </c>
      <c r="Q200" s="2">
        <v>4.0000000000000001E-3</v>
      </c>
      <c r="R200" s="2">
        <v>0.03</v>
      </c>
      <c r="S200" s="2">
        <v>4.4999999999999998E-2</v>
      </c>
      <c r="T200" s="2">
        <v>5.0999999999999997E-2</v>
      </c>
      <c r="U200" s="2">
        <v>0.06</v>
      </c>
      <c r="V200" s="2">
        <v>8.5000000000000006E-2</v>
      </c>
      <c r="W200" s="2">
        <v>0.1</v>
      </c>
      <c r="X200" s="2">
        <v>0.125</v>
      </c>
      <c r="Y200" s="2">
        <v>0.14000000000000001</v>
      </c>
      <c r="Z200" s="2">
        <v>0.16600000000000001</v>
      </c>
      <c r="AC200" s="83"/>
      <c r="AE200" s="2">
        <v>384</v>
      </c>
      <c r="AF200" s="2">
        <v>3.0000000000000001E-3</v>
      </c>
      <c r="AG200" s="2">
        <v>0.01</v>
      </c>
      <c r="AH200" s="2">
        <v>1.0999999999999999E-2</v>
      </c>
      <c r="AI200" s="2">
        <v>1.2999999999999999E-2</v>
      </c>
      <c r="AJ200" s="2">
        <v>1.2999999999999999E-2</v>
      </c>
      <c r="AK200" s="2">
        <v>1.6E-2</v>
      </c>
      <c r="AL200" s="2">
        <v>2.9000000000000001E-2</v>
      </c>
      <c r="AM200" s="2">
        <v>3.4000000000000002E-2</v>
      </c>
      <c r="AN200" s="2">
        <v>0.04</v>
      </c>
      <c r="AO200" s="2">
        <v>7.5999999999999998E-2</v>
      </c>
    </row>
    <row r="201" spans="1:41" ht="15.75" customHeight="1" x14ac:dyDescent="0.25">
      <c r="A201" s="2">
        <v>385</v>
      </c>
      <c r="B201" s="2">
        <v>4.0000000000000001E-3</v>
      </c>
      <c r="C201" s="2">
        <v>1.4E-2</v>
      </c>
      <c r="D201" s="2">
        <v>1.7999999999999999E-2</v>
      </c>
      <c r="E201" s="2">
        <v>2.1000000000000001E-2</v>
      </c>
      <c r="F201" s="2">
        <v>2.5999999999999999E-2</v>
      </c>
      <c r="G201" s="2">
        <v>3.5999999999999997E-2</v>
      </c>
      <c r="H201" s="2">
        <v>4.5999999999999999E-2</v>
      </c>
      <c r="I201" s="2">
        <v>5.8000000000000003E-2</v>
      </c>
      <c r="J201" s="2">
        <v>6.9000000000000006E-2</v>
      </c>
      <c r="K201" s="2">
        <v>9.1999999999999998E-2</v>
      </c>
      <c r="N201" s="83"/>
      <c r="P201" s="2">
        <v>385</v>
      </c>
      <c r="Q201" s="2">
        <v>4.0000000000000001E-3</v>
      </c>
      <c r="R201" s="2">
        <v>0.03</v>
      </c>
      <c r="S201" s="2">
        <v>4.3999999999999997E-2</v>
      </c>
      <c r="T201" s="2">
        <v>5.0999999999999997E-2</v>
      </c>
      <c r="U201" s="2">
        <v>5.8999999999999997E-2</v>
      </c>
      <c r="V201" s="2">
        <v>8.4000000000000005E-2</v>
      </c>
      <c r="W201" s="2">
        <v>9.9000000000000005E-2</v>
      </c>
      <c r="X201" s="2">
        <v>0.125</v>
      </c>
      <c r="Y201" s="2">
        <v>0.13900000000000001</v>
      </c>
      <c r="Z201" s="2">
        <v>0.16500000000000001</v>
      </c>
      <c r="AC201" s="83"/>
      <c r="AE201" s="2">
        <v>385</v>
      </c>
      <c r="AF201" s="2">
        <v>3.0000000000000001E-3</v>
      </c>
      <c r="AG201" s="2">
        <v>0.01</v>
      </c>
      <c r="AH201" s="2">
        <v>0.01</v>
      </c>
      <c r="AI201" s="2">
        <v>1.2E-2</v>
      </c>
      <c r="AJ201" s="2">
        <v>1.2999999999999999E-2</v>
      </c>
      <c r="AK201" s="2">
        <v>1.4999999999999999E-2</v>
      </c>
      <c r="AL201" s="2">
        <v>2.8000000000000001E-2</v>
      </c>
      <c r="AM201" s="2">
        <v>3.3000000000000002E-2</v>
      </c>
      <c r="AN201" s="2">
        <v>3.9E-2</v>
      </c>
      <c r="AO201" s="2">
        <v>7.4999999999999997E-2</v>
      </c>
    </row>
    <row r="202" spans="1:41" ht="15.75" customHeight="1" x14ac:dyDescent="0.25">
      <c r="A202" s="2">
        <v>386</v>
      </c>
      <c r="B202" s="2">
        <v>4.0000000000000001E-3</v>
      </c>
      <c r="C202" s="2">
        <v>1.2999999999999999E-2</v>
      </c>
      <c r="D202" s="2">
        <v>1.7000000000000001E-2</v>
      </c>
      <c r="E202" s="2">
        <v>2.1000000000000001E-2</v>
      </c>
      <c r="F202" s="2">
        <v>2.5999999999999999E-2</v>
      </c>
      <c r="G202" s="2">
        <v>3.5999999999999997E-2</v>
      </c>
      <c r="H202" s="2">
        <v>4.5999999999999999E-2</v>
      </c>
      <c r="I202" s="2">
        <v>5.7000000000000002E-2</v>
      </c>
      <c r="J202" s="2">
        <v>6.9000000000000006E-2</v>
      </c>
      <c r="K202" s="2">
        <v>9.0999999999999998E-2</v>
      </c>
      <c r="N202" s="83"/>
      <c r="P202" s="2">
        <v>386</v>
      </c>
      <c r="Q202" s="2">
        <v>4.0000000000000001E-3</v>
      </c>
      <c r="R202" s="2">
        <v>2.9000000000000001E-2</v>
      </c>
      <c r="S202" s="2">
        <v>4.3999999999999997E-2</v>
      </c>
      <c r="T202" s="2">
        <v>0.05</v>
      </c>
      <c r="U202" s="2">
        <v>5.8999999999999997E-2</v>
      </c>
      <c r="V202" s="2">
        <v>8.3000000000000004E-2</v>
      </c>
      <c r="W202" s="2">
        <v>9.9000000000000005E-2</v>
      </c>
      <c r="X202" s="2">
        <v>0.125</v>
      </c>
      <c r="Y202" s="2">
        <v>0.13900000000000001</v>
      </c>
      <c r="Z202" s="2">
        <v>0.16400000000000001</v>
      </c>
      <c r="AC202" s="83"/>
      <c r="AE202" s="2">
        <v>386</v>
      </c>
      <c r="AF202" s="2">
        <v>3.0000000000000001E-3</v>
      </c>
      <c r="AG202" s="2">
        <v>8.9999999999999993E-3</v>
      </c>
      <c r="AH202" s="2">
        <v>8.9999999999999993E-3</v>
      </c>
      <c r="AI202" s="2">
        <v>1.2E-2</v>
      </c>
      <c r="AJ202" s="2">
        <v>1.2E-2</v>
      </c>
      <c r="AK202" s="2">
        <v>1.4999999999999999E-2</v>
      </c>
      <c r="AL202" s="2">
        <v>2.7E-2</v>
      </c>
      <c r="AM202" s="2">
        <v>3.3000000000000002E-2</v>
      </c>
      <c r="AN202" s="2">
        <v>3.7999999999999999E-2</v>
      </c>
      <c r="AO202" s="2">
        <v>7.3999999999999996E-2</v>
      </c>
    </row>
    <row r="203" spans="1:41" ht="15.75" customHeight="1" x14ac:dyDescent="0.25">
      <c r="A203" s="2">
        <v>387</v>
      </c>
      <c r="B203" s="2">
        <v>3.0000000000000001E-3</v>
      </c>
      <c r="C203" s="2">
        <v>1.2999999999999999E-2</v>
      </c>
      <c r="D203" s="2">
        <v>1.7000000000000001E-2</v>
      </c>
      <c r="E203" s="2">
        <v>2.1000000000000001E-2</v>
      </c>
      <c r="F203" s="2">
        <v>2.5000000000000001E-2</v>
      </c>
      <c r="G203" s="2">
        <v>3.5000000000000003E-2</v>
      </c>
      <c r="H203" s="2">
        <v>4.4999999999999998E-2</v>
      </c>
      <c r="I203" s="2">
        <v>5.7000000000000002E-2</v>
      </c>
      <c r="J203" s="2">
        <v>6.8000000000000005E-2</v>
      </c>
      <c r="K203" s="2">
        <v>0.09</v>
      </c>
      <c r="N203" s="83"/>
      <c r="P203" s="2">
        <v>387</v>
      </c>
      <c r="Q203" s="2">
        <v>4.0000000000000001E-3</v>
      </c>
      <c r="R203" s="2">
        <v>2.9000000000000001E-2</v>
      </c>
      <c r="S203" s="2">
        <v>4.3999999999999997E-2</v>
      </c>
      <c r="T203" s="2">
        <v>0.05</v>
      </c>
      <c r="U203" s="2">
        <v>5.8000000000000003E-2</v>
      </c>
      <c r="V203" s="2">
        <v>8.3000000000000004E-2</v>
      </c>
      <c r="W203" s="2">
        <v>9.8000000000000004E-2</v>
      </c>
      <c r="X203" s="2">
        <v>0.124</v>
      </c>
      <c r="Y203" s="2">
        <v>0.13800000000000001</v>
      </c>
      <c r="Z203" s="2">
        <v>0.16300000000000001</v>
      </c>
      <c r="AC203" s="83"/>
      <c r="AE203" s="2">
        <v>387</v>
      </c>
      <c r="AF203" s="2">
        <v>2E-3</v>
      </c>
      <c r="AG203" s="2">
        <v>8.9999999999999993E-3</v>
      </c>
      <c r="AH203" s="2">
        <v>8.9999999999999993E-3</v>
      </c>
      <c r="AI203" s="2">
        <v>1.0999999999999999E-2</v>
      </c>
      <c r="AJ203" s="2">
        <v>1.2E-2</v>
      </c>
      <c r="AK203" s="2">
        <v>1.4E-2</v>
      </c>
      <c r="AL203" s="2">
        <v>2.5999999999999999E-2</v>
      </c>
      <c r="AM203" s="2">
        <v>3.2000000000000001E-2</v>
      </c>
      <c r="AN203" s="2">
        <v>3.6999999999999998E-2</v>
      </c>
      <c r="AO203" s="2">
        <v>7.2999999999999995E-2</v>
      </c>
    </row>
    <row r="204" spans="1:41" ht="15.75" customHeight="1" x14ac:dyDescent="0.25">
      <c r="A204" s="2">
        <v>388</v>
      </c>
      <c r="B204" s="2">
        <v>3.0000000000000001E-3</v>
      </c>
      <c r="C204" s="2">
        <v>1.2999999999999999E-2</v>
      </c>
      <c r="D204" s="2">
        <v>1.7000000000000001E-2</v>
      </c>
      <c r="E204" s="2">
        <v>0.02</v>
      </c>
      <c r="F204" s="2">
        <v>2.5000000000000001E-2</v>
      </c>
      <c r="G204" s="2">
        <v>3.4000000000000002E-2</v>
      </c>
      <c r="H204" s="2">
        <v>4.4999999999999998E-2</v>
      </c>
      <c r="I204" s="2">
        <v>5.6000000000000001E-2</v>
      </c>
      <c r="J204" s="2">
        <v>6.8000000000000005E-2</v>
      </c>
      <c r="K204" s="2">
        <v>0.09</v>
      </c>
      <c r="N204" s="83"/>
      <c r="P204" s="2">
        <v>388</v>
      </c>
      <c r="Q204" s="2">
        <v>3.0000000000000001E-3</v>
      </c>
      <c r="R204" s="2">
        <v>2.9000000000000001E-2</v>
      </c>
      <c r="S204" s="2">
        <v>4.2999999999999997E-2</v>
      </c>
      <c r="T204" s="2">
        <v>0.05</v>
      </c>
      <c r="U204" s="2">
        <v>5.8000000000000003E-2</v>
      </c>
      <c r="V204" s="2">
        <v>8.2000000000000003E-2</v>
      </c>
      <c r="W204" s="2">
        <v>9.8000000000000004E-2</v>
      </c>
      <c r="X204" s="2">
        <v>0.123</v>
      </c>
      <c r="Y204" s="2">
        <v>0.13700000000000001</v>
      </c>
      <c r="Z204" s="2">
        <v>0.16200000000000001</v>
      </c>
      <c r="AC204" s="83"/>
      <c r="AE204" s="2">
        <v>388</v>
      </c>
      <c r="AF204" s="2">
        <v>2E-3</v>
      </c>
      <c r="AG204" s="2">
        <v>8.0000000000000002E-3</v>
      </c>
      <c r="AH204" s="2">
        <v>8.9999999999999993E-3</v>
      </c>
      <c r="AI204" s="2">
        <v>1.0999999999999999E-2</v>
      </c>
      <c r="AJ204" s="2">
        <v>1.0999999999999999E-2</v>
      </c>
      <c r="AK204" s="2">
        <v>1.4E-2</v>
      </c>
      <c r="AL204" s="2">
        <v>2.5999999999999999E-2</v>
      </c>
      <c r="AM204" s="2">
        <v>3.1E-2</v>
      </c>
      <c r="AN204" s="2">
        <v>3.5999999999999997E-2</v>
      </c>
      <c r="AO204" s="2">
        <v>7.1999999999999995E-2</v>
      </c>
    </row>
    <row r="205" spans="1:41" ht="15.75" customHeight="1" x14ac:dyDescent="0.25">
      <c r="A205" s="2">
        <v>389</v>
      </c>
      <c r="B205" s="2">
        <v>3.0000000000000001E-3</v>
      </c>
      <c r="C205" s="2">
        <v>1.2999999999999999E-2</v>
      </c>
      <c r="D205" s="2">
        <v>1.7000000000000001E-2</v>
      </c>
      <c r="E205" s="2">
        <v>0.02</v>
      </c>
      <c r="F205" s="2">
        <v>2.5000000000000001E-2</v>
      </c>
      <c r="G205" s="2">
        <v>3.4000000000000002E-2</v>
      </c>
      <c r="H205" s="2">
        <v>4.4999999999999998E-2</v>
      </c>
      <c r="I205" s="2">
        <v>5.6000000000000001E-2</v>
      </c>
      <c r="J205" s="2">
        <v>6.7000000000000004E-2</v>
      </c>
      <c r="K205" s="2">
        <v>8.8999999999999996E-2</v>
      </c>
      <c r="N205" s="83"/>
      <c r="P205" s="2">
        <v>389</v>
      </c>
      <c r="Q205" s="2">
        <v>3.0000000000000001E-3</v>
      </c>
      <c r="R205" s="2">
        <v>2.9000000000000001E-2</v>
      </c>
      <c r="S205" s="2">
        <v>4.2999999999999997E-2</v>
      </c>
      <c r="T205" s="2">
        <v>4.9000000000000002E-2</v>
      </c>
      <c r="U205" s="2">
        <v>5.7000000000000002E-2</v>
      </c>
      <c r="V205" s="2">
        <v>8.2000000000000003E-2</v>
      </c>
      <c r="W205" s="2">
        <v>9.7000000000000003E-2</v>
      </c>
      <c r="X205" s="2">
        <v>0.123</v>
      </c>
      <c r="Y205" s="2">
        <v>0.13600000000000001</v>
      </c>
      <c r="Z205" s="2">
        <v>0.161</v>
      </c>
      <c r="AC205" s="83"/>
      <c r="AE205" s="2">
        <v>389</v>
      </c>
      <c r="AF205" s="2">
        <v>2E-3</v>
      </c>
      <c r="AG205" s="2">
        <v>8.0000000000000002E-3</v>
      </c>
      <c r="AH205" s="2">
        <v>8.9999999999999993E-3</v>
      </c>
      <c r="AI205" s="2">
        <v>1.0999999999999999E-2</v>
      </c>
      <c r="AJ205" s="2">
        <v>1.0999999999999999E-2</v>
      </c>
      <c r="AK205" s="2">
        <v>1.4E-2</v>
      </c>
      <c r="AL205" s="2">
        <v>2.5000000000000001E-2</v>
      </c>
      <c r="AM205" s="2">
        <v>3.1E-2</v>
      </c>
      <c r="AN205" s="2">
        <v>3.5999999999999997E-2</v>
      </c>
      <c r="AO205" s="2">
        <v>7.1999999999999995E-2</v>
      </c>
    </row>
    <row r="206" spans="1:41" ht="15.75" customHeight="1" x14ac:dyDescent="0.25">
      <c r="A206" s="2">
        <v>390</v>
      </c>
      <c r="B206" s="2">
        <v>3.0000000000000001E-3</v>
      </c>
      <c r="C206" s="2">
        <v>1.2E-2</v>
      </c>
      <c r="D206" s="2">
        <v>1.6E-2</v>
      </c>
      <c r="E206" s="2">
        <v>0.02</v>
      </c>
      <c r="F206" s="2">
        <v>2.5000000000000001E-2</v>
      </c>
      <c r="G206" s="2">
        <v>3.4000000000000002E-2</v>
      </c>
      <c r="H206" s="2">
        <v>4.4999999999999998E-2</v>
      </c>
      <c r="I206" s="2">
        <v>5.5E-2</v>
      </c>
      <c r="J206" s="2">
        <v>6.7000000000000004E-2</v>
      </c>
      <c r="K206" s="2">
        <v>8.7999999999999995E-2</v>
      </c>
      <c r="N206" s="83"/>
      <c r="P206" s="2">
        <v>390</v>
      </c>
      <c r="Q206" s="2">
        <v>3.0000000000000001E-3</v>
      </c>
      <c r="R206" s="2">
        <v>2.8000000000000001E-2</v>
      </c>
      <c r="S206" s="2">
        <v>4.2999999999999997E-2</v>
      </c>
      <c r="T206" s="2">
        <v>4.9000000000000002E-2</v>
      </c>
      <c r="U206" s="2">
        <v>5.8000000000000003E-2</v>
      </c>
      <c r="V206" s="2">
        <v>8.1000000000000003E-2</v>
      </c>
      <c r="W206" s="2">
        <v>9.7000000000000003E-2</v>
      </c>
      <c r="X206" s="2">
        <v>0.122</v>
      </c>
      <c r="Y206" s="2">
        <v>0.13600000000000001</v>
      </c>
      <c r="Z206" s="2">
        <v>0.161</v>
      </c>
      <c r="AC206" s="83"/>
      <c r="AE206" s="2">
        <v>390</v>
      </c>
      <c r="AF206" s="2">
        <v>2E-3</v>
      </c>
      <c r="AG206" s="2">
        <v>8.0000000000000002E-3</v>
      </c>
      <c r="AH206" s="2">
        <v>8.0000000000000002E-3</v>
      </c>
      <c r="AI206" s="2">
        <v>0.01</v>
      </c>
      <c r="AJ206" s="2">
        <v>1.0999999999999999E-2</v>
      </c>
      <c r="AK206" s="2">
        <v>1.2999999999999999E-2</v>
      </c>
      <c r="AL206" s="2">
        <v>2.5000000000000001E-2</v>
      </c>
      <c r="AM206" s="2">
        <v>0.03</v>
      </c>
      <c r="AN206" s="2">
        <v>3.5000000000000003E-2</v>
      </c>
      <c r="AO206" s="2">
        <v>7.0999999999999994E-2</v>
      </c>
    </row>
    <row r="207" spans="1:41" ht="15.75" customHeight="1" x14ac:dyDescent="0.25">
      <c r="A207" s="2">
        <v>391</v>
      </c>
      <c r="B207" s="2">
        <v>3.0000000000000001E-3</v>
      </c>
      <c r="C207" s="2">
        <v>1.2E-2</v>
      </c>
      <c r="D207" s="2">
        <v>1.6E-2</v>
      </c>
      <c r="E207" s="2">
        <v>1.9E-2</v>
      </c>
      <c r="F207" s="2">
        <v>2.4E-2</v>
      </c>
      <c r="G207" s="2">
        <v>3.4000000000000002E-2</v>
      </c>
      <c r="H207" s="2">
        <v>4.3999999999999997E-2</v>
      </c>
      <c r="I207" s="2">
        <v>5.5E-2</v>
      </c>
      <c r="J207" s="2">
        <v>6.7000000000000004E-2</v>
      </c>
      <c r="K207" s="2">
        <v>8.7999999999999995E-2</v>
      </c>
      <c r="N207" s="83"/>
      <c r="P207" s="2">
        <v>391</v>
      </c>
      <c r="Q207" s="2">
        <v>3.0000000000000001E-3</v>
      </c>
      <c r="R207" s="2">
        <v>2.8000000000000001E-2</v>
      </c>
      <c r="S207" s="2">
        <v>4.2000000000000003E-2</v>
      </c>
      <c r="T207" s="2">
        <v>4.8000000000000001E-2</v>
      </c>
      <c r="U207" s="2">
        <v>5.7000000000000002E-2</v>
      </c>
      <c r="V207" s="2">
        <v>8.1000000000000003E-2</v>
      </c>
      <c r="W207" s="2">
        <v>9.6000000000000002E-2</v>
      </c>
      <c r="X207" s="2">
        <v>0.122</v>
      </c>
      <c r="Y207" s="2">
        <v>0.13500000000000001</v>
      </c>
      <c r="Z207" s="2">
        <v>0.16</v>
      </c>
      <c r="AC207" s="83"/>
      <c r="AE207" s="2">
        <v>391</v>
      </c>
      <c r="AF207" s="2">
        <v>2E-3</v>
      </c>
      <c r="AG207" s="2">
        <v>8.0000000000000002E-3</v>
      </c>
      <c r="AH207" s="2">
        <v>8.0000000000000002E-3</v>
      </c>
      <c r="AI207" s="2">
        <v>0.01</v>
      </c>
      <c r="AJ207" s="2">
        <v>0.01</v>
      </c>
      <c r="AK207" s="2">
        <v>1.2999999999999999E-2</v>
      </c>
      <c r="AL207" s="2">
        <v>2.4E-2</v>
      </c>
      <c r="AM207" s="2">
        <v>0.03</v>
      </c>
      <c r="AN207" s="2">
        <v>3.5000000000000003E-2</v>
      </c>
      <c r="AO207" s="2">
        <v>7.0000000000000007E-2</v>
      </c>
    </row>
    <row r="208" spans="1:41" ht="15.75" customHeight="1" x14ac:dyDescent="0.25">
      <c r="A208" s="2">
        <v>392</v>
      </c>
      <c r="B208" s="2">
        <v>3.0000000000000001E-3</v>
      </c>
      <c r="C208" s="2">
        <v>1.2E-2</v>
      </c>
      <c r="D208" s="2">
        <v>1.6E-2</v>
      </c>
      <c r="E208" s="2">
        <v>1.9E-2</v>
      </c>
      <c r="F208" s="2">
        <v>2.4E-2</v>
      </c>
      <c r="G208" s="2">
        <v>3.3000000000000002E-2</v>
      </c>
      <c r="H208" s="2">
        <v>4.3999999999999997E-2</v>
      </c>
      <c r="I208" s="2">
        <v>5.3999999999999999E-2</v>
      </c>
      <c r="J208" s="2">
        <v>6.6000000000000003E-2</v>
      </c>
      <c r="K208" s="2">
        <v>8.6999999999999994E-2</v>
      </c>
      <c r="N208" s="83"/>
      <c r="P208" s="2">
        <v>392</v>
      </c>
      <c r="Q208" s="2">
        <v>3.0000000000000001E-3</v>
      </c>
      <c r="R208" s="2">
        <v>2.8000000000000001E-2</v>
      </c>
      <c r="S208" s="2">
        <v>4.2000000000000003E-2</v>
      </c>
      <c r="T208" s="2">
        <v>4.8000000000000001E-2</v>
      </c>
      <c r="U208" s="2">
        <v>5.7000000000000002E-2</v>
      </c>
      <c r="V208" s="2">
        <v>8.1000000000000003E-2</v>
      </c>
      <c r="W208" s="2">
        <v>9.6000000000000002E-2</v>
      </c>
      <c r="X208" s="2">
        <v>0.122</v>
      </c>
      <c r="Y208" s="2">
        <v>0.13400000000000001</v>
      </c>
      <c r="Z208" s="2">
        <v>0.16</v>
      </c>
      <c r="AC208" s="83"/>
      <c r="AE208" s="2">
        <v>392</v>
      </c>
      <c r="AF208" s="2">
        <v>2E-3</v>
      </c>
      <c r="AG208" s="2">
        <v>8.0000000000000002E-3</v>
      </c>
      <c r="AH208" s="2">
        <v>8.0000000000000002E-3</v>
      </c>
      <c r="AI208" s="2">
        <v>0.01</v>
      </c>
      <c r="AJ208" s="2">
        <v>0.01</v>
      </c>
      <c r="AK208" s="2">
        <v>1.2999999999999999E-2</v>
      </c>
      <c r="AL208" s="2">
        <v>2.4E-2</v>
      </c>
      <c r="AM208" s="2">
        <v>2.9000000000000001E-2</v>
      </c>
      <c r="AN208" s="2">
        <v>3.4000000000000002E-2</v>
      </c>
      <c r="AO208" s="2">
        <v>7.0000000000000007E-2</v>
      </c>
    </row>
    <row r="209" spans="1:41" ht="15.75" customHeight="1" x14ac:dyDescent="0.25">
      <c r="A209" s="2">
        <v>393</v>
      </c>
      <c r="B209" s="2">
        <v>3.0000000000000001E-3</v>
      </c>
      <c r="C209" s="2">
        <v>1.2E-2</v>
      </c>
      <c r="D209" s="2">
        <v>1.4999999999999999E-2</v>
      </c>
      <c r="E209" s="2">
        <v>1.9E-2</v>
      </c>
      <c r="F209" s="2">
        <v>2.4E-2</v>
      </c>
      <c r="G209" s="2">
        <v>3.3000000000000002E-2</v>
      </c>
      <c r="H209" s="2">
        <v>4.2999999999999997E-2</v>
      </c>
      <c r="I209" s="2">
        <v>5.3999999999999999E-2</v>
      </c>
      <c r="J209" s="2">
        <v>6.6000000000000003E-2</v>
      </c>
      <c r="K209" s="2">
        <v>8.6999999999999994E-2</v>
      </c>
      <c r="N209" s="83"/>
      <c r="P209" s="2">
        <v>393</v>
      </c>
      <c r="Q209" s="2">
        <v>3.0000000000000001E-3</v>
      </c>
      <c r="R209" s="2">
        <v>2.8000000000000001E-2</v>
      </c>
      <c r="S209" s="2">
        <v>4.2000000000000003E-2</v>
      </c>
      <c r="T209" s="2">
        <v>4.8000000000000001E-2</v>
      </c>
      <c r="U209" s="2">
        <v>5.7000000000000002E-2</v>
      </c>
      <c r="V209" s="2">
        <v>0.08</v>
      </c>
      <c r="W209" s="2">
        <v>9.5000000000000001E-2</v>
      </c>
      <c r="X209" s="2">
        <v>0.121</v>
      </c>
      <c r="Y209" s="2">
        <v>0.13300000000000001</v>
      </c>
      <c r="Z209" s="2">
        <v>0.159</v>
      </c>
      <c r="AC209" s="83"/>
      <c r="AE209" s="2">
        <v>393</v>
      </c>
      <c r="AF209" s="2">
        <v>2E-3</v>
      </c>
      <c r="AG209" s="2">
        <v>7.0000000000000001E-3</v>
      </c>
      <c r="AH209" s="2">
        <v>8.0000000000000002E-3</v>
      </c>
      <c r="AI209" s="2">
        <v>0.01</v>
      </c>
      <c r="AJ209" s="2">
        <v>0.01</v>
      </c>
      <c r="AK209" s="2">
        <v>1.2E-2</v>
      </c>
      <c r="AL209" s="2">
        <v>2.4E-2</v>
      </c>
      <c r="AM209" s="2">
        <v>2.9000000000000001E-2</v>
      </c>
      <c r="AN209" s="2">
        <v>3.4000000000000002E-2</v>
      </c>
      <c r="AO209" s="2">
        <v>6.9000000000000006E-2</v>
      </c>
    </row>
    <row r="210" spans="1:41" ht="15.75" customHeight="1" x14ac:dyDescent="0.25">
      <c r="A210" s="2">
        <v>394</v>
      </c>
      <c r="B210" s="2">
        <v>3.0000000000000001E-3</v>
      </c>
      <c r="C210" s="2">
        <v>1.2E-2</v>
      </c>
      <c r="D210" s="2">
        <v>1.6E-2</v>
      </c>
      <c r="E210" s="2">
        <v>1.9E-2</v>
      </c>
      <c r="F210" s="2">
        <v>2.4E-2</v>
      </c>
      <c r="G210" s="2">
        <v>3.2000000000000001E-2</v>
      </c>
      <c r="H210" s="2">
        <v>4.2999999999999997E-2</v>
      </c>
      <c r="I210" s="2">
        <v>5.3999999999999999E-2</v>
      </c>
      <c r="J210" s="2">
        <v>6.6000000000000003E-2</v>
      </c>
      <c r="K210" s="2">
        <v>8.5999999999999993E-2</v>
      </c>
      <c r="N210" s="83"/>
      <c r="P210" s="2">
        <v>394</v>
      </c>
      <c r="Q210" s="2">
        <v>3.0000000000000001E-3</v>
      </c>
      <c r="R210" s="2">
        <v>2.8000000000000001E-2</v>
      </c>
      <c r="S210" s="2">
        <v>4.2000000000000003E-2</v>
      </c>
      <c r="T210" s="2">
        <v>4.8000000000000001E-2</v>
      </c>
      <c r="U210" s="2">
        <v>5.7000000000000002E-2</v>
      </c>
      <c r="V210" s="2">
        <v>0.08</v>
      </c>
      <c r="W210" s="2">
        <v>9.5000000000000001E-2</v>
      </c>
      <c r="X210" s="2">
        <v>0.121</v>
      </c>
      <c r="Y210" s="2">
        <v>0.13300000000000001</v>
      </c>
      <c r="Z210" s="2">
        <v>0.159</v>
      </c>
      <c r="AC210" s="83"/>
      <c r="AE210" s="2">
        <v>394</v>
      </c>
      <c r="AF210" s="2">
        <v>2E-3</v>
      </c>
      <c r="AG210" s="2">
        <v>8.0000000000000002E-3</v>
      </c>
      <c r="AH210" s="2">
        <v>8.0000000000000002E-3</v>
      </c>
      <c r="AI210" s="2">
        <v>0.01</v>
      </c>
      <c r="AJ210" s="2">
        <v>0.01</v>
      </c>
      <c r="AK210" s="2">
        <v>1.2E-2</v>
      </c>
      <c r="AL210" s="2">
        <v>2.3E-2</v>
      </c>
      <c r="AM210" s="2">
        <v>2.8000000000000001E-2</v>
      </c>
      <c r="AN210" s="2">
        <v>3.3000000000000002E-2</v>
      </c>
      <c r="AO210" s="2">
        <v>6.9000000000000006E-2</v>
      </c>
    </row>
    <row r="211" spans="1:41" ht="15.75" customHeight="1" x14ac:dyDescent="0.25">
      <c r="A211" s="2">
        <v>395</v>
      </c>
      <c r="B211" s="2">
        <v>3.0000000000000001E-3</v>
      </c>
      <c r="C211" s="2">
        <v>1.2E-2</v>
      </c>
      <c r="D211" s="2">
        <v>1.4999999999999999E-2</v>
      </c>
      <c r="E211" s="2">
        <v>1.9E-2</v>
      </c>
      <c r="F211" s="2">
        <v>2.4E-2</v>
      </c>
      <c r="G211" s="2">
        <v>3.1E-2</v>
      </c>
      <c r="H211" s="2">
        <v>4.2999999999999997E-2</v>
      </c>
      <c r="I211" s="2">
        <v>5.3999999999999999E-2</v>
      </c>
      <c r="J211" s="2">
        <v>6.6000000000000003E-2</v>
      </c>
      <c r="K211" s="2">
        <v>8.5999999999999993E-2</v>
      </c>
      <c r="N211" s="83"/>
      <c r="P211" s="2">
        <v>395</v>
      </c>
      <c r="Q211" s="2">
        <v>3.0000000000000001E-3</v>
      </c>
      <c r="R211" s="2">
        <v>2.7E-2</v>
      </c>
      <c r="S211" s="2">
        <v>4.2000000000000003E-2</v>
      </c>
      <c r="T211" s="2">
        <v>4.7E-2</v>
      </c>
      <c r="U211" s="2">
        <v>5.7000000000000002E-2</v>
      </c>
      <c r="V211" s="2">
        <v>0.08</v>
      </c>
      <c r="W211" s="2">
        <v>9.4E-2</v>
      </c>
      <c r="X211" s="2">
        <v>0.121</v>
      </c>
      <c r="Y211" s="2">
        <v>0.13300000000000001</v>
      </c>
      <c r="Z211" s="2">
        <v>0.159</v>
      </c>
      <c r="AC211" s="83"/>
      <c r="AE211" s="2">
        <v>395</v>
      </c>
      <c r="AF211" s="2">
        <v>2E-3</v>
      </c>
      <c r="AG211" s="2">
        <v>7.0000000000000001E-3</v>
      </c>
      <c r="AH211" s="2">
        <v>8.0000000000000002E-3</v>
      </c>
      <c r="AI211" s="2">
        <v>8.9999999999999993E-3</v>
      </c>
      <c r="AJ211" s="2">
        <v>0.01</v>
      </c>
      <c r="AK211" s="2">
        <v>1.2E-2</v>
      </c>
      <c r="AL211" s="2">
        <v>2.3E-2</v>
      </c>
      <c r="AM211" s="2">
        <v>2.8000000000000001E-2</v>
      </c>
      <c r="AN211" s="2">
        <v>3.3000000000000002E-2</v>
      </c>
      <c r="AO211" s="2">
        <v>6.8000000000000005E-2</v>
      </c>
    </row>
    <row r="212" spans="1:41" ht="15.75" customHeight="1" x14ac:dyDescent="0.25">
      <c r="A212" s="2">
        <v>396</v>
      </c>
      <c r="B212" s="2">
        <v>3.0000000000000001E-3</v>
      </c>
      <c r="C212" s="2">
        <v>1.2E-2</v>
      </c>
      <c r="D212" s="2">
        <v>1.4999999999999999E-2</v>
      </c>
      <c r="E212" s="2">
        <v>1.9E-2</v>
      </c>
      <c r="F212" s="2">
        <v>2.3E-2</v>
      </c>
      <c r="G212" s="2">
        <v>3.1E-2</v>
      </c>
      <c r="H212" s="2">
        <v>4.2999999999999997E-2</v>
      </c>
      <c r="I212" s="2">
        <v>5.2999999999999999E-2</v>
      </c>
      <c r="J212" s="2">
        <v>6.5000000000000002E-2</v>
      </c>
      <c r="K212" s="2">
        <v>8.5000000000000006E-2</v>
      </c>
      <c r="N212" s="83"/>
      <c r="P212" s="2">
        <v>396</v>
      </c>
      <c r="Q212" s="2">
        <v>3.0000000000000001E-3</v>
      </c>
      <c r="R212" s="2">
        <v>2.7E-2</v>
      </c>
      <c r="S212" s="2">
        <v>4.1000000000000002E-2</v>
      </c>
      <c r="T212" s="2">
        <v>4.7E-2</v>
      </c>
      <c r="U212" s="2">
        <v>5.7000000000000002E-2</v>
      </c>
      <c r="V212" s="2">
        <v>0.08</v>
      </c>
      <c r="W212" s="2">
        <v>9.4E-2</v>
      </c>
      <c r="X212" s="2">
        <v>0.12</v>
      </c>
      <c r="Y212" s="2">
        <v>0.13200000000000001</v>
      </c>
      <c r="Z212" s="2">
        <v>0.158</v>
      </c>
      <c r="AC212" s="83"/>
      <c r="AE212" s="2">
        <v>396</v>
      </c>
      <c r="AF212" s="2">
        <v>1E-3</v>
      </c>
      <c r="AG212" s="2">
        <v>7.0000000000000001E-3</v>
      </c>
      <c r="AH212" s="2">
        <v>7.0000000000000001E-3</v>
      </c>
      <c r="AI212" s="2">
        <v>8.9999999999999993E-3</v>
      </c>
      <c r="AJ212" s="2">
        <v>0.01</v>
      </c>
      <c r="AK212" s="2">
        <v>1.2E-2</v>
      </c>
      <c r="AL212" s="2">
        <v>2.3E-2</v>
      </c>
      <c r="AM212" s="2">
        <v>2.8000000000000001E-2</v>
      </c>
      <c r="AN212" s="2">
        <v>3.2000000000000001E-2</v>
      </c>
      <c r="AO212" s="2">
        <v>6.7000000000000004E-2</v>
      </c>
    </row>
    <row r="213" spans="1:41" ht="15.75" customHeight="1" x14ac:dyDescent="0.25">
      <c r="A213" s="2">
        <v>397</v>
      </c>
      <c r="B213" s="2">
        <v>3.0000000000000001E-3</v>
      </c>
      <c r="C213" s="2">
        <v>1.0999999999999999E-2</v>
      </c>
      <c r="D213" s="2">
        <v>1.4999999999999999E-2</v>
      </c>
      <c r="E213" s="2">
        <v>1.7999999999999999E-2</v>
      </c>
      <c r="F213" s="2">
        <v>2.3E-2</v>
      </c>
      <c r="G213" s="2">
        <v>3.2000000000000001E-2</v>
      </c>
      <c r="H213" s="2">
        <v>4.2999999999999997E-2</v>
      </c>
      <c r="I213" s="2">
        <v>5.2999999999999999E-2</v>
      </c>
      <c r="J213" s="2">
        <v>6.5000000000000002E-2</v>
      </c>
      <c r="K213" s="2">
        <v>8.5000000000000006E-2</v>
      </c>
      <c r="N213" s="83"/>
      <c r="P213" s="2">
        <v>397</v>
      </c>
      <c r="Q213" s="2">
        <v>3.0000000000000001E-3</v>
      </c>
      <c r="R213" s="2">
        <v>2.7E-2</v>
      </c>
      <c r="S213" s="2">
        <v>4.1000000000000002E-2</v>
      </c>
      <c r="T213" s="2">
        <v>4.5999999999999999E-2</v>
      </c>
      <c r="U213" s="2">
        <v>5.6000000000000001E-2</v>
      </c>
      <c r="V213" s="2">
        <v>7.9000000000000001E-2</v>
      </c>
      <c r="W213" s="2">
        <v>9.4E-2</v>
      </c>
      <c r="X213" s="2">
        <v>0.11899999999999999</v>
      </c>
      <c r="Y213" s="2">
        <v>0.13200000000000001</v>
      </c>
      <c r="Z213" s="2">
        <v>0.158</v>
      </c>
      <c r="AC213" s="83"/>
      <c r="AE213" s="2">
        <v>397</v>
      </c>
      <c r="AF213" s="2">
        <v>1E-3</v>
      </c>
      <c r="AG213" s="2">
        <v>7.0000000000000001E-3</v>
      </c>
      <c r="AH213" s="2">
        <v>7.0000000000000001E-3</v>
      </c>
      <c r="AI213" s="2">
        <v>8.9999999999999993E-3</v>
      </c>
      <c r="AJ213" s="2">
        <v>0.01</v>
      </c>
      <c r="AK213" s="2">
        <v>1.2E-2</v>
      </c>
      <c r="AL213" s="2">
        <v>2.3E-2</v>
      </c>
      <c r="AM213" s="2">
        <v>2.7E-2</v>
      </c>
      <c r="AN213" s="2">
        <v>3.2000000000000001E-2</v>
      </c>
      <c r="AO213" s="2">
        <v>6.7000000000000004E-2</v>
      </c>
    </row>
    <row r="214" spans="1:41" ht="15.75" customHeight="1" x14ac:dyDescent="0.25">
      <c r="A214" s="2">
        <v>398</v>
      </c>
      <c r="B214" s="2">
        <v>3.0000000000000001E-3</v>
      </c>
      <c r="C214" s="2">
        <v>1.2E-2</v>
      </c>
      <c r="D214" s="2">
        <v>1.4999999999999999E-2</v>
      </c>
      <c r="E214" s="2">
        <v>1.7999999999999999E-2</v>
      </c>
      <c r="F214" s="2">
        <v>2.3E-2</v>
      </c>
      <c r="G214" s="2">
        <v>3.2000000000000001E-2</v>
      </c>
      <c r="H214" s="2">
        <v>4.2999999999999997E-2</v>
      </c>
      <c r="I214" s="2">
        <v>5.1999999999999998E-2</v>
      </c>
      <c r="J214" s="2">
        <v>6.4000000000000001E-2</v>
      </c>
      <c r="K214" s="2">
        <v>8.4000000000000005E-2</v>
      </c>
      <c r="N214" s="83"/>
      <c r="P214" s="2">
        <v>398</v>
      </c>
      <c r="Q214" s="2">
        <v>3.0000000000000001E-3</v>
      </c>
      <c r="R214" s="2">
        <v>2.7E-2</v>
      </c>
      <c r="S214" s="2">
        <v>4.1000000000000002E-2</v>
      </c>
      <c r="T214" s="2">
        <v>4.5999999999999999E-2</v>
      </c>
      <c r="U214" s="2">
        <v>5.6000000000000001E-2</v>
      </c>
      <c r="V214" s="2">
        <v>7.9000000000000001E-2</v>
      </c>
      <c r="W214" s="2">
        <v>9.2999999999999999E-2</v>
      </c>
      <c r="X214" s="2">
        <v>0.11899999999999999</v>
      </c>
      <c r="Y214" s="2">
        <v>0.13200000000000001</v>
      </c>
      <c r="Z214" s="2">
        <v>0.158</v>
      </c>
      <c r="AC214" s="83"/>
      <c r="AE214" s="2">
        <v>398</v>
      </c>
      <c r="AF214" s="2">
        <v>1E-3</v>
      </c>
      <c r="AG214" s="2">
        <v>7.0000000000000001E-3</v>
      </c>
      <c r="AH214" s="2">
        <v>7.0000000000000001E-3</v>
      </c>
      <c r="AI214" s="2">
        <v>8.9999999999999993E-3</v>
      </c>
      <c r="AJ214" s="2">
        <v>8.9999999999999993E-3</v>
      </c>
      <c r="AK214" s="2">
        <v>1.2E-2</v>
      </c>
      <c r="AL214" s="2">
        <v>2.1999999999999999E-2</v>
      </c>
      <c r="AM214" s="2">
        <v>2.7E-2</v>
      </c>
      <c r="AN214" s="2">
        <v>3.2000000000000001E-2</v>
      </c>
      <c r="AO214" s="2">
        <v>6.7000000000000004E-2</v>
      </c>
    </row>
    <row r="215" spans="1:41" ht="15.75" customHeight="1" x14ac:dyDescent="0.25">
      <c r="A215" s="2">
        <v>399</v>
      </c>
      <c r="B215" s="2">
        <v>3.0000000000000001E-3</v>
      </c>
      <c r="C215" s="2">
        <v>1.2E-2</v>
      </c>
      <c r="D215" s="2">
        <v>1.4999999999999999E-2</v>
      </c>
      <c r="E215" s="2">
        <v>1.7999999999999999E-2</v>
      </c>
      <c r="F215" s="2">
        <v>2.3E-2</v>
      </c>
      <c r="G215" s="2">
        <v>3.1E-2</v>
      </c>
      <c r="H215" s="2">
        <v>4.2999999999999997E-2</v>
      </c>
      <c r="I215" s="2">
        <v>5.1999999999999998E-2</v>
      </c>
      <c r="J215" s="2">
        <v>6.4000000000000001E-2</v>
      </c>
      <c r="K215" s="2">
        <v>8.4000000000000005E-2</v>
      </c>
      <c r="N215" s="83"/>
      <c r="P215" s="2">
        <v>399</v>
      </c>
      <c r="Q215" s="2">
        <v>3.0000000000000001E-3</v>
      </c>
      <c r="R215" s="2">
        <v>2.7E-2</v>
      </c>
      <c r="S215" s="2">
        <v>4.1000000000000002E-2</v>
      </c>
      <c r="T215" s="2">
        <v>4.5999999999999999E-2</v>
      </c>
      <c r="U215" s="2">
        <v>5.6000000000000001E-2</v>
      </c>
      <c r="V215" s="2">
        <v>7.9000000000000001E-2</v>
      </c>
      <c r="W215" s="2">
        <v>9.2999999999999999E-2</v>
      </c>
      <c r="X215" s="2">
        <v>0.11799999999999999</v>
      </c>
      <c r="Y215" s="2">
        <v>0.13200000000000001</v>
      </c>
      <c r="Z215" s="2">
        <v>0.157</v>
      </c>
      <c r="AC215" s="83"/>
      <c r="AE215" s="2">
        <v>399</v>
      </c>
      <c r="AF215" s="2">
        <v>1E-3</v>
      </c>
      <c r="AG215" s="2">
        <v>7.0000000000000001E-3</v>
      </c>
      <c r="AH215" s="2">
        <v>7.0000000000000001E-3</v>
      </c>
      <c r="AI215" s="2">
        <v>8.9999999999999993E-3</v>
      </c>
      <c r="AJ215" s="2">
        <v>8.9999999999999993E-3</v>
      </c>
      <c r="AK215" s="2">
        <v>1.2E-2</v>
      </c>
      <c r="AL215" s="2">
        <v>2.1999999999999999E-2</v>
      </c>
      <c r="AM215" s="2">
        <v>2.7E-2</v>
      </c>
      <c r="AN215" s="2">
        <v>3.1E-2</v>
      </c>
      <c r="AO215" s="2">
        <v>6.6000000000000003E-2</v>
      </c>
    </row>
    <row r="216" spans="1:41" ht="15.75" customHeight="1" x14ac:dyDescent="0.25">
      <c r="A216" s="2">
        <v>400</v>
      </c>
      <c r="B216" s="2">
        <v>3.0000000000000001E-3</v>
      </c>
      <c r="C216" s="2">
        <v>1.2E-2</v>
      </c>
      <c r="D216" s="2">
        <v>1.4999999999999999E-2</v>
      </c>
      <c r="E216" s="2">
        <v>1.7999999999999999E-2</v>
      </c>
      <c r="F216" s="2">
        <v>2.1999999999999999E-2</v>
      </c>
      <c r="G216" s="2">
        <v>3.1E-2</v>
      </c>
      <c r="H216" s="2">
        <v>4.2000000000000003E-2</v>
      </c>
      <c r="I216" s="2">
        <v>5.1999999999999998E-2</v>
      </c>
      <c r="J216" s="2">
        <v>6.4000000000000001E-2</v>
      </c>
      <c r="K216" s="2">
        <v>8.3000000000000004E-2</v>
      </c>
      <c r="N216" s="83"/>
      <c r="P216" s="2">
        <v>400</v>
      </c>
      <c r="Q216" s="2">
        <v>3.0000000000000001E-3</v>
      </c>
      <c r="R216" s="2">
        <v>2.5999999999999999E-2</v>
      </c>
      <c r="S216" s="2">
        <v>4.1000000000000002E-2</v>
      </c>
      <c r="T216" s="2">
        <v>4.5999999999999999E-2</v>
      </c>
      <c r="U216" s="2">
        <v>5.6000000000000001E-2</v>
      </c>
      <c r="V216" s="2">
        <v>7.9000000000000001E-2</v>
      </c>
      <c r="W216" s="2">
        <v>9.2999999999999999E-2</v>
      </c>
      <c r="X216" s="2">
        <v>0.11700000000000001</v>
      </c>
      <c r="Y216" s="2">
        <v>0.13100000000000001</v>
      </c>
      <c r="Z216" s="2">
        <v>0.157</v>
      </c>
      <c r="AC216" s="83"/>
      <c r="AE216" s="2">
        <v>400</v>
      </c>
      <c r="AF216" s="2">
        <v>1E-3</v>
      </c>
      <c r="AG216" s="2">
        <v>7.0000000000000001E-3</v>
      </c>
      <c r="AH216" s="2">
        <v>7.0000000000000001E-3</v>
      </c>
      <c r="AI216" s="2">
        <v>8.9999999999999993E-3</v>
      </c>
      <c r="AJ216" s="2">
        <v>8.9999999999999993E-3</v>
      </c>
      <c r="AK216" s="2">
        <v>1.2E-2</v>
      </c>
      <c r="AL216" s="2">
        <v>2.1999999999999999E-2</v>
      </c>
      <c r="AM216" s="2">
        <v>2.5999999999999999E-2</v>
      </c>
      <c r="AN216" s="2">
        <v>3.1E-2</v>
      </c>
      <c r="AO216" s="2">
        <v>6.6000000000000003E-2</v>
      </c>
    </row>
    <row r="217" spans="1:41" ht="15.75" customHeight="1" x14ac:dyDescent="0.25">
      <c r="N217" s="83"/>
      <c r="AC217" s="83"/>
    </row>
    <row r="218" spans="1:41" ht="15.75" customHeight="1" x14ac:dyDescent="0.25">
      <c r="N218" s="83"/>
      <c r="AC218" s="83"/>
    </row>
    <row r="219" spans="1:41" ht="15.75" customHeight="1" x14ac:dyDescent="0.25">
      <c r="N219" s="83"/>
      <c r="AC219" s="83"/>
    </row>
    <row r="220" spans="1:41" ht="15.75" customHeight="1" x14ac:dyDescent="0.25">
      <c r="N220" s="83"/>
      <c r="AC220" s="83"/>
    </row>
    <row r="221" spans="1:41" ht="15.75" customHeight="1" x14ac:dyDescent="0.25">
      <c r="N221" s="83"/>
      <c r="AC221" s="83"/>
    </row>
    <row r="222" spans="1:41" ht="15.75" customHeight="1" x14ac:dyDescent="0.25">
      <c r="N222" s="83"/>
      <c r="AC222" s="83"/>
    </row>
    <row r="223" spans="1:41" ht="15.75" customHeight="1" x14ac:dyDescent="0.25">
      <c r="N223" s="83"/>
      <c r="AC223" s="83"/>
    </row>
    <row r="224" spans="1:41" ht="15.75" customHeight="1" x14ac:dyDescent="0.25">
      <c r="N224" s="83"/>
      <c r="AC224" s="83"/>
    </row>
    <row r="225" spans="14:29" ht="15.75" customHeight="1" x14ac:dyDescent="0.25">
      <c r="N225" s="83"/>
      <c r="AC225" s="83"/>
    </row>
    <row r="226" spans="14:29" ht="15.75" customHeight="1" x14ac:dyDescent="0.25">
      <c r="N226" s="83"/>
      <c r="AC226" s="83"/>
    </row>
    <row r="227" spans="14:29" ht="15.75" customHeight="1" x14ac:dyDescent="0.25">
      <c r="N227" s="83"/>
      <c r="AC227" s="83"/>
    </row>
    <row r="228" spans="14:29" ht="15.75" customHeight="1" x14ac:dyDescent="0.25">
      <c r="N228" s="83"/>
      <c r="AC228" s="83"/>
    </row>
    <row r="229" spans="14:29" ht="15.75" customHeight="1" x14ac:dyDescent="0.25">
      <c r="N229" s="83"/>
      <c r="AC229" s="83"/>
    </row>
    <row r="230" spans="14:29" ht="15.75" customHeight="1" x14ac:dyDescent="0.25">
      <c r="N230" s="83"/>
      <c r="AC230" s="83"/>
    </row>
    <row r="231" spans="14:29" ht="15.75" customHeight="1" x14ac:dyDescent="0.25">
      <c r="N231" s="83"/>
      <c r="AC231" s="83"/>
    </row>
    <row r="232" spans="14:29" ht="15.75" customHeight="1" x14ac:dyDescent="0.25">
      <c r="N232" s="83"/>
      <c r="AC232" s="83"/>
    </row>
    <row r="233" spans="14:29" ht="15.75" customHeight="1" x14ac:dyDescent="0.25">
      <c r="N233" s="83"/>
      <c r="AC233" s="83"/>
    </row>
    <row r="234" spans="14:29" ht="15.75" customHeight="1" x14ac:dyDescent="0.25">
      <c r="N234" s="83"/>
      <c r="AC234" s="83"/>
    </row>
    <row r="235" spans="14:29" ht="15.75" customHeight="1" x14ac:dyDescent="0.25">
      <c r="N235" s="83"/>
      <c r="AC235" s="83"/>
    </row>
    <row r="236" spans="14:29" ht="15.75" customHeight="1" x14ac:dyDescent="0.25">
      <c r="N236" s="83"/>
      <c r="AC236" s="83"/>
    </row>
    <row r="237" spans="14:29" ht="15.75" customHeight="1" x14ac:dyDescent="0.25">
      <c r="N237" s="83"/>
      <c r="AC237" s="83"/>
    </row>
    <row r="238" spans="14:29" ht="15.75" customHeight="1" x14ac:dyDescent="0.25">
      <c r="N238" s="83"/>
      <c r="AC238" s="83"/>
    </row>
    <row r="239" spans="14:29" ht="15.75" customHeight="1" x14ac:dyDescent="0.25">
      <c r="N239" s="83"/>
      <c r="AC239" s="83"/>
    </row>
    <row r="240" spans="14:29" ht="15.75" customHeight="1" x14ac:dyDescent="0.25">
      <c r="N240" s="83"/>
      <c r="AC240" s="83"/>
    </row>
    <row r="241" spans="14:29" ht="15.75" customHeight="1" x14ac:dyDescent="0.25">
      <c r="N241" s="83"/>
      <c r="AC241" s="83"/>
    </row>
    <row r="242" spans="14:29" ht="15.75" customHeight="1" x14ac:dyDescent="0.25">
      <c r="N242" s="83"/>
      <c r="AC242" s="83"/>
    </row>
    <row r="243" spans="14:29" ht="15.75" customHeight="1" x14ac:dyDescent="0.25">
      <c r="N243" s="83"/>
      <c r="AC243" s="83"/>
    </row>
    <row r="244" spans="14:29" ht="15.75" customHeight="1" x14ac:dyDescent="0.25">
      <c r="N244" s="83"/>
      <c r="AC244" s="83"/>
    </row>
    <row r="245" spans="14:29" ht="15.75" customHeight="1" x14ac:dyDescent="0.25">
      <c r="N245" s="83"/>
      <c r="AC245" s="83"/>
    </row>
    <row r="246" spans="14:29" ht="15.75" customHeight="1" x14ac:dyDescent="0.25">
      <c r="N246" s="83"/>
      <c r="AC246" s="83"/>
    </row>
    <row r="247" spans="14:29" ht="15.75" customHeight="1" x14ac:dyDescent="0.25">
      <c r="N247" s="83"/>
      <c r="AC247" s="83"/>
    </row>
    <row r="248" spans="14:29" ht="15.75" customHeight="1" x14ac:dyDescent="0.25">
      <c r="N248" s="83"/>
      <c r="AC248" s="83"/>
    </row>
    <row r="249" spans="14:29" ht="15.75" customHeight="1" x14ac:dyDescent="0.25">
      <c r="N249" s="83"/>
      <c r="AC249" s="83"/>
    </row>
    <row r="250" spans="14:29" ht="15.75" customHeight="1" x14ac:dyDescent="0.25">
      <c r="N250" s="83"/>
      <c r="AC250" s="83"/>
    </row>
    <row r="251" spans="14:29" ht="15.75" customHeight="1" x14ac:dyDescent="0.25">
      <c r="N251" s="83"/>
      <c r="AC251" s="83"/>
    </row>
    <row r="252" spans="14:29" ht="15.75" customHeight="1" x14ac:dyDescent="0.25">
      <c r="N252" s="83"/>
      <c r="AC252" s="83"/>
    </row>
    <row r="253" spans="14:29" ht="15.75" customHeight="1" x14ac:dyDescent="0.25">
      <c r="N253" s="83"/>
      <c r="AC253" s="83"/>
    </row>
    <row r="254" spans="14:29" ht="15.75" customHeight="1" x14ac:dyDescent="0.25">
      <c r="N254" s="83"/>
      <c r="AC254" s="83"/>
    </row>
    <row r="255" spans="14:29" ht="15.75" customHeight="1" x14ac:dyDescent="0.25">
      <c r="N255" s="83"/>
      <c r="AC255" s="83"/>
    </row>
    <row r="256" spans="14:29" ht="15.75" customHeight="1" x14ac:dyDescent="0.25">
      <c r="N256" s="83"/>
      <c r="AC256" s="83"/>
    </row>
    <row r="257" spans="14:29" ht="15.75" customHeight="1" x14ac:dyDescent="0.25">
      <c r="N257" s="83"/>
      <c r="AC257" s="83"/>
    </row>
    <row r="258" spans="14:29" ht="15.75" customHeight="1" x14ac:dyDescent="0.25">
      <c r="N258" s="83"/>
      <c r="AC258" s="83"/>
    </row>
    <row r="259" spans="14:29" ht="15.75" customHeight="1" x14ac:dyDescent="0.25">
      <c r="N259" s="83"/>
      <c r="AC259" s="83"/>
    </row>
    <row r="260" spans="14:29" ht="15.75" customHeight="1" x14ac:dyDescent="0.25">
      <c r="N260" s="83"/>
      <c r="AC260" s="83"/>
    </row>
    <row r="261" spans="14:29" ht="15.75" customHeight="1" x14ac:dyDescent="0.25">
      <c r="N261" s="83"/>
      <c r="AC261" s="83"/>
    </row>
    <row r="262" spans="14:29" ht="15.75" customHeight="1" x14ac:dyDescent="0.25">
      <c r="N262" s="83"/>
      <c r="AC262" s="83"/>
    </row>
    <row r="263" spans="14:29" ht="15.75" customHeight="1" x14ac:dyDescent="0.25">
      <c r="N263" s="83"/>
      <c r="AC263" s="83"/>
    </row>
    <row r="264" spans="14:29" ht="15.75" customHeight="1" x14ac:dyDescent="0.25">
      <c r="N264" s="83"/>
      <c r="AC264" s="83"/>
    </row>
    <row r="265" spans="14:29" ht="15.75" customHeight="1" x14ac:dyDescent="0.25">
      <c r="N265" s="83"/>
      <c r="AC265" s="83"/>
    </row>
    <row r="266" spans="14:29" ht="15.75" customHeight="1" x14ac:dyDescent="0.25">
      <c r="N266" s="83"/>
      <c r="AC266" s="83"/>
    </row>
    <row r="267" spans="14:29" ht="15.75" customHeight="1" x14ac:dyDescent="0.25">
      <c r="N267" s="83"/>
      <c r="AC267" s="83"/>
    </row>
    <row r="268" spans="14:29" ht="15.75" customHeight="1" x14ac:dyDescent="0.25">
      <c r="N268" s="83"/>
      <c r="AC268" s="83"/>
    </row>
    <row r="269" spans="14:29" ht="15.75" customHeight="1" x14ac:dyDescent="0.25">
      <c r="N269" s="83"/>
      <c r="AC269" s="83"/>
    </row>
    <row r="270" spans="14:29" ht="15.75" customHeight="1" x14ac:dyDescent="0.25">
      <c r="N270" s="83"/>
      <c r="AC270" s="83"/>
    </row>
    <row r="271" spans="14:29" ht="15.75" customHeight="1" x14ac:dyDescent="0.25">
      <c r="N271" s="83"/>
      <c r="AC271" s="83"/>
    </row>
    <row r="272" spans="14:29" ht="15.75" customHeight="1" x14ac:dyDescent="0.25">
      <c r="N272" s="83"/>
      <c r="AC272" s="83"/>
    </row>
    <row r="273" spans="14:29" ht="15.75" customHeight="1" x14ac:dyDescent="0.25">
      <c r="N273" s="83"/>
      <c r="AC273" s="83"/>
    </row>
    <row r="274" spans="14:29" ht="15.75" customHeight="1" x14ac:dyDescent="0.25">
      <c r="N274" s="83"/>
      <c r="AC274" s="83"/>
    </row>
    <row r="275" spans="14:29" ht="15.75" customHeight="1" x14ac:dyDescent="0.25">
      <c r="N275" s="83"/>
      <c r="AC275" s="83"/>
    </row>
    <row r="276" spans="14:29" ht="15.75" customHeight="1" x14ac:dyDescent="0.25">
      <c r="N276" s="83"/>
      <c r="AC276" s="83"/>
    </row>
    <row r="277" spans="14:29" ht="15.75" customHeight="1" x14ac:dyDescent="0.25">
      <c r="N277" s="83"/>
      <c r="AC277" s="83"/>
    </row>
    <row r="278" spans="14:29" ht="15.75" customHeight="1" x14ac:dyDescent="0.25">
      <c r="N278" s="83"/>
      <c r="AC278" s="83"/>
    </row>
    <row r="279" spans="14:29" ht="15.75" customHeight="1" x14ac:dyDescent="0.25">
      <c r="N279" s="83"/>
      <c r="AC279" s="83"/>
    </row>
    <row r="280" spans="14:29" ht="15.75" customHeight="1" x14ac:dyDescent="0.25">
      <c r="N280" s="83"/>
      <c r="AC280" s="83"/>
    </row>
    <row r="281" spans="14:29" ht="15.75" customHeight="1" x14ac:dyDescent="0.25">
      <c r="N281" s="83"/>
      <c r="AC281" s="83"/>
    </row>
    <row r="282" spans="14:29" ht="15.75" customHeight="1" x14ac:dyDescent="0.25">
      <c r="N282" s="83"/>
      <c r="AC282" s="83"/>
    </row>
    <row r="283" spans="14:29" ht="15.75" customHeight="1" x14ac:dyDescent="0.25">
      <c r="N283" s="83"/>
      <c r="AC283" s="83"/>
    </row>
    <row r="284" spans="14:29" ht="15.75" customHeight="1" x14ac:dyDescent="0.25">
      <c r="N284" s="83"/>
      <c r="AC284" s="83"/>
    </row>
    <row r="285" spans="14:29" ht="15.75" customHeight="1" x14ac:dyDescent="0.25">
      <c r="N285" s="83"/>
      <c r="AC285" s="83"/>
    </row>
    <row r="286" spans="14:29" ht="15.75" customHeight="1" x14ac:dyDescent="0.25">
      <c r="N286" s="83"/>
      <c r="AC286" s="83"/>
    </row>
    <row r="287" spans="14:29" ht="15.75" customHeight="1" x14ac:dyDescent="0.25">
      <c r="N287" s="83"/>
      <c r="AC287" s="83"/>
    </row>
    <row r="288" spans="14:29" ht="15.75" customHeight="1" x14ac:dyDescent="0.25">
      <c r="N288" s="83"/>
      <c r="AC288" s="83"/>
    </row>
    <row r="289" spans="14:29" ht="15.75" customHeight="1" x14ac:dyDescent="0.25">
      <c r="N289" s="83"/>
      <c r="AC289" s="83"/>
    </row>
    <row r="290" spans="14:29" ht="15.75" customHeight="1" x14ac:dyDescent="0.25">
      <c r="N290" s="83"/>
      <c r="AC290" s="83"/>
    </row>
    <row r="291" spans="14:29" ht="15.75" customHeight="1" x14ac:dyDescent="0.25">
      <c r="N291" s="83"/>
      <c r="AC291" s="83"/>
    </row>
    <row r="292" spans="14:29" ht="15.75" customHeight="1" x14ac:dyDescent="0.25">
      <c r="N292" s="83"/>
      <c r="AC292" s="83"/>
    </row>
    <row r="293" spans="14:29" ht="15.75" customHeight="1" x14ac:dyDescent="0.25">
      <c r="N293" s="83"/>
      <c r="AC293" s="83"/>
    </row>
    <row r="294" spans="14:29" ht="15.75" customHeight="1" x14ac:dyDescent="0.25">
      <c r="N294" s="83"/>
      <c r="AC294" s="83"/>
    </row>
    <row r="295" spans="14:29" ht="15.75" customHeight="1" x14ac:dyDescent="0.25">
      <c r="N295" s="83"/>
      <c r="AC295" s="83"/>
    </row>
    <row r="296" spans="14:29" ht="15.75" customHeight="1" x14ac:dyDescent="0.25">
      <c r="N296" s="83"/>
      <c r="AC296" s="83"/>
    </row>
    <row r="297" spans="14:29" ht="15.75" customHeight="1" x14ac:dyDescent="0.25">
      <c r="N297" s="83"/>
      <c r="AC297" s="83"/>
    </row>
    <row r="298" spans="14:29" ht="15.75" customHeight="1" x14ac:dyDescent="0.25">
      <c r="N298" s="83"/>
      <c r="AC298" s="83"/>
    </row>
    <row r="299" spans="14:29" ht="15.75" customHeight="1" x14ac:dyDescent="0.25">
      <c r="N299" s="83"/>
      <c r="AC299" s="83"/>
    </row>
    <row r="300" spans="14:29" ht="15.75" customHeight="1" x14ac:dyDescent="0.25">
      <c r="N300" s="83"/>
      <c r="AC300" s="83"/>
    </row>
    <row r="301" spans="14:29" ht="15.75" customHeight="1" x14ac:dyDescent="0.25">
      <c r="N301" s="83"/>
      <c r="AC301" s="83"/>
    </row>
    <row r="302" spans="14:29" ht="15.75" customHeight="1" x14ac:dyDescent="0.25">
      <c r="N302" s="83"/>
      <c r="AC302" s="83"/>
    </row>
    <row r="303" spans="14:29" ht="15.75" customHeight="1" x14ac:dyDescent="0.25">
      <c r="N303" s="83"/>
      <c r="AC303" s="83"/>
    </row>
    <row r="304" spans="14:29" ht="15.75" customHeight="1" x14ac:dyDescent="0.25">
      <c r="N304" s="83"/>
      <c r="AC304" s="83"/>
    </row>
    <row r="305" spans="14:29" ht="15.75" customHeight="1" x14ac:dyDescent="0.25">
      <c r="N305" s="83"/>
      <c r="AC305" s="83"/>
    </row>
    <row r="306" spans="14:29" ht="15.75" customHeight="1" x14ac:dyDescent="0.25">
      <c r="N306" s="83"/>
      <c r="AC306" s="83"/>
    </row>
    <row r="307" spans="14:29" ht="15.75" customHeight="1" x14ac:dyDescent="0.25">
      <c r="N307" s="83"/>
      <c r="AC307" s="83"/>
    </row>
    <row r="308" spans="14:29" ht="15.75" customHeight="1" x14ac:dyDescent="0.25">
      <c r="N308" s="83"/>
      <c r="AC308" s="83"/>
    </row>
    <row r="309" spans="14:29" ht="15.75" customHeight="1" x14ac:dyDescent="0.25">
      <c r="N309" s="83"/>
      <c r="AC309" s="83"/>
    </row>
    <row r="310" spans="14:29" ht="15.75" customHeight="1" x14ac:dyDescent="0.25">
      <c r="N310" s="83"/>
      <c r="AC310" s="83"/>
    </row>
    <row r="311" spans="14:29" ht="15.75" customHeight="1" x14ac:dyDescent="0.25">
      <c r="N311" s="83"/>
      <c r="AC311" s="83"/>
    </row>
    <row r="312" spans="14:29" ht="15.75" customHeight="1" x14ac:dyDescent="0.25">
      <c r="N312" s="83"/>
      <c r="AC312" s="83"/>
    </row>
    <row r="313" spans="14:29" ht="15.75" customHeight="1" x14ac:dyDescent="0.25">
      <c r="N313" s="83"/>
      <c r="AC313" s="83"/>
    </row>
    <row r="314" spans="14:29" ht="15.75" customHeight="1" x14ac:dyDescent="0.25">
      <c r="N314" s="83"/>
      <c r="AC314" s="83"/>
    </row>
    <row r="315" spans="14:29" ht="15.75" customHeight="1" x14ac:dyDescent="0.25">
      <c r="N315" s="83"/>
      <c r="AC315" s="83"/>
    </row>
    <row r="316" spans="14:29" ht="15.75" customHeight="1" x14ac:dyDescent="0.25">
      <c r="N316" s="83"/>
      <c r="AC316" s="83"/>
    </row>
    <row r="317" spans="14:29" ht="15.75" customHeight="1" x14ac:dyDescent="0.25">
      <c r="N317" s="83"/>
      <c r="AC317" s="83"/>
    </row>
    <row r="318" spans="14:29" ht="15.75" customHeight="1" x14ac:dyDescent="0.25">
      <c r="N318" s="83"/>
      <c r="AC318" s="83"/>
    </row>
    <row r="319" spans="14:29" ht="15.75" customHeight="1" x14ac:dyDescent="0.25">
      <c r="N319" s="83"/>
      <c r="AC319" s="83"/>
    </row>
    <row r="320" spans="14:29" ht="15.75" customHeight="1" x14ac:dyDescent="0.25">
      <c r="N320" s="83"/>
      <c r="AC320" s="83"/>
    </row>
    <row r="321" spans="14:29" ht="15.75" customHeight="1" x14ac:dyDescent="0.25">
      <c r="N321" s="83"/>
      <c r="AC321" s="83"/>
    </row>
    <row r="322" spans="14:29" ht="15.75" customHeight="1" x14ac:dyDescent="0.25">
      <c r="N322" s="83"/>
      <c r="AC322" s="83"/>
    </row>
    <row r="323" spans="14:29" ht="15.75" customHeight="1" x14ac:dyDescent="0.25">
      <c r="N323" s="83"/>
      <c r="AC323" s="83"/>
    </row>
    <row r="324" spans="14:29" ht="15.75" customHeight="1" x14ac:dyDescent="0.25">
      <c r="N324" s="83"/>
      <c r="AC324" s="83"/>
    </row>
    <row r="325" spans="14:29" ht="15.75" customHeight="1" x14ac:dyDescent="0.25">
      <c r="N325" s="83"/>
      <c r="AC325" s="83"/>
    </row>
    <row r="326" spans="14:29" ht="15.75" customHeight="1" x14ac:dyDescent="0.25">
      <c r="N326" s="83"/>
      <c r="AC326" s="83"/>
    </row>
    <row r="327" spans="14:29" ht="15.75" customHeight="1" x14ac:dyDescent="0.25">
      <c r="N327" s="83"/>
      <c r="AC327" s="83"/>
    </row>
    <row r="328" spans="14:29" ht="15.75" customHeight="1" x14ac:dyDescent="0.25">
      <c r="N328" s="83"/>
      <c r="AC328" s="83"/>
    </row>
    <row r="329" spans="14:29" ht="15.75" customHeight="1" x14ac:dyDescent="0.25">
      <c r="N329" s="83"/>
      <c r="AC329" s="83"/>
    </row>
    <row r="330" spans="14:29" ht="15.75" customHeight="1" x14ac:dyDescent="0.25">
      <c r="N330" s="83"/>
      <c r="AC330" s="83"/>
    </row>
    <row r="331" spans="14:29" ht="15.75" customHeight="1" x14ac:dyDescent="0.25">
      <c r="N331" s="83"/>
      <c r="AC331" s="83"/>
    </row>
    <row r="332" spans="14:29" ht="15.75" customHeight="1" x14ac:dyDescent="0.25">
      <c r="N332" s="83"/>
      <c r="AC332" s="83"/>
    </row>
    <row r="333" spans="14:29" ht="15.75" customHeight="1" x14ac:dyDescent="0.25">
      <c r="N333" s="83"/>
      <c r="AC333" s="83"/>
    </row>
    <row r="334" spans="14:29" ht="15.75" customHeight="1" x14ac:dyDescent="0.25">
      <c r="N334" s="83"/>
      <c r="AC334" s="83"/>
    </row>
    <row r="335" spans="14:29" ht="15.75" customHeight="1" x14ac:dyDescent="0.25">
      <c r="N335" s="83"/>
      <c r="AC335" s="83"/>
    </row>
    <row r="336" spans="14:29" ht="15.75" customHeight="1" x14ac:dyDescent="0.25">
      <c r="N336" s="83"/>
      <c r="AC336" s="83"/>
    </row>
    <row r="337" spans="14:29" ht="15.75" customHeight="1" x14ac:dyDescent="0.25">
      <c r="N337" s="83"/>
      <c r="AC337" s="83"/>
    </row>
    <row r="338" spans="14:29" ht="15.75" customHeight="1" x14ac:dyDescent="0.25">
      <c r="N338" s="83"/>
      <c r="AC338" s="83"/>
    </row>
    <row r="339" spans="14:29" ht="15.75" customHeight="1" x14ac:dyDescent="0.25">
      <c r="N339" s="83"/>
      <c r="AC339" s="83"/>
    </row>
    <row r="340" spans="14:29" ht="15.75" customHeight="1" x14ac:dyDescent="0.25">
      <c r="N340" s="83"/>
      <c r="AC340" s="83"/>
    </row>
    <row r="341" spans="14:29" ht="15.75" customHeight="1" x14ac:dyDescent="0.25">
      <c r="N341" s="83"/>
      <c r="AC341" s="83"/>
    </row>
    <row r="342" spans="14:29" ht="15.75" customHeight="1" x14ac:dyDescent="0.25">
      <c r="N342" s="83"/>
      <c r="AC342" s="83"/>
    </row>
    <row r="343" spans="14:29" ht="15.75" customHeight="1" x14ac:dyDescent="0.25">
      <c r="N343" s="83"/>
      <c r="AC343" s="83"/>
    </row>
    <row r="344" spans="14:29" ht="15.75" customHeight="1" x14ac:dyDescent="0.25">
      <c r="N344" s="83"/>
      <c r="AC344" s="83"/>
    </row>
    <row r="345" spans="14:29" ht="15.75" customHeight="1" x14ac:dyDescent="0.25">
      <c r="N345" s="83"/>
      <c r="AC345" s="83"/>
    </row>
    <row r="346" spans="14:29" ht="15.75" customHeight="1" x14ac:dyDescent="0.25">
      <c r="N346" s="83"/>
      <c r="AC346" s="83"/>
    </row>
    <row r="347" spans="14:29" ht="15.75" customHeight="1" x14ac:dyDescent="0.25">
      <c r="N347" s="83"/>
      <c r="AC347" s="83"/>
    </row>
    <row r="348" spans="14:29" ht="15.75" customHeight="1" x14ac:dyDescent="0.25">
      <c r="N348" s="83"/>
      <c r="AC348" s="83"/>
    </row>
    <row r="349" spans="14:29" ht="15.75" customHeight="1" x14ac:dyDescent="0.25">
      <c r="N349" s="83"/>
      <c r="AC349" s="83"/>
    </row>
    <row r="350" spans="14:29" ht="15.75" customHeight="1" x14ac:dyDescent="0.25">
      <c r="N350" s="83"/>
      <c r="AC350" s="83"/>
    </row>
    <row r="351" spans="14:29" ht="15.75" customHeight="1" x14ac:dyDescent="0.25">
      <c r="N351" s="83"/>
      <c r="AC351" s="83"/>
    </row>
    <row r="352" spans="14:29" ht="15.75" customHeight="1" x14ac:dyDescent="0.25">
      <c r="N352" s="83"/>
      <c r="AC352" s="83"/>
    </row>
    <row r="353" spans="14:29" ht="15.75" customHeight="1" x14ac:dyDescent="0.25">
      <c r="N353" s="83"/>
      <c r="AC353" s="83"/>
    </row>
    <row r="354" spans="14:29" ht="15.75" customHeight="1" x14ac:dyDescent="0.25">
      <c r="N354" s="83"/>
      <c r="AC354" s="83"/>
    </row>
    <row r="355" spans="14:29" ht="15.75" customHeight="1" x14ac:dyDescent="0.25">
      <c r="N355" s="83"/>
      <c r="AC355" s="83"/>
    </row>
    <row r="356" spans="14:29" ht="15.75" customHeight="1" x14ac:dyDescent="0.25">
      <c r="N356" s="83"/>
      <c r="AC356" s="83"/>
    </row>
    <row r="357" spans="14:29" ht="15.75" customHeight="1" x14ac:dyDescent="0.25">
      <c r="N357" s="83"/>
      <c r="AC357" s="83"/>
    </row>
    <row r="358" spans="14:29" ht="15.75" customHeight="1" x14ac:dyDescent="0.25">
      <c r="N358" s="83"/>
      <c r="AC358" s="83"/>
    </row>
    <row r="359" spans="14:29" ht="15.75" customHeight="1" x14ac:dyDescent="0.25">
      <c r="N359" s="83"/>
      <c r="AC359" s="83"/>
    </row>
    <row r="360" spans="14:29" ht="15.75" customHeight="1" x14ac:dyDescent="0.25">
      <c r="N360" s="83"/>
      <c r="AC360" s="83"/>
    </row>
    <row r="361" spans="14:29" ht="15.75" customHeight="1" x14ac:dyDescent="0.25">
      <c r="N361" s="83"/>
      <c r="AC361" s="83"/>
    </row>
    <row r="362" spans="14:29" ht="15.75" customHeight="1" x14ac:dyDescent="0.25">
      <c r="N362" s="83"/>
      <c r="AC362" s="83"/>
    </row>
    <row r="363" spans="14:29" ht="15.75" customHeight="1" x14ac:dyDescent="0.25">
      <c r="N363" s="83"/>
      <c r="AC363" s="83"/>
    </row>
    <row r="364" spans="14:29" ht="15.75" customHeight="1" x14ac:dyDescent="0.25">
      <c r="N364" s="83"/>
      <c r="AC364" s="83"/>
    </row>
    <row r="365" spans="14:29" ht="15.75" customHeight="1" x14ac:dyDescent="0.25">
      <c r="N365" s="83"/>
      <c r="AC365" s="83"/>
    </row>
    <row r="366" spans="14:29" ht="15.75" customHeight="1" x14ac:dyDescent="0.25">
      <c r="N366" s="83"/>
      <c r="AC366" s="83"/>
    </row>
    <row r="367" spans="14:29" ht="15.75" customHeight="1" x14ac:dyDescent="0.25">
      <c r="N367" s="83"/>
      <c r="AC367" s="83"/>
    </row>
    <row r="368" spans="14:29" ht="15.75" customHeight="1" x14ac:dyDescent="0.25">
      <c r="N368" s="83"/>
      <c r="AC368" s="83"/>
    </row>
    <row r="369" spans="14:29" ht="15.75" customHeight="1" x14ac:dyDescent="0.25">
      <c r="N369" s="83"/>
      <c r="AC369" s="83"/>
    </row>
    <row r="370" spans="14:29" ht="15.75" customHeight="1" x14ac:dyDescent="0.25">
      <c r="N370" s="83"/>
      <c r="AC370" s="83"/>
    </row>
    <row r="371" spans="14:29" ht="15.75" customHeight="1" x14ac:dyDescent="0.25">
      <c r="N371" s="83"/>
      <c r="AC371" s="83"/>
    </row>
    <row r="372" spans="14:29" ht="15.75" customHeight="1" x14ac:dyDescent="0.25">
      <c r="N372" s="83"/>
      <c r="AC372" s="83"/>
    </row>
    <row r="373" spans="14:29" ht="15.75" customHeight="1" x14ac:dyDescent="0.25">
      <c r="N373" s="83"/>
      <c r="AC373" s="83"/>
    </row>
    <row r="374" spans="14:29" ht="15.75" customHeight="1" x14ac:dyDescent="0.25">
      <c r="N374" s="83"/>
      <c r="AC374" s="83"/>
    </row>
    <row r="375" spans="14:29" ht="15.75" customHeight="1" x14ac:dyDescent="0.25">
      <c r="N375" s="83"/>
      <c r="AC375" s="83"/>
    </row>
    <row r="376" spans="14:29" ht="15.75" customHeight="1" x14ac:dyDescent="0.25">
      <c r="N376" s="83"/>
      <c r="AC376" s="83"/>
    </row>
    <row r="377" spans="14:29" ht="15.75" customHeight="1" x14ac:dyDescent="0.25">
      <c r="N377" s="83"/>
      <c r="AC377" s="83"/>
    </row>
    <row r="378" spans="14:29" ht="15.75" customHeight="1" x14ac:dyDescent="0.25">
      <c r="N378" s="83"/>
      <c r="AC378" s="83"/>
    </row>
    <row r="379" spans="14:29" ht="15.75" customHeight="1" x14ac:dyDescent="0.25">
      <c r="N379" s="83"/>
      <c r="AC379" s="83"/>
    </row>
    <row r="380" spans="14:29" ht="15.75" customHeight="1" x14ac:dyDescent="0.25">
      <c r="N380" s="83"/>
      <c r="AC380" s="83"/>
    </row>
    <row r="381" spans="14:29" ht="15.75" customHeight="1" x14ac:dyDescent="0.25">
      <c r="N381" s="83"/>
      <c r="AC381" s="83"/>
    </row>
    <row r="382" spans="14:29" ht="15.75" customHeight="1" x14ac:dyDescent="0.25">
      <c r="N382" s="83"/>
      <c r="AC382" s="83"/>
    </row>
    <row r="383" spans="14:29" ht="15.75" customHeight="1" x14ac:dyDescent="0.25">
      <c r="N383" s="83"/>
      <c r="AC383" s="83"/>
    </row>
    <row r="384" spans="14:29" ht="15.75" customHeight="1" x14ac:dyDescent="0.25">
      <c r="N384" s="83"/>
      <c r="AC384" s="83"/>
    </row>
    <row r="385" spans="14:29" ht="15.75" customHeight="1" x14ac:dyDescent="0.25">
      <c r="N385" s="83"/>
      <c r="AC385" s="83"/>
    </row>
    <row r="386" spans="14:29" ht="15.75" customHeight="1" x14ac:dyDescent="0.25">
      <c r="N386" s="83"/>
      <c r="AC386" s="83"/>
    </row>
    <row r="387" spans="14:29" ht="15.75" customHeight="1" x14ac:dyDescent="0.25">
      <c r="N387" s="83"/>
      <c r="AC387" s="83"/>
    </row>
    <row r="388" spans="14:29" ht="15.75" customHeight="1" x14ac:dyDescent="0.25">
      <c r="N388" s="83"/>
      <c r="AC388" s="83"/>
    </row>
    <row r="389" spans="14:29" ht="15.75" customHeight="1" x14ac:dyDescent="0.25">
      <c r="N389" s="83"/>
      <c r="AC389" s="83"/>
    </row>
    <row r="390" spans="14:29" ht="15.75" customHeight="1" x14ac:dyDescent="0.25">
      <c r="N390" s="83"/>
      <c r="AC390" s="83"/>
    </row>
    <row r="391" spans="14:29" ht="15.75" customHeight="1" x14ac:dyDescent="0.25">
      <c r="N391" s="83"/>
      <c r="AC391" s="83"/>
    </row>
    <row r="392" spans="14:29" ht="15.75" customHeight="1" x14ac:dyDescent="0.25">
      <c r="N392" s="83"/>
      <c r="AC392" s="83"/>
    </row>
    <row r="393" spans="14:29" ht="15.75" customHeight="1" x14ac:dyDescent="0.25">
      <c r="N393" s="83"/>
      <c r="AC393" s="83"/>
    </row>
    <row r="394" spans="14:29" ht="15.75" customHeight="1" x14ac:dyDescent="0.25">
      <c r="N394" s="83"/>
      <c r="AC394" s="83"/>
    </row>
    <row r="395" spans="14:29" ht="15.75" customHeight="1" x14ac:dyDescent="0.25">
      <c r="N395" s="83"/>
      <c r="AC395" s="83"/>
    </row>
    <row r="396" spans="14:29" ht="15.75" customHeight="1" x14ac:dyDescent="0.25">
      <c r="N396" s="83"/>
      <c r="AC396" s="83"/>
    </row>
    <row r="397" spans="14:29" ht="15.75" customHeight="1" x14ac:dyDescent="0.25">
      <c r="N397" s="83"/>
      <c r="AC397" s="83"/>
    </row>
    <row r="398" spans="14:29" ht="15.75" customHeight="1" x14ac:dyDescent="0.25">
      <c r="N398" s="83"/>
      <c r="AC398" s="83"/>
    </row>
    <row r="399" spans="14:29" ht="15.75" customHeight="1" x14ac:dyDescent="0.25">
      <c r="N399" s="83"/>
      <c r="AC399" s="83"/>
    </row>
    <row r="400" spans="14:29" ht="15.75" customHeight="1" x14ac:dyDescent="0.25">
      <c r="N400" s="83"/>
      <c r="AC400" s="83"/>
    </row>
    <row r="401" spans="14:29" ht="15.75" customHeight="1" x14ac:dyDescent="0.25">
      <c r="N401" s="83"/>
      <c r="AC401" s="83"/>
    </row>
    <row r="402" spans="14:29" ht="15.75" customHeight="1" x14ac:dyDescent="0.25">
      <c r="N402" s="83"/>
      <c r="AC402" s="83"/>
    </row>
    <row r="403" spans="14:29" ht="15.75" customHeight="1" x14ac:dyDescent="0.25">
      <c r="N403" s="83"/>
      <c r="AC403" s="83"/>
    </row>
    <row r="404" spans="14:29" ht="15.75" customHeight="1" x14ac:dyDescent="0.25">
      <c r="N404" s="83"/>
      <c r="AC404" s="83"/>
    </row>
    <row r="405" spans="14:29" ht="15.75" customHeight="1" x14ac:dyDescent="0.25">
      <c r="N405" s="83"/>
      <c r="AC405" s="83"/>
    </row>
    <row r="406" spans="14:29" ht="15.75" customHeight="1" x14ac:dyDescent="0.25">
      <c r="N406" s="83"/>
      <c r="AC406" s="83"/>
    </row>
    <row r="407" spans="14:29" ht="15.75" customHeight="1" x14ac:dyDescent="0.25">
      <c r="N407" s="83"/>
      <c r="AC407" s="83"/>
    </row>
    <row r="408" spans="14:29" ht="15.75" customHeight="1" x14ac:dyDescent="0.25">
      <c r="N408" s="83"/>
      <c r="AC408" s="83"/>
    </row>
    <row r="409" spans="14:29" ht="15.75" customHeight="1" x14ac:dyDescent="0.25">
      <c r="N409" s="83"/>
      <c r="AC409" s="83"/>
    </row>
    <row r="410" spans="14:29" ht="15.75" customHeight="1" x14ac:dyDescent="0.25">
      <c r="N410" s="83"/>
      <c r="AC410" s="83"/>
    </row>
    <row r="411" spans="14:29" ht="15.75" customHeight="1" x14ac:dyDescent="0.25">
      <c r="N411" s="83"/>
      <c r="AC411" s="83"/>
    </row>
    <row r="412" spans="14:29" ht="15.75" customHeight="1" x14ac:dyDescent="0.25">
      <c r="N412" s="83"/>
      <c r="AC412" s="83"/>
    </row>
    <row r="413" spans="14:29" ht="15.75" customHeight="1" x14ac:dyDescent="0.25">
      <c r="N413" s="83"/>
      <c r="AC413" s="83"/>
    </row>
    <row r="414" spans="14:29" ht="15.75" customHeight="1" x14ac:dyDescent="0.25">
      <c r="N414" s="83"/>
      <c r="AC414" s="83"/>
    </row>
    <row r="415" spans="14:29" ht="15.75" customHeight="1" x14ac:dyDescent="0.25">
      <c r="N415" s="83"/>
      <c r="AC415" s="83"/>
    </row>
    <row r="416" spans="14:29" ht="15.75" customHeight="1" x14ac:dyDescent="0.25">
      <c r="N416" s="83"/>
      <c r="AC416" s="83"/>
    </row>
    <row r="417" spans="14:29" ht="15.75" customHeight="1" x14ac:dyDescent="0.25">
      <c r="N417" s="83"/>
      <c r="AC417" s="83"/>
    </row>
    <row r="418" spans="14:29" ht="15.75" customHeight="1" x14ac:dyDescent="0.25">
      <c r="N418" s="83"/>
      <c r="AC418" s="83"/>
    </row>
    <row r="419" spans="14:29" ht="15.75" customHeight="1" x14ac:dyDescent="0.25">
      <c r="N419" s="83"/>
      <c r="AC419" s="83"/>
    </row>
    <row r="420" spans="14:29" ht="15.75" customHeight="1" x14ac:dyDescent="0.25">
      <c r="N420" s="83"/>
      <c r="AC420" s="83"/>
    </row>
    <row r="421" spans="14:29" ht="15.75" customHeight="1" x14ac:dyDescent="0.25">
      <c r="N421" s="83"/>
      <c r="AC421" s="83"/>
    </row>
    <row r="422" spans="14:29" ht="15.75" customHeight="1" x14ac:dyDescent="0.25">
      <c r="N422" s="83"/>
      <c r="AC422" s="83"/>
    </row>
    <row r="423" spans="14:29" ht="15.75" customHeight="1" x14ac:dyDescent="0.25">
      <c r="N423" s="83"/>
      <c r="AC423" s="83"/>
    </row>
    <row r="424" spans="14:29" ht="15.75" customHeight="1" x14ac:dyDescent="0.25">
      <c r="N424" s="83"/>
      <c r="AC424" s="83"/>
    </row>
    <row r="425" spans="14:29" ht="15.75" customHeight="1" x14ac:dyDescent="0.25">
      <c r="N425" s="83"/>
      <c r="AC425" s="83"/>
    </row>
    <row r="426" spans="14:29" ht="15.75" customHeight="1" x14ac:dyDescent="0.25">
      <c r="N426" s="83"/>
      <c r="AC426" s="83"/>
    </row>
    <row r="427" spans="14:29" ht="15.75" customHeight="1" x14ac:dyDescent="0.25">
      <c r="N427" s="83"/>
      <c r="AC427" s="83"/>
    </row>
    <row r="428" spans="14:29" ht="15.75" customHeight="1" x14ac:dyDescent="0.25">
      <c r="N428" s="83"/>
      <c r="AC428" s="83"/>
    </row>
    <row r="429" spans="14:29" ht="15.75" customHeight="1" x14ac:dyDescent="0.25">
      <c r="N429" s="83"/>
      <c r="AC429" s="83"/>
    </row>
    <row r="430" spans="14:29" ht="15.75" customHeight="1" x14ac:dyDescent="0.25">
      <c r="N430" s="83"/>
      <c r="AC430" s="83"/>
    </row>
    <row r="431" spans="14:29" ht="15.75" customHeight="1" x14ac:dyDescent="0.25">
      <c r="N431" s="83"/>
      <c r="AC431" s="83"/>
    </row>
    <row r="432" spans="14:29" ht="15.75" customHeight="1" x14ac:dyDescent="0.25">
      <c r="N432" s="83"/>
      <c r="AC432" s="83"/>
    </row>
    <row r="433" spans="14:29" ht="15.75" customHeight="1" x14ac:dyDescent="0.25">
      <c r="N433" s="83"/>
      <c r="AC433" s="83"/>
    </row>
    <row r="434" spans="14:29" ht="15.75" customHeight="1" x14ac:dyDescent="0.25">
      <c r="N434" s="83"/>
      <c r="AC434" s="83"/>
    </row>
    <row r="435" spans="14:29" ht="15.75" customHeight="1" x14ac:dyDescent="0.25">
      <c r="N435" s="83"/>
      <c r="AC435" s="83"/>
    </row>
    <row r="436" spans="14:29" ht="15.75" customHeight="1" x14ac:dyDescent="0.25">
      <c r="N436" s="83"/>
      <c r="AC436" s="83"/>
    </row>
    <row r="437" spans="14:29" ht="15.75" customHeight="1" x14ac:dyDescent="0.25">
      <c r="N437" s="83"/>
      <c r="AC437" s="83"/>
    </row>
    <row r="438" spans="14:29" ht="15.75" customHeight="1" x14ac:dyDescent="0.25">
      <c r="N438" s="83"/>
      <c r="AC438" s="83"/>
    </row>
    <row r="439" spans="14:29" ht="15.75" customHeight="1" x14ac:dyDescent="0.25">
      <c r="N439" s="83"/>
      <c r="AC439" s="83"/>
    </row>
    <row r="440" spans="14:29" ht="15.75" customHeight="1" x14ac:dyDescent="0.25">
      <c r="N440" s="83"/>
      <c r="AC440" s="83"/>
    </row>
    <row r="441" spans="14:29" ht="15.75" customHeight="1" x14ac:dyDescent="0.25">
      <c r="N441" s="83"/>
      <c r="AC441" s="83"/>
    </row>
    <row r="442" spans="14:29" ht="15.75" customHeight="1" x14ac:dyDescent="0.25">
      <c r="N442" s="83"/>
      <c r="AC442" s="83"/>
    </row>
    <row r="443" spans="14:29" ht="15.75" customHeight="1" x14ac:dyDescent="0.25">
      <c r="N443" s="83"/>
      <c r="AC443" s="83"/>
    </row>
    <row r="444" spans="14:29" ht="15.75" customHeight="1" x14ac:dyDescent="0.25">
      <c r="N444" s="83"/>
      <c r="AC444" s="83"/>
    </row>
    <row r="445" spans="14:29" ht="15.75" customHeight="1" x14ac:dyDescent="0.25">
      <c r="N445" s="83"/>
      <c r="AC445" s="83"/>
    </row>
    <row r="446" spans="14:29" ht="15.75" customHeight="1" x14ac:dyDescent="0.25">
      <c r="N446" s="83"/>
      <c r="AC446" s="83"/>
    </row>
    <row r="447" spans="14:29" ht="15.75" customHeight="1" x14ac:dyDescent="0.25">
      <c r="N447" s="83"/>
      <c r="AC447" s="83"/>
    </row>
    <row r="448" spans="14:29" ht="15.75" customHeight="1" x14ac:dyDescent="0.25">
      <c r="N448" s="83"/>
      <c r="AC448" s="83"/>
    </row>
    <row r="449" spans="14:29" ht="15.75" customHeight="1" x14ac:dyDescent="0.25">
      <c r="N449" s="83"/>
      <c r="AC449" s="83"/>
    </row>
    <row r="450" spans="14:29" ht="15.75" customHeight="1" x14ac:dyDescent="0.25">
      <c r="N450" s="83"/>
      <c r="AC450" s="83"/>
    </row>
    <row r="451" spans="14:29" ht="15.75" customHeight="1" x14ac:dyDescent="0.25">
      <c r="N451" s="83"/>
      <c r="AC451" s="83"/>
    </row>
    <row r="452" spans="14:29" ht="15.75" customHeight="1" x14ac:dyDescent="0.25">
      <c r="N452" s="83"/>
      <c r="AC452" s="83"/>
    </row>
    <row r="453" spans="14:29" ht="15.75" customHeight="1" x14ac:dyDescent="0.25">
      <c r="N453" s="83"/>
      <c r="AC453" s="83"/>
    </row>
    <row r="454" spans="14:29" ht="15.75" customHeight="1" x14ac:dyDescent="0.25">
      <c r="N454" s="83"/>
      <c r="AC454" s="83"/>
    </row>
    <row r="455" spans="14:29" ht="15.75" customHeight="1" x14ac:dyDescent="0.25">
      <c r="N455" s="83"/>
      <c r="AC455" s="83"/>
    </row>
    <row r="456" spans="14:29" ht="15.75" customHeight="1" x14ac:dyDescent="0.25">
      <c r="N456" s="83"/>
      <c r="AC456" s="83"/>
    </row>
    <row r="457" spans="14:29" ht="15.75" customHeight="1" x14ac:dyDescent="0.25">
      <c r="N457" s="83"/>
      <c r="AC457" s="83"/>
    </row>
    <row r="458" spans="14:29" ht="15.75" customHeight="1" x14ac:dyDescent="0.25">
      <c r="N458" s="83"/>
      <c r="AC458" s="83"/>
    </row>
    <row r="459" spans="14:29" ht="15.75" customHeight="1" x14ac:dyDescent="0.25">
      <c r="N459" s="83"/>
      <c r="AC459" s="83"/>
    </row>
    <row r="460" spans="14:29" ht="15.75" customHeight="1" x14ac:dyDescent="0.25">
      <c r="N460" s="83"/>
      <c r="AC460" s="83"/>
    </row>
    <row r="461" spans="14:29" ht="15.75" customHeight="1" x14ac:dyDescent="0.25">
      <c r="N461" s="83"/>
      <c r="AC461" s="83"/>
    </row>
    <row r="462" spans="14:29" ht="15.75" customHeight="1" x14ac:dyDescent="0.25">
      <c r="N462" s="83"/>
      <c r="AC462" s="83"/>
    </row>
    <row r="463" spans="14:29" ht="15.75" customHeight="1" x14ac:dyDescent="0.25">
      <c r="N463" s="83"/>
      <c r="AC463" s="83"/>
    </row>
    <row r="464" spans="14:29" ht="15.75" customHeight="1" x14ac:dyDescent="0.25">
      <c r="N464" s="83"/>
      <c r="AC464" s="83"/>
    </row>
    <row r="465" spans="14:29" ht="15.75" customHeight="1" x14ac:dyDescent="0.25">
      <c r="N465" s="83"/>
      <c r="AC465" s="83"/>
    </row>
    <row r="466" spans="14:29" ht="15.75" customHeight="1" x14ac:dyDescent="0.25">
      <c r="N466" s="83"/>
      <c r="AC466" s="83"/>
    </row>
    <row r="467" spans="14:29" ht="15.75" customHeight="1" x14ac:dyDescent="0.25">
      <c r="N467" s="83"/>
      <c r="AC467" s="83"/>
    </row>
    <row r="468" spans="14:29" ht="15.75" customHeight="1" x14ac:dyDescent="0.25">
      <c r="N468" s="83"/>
      <c r="AC468" s="83"/>
    </row>
    <row r="469" spans="14:29" ht="15.75" customHeight="1" x14ac:dyDescent="0.25">
      <c r="N469" s="83"/>
      <c r="AC469" s="83"/>
    </row>
    <row r="470" spans="14:29" ht="15.75" customHeight="1" x14ac:dyDescent="0.25">
      <c r="N470" s="83"/>
      <c r="AC470" s="83"/>
    </row>
    <row r="471" spans="14:29" ht="15.75" customHeight="1" x14ac:dyDescent="0.25">
      <c r="N471" s="83"/>
      <c r="AC471" s="83"/>
    </row>
    <row r="472" spans="14:29" ht="15.75" customHeight="1" x14ac:dyDescent="0.25">
      <c r="N472" s="83"/>
      <c r="AC472" s="83"/>
    </row>
    <row r="473" spans="14:29" ht="15.75" customHeight="1" x14ac:dyDescent="0.25">
      <c r="N473" s="83"/>
      <c r="AC473" s="83"/>
    </row>
    <row r="474" spans="14:29" ht="15.75" customHeight="1" x14ac:dyDescent="0.25">
      <c r="N474" s="83"/>
      <c r="AC474" s="83"/>
    </row>
    <row r="475" spans="14:29" ht="15.75" customHeight="1" x14ac:dyDescent="0.25">
      <c r="N475" s="83"/>
      <c r="AC475" s="83"/>
    </row>
    <row r="476" spans="14:29" ht="15.75" customHeight="1" x14ac:dyDescent="0.25">
      <c r="N476" s="83"/>
      <c r="AC476" s="83"/>
    </row>
    <row r="477" spans="14:29" ht="15.75" customHeight="1" x14ac:dyDescent="0.25">
      <c r="N477" s="83"/>
      <c r="AC477" s="83"/>
    </row>
    <row r="478" spans="14:29" ht="15.75" customHeight="1" x14ac:dyDescent="0.25">
      <c r="N478" s="83"/>
      <c r="AC478" s="83"/>
    </row>
    <row r="479" spans="14:29" ht="15.75" customHeight="1" x14ac:dyDescent="0.25">
      <c r="N479" s="83"/>
      <c r="AC479" s="83"/>
    </row>
    <row r="480" spans="14:29" ht="15.75" customHeight="1" x14ac:dyDescent="0.25">
      <c r="N480" s="83"/>
      <c r="AC480" s="83"/>
    </row>
    <row r="481" spans="14:29" ht="15.75" customHeight="1" x14ac:dyDescent="0.25">
      <c r="N481" s="83"/>
      <c r="AC481" s="83"/>
    </row>
    <row r="482" spans="14:29" ht="15.75" customHeight="1" x14ac:dyDescent="0.25">
      <c r="N482" s="83"/>
      <c r="AC482" s="83"/>
    </row>
    <row r="483" spans="14:29" ht="15.75" customHeight="1" x14ac:dyDescent="0.25">
      <c r="N483" s="83"/>
      <c r="AC483" s="83"/>
    </row>
    <row r="484" spans="14:29" ht="15.75" customHeight="1" x14ac:dyDescent="0.25">
      <c r="N484" s="83"/>
      <c r="AC484" s="83"/>
    </row>
    <row r="485" spans="14:29" ht="15.75" customHeight="1" x14ac:dyDescent="0.25">
      <c r="N485" s="83"/>
      <c r="AC485" s="83"/>
    </row>
    <row r="486" spans="14:29" ht="15.75" customHeight="1" x14ac:dyDescent="0.25">
      <c r="N486" s="83"/>
      <c r="AC486" s="83"/>
    </row>
    <row r="487" spans="14:29" ht="15.75" customHeight="1" x14ac:dyDescent="0.25">
      <c r="N487" s="83"/>
      <c r="AC487" s="83"/>
    </row>
    <row r="488" spans="14:29" ht="15.75" customHeight="1" x14ac:dyDescent="0.25">
      <c r="N488" s="83"/>
      <c r="AC488" s="83"/>
    </row>
    <row r="489" spans="14:29" ht="15.75" customHeight="1" x14ac:dyDescent="0.25">
      <c r="N489" s="83"/>
      <c r="AC489" s="83"/>
    </row>
    <row r="490" spans="14:29" ht="15.75" customHeight="1" x14ac:dyDescent="0.25">
      <c r="N490" s="83"/>
      <c r="AC490" s="83"/>
    </row>
    <row r="491" spans="14:29" ht="15.75" customHeight="1" x14ac:dyDescent="0.25">
      <c r="N491" s="83"/>
      <c r="AC491" s="83"/>
    </row>
    <row r="492" spans="14:29" ht="15.75" customHeight="1" x14ac:dyDescent="0.25">
      <c r="N492" s="83"/>
      <c r="AC492" s="83"/>
    </row>
    <row r="493" spans="14:29" ht="15.75" customHeight="1" x14ac:dyDescent="0.25">
      <c r="N493" s="83"/>
      <c r="AC493" s="83"/>
    </row>
    <row r="494" spans="14:29" ht="15.75" customHeight="1" x14ac:dyDescent="0.25">
      <c r="N494" s="83"/>
      <c r="AC494" s="83"/>
    </row>
    <row r="495" spans="14:29" ht="15.75" customHeight="1" x14ac:dyDescent="0.25">
      <c r="N495" s="83"/>
      <c r="AC495" s="83"/>
    </row>
    <row r="496" spans="14:29" ht="15.75" customHeight="1" x14ac:dyDescent="0.25">
      <c r="N496" s="83"/>
      <c r="AC496" s="83"/>
    </row>
    <row r="497" spans="14:29" ht="15.75" customHeight="1" x14ac:dyDescent="0.25">
      <c r="N497" s="83"/>
      <c r="AC497" s="83"/>
    </row>
    <row r="498" spans="14:29" ht="15.75" customHeight="1" x14ac:dyDescent="0.25">
      <c r="N498" s="83"/>
      <c r="AC498" s="83"/>
    </row>
    <row r="499" spans="14:29" ht="15.75" customHeight="1" x14ac:dyDescent="0.25">
      <c r="N499" s="83"/>
      <c r="AC499" s="83"/>
    </row>
    <row r="500" spans="14:29" ht="15.75" customHeight="1" x14ac:dyDescent="0.25">
      <c r="N500" s="83"/>
      <c r="AC500" s="83"/>
    </row>
    <row r="501" spans="14:29" ht="15.75" customHeight="1" x14ac:dyDescent="0.25">
      <c r="N501" s="83"/>
      <c r="AC501" s="83"/>
    </row>
    <row r="502" spans="14:29" ht="15.75" customHeight="1" x14ac:dyDescent="0.25">
      <c r="N502" s="83"/>
      <c r="AC502" s="83"/>
    </row>
    <row r="503" spans="14:29" ht="15.75" customHeight="1" x14ac:dyDescent="0.25">
      <c r="N503" s="83"/>
      <c r="AC503" s="83"/>
    </row>
    <row r="504" spans="14:29" ht="15.75" customHeight="1" x14ac:dyDescent="0.25">
      <c r="N504" s="83"/>
      <c r="AC504" s="83"/>
    </row>
    <row r="505" spans="14:29" ht="15.75" customHeight="1" x14ac:dyDescent="0.25">
      <c r="N505" s="83"/>
      <c r="AC505" s="83"/>
    </row>
    <row r="506" spans="14:29" ht="15.75" customHeight="1" x14ac:dyDescent="0.25">
      <c r="N506" s="83"/>
      <c r="AC506" s="83"/>
    </row>
    <row r="507" spans="14:29" ht="15.75" customHeight="1" x14ac:dyDescent="0.25">
      <c r="N507" s="83"/>
      <c r="AC507" s="83"/>
    </row>
    <row r="508" spans="14:29" ht="15.75" customHeight="1" x14ac:dyDescent="0.25">
      <c r="N508" s="83"/>
      <c r="AC508" s="83"/>
    </row>
    <row r="509" spans="14:29" ht="15.75" customHeight="1" x14ac:dyDescent="0.25">
      <c r="N509" s="83"/>
      <c r="AC509" s="83"/>
    </row>
    <row r="510" spans="14:29" ht="15.75" customHeight="1" x14ac:dyDescent="0.25">
      <c r="N510" s="83"/>
      <c r="AC510" s="83"/>
    </row>
    <row r="511" spans="14:29" ht="15.75" customHeight="1" x14ac:dyDescent="0.25">
      <c r="N511" s="83"/>
      <c r="AC511" s="83"/>
    </row>
    <row r="512" spans="14:29" ht="15.75" customHeight="1" x14ac:dyDescent="0.25">
      <c r="N512" s="83"/>
      <c r="AC512" s="83"/>
    </row>
    <row r="513" spans="14:29" ht="15.75" customHeight="1" x14ac:dyDescent="0.25">
      <c r="N513" s="83"/>
      <c r="AC513" s="83"/>
    </row>
    <row r="514" spans="14:29" ht="15.75" customHeight="1" x14ac:dyDescent="0.25">
      <c r="N514" s="83"/>
      <c r="AC514" s="83"/>
    </row>
    <row r="515" spans="14:29" ht="15.75" customHeight="1" x14ac:dyDescent="0.25">
      <c r="N515" s="83"/>
      <c r="AC515" s="83"/>
    </row>
    <row r="516" spans="14:29" ht="15.75" customHeight="1" x14ac:dyDescent="0.25">
      <c r="N516" s="83"/>
      <c r="AC516" s="83"/>
    </row>
    <row r="517" spans="14:29" ht="15.75" customHeight="1" x14ac:dyDescent="0.25">
      <c r="N517" s="83"/>
      <c r="AC517" s="83"/>
    </row>
    <row r="518" spans="14:29" ht="15.75" customHeight="1" x14ac:dyDescent="0.25">
      <c r="N518" s="83"/>
      <c r="AC518" s="83"/>
    </row>
    <row r="519" spans="14:29" ht="15.75" customHeight="1" x14ac:dyDescent="0.25">
      <c r="N519" s="83"/>
      <c r="AC519" s="83"/>
    </row>
    <row r="520" spans="14:29" ht="15.75" customHeight="1" x14ac:dyDescent="0.25">
      <c r="N520" s="83"/>
      <c r="AC520" s="83"/>
    </row>
    <row r="521" spans="14:29" ht="15.75" customHeight="1" x14ac:dyDescent="0.25">
      <c r="N521" s="83"/>
      <c r="AC521" s="83"/>
    </row>
    <row r="522" spans="14:29" ht="15.75" customHeight="1" x14ac:dyDescent="0.25">
      <c r="N522" s="83"/>
      <c r="AC522" s="83"/>
    </row>
    <row r="523" spans="14:29" ht="15.75" customHeight="1" x14ac:dyDescent="0.25">
      <c r="N523" s="83"/>
      <c r="AC523" s="83"/>
    </row>
    <row r="524" spans="14:29" ht="15.75" customHeight="1" x14ac:dyDescent="0.25">
      <c r="N524" s="83"/>
      <c r="AC524" s="83"/>
    </row>
    <row r="525" spans="14:29" ht="15.75" customHeight="1" x14ac:dyDescent="0.25">
      <c r="N525" s="83"/>
      <c r="AC525" s="83"/>
    </row>
    <row r="526" spans="14:29" ht="15.75" customHeight="1" x14ac:dyDescent="0.25">
      <c r="N526" s="83"/>
      <c r="AC526" s="83"/>
    </row>
    <row r="527" spans="14:29" ht="15.75" customHeight="1" x14ac:dyDescent="0.25">
      <c r="N527" s="83"/>
      <c r="AC527" s="83"/>
    </row>
    <row r="528" spans="14:29" ht="15.75" customHeight="1" x14ac:dyDescent="0.25">
      <c r="N528" s="83"/>
      <c r="AC528" s="83"/>
    </row>
    <row r="529" spans="14:29" ht="15.75" customHeight="1" x14ac:dyDescent="0.25">
      <c r="N529" s="83"/>
      <c r="AC529" s="83"/>
    </row>
    <row r="530" spans="14:29" ht="15.75" customHeight="1" x14ac:dyDescent="0.25">
      <c r="N530" s="83"/>
      <c r="AC530" s="83"/>
    </row>
    <row r="531" spans="14:29" ht="15.75" customHeight="1" x14ac:dyDescent="0.25">
      <c r="N531" s="83"/>
      <c r="AC531" s="83"/>
    </row>
    <row r="532" spans="14:29" ht="15.75" customHeight="1" x14ac:dyDescent="0.25">
      <c r="N532" s="83"/>
      <c r="AC532" s="83"/>
    </row>
    <row r="533" spans="14:29" ht="15.75" customHeight="1" x14ac:dyDescent="0.25">
      <c r="N533" s="83"/>
      <c r="AC533" s="83"/>
    </row>
    <row r="534" spans="14:29" ht="15.75" customHeight="1" x14ac:dyDescent="0.25">
      <c r="N534" s="83"/>
      <c r="AC534" s="83"/>
    </row>
    <row r="535" spans="14:29" ht="15.75" customHeight="1" x14ac:dyDescent="0.25">
      <c r="N535" s="83"/>
      <c r="AC535" s="83"/>
    </row>
    <row r="536" spans="14:29" ht="15.75" customHeight="1" x14ac:dyDescent="0.25">
      <c r="N536" s="83"/>
      <c r="AC536" s="83"/>
    </row>
    <row r="537" spans="14:29" ht="15.75" customHeight="1" x14ac:dyDescent="0.25">
      <c r="N537" s="83"/>
      <c r="AC537" s="83"/>
    </row>
    <row r="538" spans="14:29" ht="15.75" customHeight="1" x14ac:dyDescent="0.25">
      <c r="N538" s="83"/>
      <c r="AC538" s="83"/>
    </row>
    <row r="539" spans="14:29" ht="15.75" customHeight="1" x14ac:dyDescent="0.25">
      <c r="N539" s="83"/>
      <c r="AC539" s="83"/>
    </row>
    <row r="540" spans="14:29" ht="15.75" customHeight="1" x14ac:dyDescent="0.25">
      <c r="N540" s="83"/>
      <c r="AC540" s="83"/>
    </row>
    <row r="541" spans="14:29" ht="15.75" customHeight="1" x14ac:dyDescent="0.25">
      <c r="N541" s="83"/>
      <c r="AC541" s="83"/>
    </row>
    <row r="542" spans="14:29" ht="15.75" customHeight="1" x14ac:dyDescent="0.25">
      <c r="N542" s="83"/>
      <c r="AC542" s="83"/>
    </row>
    <row r="543" spans="14:29" ht="15.75" customHeight="1" x14ac:dyDescent="0.25">
      <c r="N543" s="83"/>
      <c r="AC543" s="83"/>
    </row>
    <row r="544" spans="14:29" ht="15.75" customHeight="1" x14ac:dyDescent="0.25">
      <c r="N544" s="83"/>
      <c r="AC544" s="83"/>
    </row>
    <row r="545" spans="14:29" ht="15.75" customHeight="1" x14ac:dyDescent="0.25">
      <c r="N545" s="83"/>
      <c r="AC545" s="83"/>
    </row>
    <row r="546" spans="14:29" ht="15.75" customHeight="1" x14ac:dyDescent="0.25">
      <c r="N546" s="83"/>
      <c r="AC546" s="83"/>
    </row>
    <row r="547" spans="14:29" ht="15.75" customHeight="1" x14ac:dyDescent="0.25">
      <c r="N547" s="83"/>
      <c r="AC547" s="83"/>
    </row>
    <row r="548" spans="14:29" ht="15.75" customHeight="1" x14ac:dyDescent="0.25">
      <c r="N548" s="83"/>
      <c r="AC548" s="83"/>
    </row>
    <row r="549" spans="14:29" ht="15.75" customHeight="1" x14ac:dyDescent="0.25">
      <c r="N549" s="83"/>
      <c r="AC549" s="83"/>
    </row>
    <row r="550" spans="14:29" ht="15.75" customHeight="1" x14ac:dyDescent="0.25">
      <c r="N550" s="83"/>
      <c r="AC550" s="83"/>
    </row>
    <row r="551" spans="14:29" ht="15.75" customHeight="1" x14ac:dyDescent="0.25">
      <c r="N551" s="83"/>
      <c r="AC551" s="83"/>
    </row>
    <row r="552" spans="14:29" ht="15.75" customHeight="1" x14ac:dyDescent="0.25">
      <c r="N552" s="83"/>
      <c r="AC552" s="83"/>
    </row>
    <row r="553" spans="14:29" ht="15.75" customHeight="1" x14ac:dyDescent="0.25">
      <c r="N553" s="83"/>
      <c r="AC553" s="83"/>
    </row>
    <row r="554" spans="14:29" ht="15.75" customHeight="1" x14ac:dyDescent="0.25">
      <c r="N554" s="83"/>
      <c r="AC554" s="83"/>
    </row>
    <row r="555" spans="14:29" ht="15.75" customHeight="1" x14ac:dyDescent="0.25">
      <c r="N555" s="83"/>
      <c r="AC555" s="83"/>
    </row>
    <row r="556" spans="14:29" ht="15.75" customHeight="1" x14ac:dyDescent="0.25">
      <c r="N556" s="83"/>
      <c r="AC556" s="83"/>
    </row>
    <row r="557" spans="14:29" ht="15.75" customHeight="1" x14ac:dyDescent="0.25">
      <c r="N557" s="83"/>
      <c r="AC557" s="83"/>
    </row>
    <row r="558" spans="14:29" ht="15.75" customHeight="1" x14ac:dyDescent="0.25">
      <c r="N558" s="83"/>
      <c r="AC558" s="83"/>
    </row>
    <row r="559" spans="14:29" ht="15.75" customHeight="1" x14ac:dyDescent="0.25">
      <c r="N559" s="83"/>
      <c r="AC559" s="83"/>
    </row>
    <row r="560" spans="14:29" ht="15.75" customHeight="1" x14ac:dyDescent="0.25">
      <c r="N560" s="83"/>
      <c r="AC560" s="83"/>
    </row>
    <row r="561" spans="14:29" ht="15.75" customHeight="1" x14ac:dyDescent="0.25">
      <c r="N561" s="83"/>
      <c r="AC561" s="83"/>
    </row>
    <row r="562" spans="14:29" ht="15.75" customHeight="1" x14ac:dyDescent="0.25">
      <c r="N562" s="83"/>
      <c r="AC562" s="83"/>
    </row>
    <row r="563" spans="14:29" ht="15.75" customHeight="1" x14ac:dyDescent="0.25">
      <c r="N563" s="83"/>
      <c r="AC563" s="83"/>
    </row>
    <row r="564" spans="14:29" ht="15.75" customHeight="1" x14ac:dyDescent="0.25">
      <c r="N564" s="83"/>
      <c r="AC564" s="83"/>
    </row>
    <row r="565" spans="14:29" ht="15.75" customHeight="1" x14ac:dyDescent="0.25">
      <c r="N565" s="83"/>
      <c r="AC565" s="83"/>
    </row>
    <row r="566" spans="14:29" ht="15.75" customHeight="1" x14ac:dyDescent="0.25">
      <c r="N566" s="83"/>
      <c r="AC566" s="83"/>
    </row>
    <row r="567" spans="14:29" ht="15.75" customHeight="1" x14ac:dyDescent="0.25">
      <c r="N567" s="83"/>
      <c r="AC567" s="83"/>
    </row>
    <row r="568" spans="14:29" ht="15.75" customHeight="1" x14ac:dyDescent="0.25">
      <c r="N568" s="83"/>
      <c r="AC568" s="83"/>
    </row>
    <row r="569" spans="14:29" ht="15.75" customHeight="1" x14ac:dyDescent="0.25">
      <c r="N569" s="83"/>
      <c r="AC569" s="83"/>
    </row>
    <row r="570" spans="14:29" ht="15.75" customHeight="1" x14ac:dyDescent="0.25">
      <c r="N570" s="83"/>
      <c r="AC570" s="83"/>
    </row>
    <row r="571" spans="14:29" ht="15.75" customHeight="1" x14ac:dyDescent="0.25">
      <c r="N571" s="83"/>
      <c r="AC571" s="83"/>
    </row>
    <row r="572" spans="14:29" ht="15.75" customHeight="1" x14ac:dyDescent="0.25">
      <c r="N572" s="83"/>
      <c r="AC572" s="83"/>
    </row>
    <row r="573" spans="14:29" ht="15.75" customHeight="1" x14ac:dyDescent="0.25">
      <c r="N573" s="83"/>
      <c r="AC573" s="83"/>
    </row>
    <row r="574" spans="14:29" ht="15.75" customHeight="1" x14ac:dyDescent="0.25">
      <c r="N574" s="83"/>
      <c r="AC574" s="83"/>
    </row>
    <row r="575" spans="14:29" ht="15.75" customHeight="1" x14ac:dyDescent="0.25">
      <c r="N575" s="83"/>
      <c r="AC575" s="83"/>
    </row>
    <row r="576" spans="14:29" ht="15.75" customHeight="1" x14ac:dyDescent="0.25">
      <c r="N576" s="83"/>
      <c r="AC576" s="83"/>
    </row>
    <row r="577" spans="14:29" ht="15.75" customHeight="1" x14ac:dyDescent="0.25">
      <c r="N577" s="83"/>
      <c r="AC577" s="83"/>
    </row>
    <row r="578" spans="14:29" ht="15.75" customHeight="1" x14ac:dyDescent="0.25">
      <c r="N578" s="83"/>
      <c r="AC578" s="83"/>
    </row>
    <row r="579" spans="14:29" ht="15.75" customHeight="1" x14ac:dyDescent="0.25">
      <c r="N579" s="83"/>
      <c r="AC579" s="83"/>
    </row>
    <row r="580" spans="14:29" ht="15.75" customHeight="1" x14ac:dyDescent="0.25">
      <c r="N580" s="83"/>
      <c r="AC580" s="83"/>
    </row>
    <row r="581" spans="14:29" ht="15.75" customHeight="1" x14ac:dyDescent="0.25">
      <c r="N581" s="83"/>
      <c r="AC581" s="83"/>
    </row>
    <row r="582" spans="14:29" ht="15.75" customHeight="1" x14ac:dyDescent="0.25">
      <c r="N582" s="83"/>
      <c r="AC582" s="83"/>
    </row>
    <row r="583" spans="14:29" ht="15.75" customHeight="1" x14ac:dyDescent="0.25">
      <c r="N583" s="83"/>
      <c r="AC583" s="83"/>
    </row>
    <row r="584" spans="14:29" ht="15.75" customHeight="1" x14ac:dyDescent="0.25">
      <c r="N584" s="83"/>
      <c r="AC584" s="83"/>
    </row>
    <row r="585" spans="14:29" ht="15.75" customHeight="1" x14ac:dyDescent="0.25">
      <c r="N585" s="83"/>
      <c r="AC585" s="83"/>
    </row>
    <row r="586" spans="14:29" ht="15.75" customHeight="1" x14ac:dyDescent="0.25">
      <c r="N586" s="83"/>
      <c r="AC586" s="83"/>
    </row>
    <row r="587" spans="14:29" ht="15.75" customHeight="1" x14ac:dyDescent="0.25">
      <c r="N587" s="83"/>
      <c r="AC587" s="83"/>
    </row>
    <row r="588" spans="14:29" ht="15.75" customHeight="1" x14ac:dyDescent="0.25">
      <c r="N588" s="83"/>
      <c r="AC588" s="83"/>
    </row>
    <row r="589" spans="14:29" ht="15.75" customHeight="1" x14ac:dyDescent="0.25">
      <c r="N589" s="83"/>
      <c r="AC589" s="83"/>
    </row>
    <row r="590" spans="14:29" ht="15.75" customHeight="1" x14ac:dyDescent="0.25">
      <c r="N590" s="83"/>
      <c r="AC590" s="83"/>
    </row>
    <row r="591" spans="14:29" ht="15.75" customHeight="1" x14ac:dyDescent="0.25">
      <c r="N591" s="83"/>
      <c r="AC591" s="83"/>
    </row>
    <row r="592" spans="14:29" ht="15.75" customHeight="1" x14ac:dyDescent="0.25">
      <c r="N592" s="83"/>
      <c r="AC592" s="83"/>
    </row>
    <row r="593" spans="14:29" ht="15.75" customHeight="1" x14ac:dyDescent="0.25">
      <c r="N593" s="83"/>
      <c r="AC593" s="83"/>
    </row>
    <row r="594" spans="14:29" ht="15.75" customHeight="1" x14ac:dyDescent="0.25">
      <c r="N594" s="83"/>
      <c r="AC594" s="83"/>
    </row>
    <row r="595" spans="14:29" ht="15.75" customHeight="1" x14ac:dyDescent="0.25">
      <c r="N595" s="83"/>
      <c r="AC595" s="83"/>
    </row>
    <row r="596" spans="14:29" ht="15.75" customHeight="1" x14ac:dyDescent="0.25">
      <c r="N596" s="83"/>
      <c r="AC596" s="83"/>
    </row>
    <row r="597" spans="14:29" ht="15.75" customHeight="1" x14ac:dyDescent="0.25">
      <c r="N597" s="83"/>
      <c r="AC597" s="83"/>
    </row>
    <row r="598" spans="14:29" ht="15.75" customHeight="1" x14ac:dyDescent="0.25">
      <c r="N598" s="83"/>
      <c r="AC598" s="83"/>
    </row>
    <row r="599" spans="14:29" ht="15.75" customHeight="1" x14ac:dyDescent="0.25">
      <c r="N599" s="83"/>
      <c r="AC599" s="83"/>
    </row>
    <row r="600" spans="14:29" ht="15.75" customHeight="1" x14ac:dyDescent="0.25">
      <c r="N600" s="83"/>
      <c r="AC600" s="83"/>
    </row>
    <row r="601" spans="14:29" ht="15.75" customHeight="1" x14ac:dyDescent="0.25">
      <c r="N601" s="83"/>
      <c r="AC601" s="83"/>
    </row>
    <row r="602" spans="14:29" ht="15.75" customHeight="1" x14ac:dyDescent="0.25">
      <c r="N602" s="83"/>
      <c r="AC602" s="83"/>
    </row>
    <row r="603" spans="14:29" ht="15.75" customHeight="1" x14ac:dyDescent="0.25">
      <c r="N603" s="83"/>
      <c r="AC603" s="83"/>
    </row>
    <row r="604" spans="14:29" ht="15.75" customHeight="1" x14ac:dyDescent="0.25">
      <c r="N604" s="83"/>
      <c r="AC604" s="83"/>
    </row>
    <row r="605" spans="14:29" ht="15.75" customHeight="1" x14ac:dyDescent="0.25">
      <c r="N605" s="83"/>
      <c r="AC605" s="83"/>
    </row>
    <row r="606" spans="14:29" ht="15.75" customHeight="1" x14ac:dyDescent="0.25">
      <c r="N606" s="83"/>
      <c r="AC606" s="83"/>
    </row>
    <row r="607" spans="14:29" ht="15.75" customHeight="1" x14ac:dyDescent="0.25">
      <c r="N607" s="83"/>
      <c r="AC607" s="83"/>
    </row>
    <row r="608" spans="14:29" ht="15.75" customHeight="1" x14ac:dyDescent="0.25">
      <c r="N608" s="83"/>
      <c r="AC608" s="83"/>
    </row>
    <row r="609" spans="14:29" ht="15.75" customHeight="1" x14ac:dyDescent="0.25">
      <c r="N609" s="83"/>
      <c r="AC609" s="83"/>
    </row>
    <row r="610" spans="14:29" ht="15.75" customHeight="1" x14ac:dyDescent="0.25">
      <c r="N610" s="83"/>
      <c r="AC610" s="83"/>
    </row>
    <row r="611" spans="14:29" ht="15.75" customHeight="1" x14ac:dyDescent="0.25">
      <c r="N611" s="83"/>
      <c r="AC611" s="83"/>
    </row>
    <row r="612" spans="14:29" ht="15.75" customHeight="1" x14ac:dyDescent="0.25">
      <c r="N612" s="83"/>
      <c r="AC612" s="83"/>
    </row>
    <row r="613" spans="14:29" ht="15.75" customHeight="1" x14ac:dyDescent="0.25">
      <c r="N613" s="83"/>
      <c r="AC613" s="83"/>
    </row>
    <row r="614" spans="14:29" ht="15.75" customHeight="1" x14ac:dyDescent="0.25">
      <c r="N614" s="83"/>
      <c r="AC614" s="83"/>
    </row>
    <row r="615" spans="14:29" ht="15.75" customHeight="1" x14ac:dyDescent="0.25">
      <c r="N615" s="83"/>
      <c r="AC615" s="83"/>
    </row>
    <row r="616" spans="14:29" ht="15.75" customHeight="1" x14ac:dyDescent="0.25">
      <c r="N616" s="83"/>
      <c r="AC616" s="83"/>
    </row>
    <row r="617" spans="14:29" ht="15.75" customHeight="1" x14ac:dyDescent="0.25">
      <c r="N617" s="83"/>
      <c r="AC617" s="83"/>
    </row>
    <row r="618" spans="14:29" ht="15.75" customHeight="1" x14ac:dyDescent="0.25">
      <c r="N618" s="83"/>
      <c r="AC618" s="83"/>
    </row>
    <row r="619" spans="14:29" ht="15.75" customHeight="1" x14ac:dyDescent="0.25">
      <c r="N619" s="83"/>
      <c r="AC619" s="83"/>
    </row>
    <row r="620" spans="14:29" ht="15.75" customHeight="1" x14ac:dyDescent="0.25">
      <c r="N620" s="83"/>
      <c r="AC620" s="83"/>
    </row>
    <row r="621" spans="14:29" ht="15.75" customHeight="1" x14ac:dyDescent="0.25">
      <c r="N621" s="83"/>
      <c r="AC621" s="83"/>
    </row>
    <row r="622" spans="14:29" ht="15.75" customHeight="1" x14ac:dyDescent="0.25">
      <c r="N622" s="83"/>
      <c r="AC622" s="83"/>
    </row>
    <row r="623" spans="14:29" ht="15.75" customHeight="1" x14ac:dyDescent="0.25">
      <c r="N623" s="83"/>
      <c r="AC623" s="83"/>
    </row>
    <row r="624" spans="14:29" ht="15.75" customHeight="1" x14ac:dyDescent="0.25">
      <c r="N624" s="83"/>
      <c r="AC624" s="83"/>
    </row>
    <row r="625" spans="14:29" ht="15.75" customHeight="1" x14ac:dyDescent="0.25">
      <c r="N625" s="83"/>
      <c r="AC625" s="83"/>
    </row>
    <row r="626" spans="14:29" ht="15.75" customHeight="1" x14ac:dyDescent="0.25">
      <c r="N626" s="83"/>
      <c r="AC626" s="83"/>
    </row>
    <row r="627" spans="14:29" ht="15.75" customHeight="1" x14ac:dyDescent="0.25">
      <c r="N627" s="83"/>
      <c r="AC627" s="83"/>
    </row>
    <row r="628" spans="14:29" ht="15.75" customHeight="1" x14ac:dyDescent="0.25">
      <c r="N628" s="83"/>
      <c r="AC628" s="83"/>
    </row>
    <row r="629" spans="14:29" ht="15.75" customHeight="1" x14ac:dyDescent="0.25">
      <c r="N629" s="83"/>
      <c r="AC629" s="83"/>
    </row>
    <row r="630" spans="14:29" ht="15.75" customHeight="1" x14ac:dyDescent="0.25">
      <c r="N630" s="83"/>
      <c r="AC630" s="83"/>
    </row>
    <row r="631" spans="14:29" ht="15.75" customHeight="1" x14ac:dyDescent="0.25">
      <c r="N631" s="83"/>
      <c r="AC631" s="83"/>
    </row>
    <row r="632" spans="14:29" ht="15.75" customHeight="1" x14ac:dyDescent="0.25">
      <c r="N632" s="83"/>
      <c r="AC632" s="83"/>
    </row>
    <row r="633" spans="14:29" ht="15.75" customHeight="1" x14ac:dyDescent="0.25">
      <c r="N633" s="83"/>
      <c r="AC633" s="83"/>
    </row>
    <row r="634" spans="14:29" ht="15.75" customHeight="1" x14ac:dyDescent="0.25">
      <c r="N634" s="83"/>
      <c r="AC634" s="83"/>
    </row>
    <row r="635" spans="14:29" ht="15.75" customHeight="1" x14ac:dyDescent="0.25">
      <c r="N635" s="83"/>
      <c r="AC635" s="83"/>
    </row>
    <row r="636" spans="14:29" ht="15.75" customHeight="1" x14ac:dyDescent="0.25">
      <c r="N636" s="83"/>
      <c r="AC636" s="83"/>
    </row>
    <row r="637" spans="14:29" ht="15.75" customHeight="1" x14ac:dyDescent="0.25">
      <c r="N637" s="83"/>
      <c r="AC637" s="83"/>
    </row>
    <row r="638" spans="14:29" ht="15.75" customHeight="1" x14ac:dyDescent="0.25">
      <c r="N638" s="83"/>
      <c r="AC638" s="83"/>
    </row>
    <row r="639" spans="14:29" ht="15.75" customHeight="1" x14ac:dyDescent="0.25">
      <c r="N639" s="83"/>
      <c r="AC639" s="83"/>
    </row>
    <row r="640" spans="14:29" ht="15.75" customHeight="1" x14ac:dyDescent="0.25">
      <c r="N640" s="83"/>
      <c r="AC640" s="83"/>
    </row>
    <row r="641" spans="14:29" ht="15.75" customHeight="1" x14ac:dyDescent="0.25">
      <c r="N641" s="83"/>
      <c r="AC641" s="83"/>
    </row>
    <row r="642" spans="14:29" ht="15.75" customHeight="1" x14ac:dyDescent="0.25">
      <c r="N642" s="83"/>
      <c r="AC642" s="83"/>
    </row>
    <row r="643" spans="14:29" ht="15.75" customHeight="1" x14ac:dyDescent="0.25">
      <c r="N643" s="83"/>
      <c r="AC643" s="83"/>
    </row>
    <row r="644" spans="14:29" ht="15.75" customHeight="1" x14ac:dyDescent="0.25">
      <c r="N644" s="83"/>
      <c r="AC644" s="83"/>
    </row>
    <row r="645" spans="14:29" ht="15.75" customHeight="1" x14ac:dyDescent="0.25">
      <c r="N645" s="83"/>
      <c r="AC645" s="83"/>
    </row>
    <row r="646" spans="14:29" ht="15.75" customHeight="1" x14ac:dyDescent="0.25">
      <c r="N646" s="83"/>
      <c r="AC646" s="83"/>
    </row>
    <row r="647" spans="14:29" ht="15.75" customHeight="1" x14ac:dyDescent="0.25">
      <c r="N647" s="83"/>
      <c r="AC647" s="83"/>
    </row>
    <row r="648" spans="14:29" ht="15.75" customHeight="1" x14ac:dyDescent="0.25">
      <c r="N648" s="83"/>
      <c r="AC648" s="83"/>
    </row>
    <row r="649" spans="14:29" ht="15.75" customHeight="1" x14ac:dyDescent="0.25">
      <c r="N649" s="83"/>
      <c r="AC649" s="83"/>
    </row>
    <row r="650" spans="14:29" ht="15.75" customHeight="1" x14ac:dyDescent="0.25">
      <c r="N650" s="83"/>
      <c r="AC650" s="83"/>
    </row>
    <row r="651" spans="14:29" ht="15.75" customHeight="1" x14ac:dyDescent="0.25">
      <c r="N651" s="83"/>
      <c r="AC651" s="83"/>
    </row>
    <row r="652" spans="14:29" ht="15.75" customHeight="1" x14ac:dyDescent="0.25">
      <c r="N652" s="83"/>
      <c r="AC652" s="83"/>
    </row>
    <row r="653" spans="14:29" ht="15.75" customHeight="1" x14ac:dyDescent="0.25">
      <c r="N653" s="83"/>
      <c r="AC653" s="83"/>
    </row>
    <row r="654" spans="14:29" ht="15.75" customHeight="1" x14ac:dyDescent="0.25">
      <c r="N654" s="83"/>
      <c r="AC654" s="83"/>
    </row>
    <row r="655" spans="14:29" ht="15.75" customHeight="1" x14ac:dyDescent="0.25">
      <c r="N655" s="83"/>
      <c r="AC655" s="83"/>
    </row>
    <row r="656" spans="14:29" ht="15.75" customHeight="1" x14ac:dyDescent="0.25">
      <c r="N656" s="83"/>
      <c r="AC656" s="83"/>
    </row>
    <row r="657" spans="14:29" ht="15.75" customHeight="1" x14ac:dyDescent="0.25">
      <c r="N657" s="83"/>
      <c r="AC657" s="83"/>
    </row>
    <row r="658" spans="14:29" ht="15.75" customHeight="1" x14ac:dyDescent="0.25">
      <c r="N658" s="83"/>
      <c r="AC658" s="83"/>
    </row>
    <row r="659" spans="14:29" ht="15.75" customHeight="1" x14ac:dyDescent="0.25">
      <c r="N659" s="83"/>
      <c r="AC659" s="83"/>
    </row>
    <row r="660" spans="14:29" ht="15.75" customHeight="1" x14ac:dyDescent="0.25">
      <c r="N660" s="83"/>
      <c r="AC660" s="83"/>
    </row>
    <row r="661" spans="14:29" ht="15.75" customHeight="1" x14ac:dyDescent="0.25">
      <c r="N661" s="83"/>
      <c r="AC661" s="83"/>
    </row>
    <row r="662" spans="14:29" ht="15.75" customHeight="1" x14ac:dyDescent="0.25">
      <c r="N662" s="83"/>
      <c r="AC662" s="83"/>
    </row>
    <row r="663" spans="14:29" ht="15.75" customHeight="1" x14ac:dyDescent="0.25">
      <c r="N663" s="83"/>
      <c r="AC663" s="83"/>
    </row>
    <row r="664" spans="14:29" ht="15.75" customHeight="1" x14ac:dyDescent="0.25">
      <c r="N664" s="83"/>
      <c r="AC664" s="83"/>
    </row>
    <row r="665" spans="14:29" ht="15.75" customHeight="1" x14ac:dyDescent="0.25">
      <c r="N665" s="83"/>
      <c r="AC665" s="83"/>
    </row>
    <row r="666" spans="14:29" ht="15.75" customHeight="1" x14ac:dyDescent="0.25">
      <c r="N666" s="83"/>
      <c r="AC666" s="83"/>
    </row>
    <row r="667" spans="14:29" ht="15.75" customHeight="1" x14ac:dyDescent="0.25">
      <c r="N667" s="83"/>
      <c r="AC667" s="83"/>
    </row>
    <row r="668" spans="14:29" ht="15.75" customHeight="1" x14ac:dyDescent="0.25">
      <c r="N668" s="83"/>
      <c r="AC668" s="83"/>
    </row>
    <row r="669" spans="14:29" ht="15.75" customHeight="1" x14ac:dyDescent="0.25">
      <c r="N669" s="83"/>
      <c r="AC669" s="83"/>
    </row>
    <row r="670" spans="14:29" ht="15.75" customHeight="1" x14ac:dyDescent="0.25">
      <c r="N670" s="83"/>
      <c r="AC670" s="83"/>
    </row>
    <row r="671" spans="14:29" ht="15.75" customHeight="1" x14ac:dyDescent="0.25">
      <c r="N671" s="83"/>
      <c r="AC671" s="83"/>
    </row>
    <row r="672" spans="14:29" ht="15.75" customHeight="1" x14ac:dyDescent="0.25">
      <c r="N672" s="83"/>
      <c r="AC672" s="83"/>
    </row>
    <row r="673" spans="14:29" ht="15.75" customHeight="1" x14ac:dyDescent="0.25">
      <c r="N673" s="83"/>
      <c r="AC673" s="83"/>
    </row>
    <row r="674" spans="14:29" ht="15.75" customHeight="1" x14ac:dyDescent="0.25">
      <c r="N674" s="83"/>
      <c r="AC674" s="83"/>
    </row>
    <row r="675" spans="14:29" ht="15.75" customHeight="1" x14ac:dyDescent="0.25">
      <c r="N675" s="83"/>
      <c r="AC675" s="83"/>
    </row>
    <row r="676" spans="14:29" ht="15.75" customHeight="1" x14ac:dyDescent="0.25">
      <c r="N676" s="83"/>
      <c r="AC676" s="83"/>
    </row>
    <row r="677" spans="14:29" ht="15.75" customHeight="1" x14ac:dyDescent="0.25">
      <c r="N677" s="83"/>
      <c r="AC677" s="83"/>
    </row>
    <row r="678" spans="14:29" ht="15.75" customHeight="1" x14ac:dyDescent="0.25">
      <c r="N678" s="83"/>
      <c r="AC678" s="83"/>
    </row>
    <row r="679" spans="14:29" ht="15.75" customHeight="1" x14ac:dyDescent="0.25">
      <c r="N679" s="83"/>
      <c r="AC679" s="83"/>
    </row>
    <row r="680" spans="14:29" ht="15.75" customHeight="1" x14ac:dyDescent="0.25">
      <c r="N680" s="83"/>
      <c r="AC680" s="83"/>
    </row>
    <row r="681" spans="14:29" ht="15.75" customHeight="1" x14ac:dyDescent="0.25">
      <c r="N681" s="83"/>
      <c r="AC681" s="83"/>
    </row>
    <row r="682" spans="14:29" ht="15.75" customHeight="1" x14ac:dyDescent="0.25">
      <c r="N682" s="83"/>
      <c r="AC682" s="83"/>
    </row>
    <row r="683" spans="14:29" ht="15.75" customHeight="1" x14ac:dyDescent="0.25">
      <c r="N683" s="83"/>
      <c r="AC683" s="83"/>
    </row>
    <row r="684" spans="14:29" ht="15.75" customHeight="1" x14ac:dyDescent="0.25">
      <c r="N684" s="83"/>
      <c r="AC684" s="83"/>
    </row>
    <row r="685" spans="14:29" ht="15.75" customHeight="1" x14ac:dyDescent="0.25">
      <c r="N685" s="83"/>
      <c r="AC685" s="83"/>
    </row>
    <row r="686" spans="14:29" ht="15.75" customHeight="1" x14ac:dyDescent="0.25">
      <c r="N686" s="83"/>
      <c r="AC686" s="83"/>
    </row>
    <row r="687" spans="14:29" ht="15.75" customHeight="1" x14ac:dyDescent="0.25">
      <c r="N687" s="83"/>
      <c r="AC687" s="83"/>
    </row>
    <row r="688" spans="14:29" ht="15.75" customHeight="1" x14ac:dyDescent="0.25">
      <c r="N688" s="83"/>
      <c r="AC688" s="83"/>
    </row>
    <row r="689" spans="14:29" ht="15.75" customHeight="1" x14ac:dyDescent="0.25">
      <c r="N689" s="83"/>
      <c r="AC689" s="83"/>
    </row>
    <row r="690" spans="14:29" ht="15.75" customHeight="1" x14ac:dyDescent="0.25">
      <c r="N690" s="83"/>
      <c r="AC690" s="83"/>
    </row>
    <row r="691" spans="14:29" ht="15.75" customHeight="1" x14ac:dyDescent="0.25">
      <c r="N691" s="83"/>
      <c r="AC691" s="83"/>
    </row>
    <row r="692" spans="14:29" ht="15.75" customHeight="1" x14ac:dyDescent="0.25">
      <c r="N692" s="83"/>
      <c r="AC692" s="83"/>
    </row>
    <row r="693" spans="14:29" ht="15.75" customHeight="1" x14ac:dyDescent="0.25">
      <c r="N693" s="83"/>
      <c r="AC693" s="83"/>
    </row>
    <row r="694" spans="14:29" ht="15.75" customHeight="1" x14ac:dyDescent="0.25">
      <c r="N694" s="83"/>
      <c r="AC694" s="83"/>
    </row>
    <row r="695" spans="14:29" ht="15.75" customHeight="1" x14ac:dyDescent="0.25">
      <c r="N695" s="83"/>
      <c r="AC695" s="83"/>
    </row>
    <row r="696" spans="14:29" ht="15.75" customHeight="1" x14ac:dyDescent="0.25">
      <c r="N696" s="83"/>
      <c r="AC696" s="83"/>
    </row>
    <row r="697" spans="14:29" ht="15.75" customHeight="1" x14ac:dyDescent="0.25">
      <c r="N697" s="83"/>
      <c r="AC697" s="83"/>
    </row>
    <row r="698" spans="14:29" ht="15.75" customHeight="1" x14ac:dyDescent="0.25">
      <c r="N698" s="83"/>
      <c r="AC698" s="83"/>
    </row>
    <row r="699" spans="14:29" ht="15.75" customHeight="1" x14ac:dyDescent="0.25">
      <c r="N699" s="83"/>
      <c r="AC699" s="83"/>
    </row>
    <row r="700" spans="14:29" ht="15.75" customHeight="1" x14ac:dyDescent="0.25">
      <c r="N700" s="83"/>
      <c r="AC700" s="83"/>
    </row>
    <row r="701" spans="14:29" ht="15.75" customHeight="1" x14ac:dyDescent="0.25">
      <c r="N701" s="83"/>
      <c r="AC701" s="83"/>
    </row>
    <row r="702" spans="14:29" ht="15.75" customHeight="1" x14ac:dyDescent="0.25">
      <c r="N702" s="83"/>
      <c r="AC702" s="83"/>
    </row>
    <row r="703" spans="14:29" ht="15.75" customHeight="1" x14ac:dyDescent="0.25">
      <c r="N703" s="83"/>
      <c r="AC703" s="83"/>
    </row>
    <row r="704" spans="14:29" ht="15.75" customHeight="1" x14ac:dyDescent="0.25">
      <c r="N704" s="83"/>
      <c r="AC704" s="83"/>
    </row>
    <row r="705" spans="14:29" ht="15.75" customHeight="1" x14ac:dyDescent="0.25">
      <c r="N705" s="83"/>
      <c r="AC705" s="83"/>
    </row>
    <row r="706" spans="14:29" ht="15.75" customHeight="1" x14ac:dyDescent="0.25">
      <c r="N706" s="83"/>
      <c r="AC706" s="83"/>
    </row>
    <row r="707" spans="14:29" ht="15.75" customHeight="1" x14ac:dyDescent="0.25">
      <c r="N707" s="83"/>
      <c r="AC707" s="83"/>
    </row>
    <row r="708" spans="14:29" ht="15.75" customHeight="1" x14ac:dyDescent="0.25">
      <c r="N708" s="83"/>
      <c r="AC708" s="83"/>
    </row>
    <row r="709" spans="14:29" ht="15.75" customHeight="1" x14ac:dyDescent="0.25">
      <c r="N709" s="83"/>
      <c r="AC709" s="83"/>
    </row>
    <row r="710" spans="14:29" ht="15.75" customHeight="1" x14ac:dyDescent="0.25">
      <c r="N710" s="83"/>
      <c r="AC710" s="83"/>
    </row>
    <row r="711" spans="14:29" ht="15.75" customHeight="1" x14ac:dyDescent="0.25">
      <c r="N711" s="83"/>
      <c r="AC711" s="83"/>
    </row>
    <row r="712" spans="14:29" ht="15.75" customHeight="1" x14ac:dyDescent="0.25">
      <c r="N712" s="83"/>
      <c r="AC712" s="83"/>
    </row>
    <row r="713" spans="14:29" ht="15.75" customHeight="1" x14ac:dyDescent="0.25">
      <c r="N713" s="83"/>
      <c r="AC713" s="83"/>
    </row>
    <row r="714" spans="14:29" ht="15.75" customHeight="1" x14ac:dyDescent="0.25">
      <c r="N714" s="83"/>
      <c r="AC714" s="83"/>
    </row>
    <row r="715" spans="14:29" ht="15.75" customHeight="1" x14ac:dyDescent="0.25">
      <c r="N715" s="83"/>
      <c r="AC715" s="83"/>
    </row>
    <row r="716" spans="14:29" ht="15.75" customHeight="1" x14ac:dyDescent="0.25">
      <c r="N716" s="83"/>
      <c r="AC716" s="83"/>
    </row>
    <row r="717" spans="14:29" ht="15.75" customHeight="1" x14ac:dyDescent="0.25">
      <c r="N717" s="83"/>
      <c r="AC717" s="83"/>
    </row>
    <row r="718" spans="14:29" ht="15.75" customHeight="1" x14ac:dyDescent="0.25">
      <c r="N718" s="83"/>
      <c r="AC718" s="83"/>
    </row>
    <row r="719" spans="14:29" ht="15.75" customHeight="1" x14ac:dyDescent="0.25">
      <c r="N719" s="83"/>
      <c r="AC719" s="83"/>
    </row>
    <row r="720" spans="14:29" ht="15.75" customHeight="1" x14ac:dyDescent="0.25">
      <c r="N720" s="83"/>
      <c r="AC720" s="83"/>
    </row>
    <row r="721" spans="14:29" ht="15.75" customHeight="1" x14ac:dyDescent="0.25">
      <c r="N721" s="83"/>
      <c r="AC721" s="83"/>
    </row>
    <row r="722" spans="14:29" ht="15.75" customHeight="1" x14ac:dyDescent="0.25">
      <c r="N722" s="83"/>
      <c r="AC722" s="83"/>
    </row>
    <row r="723" spans="14:29" ht="15.75" customHeight="1" x14ac:dyDescent="0.25">
      <c r="N723" s="83"/>
      <c r="AC723" s="83"/>
    </row>
    <row r="724" spans="14:29" ht="15.75" customHeight="1" x14ac:dyDescent="0.25">
      <c r="N724" s="83"/>
      <c r="AC724" s="83"/>
    </row>
    <row r="725" spans="14:29" ht="15.75" customHeight="1" x14ac:dyDescent="0.25">
      <c r="N725" s="83"/>
      <c r="AC725" s="83"/>
    </row>
    <row r="726" spans="14:29" ht="15.75" customHeight="1" x14ac:dyDescent="0.25">
      <c r="N726" s="83"/>
      <c r="AC726" s="83"/>
    </row>
    <row r="727" spans="14:29" ht="15.75" customHeight="1" x14ac:dyDescent="0.25">
      <c r="N727" s="83"/>
      <c r="AC727" s="83"/>
    </row>
    <row r="728" spans="14:29" ht="15.75" customHeight="1" x14ac:dyDescent="0.25">
      <c r="N728" s="83"/>
      <c r="AC728" s="83"/>
    </row>
    <row r="729" spans="14:29" ht="15.75" customHeight="1" x14ac:dyDescent="0.25">
      <c r="N729" s="83"/>
      <c r="AC729" s="83"/>
    </row>
    <row r="730" spans="14:29" ht="15.75" customHeight="1" x14ac:dyDescent="0.25">
      <c r="N730" s="83"/>
      <c r="AC730" s="83"/>
    </row>
    <row r="731" spans="14:29" ht="15.75" customHeight="1" x14ac:dyDescent="0.25">
      <c r="N731" s="83"/>
      <c r="AC731" s="83"/>
    </row>
    <row r="732" spans="14:29" ht="15.75" customHeight="1" x14ac:dyDescent="0.25">
      <c r="N732" s="83"/>
      <c r="AC732" s="83"/>
    </row>
    <row r="733" spans="14:29" ht="15.75" customHeight="1" x14ac:dyDescent="0.25">
      <c r="N733" s="83"/>
      <c r="AC733" s="83"/>
    </row>
    <row r="734" spans="14:29" ht="15.75" customHeight="1" x14ac:dyDescent="0.25">
      <c r="N734" s="83"/>
      <c r="AC734" s="83"/>
    </row>
    <row r="735" spans="14:29" ht="15.75" customHeight="1" x14ac:dyDescent="0.25">
      <c r="N735" s="83"/>
      <c r="AC735" s="83"/>
    </row>
    <row r="736" spans="14:29" ht="15.75" customHeight="1" x14ac:dyDescent="0.25">
      <c r="N736" s="83"/>
      <c r="AC736" s="83"/>
    </row>
    <row r="737" spans="14:29" ht="15.75" customHeight="1" x14ac:dyDescent="0.25">
      <c r="N737" s="83"/>
      <c r="AC737" s="83"/>
    </row>
    <row r="738" spans="14:29" ht="15.75" customHeight="1" x14ac:dyDescent="0.25">
      <c r="N738" s="83"/>
      <c r="AC738" s="83"/>
    </row>
    <row r="739" spans="14:29" ht="15.75" customHeight="1" x14ac:dyDescent="0.25">
      <c r="N739" s="83"/>
      <c r="AC739" s="83"/>
    </row>
    <row r="740" spans="14:29" ht="15.75" customHeight="1" x14ac:dyDescent="0.25">
      <c r="N740" s="83"/>
      <c r="AC740" s="83"/>
    </row>
    <row r="741" spans="14:29" ht="15.75" customHeight="1" x14ac:dyDescent="0.25">
      <c r="N741" s="83"/>
      <c r="AC741" s="83"/>
    </row>
    <row r="742" spans="14:29" ht="15.75" customHeight="1" x14ac:dyDescent="0.25">
      <c r="N742" s="83"/>
      <c r="AC742" s="83"/>
    </row>
    <row r="743" spans="14:29" ht="15.75" customHeight="1" x14ac:dyDescent="0.25">
      <c r="N743" s="83"/>
      <c r="AC743" s="83"/>
    </row>
    <row r="744" spans="14:29" ht="15.75" customHeight="1" x14ac:dyDescent="0.25">
      <c r="N744" s="83"/>
      <c r="AC744" s="83"/>
    </row>
    <row r="745" spans="14:29" ht="15.75" customHeight="1" x14ac:dyDescent="0.25">
      <c r="N745" s="83"/>
      <c r="AC745" s="83"/>
    </row>
    <row r="746" spans="14:29" ht="15.75" customHeight="1" x14ac:dyDescent="0.25">
      <c r="N746" s="83"/>
      <c r="AC746" s="83"/>
    </row>
    <row r="747" spans="14:29" ht="15.75" customHeight="1" x14ac:dyDescent="0.25">
      <c r="N747" s="83"/>
      <c r="AC747" s="83"/>
    </row>
    <row r="748" spans="14:29" ht="15.75" customHeight="1" x14ac:dyDescent="0.25">
      <c r="N748" s="83"/>
      <c r="AC748" s="83"/>
    </row>
    <row r="749" spans="14:29" ht="15.75" customHeight="1" x14ac:dyDescent="0.25">
      <c r="N749" s="83"/>
      <c r="AC749" s="83"/>
    </row>
    <row r="750" spans="14:29" ht="15.75" customHeight="1" x14ac:dyDescent="0.25">
      <c r="N750" s="83"/>
      <c r="AC750" s="83"/>
    </row>
    <row r="751" spans="14:29" ht="15.75" customHeight="1" x14ac:dyDescent="0.25">
      <c r="N751" s="83"/>
      <c r="AC751" s="83"/>
    </row>
    <row r="752" spans="14:29" ht="15.75" customHeight="1" x14ac:dyDescent="0.25">
      <c r="N752" s="83"/>
      <c r="AC752" s="83"/>
    </row>
    <row r="753" spans="14:29" ht="15.75" customHeight="1" x14ac:dyDescent="0.25">
      <c r="N753" s="83"/>
      <c r="AC753" s="83"/>
    </row>
    <row r="754" spans="14:29" ht="15.75" customHeight="1" x14ac:dyDescent="0.25">
      <c r="N754" s="83"/>
      <c r="AC754" s="83"/>
    </row>
    <row r="755" spans="14:29" ht="15.75" customHeight="1" x14ac:dyDescent="0.25">
      <c r="N755" s="83"/>
      <c r="AC755" s="83"/>
    </row>
    <row r="756" spans="14:29" ht="15.75" customHeight="1" x14ac:dyDescent="0.25">
      <c r="N756" s="83"/>
      <c r="AC756" s="83"/>
    </row>
    <row r="757" spans="14:29" ht="15.75" customHeight="1" x14ac:dyDescent="0.25">
      <c r="N757" s="83"/>
      <c r="AC757" s="83"/>
    </row>
    <row r="758" spans="14:29" ht="15.75" customHeight="1" x14ac:dyDescent="0.25">
      <c r="N758" s="83"/>
      <c r="AC758" s="83"/>
    </row>
    <row r="759" spans="14:29" ht="15.75" customHeight="1" x14ac:dyDescent="0.25">
      <c r="N759" s="83"/>
      <c r="AC759" s="83"/>
    </row>
    <row r="760" spans="14:29" ht="15.75" customHeight="1" x14ac:dyDescent="0.25">
      <c r="N760" s="83"/>
      <c r="AC760" s="83"/>
    </row>
    <row r="761" spans="14:29" ht="15.75" customHeight="1" x14ac:dyDescent="0.25">
      <c r="N761" s="83"/>
      <c r="AC761" s="83"/>
    </row>
    <row r="762" spans="14:29" ht="15.75" customHeight="1" x14ac:dyDescent="0.25">
      <c r="N762" s="83"/>
      <c r="AC762" s="83"/>
    </row>
    <row r="763" spans="14:29" ht="15.75" customHeight="1" x14ac:dyDescent="0.25">
      <c r="N763" s="83"/>
      <c r="AC763" s="83"/>
    </row>
    <row r="764" spans="14:29" ht="15.75" customHeight="1" x14ac:dyDescent="0.25">
      <c r="N764" s="83"/>
      <c r="AC764" s="83"/>
    </row>
    <row r="765" spans="14:29" ht="15.75" customHeight="1" x14ac:dyDescent="0.25">
      <c r="N765" s="83"/>
      <c r="AC765" s="83"/>
    </row>
    <row r="766" spans="14:29" ht="15.75" customHeight="1" x14ac:dyDescent="0.25">
      <c r="N766" s="83"/>
      <c r="AC766" s="83"/>
    </row>
    <row r="767" spans="14:29" ht="15.75" customHeight="1" x14ac:dyDescent="0.25">
      <c r="N767" s="83"/>
      <c r="AC767" s="83"/>
    </row>
    <row r="768" spans="14:29" ht="15.75" customHeight="1" x14ac:dyDescent="0.25">
      <c r="N768" s="83"/>
      <c r="AC768" s="83"/>
    </row>
    <row r="769" spans="14:29" ht="15.75" customHeight="1" x14ac:dyDescent="0.25">
      <c r="N769" s="83"/>
      <c r="AC769" s="83"/>
    </row>
    <row r="770" spans="14:29" ht="15.75" customHeight="1" x14ac:dyDescent="0.25">
      <c r="N770" s="83"/>
      <c r="AC770" s="83"/>
    </row>
    <row r="771" spans="14:29" ht="15.75" customHeight="1" x14ac:dyDescent="0.25">
      <c r="N771" s="83"/>
      <c r="AC771" s="83"/>
    </row>
    <row r="772" spans="14:29" ht="15.75" customHeight="1" x14ac:dyDescent="0.25">
      <c r="N772" s="83"/>
      <c r="AC772" s="83"/>
    </row>
    <row r="773" spans="14:29" ht="15.75" customHeight="1" x14ac:dyDescent="0.25">
      <c r="N773" s="83"/>
      <c r="AC773" s="83"/>
    </row>
    <row r="774" spans="14:29" ht="15.75" customHeight="1" x14ac:dyDescent="0.25">
      <c r="N774" s="83"/>
      <c r="AC774" s="83"/>
    </row>
    <row r="775" spans="14:29" ht="15.75" customHeight="1" x14ac:dyDescent="0.25">
      <c r="N775" s="83"/>
      <c r="AC775" s="83"/>
    </row>
    <row r="776" spans="14:29" ht="15.75" customHeight="1" x14ac:dyDescent="0.25">
      <c r="N776" s="83"/>
      <c r="AC776" s="83"/>
    </row>
    <row r="777" spans="14:29" ht="15.75" customHeight="1" x14ac:dyDescent="0.25">
      <c r="N777" s="83"/>
      <c r="AC777" s="83"/>
    </row>
    <row r="778" spans="14:29" ht="15.75" customHeight="1" x14ac:dyDescent="0.25">
      <c r="N778" s="83"/>
      <c r="AC778" s="83"/>
    </row>
    <row r="779" spans="14:29" ht="15.75" customHeight="1" x14ac:dyDescent="0.25">
      <c r="N779" s="83"/>
      <c r="AC779" s="83"/>
    </row>
    <row r="780" spans="14:29" ht="15.75" customHeight="1" x14ac:dyDescent="0.25">
      <c r="N780" s="83"/>
      <c r="AC780" s="83"/>
    </row>
    <row r="781" spans="14:29" ht="15.75" customHeight="1" x14ac:dyDescent="0.25">
      <c r="N781" s="83"/>
      <c r="AC781" s="83"/>
    </row>
    <row r="782" spans="14:29" ht="15.75" customHeight="1" x14ac:dyDescent="0.25">
      <c r="N782" s="83"/>
      <c r="AC782" s="83"/>
    </row>
    <row r="783" spans="14:29" ht="15.75" customHeight="1" x14ac:dyDescent="0.25">
      <c r="N783" s="83"/>
      <c r="AC783" s="83"/>
    </row>
    <row r="784" spans="14:29" ht="15.75" customHeight="1" x14ac:dyDescent="0.25">
      <c r="N784" s="83"/>
      <c r="AC784" s="83"/>
    </row>
    <row r="785" spans="14:29" ht="15.75" customHeight="1" x14ac:dyDescent="0.25">
      <c r="N785" s="83"/>
      <c r="AC785" s="83"/>
    </row>
    <row r="786" spans="14:29" ht="15.75" customHeight="1" x14ac:dyDescent="0.25">
      <c r="N786" s="83"/>
      <c r="AC786" s="83"/>
    </row>
    <row r="787" spans="14:29" ht="15.75" customHeight="1" x14ac:dyDescent="0.25">
      <c r="N787" s="83"/>
      <c r="AC787" s="83"/>
    </row>
    <row r="788" spans="14:29" ht="15.75" customHeight="1" x14ac:dyDescent="0.25">
      <c r="N788" s="83"/>
      <c r="AC788" s="83"/>
    </row>
    <row r="789" spans="14:29" ht="15.75" customHeight="1" x14ac:dyDescent="0.25">
      <c r="N789" s="83"/>
      <c r="AC789" s="83"/>
    </row>
    <row r="790" spans="14:29" ht="15.75" customHeight="1" x14ac:dyDescent="0.25">
      <c r="N790" s="83"/>
      <c r="AC790" s="83"/>
    </row>
    <row r="791" spans="14:29" ht="15.75" customHeight="1" x14ac:dyDescent="0.25">
      <c r="N791" s="83"/>
      <c r="AC791" s="83"/>
    </row>
    <row r="792" spans="14:29" ht="15.75" customHeight="1" x14ac:dyDescent="0.25">
      <c r="N792" s="83"/>
      <c r="AC792" s="83"/>
    </row>
    <row r="793" spans="14:29" ht="15.75" customHeight="1" x14ac:dyDescent="0.25">
      <c r="N793" s="83"/>
      <c r="AC793" s="83"/>
    </row>
    <row r="794" spans="14:29" ht="15.75" customHeight="1" x14ac:dyDescent="0.25">
      <c r="N794" s="83"/>
      <c r="AC794" s="83"/>
    </row>
    <row r="795" spans="14:29" ht="15.75" customHeight="1" x14ac:dyDescent="0.25">
      <c r="N795" s="83"/>
      <c r="AC795" s="83"/>
    </row>
    <row r="796" spans="14:29" ht="15.75" customHeight="1" x14ac:dyDescent="0.25">
      <c r="N796" s="83"/>
      <c r="AC796" s="83"/>
    </row>
    <row r="797" spans="14:29" ht="15.75" customHeight="1" x14ac:dyDescent="0.25">
      <c r="N797" s="83"/>
      <c r="AC797" s="83"/>
    </row>
    <row r="798" spans="14:29" ht="15.75" customHeight="1" x14ac:dyDescent="0.25">
      <c r="N798" s="83"/>
      <c r="AC798" s="83"/>
    </row>
    <row r="799" spans="14:29" ht="15.75" customHeight="1" x14ac:dyDescent="0.25">
      <c r="N799" s="83"/>
      <c r="AC799" s="83"/>
    </row>
    <row r="800" spans="14:29" ht="15.75" customHeight="1" x14ac:dyDescent="0.25">
      <c r="N800" s="83"/>
      <c r="AC800" s="83"/>
    </row>
    <row r="801" spans="14:29" ht="15.75" customHeight="1" x14ac:dyDescent="0.25">
      <c r="N801" s="83"/>
      <c r="AC801" s="83"/>
    </row>
    <row r="802" spans="14:29" ht="15.75" customHeight="1" x14ac:dyDescent="0.25">
      <c r="N802" s="83"/>
      <c r="AC802" s="83"/>
    </row>
    <row r="803" spans="14:29" ht="15.75" customHeight="1" x14ac:dyDescent="0.25">
      <c r="N803" s="83"/>
      <c r="AC803" s="83"/>
    </row>
    <row r="804" spans="14:29" ht="15.75" customHeight="1" x14ac:dyDescent="0.25">
      <c r="N804" s="83"/>
      <c r="AC804" s="83"/>
    </row>
    <row r="805" spans="14:29" ht="15.75" customHeight="1" x14ac:dyDescent="0.25">
      <c r="N805" s="83"/>
      <c r="AC805" s="83"/>
    </row>
    <row r="806" spans="14:29" ht="15.75" customHeight="1" x14ac:dyDescent="0.25">
      <c r="N806" s="83"/>
      <c r="AC806" s="83"/>
    </row>
    <row r="807" spans="14:29" ht="15.75" customHeight="1" x14ac:dyDescent="0.25">
      <c r="N807" s="83"/>
      <c r="AC807" s="83"/>
    </row>
    <row r="808" spans="14:29" ht="15.75" customHeight="1" x14ac:dyDescent="0.25">
      <c r="N808" s="83"/>
      <c r="AC808" s="83"/>
    </row>
    <row r="809" spans="14:29" ht="15.75" customHeight="1" x14ac:dyDescent="0.25">
      <c r="N809" s="83"/>
      <c r="AC809" s="83"/>
    </row>
    <row r="810" spans="14:29" ht="15.75" customHeight="1" x14ac:dyDescent="0.25">
      <c r="N810" s="83"/>
      <c r="AC810" s="83"/>
    </row>
    <row r="811" spans="14:29" ht="15.75" customHeight="1" x14ac:dyDescent="0.25">
      <c r="N811" s="83"/>
      <c r="AC811" s="83"/>
    </row>
    <row r="812" spans="14:29" ht="15.75" customHeight="1" x14ac:dyDescent="0.25">
      <c r="N812" s="83"/>
      <c r="AC812" s="83"/>
    </row>
    <row r="813" spans="14:29" ht="15.75" customHeight="1" x14ac:dyDescent="0.25">
      <c r="N813" s="83"/>
      <c r="AC813" s="83"/>
    </row>
    <row r="814" spans="14:29" ht="15.75" customHeight="1" x14ac:dyDescent="0.25">
      <c r="N814" s="83"/>
      <c r="AC814" s="83"/>
    </row>
    <row r="815" spans="14:29" ht="15.75" customHeight="1" x14ac:dyDescent="0.25">
      <c r="N815" s="83"/>
      <c r="AC815" s="83"/>
    </row>
    <row r="816" spans="14:29" ht="15.75" customHeight="1" x14ac:dyDescent="0.25">
      <c r="N816" s="83"/>
      <c r="AC816" s="83"/>
    </row>
    <row r="817" spans="14:29" ht="15.75" customHeight="1" x14ac:dyDescent="0.25">
      <c r="N817" s="83"/>
      <c r="AC817" s="83"/>
    </row>
    <row r="818" spans="14:29" ht="15.75" customHeight="1" x14ac:dyDescent="0.25">
      <c r="N818" s="83"/>
      <c r="AC818" s="83"/>
    </row>
    <row r="819" spans="14:29" ht="15.75" customHeight="1" x14ac:dyDescent="0.25">
      <c r="N819" s="83"/>
      <c r="AC819" s="83"/>
    </row>
    <row r="820" spans="14:29" ht="15.75" customHeight="1" x14ac:dyDescent="0.25">
      <c r="N820" s="83"/>
      <c r="AC820" s="83"/>
    </row>
    <row r="821" spans="14:29" ht="15.75" customHeight="1" x14ac:dyDescent="0.25">
      <c r="N821" s="83"/>
      <c r="AC821" s="83"/>
    </row>
    <row r="822" spans="14:29" ht="15.75" customHeight="1" x14ac:dyDescent="0.25">
      <c r="N822" s="83"/>
      <c r="AC822" s="83"/>
    </row>
    <row r="823" spans="14:29" ht="15.75" customHeight="1" x14ac:dyDescent="0.25">
      <c r="N823" s="83"/>
      <c r="AC823" s="83"/>
    </row>
    <row r="824" spans="14:29" ht="15.75" customHeight="1" x14ac:dyDescent="0.25">
      <c r="N824" s="83"/>
      <c r="AC824" s="83"/>
    </row>
    <row r="825" spans="14:29" ht="15.75" customHeight="1" x14ac:dyDescent="0.25">
      <c r="N825" s="83"/>
      <c r="AC825" s="83"/>
    </row>
    <row r="826" spans="14:29" ht="15.75" customHeight="1" x14ac:dyDescent="0.25">
      <c r="N826" s="83"/>
      <c r="AC826" s="83"/>
    </row>
    <row r="827" spans="14:29" ht="15.75" customHeight="1" x14ac:dyDescent="0.25">
      <c r="N827" s="83"/>
      <c r="AC827" s="83"/>
    </row>
    <row r="828" spans="14:29" ht="15.75" customHeight="1" x14ac:dyDescent="0.25">
      <c r="N828" s="83"/>
      <c r="AC828" s="83"/>
    </row>
    <row r="829" spans="14:29" ht="15.75" customHeight="1" x14ac:dyDescent="0.25">
      <c r="N829" s="83"/>
      <c r="AC829" s="83"/>
    </row>
    <row r="830" spans="14:29" ht="15.75" customHeight="1" x14ac:dyDescent="0.25">
      <c r="N830" s="83"/>
      <c r="AC830" s="83"/>
    </row>
    <row r="831" spans="14:29" ht="15.75" customHeight="1" x14ac:dyDescent="0.25">
      <c r="N831" s="83"/>
      <c r="AC831" s="83"/>
    </row>
    <row r="832" spans="14:29" ht="15.75" customHeight="1" x14ac:dyDescent="0.25">
      <c r="N832" s="83"/>
      <c r="AC832" s="83"/>
    </row>
    <row r="833" spans="14:29" ht="15.75" customHeight="1" x14ac:dyDescent="0.25">
      <c r="N833" s="83"/>
      <c r="AC833" s="83"/>
    </row>
    <row r="834" spans="14:29" ht="15.75" customHeight="1" x14ac:dyDescent="0.25">
      <c r="N834" s="83"/>
      <c r="AC834" s="83"/>
    </row>
    <row r="835" spans="14:29" ht="15.75" customHeight="1" x14ac:dyDescent="0.25">
      <c r="N835" s="83"/>
      <c r="AC835" s="83"/>
    </row>
    <row r="836" spans="14:29" ht="15.75" customHeight="1" x14ac:dyDescent="0.25">
      <c r="N836" s="83"/>
      <c r="AC836" s="83"/>
    </row>
    <row r="837" spans="14:29" ht="15.75" customHeight="1" x14ac:dyDescent="0.25">
      <c r="N837" s="83"/>
      <c r="AC837" s="83"/>
    </row>
    <row r="838" spans="14:29" ht="15.75" customHeight="1" x14ac:dyDescent="0.25">
      <c r="N838" s="83"/>
      <c r="AC838" s="83"/>
    </row>
    <row r="839" spans="14:29" ht="15.75" customHeight="1" x14ac:dyDescent="0.25">
      <c r="N839" s="83"/>
      <c r="AC839" s="83"/>
    </row>
    <row r="840" spans="14:29" ht="15.75" customHeight="1" x14ac:dyDescent="0.25">
      <c r="N840" s="83"/>
      <c r="AC840" s="83"/>
    </row>
    <row r="841" spans="14:29" ht="15.75" customHeight="1" x14ac:dyDescent="0.25">
      <c r="N841" s="83"/>
      <c r="AC841" s="83"/>
    </row>
    <row r="842" spans="14:29" ht="15.75" customHeight="1" x14ac:dyDescent="0.25">
      <c r="N842" s="83"/>
      <c r="AC842" s="83"/>
    </row>
    <row r="843" spans="14:29" ht="15.75" customHeight="1" x14ac:dyDescent="0.25">
      <c r="N843" s="83"/>
      <c r="AC843" s="83"/>
    </row>
    <row r="844" spans="14:29" ht="15.75" customHeight="1" x14ac:dyDescent="0.25">
      <c r="N844" s="83"/>
      <c r="AC844" s="83"/>
    </row>
    <row r="845" spans="14:29" ht="15.75" customHeight="1" x14ac:dyDescent="0.25">
      <c r="N845" s="83"/>
      <c r="AC845" s="83"/>
    </row>
    <row r="846" spans="14:29" ht="15.75" customHeight="1" x14ac:dyDescent="0.25">
      <c r="N846" s="83"/>
      <c r="AC846" s="83"/>
    </row>
    <row r="847" spans="14:29" ht="15.75" customHeight="1" x14ac:dyDescent="0.25">
      <c r="N847" s="83"/>
      <c r="AC847" s="83"/>
    </row>
    <row r="848" spans="14:29" ht="15.75" customHeight="1" x14ac:dyDescent="0.25">
      <c r="N848" s="83"/>
      <c r="AC848" s="83"/>
    </row>
    <row r="849" spans="14:29" ht="15.75" customHeight="1" x14ac:dyDescent="0.25">
      <c r="N849" s="83"/>
      <c r="AC849" s="83"/>
    </row>
    <row r="850" spans="14:29" ht="15.75" customHeight="1" x14ac:dyDescent="0.25">
      <c r="N850" s="83"/>
      <c r="AC850" s="83"/>
    </row>
    <row r="851" spans="14:29" ht="15.75" customHeight="1" x14ac:dyDescent="0.25">
      <c r="N851" s="83"/>
      <c r="AC851" s="83"/>
    </row>
    <row r="852" spans="14:29" ht="15.75" customHeight="1" x14ac:dyDescent="0.25">
      <c r="N852" s="83"/>
      <c r="AC852" s="83"/>
    </row>
    <row r="853" spans="14:29" ht="15.75" customHeight="1" x14ac:dyDescent="0.25">
      <c r="N853" s="83"/>
      <c r="AC853" s="83"/>
    </row>
    <row r="854" spans="14:29" ht="15.75" customHeight="1" x14ac:dyDescent="0.25">
      <c r="N854" s="83"/>
      <c r="AC854" s="83"/>
    </row>
    <row r="855" spans="14:29" ht="15.75" customHeight="1" x14ac:dyDescent="0.25">
      <c r="N855" s="83"/>
      <c r="AC855" s="83"/>
    </row>
    <row r="856" spans="14:29" ht="15.75" customHeight="1" x14ac:dyDescent="0.25">
      <c r="N856" s="83"/>
      <c r="AC856" s="83"/>
    </row>
    <row r="857" spans="14:29" ht="15.75" customHeight="1" x14ac:dyDescent="0.25">
      <c r="N857" s="83"/>
      <c r="AC857" s="83"/>
    </row>
    <row r="858" spans="14:29" ht="15.75" customHeight="1" x14ac:dyDescent="0.25">
      <c r="N858" s="83"/>
      <c r="AC858" s="83"/>
    </row>
    <row r="859" spans="14:29" ht="15.75" customHeight="1" x14ac:dyDescent="0.25">
      <c r="N859" s="83"/>
      <c r="AC859" s="83"/>
    </row>
    <row r="860" spans="14:29" ht="15.75" customHeight="1" x14ac:dyDescent="0.25">
      <c r="N860" s="83"/>
      <c r="AC860" s="83"/>
    </row>
    <row r="861" spans="14:29" ht="15.75" customHeight="1" x14ac:dyDescent="0.25">
      <c r="N861" s="83"/>
      <c r="AC861" s="83"/>
    </row>
    <row r="862" spans="14:29" ht="15.75" customHeight="1" x14ac:dyDescent="0.25">
      <c r="N862" s="83"/>
      <c r="AC862" s="83"/>
    </row>
    <row r="863" spans="14:29" ht="15.75" customHeight="1" x14ac:dyDescent="0.25">
      <c r="N863" s="83"/>
      <c r="AC863" s="83"/>
    </row>
    <row r="864" spans="14:29" ht="15.75" customHeight="1" x14ac:dyDescent="0.25">
      <c r="N864" s="83"/>
      <c r="AC864" s="83"/>
    </row>
    <row r="865" spans="14:29" ht="15.75" customHeight="1" x14ac:dyDescent="0.25">
      <c r="N865" s="83"/>
      <c r="AC865" s="83"/>
    </row>
    <row r="866" spans="14:29" ht="15.75" customHeight="1" x14ac:dyDescent="0.25">
      <c r="N866" s="83"/>
      <c r="AC866" s="83"/>
    </row>
    <row r="867" spans="14:29" ht="15.75" customHeight="1" x14ac:dyDescent="0.25">
      <c r="N867" s="83"/>
      <c r="AC867" s="83"/>
    </row>
    <row r="868" spans="14:29" ht="15.75" customHeight="1" x14ac:dyDescent="0.25">
      <c r="N868" s="83"/>
      <c r="AC868" s="83"/>
    </row>
    <row r="869" spans="14:29" ht="15.75" customHeight="1" x14ac:dyDescent="0.25">
      <c r="N869" s="83"/>
      <c r="AC869" s="83"/>
    </row>
    <row r="870" spans="14:29" ht="15.75" customHeight="1" x14ac:dyDescent="0.25">
      <c r="N870" s="83"/>
      <c r="AC870" s="83"/>
    </row>
    <row r="871" spans="14:29" ht="15.75" customHeight="1" x14ac:dyDescent="0.25">
      <c r="N871" s="83"/>
      <c r="AC871" s="83"/>
    </row>
    <row r="872" spans="14:29" ht="15.75" customHeight="1" x14ac:dyDescent="0.25">
      <c r="N872" s="83"/>
      <c r="AC872" s="83"/>
    </row>
    <row r="873" spans="14:29" ht="15.75" customHeight="1" x14ac:dyDescent="0.25">
      <c r="N873" s="83"/>
      <c r="AC873" s="83"/>
    </row>
    <row r="874" spans="14:29" ht="15.75" customHeight="1" x14ac:dyDescent="0.25">
      <c r="N874" s="83"/>
      <c r="AC874" s="83"/>
    </row>
    <row r="875" spans="14:29" ht="15.75" customHeight="1" x14ac:dyDescent="0.25">
      <c r="N875" s="83"/>
      <c r="AC875" s="83"/>
    </row>
    <row r="876" spans="14:29" ht="15.75" customHeight="1" x14ac:dyDescent="0.25">
      <c r="N876" s="83"/>
      <c r="AC876" s="83"/>
    </row>
    <row r="877" spans="14:29" ht="15.75" customHeight="1" x14ac:dyDescent="0.25">
      <c r="N877" s="83"/>
      <c r="AC877" s="83"/>
    </row>
    <row r="878" spans="14:29" ht="15.75" customHeight="1" x14ac:dyDescent="0.25">
      <c r="N878" s="83"/>
      <c r="AC878" s="83"/>
    </row>
    <row r="879" spans="14:29" ht="15.75" customHeight="1" x14ac:dyDescent="0.25">
      <c r="N879" s="83"/>
      <c r="AC879" s="83"/>
    </row>
    <row r="880" spans="14:29" ht="15.75" customHeight="1" x14ac:dyDescent="0.25">
      <c r="N880" s="83"/>
      <c r="AC880" s="83"/>
    </row>
    <row r="881" spans="14:29" ht="15.75" customHeight="1" x14ac:dyDescent="0.25">
      <c r="N881" s="83"/>
      <c r="AC881" s="83"/>
    </row>
    <row r="882" spans="14:29" ht="15.75" customHeight="1" x14ac:dyDescent="0.25">
      <c r="N882" s="83"/>
      <c r="AC882" s="83"/>
    </row>
    <row r="883" spans="14:29" ht="15.75" customHeight="1" x14ac:dyDescent="0.25">
      <c r="N883" s="83"/>
      <c r="AC883" s="83"/>
    </row>
    <row r="884" spans="14:29" ht="15.75" customHeight="1" x14ac:dyDescent="0.25">
      <c r="N884" s="83"/>
      <c r="AC884" s="83"/>
    </row>
    <row r="885" spans="14:29" ht="15.75" customHeight="1" x14ac:dyDescent="0.25">
      <c r="N885" s="83"/>
      <c r="AC885" s="83"/>
    </row>
    <row r="886" spans="14:29" ht="15.75" customHeight="1" x14ac:dyDescent="0.25">
      <c r="N886" s="83"/>
      <c r="AC886" s="83"/>
    </row>
    <row r="887" spans="14:29" ht="15.75" customHeight="1" x14ac:dyDescent="0.25">
      <c r="N887" s="83"/>
      <c r="AC887" s="83"/>
    </row>
    <row r="888" spans="14:29" ht="15.75" customHeight="1" x14ac:dyDescent="0.25">
      <c r="N888" s="83"/>
      <c r="AC888" s="83"/>
    </row>
    <row r="889" spans="14:29" ht="15.75" customHeight="1" x14ac:dyDescent="0.25">
      <c r="N889" s="83"/>
      <c r="AC889" s="83"/>
    </row>
    <row r="890" spans="14:29" ht="15.75" customHeight="1" x14ac:dyDescent="0.25">
      <c r="N890" s="83"/>
      <c r="AC890" s="83"/>
    </row>
    <row r="891" spans="14:29" ht="15.75" customHeight="1" x14ac:dyDescent="0.25">
      <c r="N891" s="83"/>
      <c r="AC891" s="83"/>
    </row>
    <row r="892" spans="14:29" ht="15.75" customHeight="1" x14ac:dyDescent="0.25">
      <c r="N892" s="83"/>
      <c r="AC892" s="83"/>
    </row>
    <row r="893" spans="14:29" ht="15.75" customHeight="1" x14ac:dyDescent="0.25">
      <c r="N893" s="83"/>
      <c r="AC893" s="83"/>
    </row>
    <row r="894" spans="14:29" ht="15.75" customHeight="1" x14ac:dyDescent="0.25">
      <c r="N894" s="83"/>
      <c r="AC894" s="83"/>
    </row>
    <row r="895" spans="14:29" ht="15.75" customHeight="1" x14ac:dyDescent="0.25">
      <c r="N895" s="83"/>
      <c r="AC895" s="83"/>
    </row>
    <row r="896" spans="14:29" ht="15.75" customHeight="1" x14ac:dyDescent="0.25">
      <c r="N896" s="83"/>
      <c r="AC896" s="83"/>
    </row>
    <row r="897" spans="14:29" ht="15.75" customHeight="1" x14ac:dyDescent="0.25">
      <c r="N897" s="83"/>
      <c r="AC897" s="83"/>
    </row>
    <row r="898" spans="14:29" ht="15.75" customHeight="1" x14ac:dyDescent="0.25">
      <c r="N898" s="83"/>
      <c r="AC898" s="83"/>
    </row>
    <row r="899" spans="14:29" ht="15.75" customHeight="1" x14ac:dyDescent="0.25">
      <c r="N899" s="83"/>
      <c r="AC899" s="83"/>
    </row>
    <row r="900" spans="14:29" ht="15.75" customHeight="1" x14ac:dyDescent="0.25">
      <c r="N900" s="83"/>
      <c r="AC900" s="83"/>
    </row>
    <row r="901" spans="14:29" ht="15.75" customHeight="1" x14ac:dyDescent="0.25">
      <c r="N901" s="83"/>
      <c r="AC901" s="83"/>
    </row>
    <row r="902" spans="14:29" ht="15.75" customHeight="1" x14ac:dyDescent="0.25">
      <c r="N902" s="83"/>
      <c r="AC902" s="83"/>
    </row>
    <row r="903" spans="14:29" ht="15.75" customHeight="1" x14ac:dyDescent="0.25">
      <c r="N903" s="83"/>
      <c r="AC903" s="83"/>
    </row>
    <row r="904" spans="14:29" ht="15.75" customHeight="1" x14ac:dyDescent="0.25">
      <c r="N904" s="83"/>
      <c r="AC904" s="83"/>
    </row>
    <row r="905" spans="14:29" ht="15.75" customHeight="1" x14ac:dyDescent="0.25">
      <c r="N905" s="83"/>
      <c r="AC905" s="83"/>
    </row>
    <row r="906" spans="14:29" ht="15.75" customHeight="1" x14ac:dyDescent="0.25">
      <c r="N906" s="83"/>
      <c r="AC906" s="83"/>
    </row>
    <row r="907" spans="14:29" ht="15.75" customHeight="1" x14ac:dyDescent="0.25">
      <c r="N907" s="83"/>
      <c r="AC907" s="83"/>
    </row>
    <row r="908" spans="14:29" ht="15.75" customHeight="1" x14ac:dyDescent="0.25">
      <c r="N908" s="83"/>
      <c r="AC908" s="83"/>
    </row>
    <row r="909" spans="14:29" ht="15.75" customHeight="1" x14ac:dyDescent="0.25">
      <c r="N909" s="83"/>
      <c r="AC909" s="83"/>
    </row>
    <row r="910" spans="14:29" ht="15.75" customHeight="1" x14ac:dyDescent="0.25">
      <c r="N910" s="83"/>
      <c r="AC910" s="83"/>
    </row>
    <row r="911" spans="14:29" ht="15.75" customHeight="1" x14ac:dyDescent="0.25">
      <c r="N911" s="83"/>
      <c r="AC911" s="83"/>
    </row>
    <row r="912" spans="14:29" ht="15.75" customHeight="1" x14ac:dyDescent="0.25">
      <c r="N912" s="83"/>
      <c r="AC912" s="83"/>
    </row>
    <row r="913" spans="14:29" ht="15.75" customHeight="1" x14ac:dyDescent="0.25">
      <c r="N913" s="83"/>
      <c r="AC913" s="83"/>
    </row>
    <row r="914" spans="14:29" ht="15.75" customHeight="1" x14ac:dyDescent="0.25">
      <c r="N914" s="83"/>
      <c r="AC914" s="83"/>
    </row>
    <row r="915" spans="14:29" ht="15.75" customHeight="1" x14ac:dyDescent="0.25">
      <c r="N915" s="83"/>
      <c r="AC915" s="83"/>
    </row>
    <row r="916" spans="14:29" ht="15.75" customHeight="1" x14ac:dyDescent="0.25">
      <c r="N916" s="83"/>
      <c r="AC916" s="83"/>
    </row>
    <row r="917" spans="14:29" ht="15.75" customHeight="1" x14ac:dyDescent="0.25">
      <c r="N917" s="83"/>
      <c r="AC917" s="83"/>
    </row>
    <row r="918" spans="14:29" ht="15.75" customHeight="1" x14ac:dyDescent="0.25">
      <c r="N918" s="83"/>
      <c r="AC918" s="83"/>
    </row>
    <row r="919" spans="14:29" ht="15.75" customHeight="1" x14ac:dyDescent="0.25">
      <c r="N919" s="83"/>
      <c r="AC919" s="83"/>
    </row>
    <row r="920" spans="14:29" ht="15.75" customHeight="1" x14ac:dyDescent="0.25">
      <c r="N920" s="83"/>
      <c r="AC920" s="83"/>
    </row>
    <row r="921" spans="14:29" ht="15.75" customHeight="1" x14ac:dyDescent="0.25">
      <c r="N921" s="83"/>
      <c r="AC921" s="83"/>
    </row>
    <row r="922" spans="14:29" ht="15.75" customHeight="1" x14ac:dyDescent="0.25">
      <c r="N922" s="83"/>
      <c r="AC922" s="83"/>
    </row>
    <row r="923" spans="14:29" ht="15.75" customHeight="1" x14ac:dyDescent="0.25">
      <c r="N923" s="83"/>
      <c r="AC923" s="83"/>
    </row>
    <row r="924" spans="14:29" ht="15.75" customHeight="1" x14ac:dyDescent="0.25">
      <c r="N924" s="83"/>
      <c r="AC924" s="83"/>
    </row>
    <row r="925" spans="14:29" ht="15.75" customHeight="1" x14ac:dyDescent="0.25">
      <c r="N925" s="83"/>
      <c r="AC925" s="83"/>
    </row>
    <row r="926" spans="14:29" ht="15.75" customHeight="1" x14ac:dyDescent="0.25">
      <c r="N926" s="83"/>
      <c r="AC926" s="83"/>
    </row>
    <row r="927" spans="14:29" ht="15.75" customHeight="1" x14ac:dyDescent="0.25">
      <c r="N927" s="83"/>
      <c r="AC927" s="83"/>
    </row>
    <row r="928" spans="14:29" ht="15.75" customHeight="1" x14ac:dyDescent="0.25">
      <c r="N928" s="83"/>
      <c r="AC928" s="83"/>
    </row>
    <row r="929" spans="14:29" ht="15.75" customHeight="1" x14ac:dyDescent="0.25">
      <c r="N929" s="83"/>
      <c r="AC929" s="83"/>
    </row>
    <row r="930" spans="14:29" ht="15.75" customHeight="1" x14ac:dyDescent="0.25">
      <c r="N930" s="83"/>
      <c r="AC930" s="83"/>
    </row>
    <row r="931" spans="14:29" ht="15.75" customHeight="1" x14ac:dyDescent="0.25">
      <c r="N931" s="83"/>
      <c r="AC931" s="83"/>
    </row>
    <row r="932" spans="14:29" ht="15.75" customHeight="1" x14ac:dyDescent="0.25">
      <c r="N932" s="83"/>
      <c r="AC932" s="83"/>
    </row>
    <row r="933" spans="14:29" ht="15.75" customHeight="1" x14ac:dyDescent="0.25">
      <c r="N933" s="83"/>
      <c r="AC933" s="83"/>
    </row>
    <row r="934" spans="14:29" ht="15.75" customHeight="1" x14ac:dyDescent="0.25">
      <c r="N934" s="83"/>
      <c r="AC934" s="83"/>
    </row>
    <row r="935" spans="14:29" ht="15.75" customHeight="1" x14ac:dyDescent="0.25">
      <c r="N935" s="83"/>
      <c r="AC935" s="83"/>
    </row>
    <row r="936" spans="14:29" ht="15.75" customHeight="1" x14ac:dyDescent="0.25">
      <c r="N936" s="83"/>
      <c r="AC936" s="83"/>
    </row>
    <row r="937" spans="14:29" ht="15.75" customHeight="1" x14ac:dyDescent="0.25">
      <c r="N937" s="83"/>
      <c r="AC937" s="83"/>
    </row>
    <row r="938" spans="14:29" ht="15.75" customHeight="1" x14ac:dyDescent="0.25">
      <c r="N938" s="83"/>
      <c r="AC938" s="83"/>
    </row>
    <row r="939" spans="14:29" ht="15.75" customHeight="1" x14ac:dyDescent="0.25">
      <c r="N939" s="83"/>
      <c r="AC939" s="83"/>
    </row>
    <row r="940" spans="14:29" ht="15.75" customHeight="1" x14ac:dyDescent="0.25">
      <c r="N940" s="83"/>
      <c r="AC940" s="83"/>
    </row>
    <row r="941" spans="14:29" ht="15.75" customHeight="1" x14ac:dyDescent="0.25">
      <c r="N941" s="83"/>
      <c r="AC941" s="83"/>
    </row>
    <row r="942" spans="14:29" ht="15.75" customHeight="1" x14ac:dyDescent="0.25">
      <c r="N942" s="83"/>
      <c r="AC942" s="83"/>
    </row>
    <row r="943" spans="14:29" ht="15.75" customHeight="1" x14ac:dyDescent="0.25">
      <c r="N943" s="83"/>
      <c r="AC943" s="83"/>
    </row>
    <row r="944" spans="14:29" ht="15.75" customHeight="1" x14ac:dyDescent="0.25">
      <c r="N944" s="83"/>
      <c r="AC944" s="83"/>
    </row>
    <row r="945" spans="14:29" ht="15.75" customHeight="1" x14ac:dyDescent="0.25">
      <c r="N945" s="83"/>
      <c r="AC945" s="83"/>
    </row>
    <row r="946" spans="14:29" ht="15.75" customHeight="1" x14ac:dyDescent="0.25">
      <c r="N946" s="83"/>
      <c r="AC946" s="83"/>
    </row>
    <row r="947" spans="14:29" ht="15.75" customHeight="1" x14ac:dyDescent="0.25">
      <c r="N947" s="83"/>
      <c r="AC947" s="83"/>
    </row>
    <row r="948" spans="14:29" ht="15.75" customHeight="1" x14ac:dyDescent="0.25">
      <c r="N948" s="83"/>
      <c r="AC948" s="83"/>
    </row>
    <row r="949" spans="14:29" ht="15.75" customHeight="1" x14ac:dyDescent="0.25">
      <c r="N949" s="83"/>
      <c r="AC949" s="83"/>
    </row>
    <row r="950" spans="14:29" ht="15.75" customHeight="1" x14ac:dyDescent="0.25">
      <c r="N950" s="83"/>
      <c r="AC950" s="83"/>
    </row>
    <row r="951" spans="14:29" ht="15.75" customHeight="1" x14ac:dyDescent="0.25">
      <c r="N951" s="83"/>
      <c r="AC951" s="83"/>
    </row>
    <row r="952" spans="14:29" ht="15.75" customHeight="1" x14ac:dyDescent="0.25">
      <c r="N952" s="83"/>
      <c r="AC952" s="83"/>
    </row>
    <row r="953" spans="14:29" ht="15.75" customHeight="1" x14ac:dyDescent="0.25">
      <c r="N953" s="83"/>
      <c r="AC953" s="83"/>
    </row>
    <row r="954" spans="14:29" ht="15.75" customHeight="1" x14ac:dyDescent="0.25">
      <c r="N954" s="83"/>
      <c r="AC954" s="83"/>
    </row>
    <row r="955" spans="14:29" ht="15.75" customHeight="1" x14ac:dyDescent="0.25">
      <c r="N955" s="83"/>
      <c r="AC955" s="83"/>
    </row>
    <row r="956" spans="14:29" ht="15.75" customHeight="1" x14ac:dyDescent="0.25">
      <c r="N956" s="83"/>
      <c r="AC956" s="83"/>
    </row>
    <row r="957" spans="14:29" ht="15.75" customHeight="1" x14ac:dyDescent="0.25">
      <c r="N957" s="83"/>
      <c r="AC957" s="83"/>
    </row>
    <row r="958" spans="14:29" ht="15.75" customHeight="1" x14ac:dyDescent="0.25">
      <c r="N958" s="83"/>
      <c r="AC958" s="83"/>
    </row>
    <row r="959" spans="14:29" ht="15.75" customHeight="1" x14ac:dyDescent="0.25">
      <c r="N959" s="83"/>
      <c r="AC959" s="83"/>
    </row>
    <row r="960" spans="14:29" ht="15.75" customHeight="1" x14ac:dyDescent="0.25">
      <c r="N960" s="83"/>
      <c r="AC960" s="83"/>
    </row>
    <row r="961" spans="14:29" ht="15.75" customHeight="1" x14ac:dyDescent="0.25">
      <c r="N961" s="83"/>
      <c r="AC961" s="83"/>
    </row>
    <row r="962" spans="14:29" ht="15.75" customHeight="1" x14ac:dyDescent="0.25">
      <c r="N962" s="83"/>
      <c r="AC962" s="83"/>
    </row>
    <row r="963" spans="14:29" ht="15.75" customHeight="1" x14ac:dyDescent="0.25">
      <c r="N963" s="83"/>
      <c r="AC963" s="83"/>
    </row>
    <row r="964" spans="14:29" ht="15.75" customHeight="1" x14ac:dyDescent="0.25">
      <c r="N964" s="83"/>
      <c r="AC964" s="83"/>
    </row>
    <row r="965" spans="14:29" ht="15.75" customHeight="1" x14ac:dyDescent="0.25">
      <c r="N965" s="83"/>
      <c r="AC965" s="83"/>
    </row>
    <row r="966" spans="14:29" ht="15.75" customHeight="1" x14ac:dyDescent="0.25">
      <c r="N966" s="83"/>
      <c r="AC966" s="83"/>
    </row>
    <row r="967" spans="14:29" ht="15.75" customHeight="1" x14ac:dyDescent="0.25">
      <c r="N967" s="83"/>
      <c r="AC967" s="83"/>
    </row>
    <row r="968" spans="14:29" ht="15.75" customHeight="1" x14ac:dyDescent="0.25">
      <c r="N968" s="83"/>
      <c r="AC968" s="83"/>
    </row>
    <row r="969" spans="14:29" ht="15.75" customHeight="1" x14ac:dyDescent="0.25">
      <c r="N969" s="83"/>
      <c r="AC969" s="83"/>
    </row>
    <row r="970" spans="14:29" ht="15.75" customHeight="1" x14ac:dyDescent="0.25">
      <c r="N970" s="83"/>
      <c r="AC970" s="83"/>
    </row>
    <row r="971" spans="14:29" ht="15.75" customHeight="1" x14ac:dyDescent="0.25">
      <c r="N971" s="83"/>
      <c r="AC971" s="83"/>
    </row>
    <row r="972" spans="14:29" ht="15.75" customHeight="1" x14ac:dyDescent="0.25">
      <c r="N972" s="83"/>
      <c r="AC972" s="83"/>
    </row>
    <row r="973" spans="14:29" ht="15.75" customHeight="1" x14ac:dyDescent="0.25">
      <c r="N973" s="83"/>
      <c r="AC973" s="83"/>
    </row>
    <row r="974" spans="14:29" ht="15.75" customHeight="1" x14ac:dyDescent="0.25">
      <c r="N974" s="83"/>
      <c r="AC974" s="83"/>
    </row>
    <row r="975" spans="14:29" ht="15.75" customHeight="1" x14ac:dyDescent="0.25">
      <c r="N975" s="83"/>
      <c r="AC975" s="83"/>
    </row>
    <row r="976" spans="14:29" ht="15.75" customHeight="1" x14ac:dyDescent="0.25">
      <c r="N976" s="83"/>
      <c r="AC976" s="83"/>
    </row>
    <row r="977" spans="14:29" ht="15.75" customHeight="1" x14ac:dyDescent="0.25">
      <c r="N977" s="83"/>
      <c r="AC977" s="83"/>
    </row>
    <row r="978" spans="14:29" ht="15.75" customHeight="1" x14ac:dyDescent="0.25">
      <c r="N978" s="83"/>
      <c r="AC978" s="83"/>
    </row>
    <row r="979" spans="14:29" ht="15.75" customHeight="1" x14ac:dyDescent="0.25">
      <c r="N979" s="83"/>
      <c r="AC979" s="83"/>
    </row>
    <row r="980" spans="14:29" ht="15.75" customHeight="1" x14ac:dyDescent="0.25">
      <c r="N980" s="83"/>
      <c r="AC980" s="83"/>
    </row>
    <row r="981" spans="14:29" ht="15.75" customHeight="1" x14ac:dyDescent="0.25">
      <c r="N981" s="83"/>
      <c r="AC981" s="83"/>
    </row>
    <row r="982" spans="14:29" ht="15.75" customHeight="1" x14ac:dyDescent="0.25">
      <c r="N982" s="83"/>
      <c r="AC982" s="83"/>
    </row>
    <row r="983" spans="14:29" ht="15.75" customHeight="1" x14ac:dyDescent="0.25">
      <c r="N983" s="83"/>
      <c r="AC983" s="83"/>
    </row>
    <row r="984" spans="14:29" ht="15.75" customHeight="1" x14ac:dyDescent="0.25">
      <c r="N984" s="83"/>
      <c r="AC984" s="83"/>
    </row>
    <row r="985" spans="14:29" ht="15.75" customHeight="1" x14ac:dyDescent="0.25">
      <c r="N985" s="83"/>
      <c r="AC985" s="83"/>
    </row>
    <row r="986" spans="14:29" ht="15.75" customHeight="1" x14ac:dyDescent="0.25">
      <c r="N986" s="83"/>
      <c r="AC986" s="83"/>
    </row>
    <row r="987" spans="14:29" ht="15.75" customHeight="1" x14ac:dyDescent="0.25">
      <c r="N987" s="83"/>
      <c r="AC987" s="83"/>
    </row>
    <row r="988" spans="14:29" ht="15.75" customHeight="1" x14ac:dyDescent="0.25">
      <c r="N988" s="83"/>
      <c r="AC988" s="83"/>
    </row>
    <row r="989" spans="14:29" ht="15.75" customHeight="1" x14ac:dyDescent="0.25">
      <c r="N989" s="83"/>
      <c r="AC989" s="83"/>
    </row>
    <row r="990" spans="14:29" ht="15.75" customHeight="1" x14ac:dyDescent="0.25">
      <c r="N990" s="83"/>
      <c r="AC990" s="83"/>
    </row>
    <row r="991" spans="14:29" ht="15.75" customHeight="1" x14ac:dyDescent="0.25">
      <c r="N991" s="83"/>
      <c r="AC991" s="83"/>
    </row>
    <row r="992" spans="14:29" ht="15.75" customHeight="1" x14ac:dyDescent="0.25">
      <c r="N992" s="83"/>
      <c r="AC992" s="83"/>
    </row>
    <row r="993" spans="14:29" ht="15.75" customHeight="1" x14ac:dyDescent="0.25">
      <c r="N993" s="83"/>
      <c r="AC993" s="83"/>
    </row>
    <row r="994" spans="14:29" ht="15.75" customHeight="1" x14ac:dyDescent="0.25">
      <c r="N994" s="83"/>
      <c r="AC994" s="83"/>
    </row>
    <row r="995" spans="14:29" ht="15.75" customHeight="1" x14ac:dyDescent="0.25">
      <c r="N995" s="83"/>
      <c r="AC995" s="83"/>
    </row>
    <row r="996" spans="14:29" ht="15.75" customHeight="1" x14ac:dyDescent="0.25">
      <c r="N996" s="83"/>
      <c r="AC996" s="83"/>
    </row>
    <row r="997" spans="14:29" ht="15.75" customHeight="1" x14ac:dyDescent="0.25">
      <c r="N997" s="83"/>
      <c r="AC997" s="83"/>
    </row>
    <row r="998" spans="14:29" ht="15.75" customHeight="1" x14ac:dyDescent="0.25">
      <c r="N998" s="83"/>
      <c r="AC998" s="83"/>
    </row>
    <row r="999" spans="14:29" ht="15.75" customHeight="1" x14ac:dyDescent="0.25">
      <c r="N999" s="83"/>
      <c r="AC999" s="83"/>
    </row>
    <row r="1000" spans="14:29" ht="15.75" customHeight="1" x14ac:dyDescent="0.25">
      <c r="N1000" s="83"/>
      <c r="AC1000" s="83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1000"/>
  <sheetViews>
    <sheetView workbookViewId="0"/>
  </sheetViews>
  <sheetFormatPr baseColWidth="10" defaultColWidth="14.42578125" defaultRowHeight="15" customHeight="1" x14ac:dyDescent="0.25"/>
  <cols>
    <col min="1" max="13" width="10.7109375" customWidth="1"/>
    <col min="14" max="14" width="4.85546875" customWidth="1"/>
    <col min="15" max="28" width="10.7109375" customWidth="1"/>
    <col min="29" max="29" width="11.42578125" customWidth="1"/>
    <col min="30" max="42" width="10.7109375" customWidth="1"/>
  </cols>
  <sheetData>
    <row r="1" spans="1:42" x14ac:dyDescent="0.25">
      <c r="A1" s="2" t="s">
        <v>66</v>
      </c>
      <c r="N1" s="83"/>
      <c r="O1" s="2" t="s">
        <v>67</v>
      </c>
      <c r="AC1" s="83"/>
      <c r="AE1" s="2" t="s">
        <v>68</v>
      </c>
    </row>
    <row r="2" spans="1:42" x14ac:dyDescent="0.25">
      <c r="A2" s="2" t="s">
        <v>71</v>
      </c>
      <c r="B2" s="63">
        <v>0.41666666666666669</v>
      </c>
      <c r="C2" s="63">
        <v>0.4375</v>
      </c>
      <c r="D2" s="63">
        <v>0.45833333333333298</v>
      </c>
      <c r="E2" s="63">
        <v>0.47916666666666702</v>
      </c>
      <c r="F2" s="63">
        <v>0.5</v>
      </c>
      <c r="G2" s="63">
        <v>0.54166666666666696</v>
      </c>
      <c r="H2" s="63">
        <v>0.58333333333333404</v>
      </c>
      <c r="I2" s="63">
        <v>0.625</v>
      </c>
      <c r="J2" s="63">
        <v>0.66666666666666696</v>
      </c>
      <c r="K2" s="63"/>
      <c r="L2" s="63"/>
      <c r="N2" s="83"/>
      <c r="P2" s="2" t="s">
        <v>71</v>
      </c>
      <c r="Q2" s="63">
        <v>0.4236111111111111</v>
      </c>
      <c r="R2" s="63">
        <v>0.44444444444444442</v>
      </c>
      <c r="S2" s="63">
        <v>0.46527777777777801</v>
      </c>
      <c r="T2" s="63">
        <v>0.48611111111111099</v>
      </c>
      <c r="U2" s="63">
        <v>0.50694444444444398</v>
      </c>
      <c r="V2" s="63">
        <v>0.54861111111111105</v>
      </c>
      <c r="W2" s="63">
        <v>0.59027777777777801</v>
      </c>
      <c r="X2" s="63">
        <v>0.63194444444444398</v>
      </c>
      <c r="Y2" s="63">
        <v>0.67361111111111105</v>
      </c>
      <c r="Z2" s="63"/>
      <c r="AA2" s="63"/>
      <c r="AC2" s="83"/>
      <c r="AE2" s="2" t="s">
        <v>71</v>
      </c>
      <c r="AF2" s="63">
        <v>0.43055555555555558</v>
      </c>
      <c r="AG2" s="63">
        <v>0.4513888888888889</v>
      </c>
      <c r="AH2" s="63">
        <v>0.47222222222222199</v>
      </c>
      <c r="AI2" s="63">
        <v>0.49305555555555503</v>
      </c>
      <c r="AJ2" s="63">
        <v>0.51388888888888895</v>
      </c>
      <c r="AK2" s="63">
        <v>0.55555555555555602</v>
      </c>
      <c r="AL2" s="63">
        <v>0.59722222222222299</v>
      </c>
      <c r="AM2" s="63">
        <v>0.63888888888888895</v>
      </c>
      <c r="AN2" s="63">
        <v>0.68055555555555602</v>
      </c>
      <c r="AO2" s="63"/>
      <c r="AP2" s="63"/>
    </row>
    <row r="3" spans="1:42" x14ac:dyDescent="0.25">
      <c r="B3" s="2">
        <v>0</v>
      </c>
      <c r="C3" s="2">
        <v>0.5</v>
      </c>
      <c r="D3" s="2">
        <v>1</v>
      </c>
      <c r="E3" s="2">
        <v>1.5</v>
      </c>
      <c r="F3" s="2">
        <v>2</v>
      </c>
      <c r="G3" s="2">
        <v>3</v>
      </c>
      <c r="H3" s="2">
        <v>4</v>
      </c>
      <c r="I3" s="2">
        <v>5</v>
      </c>
      <c r="J3" s="2">
        <v>6</v>
      </c>
      <c r="N3" s="83"/>
      <c r="Q3" s="2">
        <v>0</v>
      </c>
      <c r="R3" s="2">
        <v>0.5</v>
      </c>
      <c r="S3" s="2">
        <v>1</v>
      </c>
      <c r="T3" s="2">
        <v>1.5</v>
      </c>
      <c r="U3" s="2">
        <v>2</v>
      </c>
      <c r="V3" s="2">
        <v>3</v>
      </c>
      <c r="W3" s="2">
        <v>4</v>
      </c>
      <c r="X3" s="2">
        <v>5</v>
      </c>
      <c r="Y3" s="2">
        <v>6</v>
      </c>
      <c r="AC3" s="83"/>
      <c r="AF3" s="2">
        <v>0</v>
      </c>
      <c r="AG3" s="2">
        <v>0.5</v>
      </c>
      <c r="AH3" s="2">
        <v>1</v>
      </c>
      <c r="AI3" s="2">
        <v>1.5</v>
      </c>
      <c r="AJ3" s="2">
        <v>2</v>
      </c>
      <c r="AK3" s="2">
        <v>3</v>
      </c>
      <c r="AL3" s="2">
        <v>4</v>
      </c>
      <c r="AM3" s="2">
        <v>5</v>
      </c>
      <c r="AN3" s="2">
        <v>6</v>
      </c>
    </row>
    <row r="4" spans="1:42" x14ac:dyDescent="0.25">
      <c r="N4" s="83"/>
      <c r="AC4" s="83"/>
    </row>
    <row r="5" spans="1:42" x14ac:dyDescent="0.25">
      <c r="A5" s="2" t="s">
        <v>104</v>
      </c>
      <c r="B5" s="2" t="s">
        <v>105</v>
      </c>
      <c r="C5" s="2" t="s">
        <v>105</v>
      </c>
      <c r="D5" s="2" t="s">
        <v>105</v>
      </c>
      <c r="E5" s="2" t="s">
        <v>105</v>
      </c>
      <c r="F5" s="2" t="s">
        <v>105</v>
      </c>
      <c r="G5" s="2" t="s">
        <v>105</v>
      </c>
      <c r="H5" s="2" t="s">
        <v>105</v>
      </c>
      <c r="I5" s="2" t="s">
        <v>105</v>
      </c>
      <c r="J5" s="2" t="s">
        <v>105</v>
      </c>
      <c r="N5" s="83"/>
      <c r="P5" s="2" t="s">
        <v>104</v>
      </c>
      <c r="Q5" s="2" t="s">
        <v>105</v>
      </c>
      <c r="R5" s="2" t="s">
        <v>105</v>
      </c>
      <c r="S5" s="2" t="s">
        <v>105</v>
      </c>
      <c r="T5" s="2" t="s">
        <v>105</v>
      </c>
      <c r="U5" s="2" t="s">
        <v>105</v>
      </c>
      <c r="V5" s="2" t="s">
        <v>105</v>
      </c>
      <c r="W5" s="2" t="s">
        <v>105</v>
      </c>
      <c r="X5" s="2" t="s">
        <v>105</v>
      </c>
      <c r="Y5" s="2" t="s">
        <v>105</v>
      </c>
      <c r="AC5" s="83"/>
      <c r="AE5" s="2" t="s">
        <v>104</v>
      </c>
      <c r="AF5" s="2" t="s">
        <v>105</v>
      </c>
      <c r="AG5" s="2" t="s">
        <v>105</v>
      </c>
      <c r="AH5" s="2" t="s">
        <v>105</v>
      </c>
      <c r="AI5" s="2" t="s">
        <v>105</v>
      </c>
      <c r="AJ5" s="2" t="s">
        <v>105</v>
      </c>
      <c r="AK5" s="2" t="s">
        <v>105</v>
      </c>
      <c r="AL5" s="2" t="s">
        <v>105</v>
      </c>
      <c r="AM5" s="2" t="s">
        <v>105</v>
      </c>
      <c r="AN5" s="2" t="s">
        <v>105</v>
      </c>
    </row>
    <row r="6" spans="1:42" x14ac:dyDescent="0.25">
      <c r="A6" s="2">
        <v>190</v>
      </c>
      <c r="B6" s="2">
        <v>1.615</v>
      </c>
      <c r="C6" s="2">
        <v>3.25</v>
      </c>
      <c r="D6" s="2">
        <v>3.7160000000000002</v>
      </c>
      <c r="E6" s="2">
        <v>2.3769999999999998</v>
      </c>
      <c r="F6" s="2">
        <v>3.8559999999999999</v>
      </c>
      <c r="G6" s="2">
        <v>3.6019999999999999</v>
      </c>
      <c r="H6" s="2">
        <v>3.6960000000000002</v>
      </c>
      <c r="I6" s="2">
        <v>3.71</v>
      </c>
      <c r="J6" s="2">
        <v>2.4689999999999999</v>
      </c>
      <c r="N6" s="83"/>
      <c r="P6" s="2">
        <v>190</v>
      </c>
      <c r="Q6" s="2">
        <v>3.073</v>
      </c>
      <c r="R6" s="2">
        <v>1.016</v>
      </c>
      <c r="S6" s="2">
        <v>3.5030000000000001</v>
      </c>
      <c r="T6" s="2">
        <v>3.4260000000000002</v>
      </c>
      <c r="U6" s="2">
        <v>2.0569999999999999</v>
      </c>
      <c r="V6" s="2">
        <v>1.6910000000000001</v>
      </c>
      <c r="W6" s="2">
        <v>2.0680000000000001</v>
      </c>
      <c r="X6" s="2">
        <v>4</v>
      </c>
      <c r="Y6" s="2">
        <v>4</v>
      </c>
      <c r="AC6" s="83"/>
      <c r="AE6" s="2">
        <v>190</v>
      </c>
      <c r="AF6" s="2">
        <v>2.9710000000000001</v>
      </c>
      <c r="AG6" s="2">
        <v>3.57</v>
      </c>
      <c r="AH6" s="2">
        <v>3.74</v>
      </c>
      <c r="AI6" s="2">
        <v>3.8420000000000001</v>
      </c>
      <c r="AJ6" s="2">
        <v>3.8530000000000002</v>
      </c>
      <c r="AK6" s="2">
        <v>3.677</v>
      </c>
      <c r="AL6" s="2">
        <v>4</v>
      </c>
      <c r="AM6" s="2">
        <v>4</v>
      </c>
      <c r="AN6" s="2">
        <v>4</v>
      </c>
    </row>
    <row r="7" spans="1:42" x14ac:dyDescent="0.25">
      <c r="A7" s="2">
        <v>191</v>
      </c>
      <c r="B7" s="2">
        <v>1.4750000000000001</v>
      </c>
      <c r="C7" s="2">
        <v>3.448</v>
      </c>
      <c r="D7" s="2">
        <v>3.5830000000000002</v>
      </c>
      <c r="E7" s="2">
        <v>3.4489999999999998</v>
      </c>
      <c r="F7" s="2">
        <v>3.6890000000000001</v>
      </c>
      <c r="G7" s="2">
        <v>3.4180000000000001</v>
      </c>
      <c r="H7" s="2">
        <v>3.0920000000000001</v>
      </c>
      <c r="I7" s="2">
        <v>3.2250000000000001</v>
      </c>
      <c r="J7" s="2">
        <v>4</v>
      </c>
      <c r="N7" s="83"/>
      <c r="P7" s="2">
        <v>191</v>
      </c>
      <c r="Q7" s="2">
        <v>2.6589999999999998</v>
      </c>
      <c r="R7" s="2">
        <v>3.0190000000000001</v>
      </c>
      <c r="S7" s="2">
        <v>3.3</v>
      </c>
      <c r="T7" s="2">
        <v>2.758</v>
      </c>
      <c r="U7" s="2">
        <v>2.9129999999999998</v>
      </c>
      <c r="V7" s="2">
        <v>3.3860000000000001</v>
      </c>
      <c r="W7" s="2">
        <v>2.4359999999999999</v>
      </c>
      <c r="X7" s="2">
        <v>3.6880000000000002</v>
      </c>
      <c r="Y7" s="2">
        <v>3.234</v>
      </c>
      <c r="AC7" s="83"/>
      <c r="AE7" s="2">
        <v>191</v>
      </c>
      <c r="AF7" s="2">
        <v>2.75</v>
      </c>
      <c r="AG7" s="2">
        <v>3.3660000000000001</v>
      </c>
      <c r="AH7" s="2">
        <v>3.74</v>
      </c>
      <c r="AI7" s="2">
        <v>3.8580000000000001</v>
      </c>
      <c r="AJ7" s="2">
        <v>3.722</v>
      </c>
      <c r="AK7" s="2">
        <v>4</v>
      </c>
      <c r="AL7" s="2">
        <v>3.0739999999999998</v>
      </c>
      <c r="AM7" s="2">
        <v>3.875</v>
      </c>
      <c r="AN7" s="2">
        <v>4</v>
      </c>
    </row>
    <row r="8" spans="1:42" x14ac:dyDescent="0.25">
      <c r="A8" s="2">
        <v>192</v>
      </c>
      <c r="B8" s="2">
        <v>2.1469999999999998</v>
      </c>
      <c r="C8" s="2">
        <v>3.5779999999999998</v>
      </c>
      <c r="D8" s="2">
        <v>3.5619999999999998</v>
      </c>
      <c r="E8" s="2">
        <v>3.427</v>
      </c>
      <c r="F8" s="2">
        <v>3.8460000000000001</v>
      </c>
      <c r="G8" s="2">
        <v>3.875</v>
      </c>
      <c r="H8" s="2">
        <v>3.7280000000000002</v>
      </c>
      <c r="I8" s="2">
        <v>3.8330000000000002</v>
      </c>
      <c r="J8" s="2">
        <v>4</v>
      </c>
      <c r="N8" s="83"/>
      <c r="P8" s="2">
        <v>192</v>
      </c>
      <c r="Q8" s="2">
        <v>2.3450000000000002</v>
      </c>
      <c r="R8" s="2">
        <v>2.552</v>
      </c>
      <c r="S8" s="2">
        <v>2.9529999999999998</v>
      </c>
      <c r="T8" s="2">
        <v>3.0960000000000001</v>
      </c>
      <c r="U8" s="2">
        <v>2.948</v>
      </c>
      <c r="V8" s="2">
        <v>2.6160000000000001</v>
      </c>
      <c r="W8" s="2">
        <v>2.9780000000000002</v>
      </c>
      <c r="X8" s="2">
        <v>3.0880000000000001</v>
      </c>
      <c r="Y8" s="2">
        <v>2.6120000000000001</v>
      </c>
      <c r="AC8" s="83"/>
      <c r="AE8" s="2">
        <v>192</v>
      </c>
      <c r="AF8" s="2">
        <v>3.3759999999999999</v>
      </c>
      <c r="AG8" s="2">
        <v>3.3690000000000002</v>
      </c>
      <c r="AH8" s="2">
        <v>3.8519999999999999</v>
      </c>
      <c r="AI8" s="2">
        <v>3.742</v>
      </c>
      <c r="AJ8" s="2">
        <v>4</v>
      </c>
      <c r="AK8" s="2">
        <v>3.7269999999999999</v>
      </c>
      <c r="AL8" s="2">
        <v>3.8410000000000002</v>
      </c>
      <c r="AM8" s="2">
        <v>4</v>
      </c>
      <c r="AN8" s="2">
        <v>4</v>
      </c>
    </row>
    <row r="9" spans="1:42" x14ac:dyDescent="0.25">
      <c r="A9" s="2">
        <v>193</v>
      </c>
      <c r="B9" s="2">
        <v>2.19</v>
      </c>
      <c r="C9" s="2">
        <v>2.6560000000000001</v>
      </c>
      <c r="D9" s="2">
        <v>3.532</v>
      </c>
      <c r="E9" s="2">
        <v>2.9670000000000001</v>
      </c>
      <c r="F9" s="2">
        <v>3.5449999999999999</v>
      </c>
      <c r="G9" s="2">
        <v>3.7069999999999999</v>
      </c>
      <c r="H9" s="2">
        <v>3.4039999999999999</v>
      </c>
      <c r="I9" s="2">
        <v>4</v>
      </c>
      <c r="J9" s="2">
        <v>3.8340000000000001</v>
      </c>
      <c r="N9" s="83"/>
      <c r="P9" s="2">
        <v>193</v>
      </c>
      <c r="Q9" s="2">
        <v>2.6</v>
      </c>
      <c r="R9" s="2">
        <v>2.8620000000000001</v>
      </c>
      <c r="S9" s="2">
        <v>2.31</v>
      </c>
      <c r="T9" s="2">
        <v>3.0019999999999998</v>
      </c>
      <c r="U9" s="2">
        <v>2.9889999999999999</v>
      </c>
      <c r="V9" s="2">
        <v>3.08</v>
      </c>
      <c r="W9" s="2">
        <v>3.24</v>
      </c>
      <c r="X9" s="2">
        <v>2.9249999999999998</v>
      </c>
      <c r="Y9" s="2">
        <v>2.13</v>
      </c>
      <c r="AC9" s="83"/>
      <c r="AE9" s="2">
        <v>193</v>
      </c>
      <c r="AF9" s="2">
        <v>3.1419999999999999</v>
      </c>
      <c r="AG9" s="2">
        <v>2.9350000000000001</v>
      </c>
      <c r="AH9" s="2">
        <v>3.72</v>
      </c>
      <c r="AI9" s="2">
        <v>3.8580000000000001</v>
      </c>
      <c r="AJ9" s="2">
        <v>3.4460000000000002</v>
      </c>
      <c r="AK9" s="2">
        <v>3.41</v>
      </c>
      <c r="AL9" s="2">
        <v>3.863</v>
      </c>
      <c r="AM9" s="2">
        <v>4</v>
      </c>
      <c r="AN9" s="2">
        <v>4</v>
      </c>
    </row>
    <row r="10" spans="1:42" x14ac:dyDescent="0.25">
      <c r="A10" s="2">
        <v>194</v>
      </c>
      <c r="B10" s="2">
        <v>2.1589999999999998</v>
      </c>
      <c r="C10" s="2">
        <v>3.1070000000000002</v>
      </c>
      <c r="D10" s="2">
        <v>3.2589999999999999</v>
      </c>
      <c r="E10" s="2">
        <v>3.5760000000000001</v>
      </c>
      <c r="F10" s="2">
        <v>3.68</v>
      </c>
      <c r="G10" s="2">
        <v>3.8490000000000002</v>
      </c>
      <c r="H10" s="2">
        <v>3.4119999999999999</v>
      </c>
      <c r="I10" s="2">
        <v>3.3260000000000001</v>
      </c>
      <c r="J10" s="2">
        <v>4</v>
      </c>
      <c r="N10" s="83"/>
      <c r="P10" s="2">
        <v>194</v>
      </c>
      <c r="Q10" s="2">
        <v>2.762</v>
      </c>
      <c r="R10" s="2">
        <v>2.157</v>
      </c>
      <c r="S10" s="2">
        <v>2.7469999999999999</v>
      </c>
      <c r="T10" s="2">
        <v>2.367</v>
      </c>
      <c r="U10" s="2">
        <v>3.43</v>
      </c>
      <c r="V10" s="2">
        <v>2.6509999999999998</v>
      </c>
      <c r="W10" s="2">
        <v>2.4790000000000001</v>
      </c>
      <c r="X10" s="2">
        <v>3.246</v>
      </c>
      <c r="Y10" s="2">
        <v>3.1789999999999998</v>
      </c>
      <c r="AC10" s="83"/>
      <c r="AE10" s="2">
        <v>194</v>
      </c>
      <c r="AF10" s="2">
        <v>2.3479999999999999</v>
      </c>
      <c r="AG10" s="2">
        <v>2.6320000000000001</v>
      </c>
      <c r="AH10" s="2">
        <v>3.556</v>
      </c>
      <c r="AI10" s="2">
        <v>4</v>
      </c>
      <c r="AJ10" s="2">
        <v>3.7029999999999998</v>
      </c>
      <c r="AK10" s="2">
        <v>3.532</v>
      </c>
      <c r="AL10" s="2">
        <v>3.843</v>
      </c>
      <c r="AM10" s="2">
        <v>4</v>
      </c>
      <c r="AN10" s="2">
        <v>3.3769999999999998</v>
      </c>
    </row>
    <row r="11" spans="1:42" x14ac:dyDescent="0.25">
      <c r="A11" s="2">
        <v>195</v>
      </c>
      <c r="B11" s="2">
        <v>2.1749999999999998</v>
      </c>
      <c r="C11" s="2">
        <v>3.3769999999999998</v>
      </c>
      <c r="D11" s="2">
        <v>3.4060000000000001</v>
      </c>
      <c r="E11" s="2">
        <v>2.7909999999999999</v>
      </c>
      <c r="F11" s="2">
        <v>3.4169999999999998</v>
      </c>
      <c r="G11" s="2">
        <v>3.8620000000000001</v>
      </c>
      <c r="H11" s="2">
        <v>3.6760000000000002</v>
      </c>
      <c r="I11" s="2">
        <v>3.3359999999999999</v>
      </c>
      <c r="J11" s="2">
        <v>3.8780000000000001</v>
      </c>
      <c r="N11" s="83"/>
      <c r="P11" s="2">
        <v>195</v>
      </c>
      <c r="Q11" s="2">
        <v>2.2810000000000001</v>
      </c>
      <c r="R11" s="2">
        <v>2.0350000000000001</v>
      </c>
      <c r="S11" s="2">
        <v>2.2970000000000002</v>
      </c>
      <c r="T11" s="2">
        <v>3.0190000000000001</v>
      </c>
      <c r="U11" s="2">
        <v>2.2130000000000001</v>
      </c>
      <c r="V11" s="2">
        <v>2.38</v>
      </c>
      <c r="W11" s="2">
        <v>2.1539999999999999</v>
      </c>
      <c r="X11" s="2">
        <v>1.992</v>
      </c>
      <c r="Y11" s="2">
        <v>3.1320000000000001</v>
      </c>
      <c r="AC11" s="83"/>
      <c r="AE11" s="2">
        <v>195</v>
      </c>
      <c r="AF11" s="2">
        <v>2.5379999999999998</v>
      </c>
      <c r="AG11" s="2">
        <v>2.7839999999999998</v>
      </c>
      <c r="AH11" s="2">
        <v>3.4119999999999999</v>
      </c>
      <c r="AI11" s="2">
        <v>3.8769999999999998</v>
      </c>
      <c r="AJ11" s="2">
        <v>3.8519999999999999</v>
      </c>
      <c r="AK11" s="2">
        <v>3.7069999999999999</v>
      </c>
      <c r="AL11" s="2">
        <v>4</v>
      </c>
      <c r="AM11" s="2">
        <v>4</v>
      </c>
      <c r="AN11" s="2">
        <v>3.7050000000000001</v>
      </c>
    </row>
    <row r="12" spans="1:42" hidden="1" x14ac:dyDescent="0.25">
      <c r="A12" s="2">
        <v>196</v>
      </c>
      <c r="B12" s="2">
        <v>2.1880000000000002</v>
      </c>
      <c r="C12" s="2">
        <v>3.512</v>
      </c>
      <c r="D12" s="2">
        <v>3.0760000000000001</v>
      </c>
      <c r="E12" s="2">
        <v>3.605</v>
      </c>
      <c r="F12" s="2">
        <v>3.8639999999999999</v>
      </c>
      <c r="G12" s="2">
        <v>3.57</v>
      </c>
      <c r="H12" s="2">
        <v>3.089</v>
      </c>
      <c r="I12" s="2">
        <v>3.3769999999999998</v>
      </c>
      <c r="J12" s="2">
        <v>4</v>
      </c>
      <c r="N12" s="83"/>
      <c r="P12" s="2">
        <v>196</v>
      </c>
      <c r="Q12" s="2">
        <v>2.2290000000000001</v>
      </c>
      <c r="R12" s="2">
        <v>1.8220000000000001</v>
      </c>
      <c r="S12" s="2">
        <v>2.5419999999999998</v>
      </c>
      <c r="T12" s="2">
        <v>2.8</v>
      </c>
      <c r="U12" s="2">
        <v>2.3410000000000002</v>
      </c>
      <c r="V12" s="2">
        <v>3.1259999999999999</v>
      </c>
      <c r="W12" s="2">
        <v>2.54</v>
      </c>
      <c r="X12" s="2">
        <v>3.0059999999999998</v>
      </c>
      <c r="Y12" s="2">
        <v>2.9</v>
      </c>
      <c r="AC12" s="83"/>
      <c r="AE12" s="2">
        <v>196</v>
      </c>
      <c r="AF12" s="2">
        <v>2.9870000000000001</v>
      </c>
      <c r="AG12" s="2">
        <v>3.1520000000000001</v>
      </c>
      <c r="AH12" s="2">
        <v>3.4049999999999998</v>
      </c>
      <c r="AI12" s="2">
        <v>3.4649999999999999</v>
      </c>
      <c r="AJ12" s="2">
        <v>3.8730000000000002</v>
      </c>
      <c r="AK12" s="2">
        <v>3.7109999999999999</v>
      </c>
      <c r="AL12" s="2">
        <v>3.8580000000000001</v>
      </c>
      <c r="AM12" s="2">
        <v>3.8519999999999999</v>
      </c>
      <c r="AN12" s="2">
        <v>4</v>
      </c>
    </row>
    <row r="13" spans="1:42" hidden="1" x14ac:dyDescent="0.25">
      <c r="A13" s="2">
        <v>197</v>
      </c>
      <c r="B13" s="2">
        <v>1.8080000000000001</v>
      </c>
      <c r="C13" s="2">
        <v>2.581</v>
      </c>
      <c r="D13" s="2">
        <v>3.153</v>
      </c>
      <c r="E13" s="2">
        <v>3.2989999999999999</v>
      </c>
      <c r="F13" s="2">
        <v>3.0529999999999999</v>
      </c>
      <c r="G13" s="2">
        <v>3.1930000000000001</v>
      </c>
      <c r="H13" s="2">
        <v>3.464</v>
      </c>
      <c r="I13" s="2">
        <v>3.133</v>
      </c>
      <c r="J13" s="2">
        <v>3.8839999999999999</v>
      </c>
      <c r="N13" s="83"/>
      <c r="P13" s="2">
        <v>197</v>
      </c>
      <c r="Q13" s="2">
        <v>2.08</v>
      </c>
      <c r="R13" s="2">
        <v>2.1859999999999999</v>
      </c>
      <c r="S13" s="2">
        <v>2.3420000000000001</v>
      </c>
      <c r="T13" s="2">
        <v>2.2450000000000001</v>
      </c>
      <c r="U13" s="2">
        <v>2.9249999999999998</v>
      </c>
      <c r="V13" s="2">
        <v>2.2389999999999999</v>
      </c>
      <c r="W13" s="2">
        <v>1.8149999999999999</v>
      </c>
      <c r="X13" s="2">
        <v>2.7909999999999999</v>
      </c>
      <c r="Y13" s="2">
        <v>3.3029999999999999</v>
      </c>
      <c r="AC13" s="83"/>
      <c r="AE13" s="2">
        <v>197</v>
      </c>
      <c r="AF13" s="2">
        <v>2.8149999999999999</v>
      </c>
      <c r="AG13" s="2">
        <v>3.1190000000000002</v>
      </c>
      <c r="AH13" s="2">
        <v>3.4239999999999999</v>
      </c>
      <c r="AI13" s="2">
        <v>3.8479999999999999</v>
      </c>
      <c r="AJ13" s="2">
        <v>3.7010000000000001</v>
      </c>
      <c r="AK13" s="2">
        <v>3.6030000000000002</v>
      </c>
      <c r="AL13" s="2">
        <v>3.4689999999999999</v>
      </c>
      <c r="AM13" s="2">
        <v>3.86</v>
      </c>
      <c r="AN13" s="2">
        <v>3.5619999999999998</v>
      </c>
    </row>
    <row r="14" spans="1:42" hidden="1" x14ac:dyDescent="0.25">
      <c r="A14" s="2">
        <v>198</v>
      </c>
      <c r="B14" s="2">
        <v>2.0070000000000001</v>
      </c>
      <c r="C14" s="2">
        <v>1.7150000000000001</v>
      </c>
      <c r="D14" s="2">
        <v>2.609</v>
      </c>
      <c r="E14" s="2">
        <v>3.4239999999999999</v>
      </c>
      <c r="F14" s="2">
        <v>2.6749999999999998</v>
      </c>
      <c r="G14" s="2">
        <v>3.4020000000000001</v>
      </c>
      <c r="H14" s="2">
        <v>2.448</v>
      </c>
      <c r="I14" s="2">
        <v>3.855</v>
      </c>
      <c r="J14" s="2">
        <v>3.5739999999999998</v>
      </c>
      <c r="N14" s="83"/>
      <c r="P14" s="2">
        <v>198</v>
      </c>
      <c r="Q14" s="2">
        <v>1.2410000000000001</v>
      </c>
      <c r="R14" s="2">
        <v>1.784</v>
      </c>
      <c r="S14" s="2">
        <v>2.7570000000000001</v>
      </c>
      <c r="T14" s="2">
        <v>2.6970000000000001</v>
      </c>
      <c r="U14" s="2">
        <v>2.5619999999999998</v>
      </c>
      <c r="V14" s="2">
        <v>2.6139999999999999</v>
      </c>
      <c r="W14" s="2">
        <v>2.5680000000000001</v>
      </c>
      <c r="X14" s="2">
        <v>1.9590000000000001</v>
      </c>
      <c r="Y14" s="2">
        <v>2.528</v>
      </c>
      <c r="AC14" s="83"/>
      <c r="AE14" s="2">
        <v>198</v>
      </c>
      <c r="AF14" s="2">
        <v>2.0790000000000002</v>
      </c>
      <c r="AG14" s="2">
        <v>2.234</v>
      </c>
      <c r="AH14" s="2">
        <v>3.2490000000000001</v>
      </c>
      <c r="AI14" s="2">
        <v>3.1429999999999998</v>
      </c>
      <c r="AJ14" s="2">
        <v>4</v>
      </c>
      <c r="AK14" s="2">
        <v>3.718</v>
      </c>
      <c r="AL14" s="2">
        <v>3.7189999999999999</v>
      </c>
      <c r="AM14" s="2">
        <v>4</v>
      </c>
      <c r="AN14" s="2">
        <v>4</v>
      </c>
    </row>
    <row r="15" spans="1:42" hidden="1" x14ac:dyDescent="0.25">
      <c r="A15" s="2">
        <v>199</v>
      </c>
      <c r="B15" s="2">
        <v>0.79400000000000004</v>
      </c>
      <c r="C15" s="2">
        <v>1.7929999999999999</v>
      </c>
      <c r="D15" s="2">
        <v>3.22</v>
      </c>
      <c r="E15" s="2">
        <v>2.718</v>
      </c>
      <c r="F15" s="2">
        <v>3.544</v>
      </c>
      <c r="G15" s="2">
        <v>2.8330000000000002</v>
      </c>
      <c r="H15" s="2">
        <v>2.6</v>
      </c>
      <c r="I15" s="2">
        <v>2.8490000000000002</v>
      </c>
      <c r="J15" s="2">
        <v>2.8450000000000002</v>
      </c>
      <c r="N15" s="83"/>
      <c r="P15" s="2">
        <v>199</v>
      </c>
      <c r="Q15" s="2">
        <v>1.07</v>
      </c>
      <c r="R15" s="2">
        <v>1.8220000000000001</v>
      </c>
      <c r="S15" s="2">
        <v>0.95899999999999996</v>
      </c>
      <c r="T15" s="2">
        <v>2.198</v>
      </c>
      <c r="U15" s="2">
        <v>1.5920000000000001</v>
      </c>
      <c r="V15" s="2">
        <v>1.649</v>
      </c>
      <c r="W15" s="2">
        <v>1.6140000000000001</v>
      </c>
      <c r="X15" s="2">
        <v>2.5070000000000001</v>
      </c>
      <c r="Y15" s="2">
        <v>2.1760000000000002</v>
      </c>
      <c r="AC15" s="83"/>
      <c r="AE15" s="2">
        <v>199</v>
      </c>
      <c r="AF15" s="2">
        <v>1.274</v>
      </c>
      <c r="AG15" s="2">
        <v>2.1549999999999998</v>
      </c>
      <c r="AH15" s="2">
        <v>3.57</v>
      </c>
      <c r="AI15" s="2">
        <v>3.0390000000000001</v>
      </c>
      <c r="AJ15" s="2">
        <v>3.4359999999999999</v>
      </c>
      <c r="AK15" s="2">
        <v>3.4260000000000002</v>
      </c>
      <c r="AL15" s="2">
        <v>3.7130000000000001</v>
      </c>
      <c r="AM15" s="2">
        <v>3.871</v>
      </c>
      <c r="AN15" s="2">
        <v>4</v>
      </c>
    </row>
    <row r="16" spans="1:42" hidden="1" x14ac:dyDescent="0.25">
      <c r="A16" s="2">
        <v>200</v>
      </c>
      <c r="B16" s="2">
        <v>0.32300000000000001</v>
      </c>
      <c r="C16" s="2">
        <v>1.2190000000000001</v>
      </c>
      <c r="D16" s="2">
        <v>1.1950000000000001</v>
      </c>
      <c r="E16" s="2">
        <v>1.405</v>
      </c>
      <c r="F16" s="2">
        <v>1.4219999999999999</v>
      </c>
      <c r="G16" s="2">
        <v>2.2160000000000002</v>
      </c>
      <c r="H16" s="2">
        <v>1.37</v>
      </c>
      <c r="I16" s="2">
        <v>1.67</v>
      </c>
      <c r="J16" s="2">
        <v>2.8330000000000002</v>
      </c>
      <c r="N16" s="83"/>
      <c r="P16" s="2">
        <v>200</v>
      </c>
      <c r="Q16" s="2">
        <v>0.442</v>
      </c>
      <c r="R16" s="2">
        <v>0.70899999999999996</v>
      </c>
      <c r="S16" s="2">
        <v>0.76</v>
      </c>
      <c r="T16" s="2">
        <v>1.238</v>
      </c>
      <c r="U16" s="2">
        <v>0.84499999999999997</v>
      </c>
      <c r="V16" s="2">
        <v>1.1659999999999999</v>
      </c>
      <c r="W16" s="2">
        <v>1.0209999999999999</v>
      </c>
      <c r="X16" s="2">
        <v>1.413</v>
      </c>
      <c r="Y16" s="2">
        <v>1.2569999999999999</v>
      </c>
      <c r="AC16" s="83"/>
      <c r="AE16" s="2">
        <v>200</v>
      </c>
      <c r="AF16" s="2">
        <v>0.79500000000000004</v>
      </c>
      <c r="AG16" s="2">
        <v>1.63</v>
      </c>
      <c r="AH16" s="2">
        <v>2.9380000000000002</v>
      </c>
      <c r="AI16" s="2">
        <v>2.3820000000000001</v>
      </c>
      <c r="AJ16" s="2">
        <v>2.996</v>
      </c>
      <c r="AK16" s="2">
        <v>3.3370000000000002</v>
      </c>
      <c r="AL16" s="2">
        <v>3.2890000000000001</v>
      </c>
      <c r="AM16" s="2">
        <v>3.5430000000000001</v>
      </c>
      <c r="AN16" s="2">
        <v>3.1179999999999999</v>
      </c>
    </row>
    <row r="17" spans="1:40" hidden="1" x14ac:dyDescent="0.25">
      <c r="A17" s="2">
        <v>201</v>
      </c>
      <c r="B17" s="2">
        <v>0.26900000000000002</v>
      </c>
      <c r="C17" s="2">
        <v>0.56200000000000006</v>
      </c>
      <c r="D17" s="2">
        <v>0.64300000000000002</v>
      </c>
      <c r="E17" s="2">
        <v>0.72099999999999997</v>
      </c>
      <c r="F17" s="2">
        <v>0.86799999999999999</v>
      </c>
      <c r="G17" s="2">
        <v>0.65900000000000003</v>
      </c>
      <c r="H17" s="2">
        <v>1.173</v>
      </c>
      <c r="I17" s="2">
        <v>0.88</v>
      </c>
      <c r="J17" s="2">
        <v>1.222</v>
      </c>
      <c r="N17" s="83"/>
      <c r="P17" s="2">
        <v>201</v>
      </c>
      <c r="Q17" s="2">
        <v>0.30099999999999999</v>
      </c>
      <c r="R17" s="2">
        <v>0.56699999999999995</v>
      </c>
      <c r="S17" s="2">
        <v>0.52900000000000003</v>
      </c>
      <c r="T17" s="2">
        <v>0.495</v>
      </c>
      <c r="U17" s="2">
        <v>0.43</v>
      </c>
      <c r="V17" s="2">
        <v>0.47799999999999998</v>
      </c>
      <c r="W17" s="2">
        <v>0.501</v>
      </c>
      <c r="X17" s="2">
        <v>0.53600000000000003</v>
      </c>
      <c r="Y17" s="2">
        <v>0.58299999999999996</v>
      </c>
      <c r="AC17" s="83"/>
      <c r="AE17" s="2">
        <v>201</v>
      </c>
      <c r="AF17" s="2">
        <v>0.60699999999999998</v>
      </c>
      <c r="AG17" s="2">
        <v>0.79200000000000004</v>
      </c>
      <c r="AH17" s="2">
        <v>1.5660000000000001</v>
      </c>
      <c r="AI17" s="2">
        <v>1.4770000000000001</v>
      </c>
      <c r="AJ17" s="2">
        <v>1.369</v>
      </c>
      <c r="AK17" s="2">
        <v>1.621</v>
      </c>
      <c r="AL17" s="2">
        <v>1.9650000000000001</v>
      </c>
      <c r="AM17" s="2">
        <v>2.1869999999999998</v>
      </c>
      <c r="AN17" s="2">
        <v>2.665</v>
      </c>
    </row>
    <row r="18" spans="1:40" hidden="1" x14ac:dyDescent="0.25">
      <c r="A18" s="2">
        <v>202</v>
      </c>
      <c r="B18" s="2">
        <v>0.32100000000000001</v>
      </c>
      <c r="C18" s="2">
        <v>0.51900000000000002</v>
      </c>
      <c r="D18" s="2">
        <v>0.55900000000000005</v>
      </c>
      <c r="E18" s="2">
        <v>0.59</v>
      </c>
      <c r="F18" s="2">
        <v>0.61499999999999999</v>
      </c>
      <c r="G18" s="2">
        <v>0.61199999999999999</v>
      </c>
      <c r="H18" s="2">
        <v>0.66400000000000003</v>
      </c>
      <c r="I18" s="2">
        <v>0.65400000000000003</v>
      </c>
      <c r="J18" s="2">
        <v>0.77700000000000002</v>
      </c>
      <c r="N18" s="83"/>
      <c r="P18" s="2">
        <v>202</v>
      </c>
      <c r="Q18" s="2">
        <v>0.32600000000000001</v>
      </c>
      <c r="R18" s="2">
        <v>0.45400000000000001</v>
      </c>
      <c r="S18" s="2">
        <v>0.435</v>
      </c>
      <c r="T18" s="2">
        <v>0.43099999999999999</v>
      </c>
      <c r="U18" s="2">
        <v>0.40300000000000002</v>
      </c>
      <c r="V18" s="2">
        <v>0.39900000000000002</v>
      </c>
      <c r="W18" s="2">
        <v>0.44500000000000001</v>
      </c>
      <c r="X18" s="2">
        <v>0.42899999999999999</v>
      </c>
      <c r="Y18" s="2">
        <v>0.46700000000000003</v>
      </c>
      <c r="AC18" s="83"/>
      <c r="AE18" s="2">
        <v>202</v>
      </c>
      <c r="AF18" s="2">
        <v>0.53800000000000003</v>
      </c>
      <c r="AG18" s="2">
        <v>0.70199999999999996</v>
      </c>
      <c r="AH18" s="2">
        <v>0.84299999999999997</v>
      </c>
      <c r="AI18" s="2">
        <v>0.86199999999999999</v>
      </c>
      <c r="AJ18" s="2">
        <v>1.069</v>
      </c>
      <c r="AK18" s="2">
        <v>0.98299999999999998</v>
      </c>
      <c r="AL18" s="2">
        <v>1.2270000000000001</v>
      </c>
      <c r="AM18" s="2">
        <v>1.3029999999999999</v>
      </c>
      <c r="AN18" s="2">
        <v>1.671</v>
      </c>
    </row>
    <row r="19" spans="1:40" hidden="1" x14ac:dyDescent="0.25">
      <c r="A19" s="2">
        <v>203</v>
      </c>
      <c r="B19" s="2">
        <v>0.38700000000000001</v>
      </c>
      <c r="C19" s="2">
        <v>0.55700000000000005</v>
      </c>
      <c r="D19" s="2">
        <v>0.57199999999999995</v>
      </c>
      <c r="E19" s="2">
        <v>0.60299999999999998</v>
      </c>
      <c r="F19" s="2">
        <v>0.61099999999999999</v>
      </c>
      <c r="G19" s="2">
        <v>0.65200000000000002</v>
      </c>
      <c r="H19" s="2">
        <v>0.65100000000000002</v>
      </c>
      <c r="I19" s="2">
        <v>0.67100000000000004</v>
      </c>
      <c r="J19" s="2">
        <v>0.70099999999999996</v>
      </c>
      <c r="N19" s="83"/>
      <c r="P19" s="2">
        <v>203</v>
      </c>
      <c r="Q19" s="2">
        <v>0.372</v>
      </c>
      <c r="R19" s="2">
        <v>0.48599999999999999</v>
      </c>
      <c r="S19" s="2">
        <v>0.44700000000000001</v>
      </c>
      <c r="T19" s="2">
        <v>0.432</v>
      </c>
      <c r="U19" s="2">
        <v>0.40699999999999997</v>
      </c>
      <c r="V19" s="2">
        <v>0.40600000000000003</v>
      </c>
      <c r="W19" s="2">
        <v>0.40400000000000003</v>
      </c>
      <c r="X19" s="2">
        <v>0.44500000000000001</v>
      </c>
      <c r="Y19" s="2">
        <v>0.46</v>
      </c>
      <c r="AC19" s="83"/>
      <c r="AE19" s="2">
        <v>203</v>
      </c>
      <c r="AF19" s="2">
        <v>0.58099999999999996</v>
      </c>
      <c r="AG19" s="2">
        <v>0.76400000000000001</v>
      </c>
      <c r="AH19" s="2">
        <v>0.81599999999999995</v>
      </c>
      <c r="AI19" s="2">
        <v>0.82699999999999996</v>
      </c>
      <c r="AJ19" s="2">
        <v>0.874</v>
      </c>
      <c r="AK19" s="2">
        <v>0.90300000000000002</v>
      </c>
      <c r="AL19" s="2">
        <v>0.95599999999999996</v>
      </c>
      <c r="AM19" s="2">
        <v>0.97299999999999998</v>
      </c>
      <c r="AN19" s="2">
        <v>0.998</v>
      </c>
    </row>
    <row r="20" spans="1:40" hidden="1" x14ac:dyDescent="0.25">
      <c r="A20" s="2">
        <v>204</v>
      </c>
      <c r="B20" s="2">
        <v>0.504</v>
      </c>
      <c r="C20" s="2">
        <v>0.65</v>
      </c>
      <c r="D20" s="2">
        <v>0.66100000000000003</v>
      </c>
      <c r="E20" s="2">
        <v>0.68300000000000005</v>
      </c>
      <c r="F20" s="2">
        <v>0.69099999999999995</v>
      </c>
      <c r="G20" s="2">
        <v>0.70599999999999996</v>
      </c>
      <c r="H20" s="2">
        <v>0.71799999999999997</v>
      </c>
      <c r="I20" s="2">
        <v>0.72799999999999998</v>
      </c>
      <c r="J20" s="2">
        <v>0.755</v>
      </c>
      <c r="N20" s="83"/>
      <c r="P20" s="2">
        <v>204</v>
      </c>
      <c r="Q20" s="2">
        <v>0.45400000000000001</v>
      </c>
      <c r="R20" s="2">
        <v>0.55200000000000005</v>
      </c>
      <c r="S20" s="2">
        <v>0.51300000000000001</v>
      </c>
      <c r="T20" s="2">
        <v>0.48299999999999998</v>
      </c>
      <c r="U20" s="2">
        <v>0.46600000000000003</v>
      </c>
      <c r="V20" s="2">
        <v>0.45200000000000001</v>
      </c>
      <c r="W20" s="2">
        <v>0.45700000000000002</v>
      </c>
      <c r="X20" s="2">
        <v>0.48399999999999999</v>
      </c>
      <c r="Y20" s="2">
        <v>0.49</v>
      </c>
      <c r="AC20" s="83"/>
      <c r="AE20" s="2">
        <v>204</v>
      </c>
      <c r="AF20" s="2">
        <v>0.68300000000000005</v>
      </c>
      <c r="AG20" s="2">
        <v>0.82299999999999995</v>
      </c>
      <c r="AH20" s="2">
        <v>0.89600000000000002</v>
      </c>
      <c r="AI20" s="2">
        <v>0.89800000000000002</v>
      </c>
      <c r="AJ20" s="2">
        <v>0.93500000000000005</v>
      </c>
      <c r="AK20" s="2">
        <v>0.95799999999999996</v>
      </c>
      <c r="AL20" s="2">
        <v>0.995</v>
      </c>
      <c r="AM20" s="2">
        <v>1.0089999999999999</v>
      </c>
      <c r="AN20" s="2">
        <v>1.044</v>
      </c>
    </row>
    <row r="21" spans="1:40" ht="15.75" hidden="1" customHeight="1" x14ac:dyDescent="0.25">
      <c r="A21" s="2">
        <v>205</v>
      </c>
      <c r="B21" s="2">
        <v>0.64200000000000002</v>
      </c>
      <c r="C21" s="2">
        <v>0.76500000000000001</v>
      </c>
      <c r="D21" s="2">
        <v>0.77100000000000002</v>
      </c>
      <c r="E21" s="2">
        <v>0.78700000000000003</v>
      </c>
      <c r="F21" s="2">
        <v>0.79200000000000004</v>
      </c>
      <c r="G21" s="2">
        <v>0.80400000000000005</v>
      </c>
      <c r="H21" s="2">
        <v>0.81100000000000005</v>
      </c>
      <c r="I21" s="2">
        <v>0.81399999999999995</v>
      </c>
      <c r="J21" s="2">
        <v>0.83499999999999996</v>
      </c>
      <c r="N21" s="83"/>
      <c r="P21" s="2">
        <v>205</v>
      </c>
      <c r="Q21" s="2">
        <v>0.56399999999999995</v>
      </c>
      <c r="R21" s="2">
        <v>0.64</v>
      </c>
      <c r="S21" s="2">
        <v>0.59</v>
      </c>
      <c r="T21" s="2">
        <v>0.55800000000000005</v>
      </c>
      <c r="U21" s="2">
        <v>0.53900000000000003</v>
      </c>
      <c r="V21" s="2">
        <v>0.51600000000000001</v>
      </c>
      <c r="W21" s="2">
        <v>0.52200000000000002</v>
      </c>
      <c r="X21" s="2">
        <v>0.54500000000000004</v>
      </c>
      <c r="Y21" s="2">
        <v>0.55500000000000005</v>
      </c>
      <c r="AC21" s="83"/>
      <c r="AE21" s="2">
        <v>205</v>
      </c>
      <c r="AF21" s="2">
        <v>0.82</v>
      </c>
      <c r="AG21" s="2">
        <v>0.96</v>
      </c>
      <c r="AH21" s="2">
        <v>1.0009999999999999</v>
      </c>
      <c r="AI21" s="2">
        <v>1.0209999999999999</v>
      </c>
      <c r="AJ21" s="2">
        <v>1.0449999999999999</v>
      </c>
      <c r="AK21" s="2">
        <v>1.081</v>
      </c>
      <c r="AL21" s="2">
        <v>1.1020000000000001</v>
      </c>
      <c r="AM21" s="2">
        <v>1.1299999999999999</v>
      </c>
      <c r="AN21" s="2">
        <v>1.1539999999999999</v>
      </c>
    </row>
    <row r="22" spans="1:40" ht="15.75" hidden="1" customHeight="1" x14ac:dyDescent="0.25">
      <c r="A22" s="2">
        <v>206</v>
      </c>
      <c r="B22" s="2">
        <v>0.77500000000000002</v>
      </c>
      <c r="C22" s="2">
        <v>0.88</v>
      </c>
      <c r="D22" s="2">
        <v>0.878</v>
      </c>
      <c r="E22" s="2">
        <v>0.88700000000000001</v>
      </c>
      <c r="F22" s="2">
        <v>0.88500000000000001</v>
      </c>
      <c r="G22" s="2">
        <v>0.90400000000000003</v>
      </c>
      <c r="H22" s="2">
        <v>0.90300000000000002</v>
      </c>
      <c r="I22" s="2">
        <v>0.90600000000000003</v>
      </c>
      <c r="J22" s="2">
        <v>0.91900000000000004</v>
      </c>
      <c r="N22" s="83"/>
      <c r="P22" s="2">
        <v>206</v>
      </c>
      <c r="Q22" s="2">
        <v>0.67800000000000005</v>
      </c>
      <c r="R22" s="2">
        <v>0.72899999999999998</v>
      </c>
      <c r="S22" s="2">
        <v>0.66900000000000004</v>
      </c>
      <c r="T22" s="2">
        <v>0.63200000000000001</v>
      </c>
      <c r="U22" s="2">
        <v>0.60699999999999998</v>
      </c>
      <c r="V22" s="2">
        <v>0.57899999999999996</v>
      </c>
      <c r="W22" s="2">
        <v>0.57999999999999996</v>
      </c>
      <c r="X22" s="2">
        <v>0.60199999999999998</v>
      </c>
      <c r="Y22" s="2">
        <v>0.60899999999999999</v>
      </c>
      <c r="AC22" s="83"/>
      <c r="AE22" s="2">
        <v>206</v>
      </c>
      <c r="AF22" s="2">
        <v>0.95199999999999996</v>
      </c>
      <c r="AG22" s="2">
        <v>1.0860000000000001</v>
      </c>
      <c r="AH22" s="2">
        <v>1.125</v>
      </c>
      <c r="AI22" s="2">
        <v>1.1459999999999999</v>
      </c>
      <c r="AJ22" s="2">
        <v>1.1579999999999999</v>
      </c>
      <c r="AK22" s="2">
        <v>1.19</v>
      </c>
      <c r="AL22" s="2">
        <v>1.2150000000000001</v>
      </c>
      <c r="AM22" s="2">
        <v>1.24</v>
      </c>
      <c r="AN22" s="2">
        <v>1.2529999999999999</v>
      </c>
    </row>
    <row r="23" spans="1:40" ht="15.75" hidden="1" customHeight="1" x14ac:dyDescent="0.25">
      <c r="A23" s="2">
        <v>207</v>
      </c>
      <c r="B23" s="2">
        <v>0.88400000000000001</v>
      </c>
      <c r="C23" s="2">
        <v>0.97</v>
      </c>
      <c r="D23" s="2">
        <v>0.96499999999999997</v>
      </c>
      <c r="E23" s="2">
        <v>0.96599999999999997</v>
      </c>
      <c r="F23" s="2">
        <v>0.96899999999999997</v>
      </c>
      <c r="G23" s="2">
        <v>0.97599999999999998</v>
      </c>
      <c r="H23" s="2">
        <v>0.97399999999999998</v>
      </c>
      <c r="I23" s="2">
        <v>0.97099999999999997</v>
      </c>
      <c r="J23" s="2">
        <v>0.98</v>
      </c>
      <c r="N23" s="83"/>
      <c r="P23" s="2">
        <v>207</v>
      </c>
      <c r="Q23" s="2">
        <v>0.77</v>
      </c>
      <c r="R23" s="2">
        <v>0.79400000000000004</v>
      </c>
      <c r="S23" s="2">
        <v>0.72799999999999998</v>
      </c>
      <c r="T23" s="2">
        <v>0.68700000000000006</v>
      </c>
      <c r="U23" s="2">
        <v>0.65800000000000003</v>
      </c>
      <c r="V23" s="2">
        <v>0.627</v>
      </c>
      <c r="W23" s="2">
        <v>0.623</v>
      </c>
      <c r="X23" s="2">
        <v>0.64400000000000002</v>
      </c>
      <c r="Y23" s="2">
        <v>0.64600000000000002</v>
      </c>
      <c r="AC23" s="83"/>
      <c r="AE23" s="2">
        <v>207</v>
      </c>
      <c r="AF23" s="2">
        <v>1.0640000000000001</v>
      </c>
      <c r="AG23" s="2">
        <v>1.1839999999999999</v>
      </c>
      <c r="AH23" s="2">
        <v>1.222</v>
      </c>
      <c r="AI23" s="2">
        <v>1.232</v>
      </c>
      <c r="AJ23" s="2">
        <v>1.248</v>
      </c>
      <c r="AK23" s="2">
        <v>1.2789999999999999</v>
      </c>
      <c r="AL23" s="2">
        <v>1.302</v>
      </c>
      <c r="AM23" s="2">
        <v>1.3149999999999999</v>
      </c>
      <c r="AN23" s="2">
        <v>1.3320000000000001</v>
      </c>
    </row>
    <row r="24" spans="1:40" ht="15.75" hidden="1" customHeight="1" x14ac:dyDescent="0.25">
      <c r="A24" s="2">
        <v>208</v>
      </c>
      <c r="B24" s="2">
        <v>0.97</v>
      </c>
      <c r="C24" s="2">
        <v>1.0409999999999999</v>
      </c>
      <c r="D24" s="2">
        <v>1.0269999999999999</v>
      </c>
      <c r="E24" s="2">
        <v>1.028</v>
      </c>
      <c r="F24" s="2">
        <v>1.0249999999999999</v>
      </c>
      <c r="G24" s="2">
        <v>1.0289999999999999</v>
      </c>
      <c r="H24" s="2">
        <v>1.024</v>
      </c>
      <c r="I24" s="2">
        <v>1.0209999999999999</v>
      </c>
      <c r="J24" s="2">
        <v>1.0229999999999999</v>
      </c>
      <c r="N24" s="83"/>
      <c r="P24" s="2">
        <v>208</v>
      </c>
      <c r="Q24" s="2">
        <v>0.84099999999999997</v>
      </c>
      <c r="R24" s="2">
        <v>0.84399999999999997</v>
      </c>
      <c r="S24" s="2">
        <v>0.77400000000000002</v>
      </c>
      <c r="T24" s="2">
        <v>0.72799999999999998</v>
      </c>
      <c r="U24" s="2">
        <v>0.69699999999999995</v>
      </c>
      <c r="V24" s="2">
        <v>0.66100000000000003</v>
      </c>
      <c r="W24" s="2">
        <v>0.65400000000000003</v>
      </c>
      <c r="X24" s="2">
        <v>0.67100000000000004</v>
      </c>
      <c r="Y24" s="2">
        <v>0.67200000000000004</v>
      </c>
      <c r="AC24" s="83"/>
      <c r="AE24" s="2">
        <v>208</v>
      </c>
      <c r="AF24" s="2">
        <v>1.151</v>
      </c>
      <c r="AG24" s="2">
        <v>1.2609999999999999</v>
      </c>
      <c r="AH24" s="2">
        <v>1.2869999999999999</v>
      </c>
      <c r="AI24" s="2">
        <v>1.302</v>
      </c>
      <c r="AJ24" s="2">
        <v>1.3180000000000001</v>
      </c>
      <c r="AK24" s="2">
        <v>1.3480000000000001</v>
      </c>
      <c r="AL24" s="2">
        <v>1.365</v>
      </c>
      <c r="AM24" s="2">
        <v>1.383</v>
      </c>
      <c r="AN24" s="2">
        <v>1.403</v>
      </c>
    </row>
    <row r="25" spans="1:40" ht="15.75" hidden="1" customHeight="1" x14ac:dyDescent="0.25">
      <c r="A25" s="2">
        <v>209</v>
      </c>
      <c r="B25" s="2">
        <v>1.03</v>
      </c>
      <c r="C25" s="2">
        <v>1.089</v>
      </c>
      <c r="D25" s="2">
        <v>1.0740000000000001</v>
      </c>
      <c r="E25" s="2">
        <v>1.069</v>
      </c>
      <c r="F25" s="2">
        <v>1.0640000000000001</v>
      </c>
      <c r="G25" s="2">
        <v>1.0629999999999999</v>
      </c>
      <c r="H25" s="2">
        <v>1.056</v>
      </c>
      <c r="I25" s="2">
        <v>1.0489999999999999</v>
      </c>
      <c r="J25" s="2">
        <v>1.0509999999999999</v>
      </c>
      <c r="N25" s="83"/>
      <c r="P25" s="2">
        <v>209</v>
      </c>
      <c r="Q25" s="2">
        <v>0.89300000000000002</v>
      </c>
      <c r="R25" s="2">
        <v>0.878</v>
      </c>
      <c r="S25" s="2">
        <v>0.80200000000000005</v>
      </c>
      <c r="T25" s="2">
        <v>0.753</v>
      </c>
      <c r="U25" s="2">
        <v>0.72</v>
      </c>
      <c r="V25" s="2">
        <v>0.68</v>
      </c>
      <c r="W25" s="2">
        <v>0.67100000000000004</v>
      </c>
      <c r="X25" s="2">
        <v>0.68600000000000005</v>
      </c>
      <c r="Y25" s="2">
        <v>0.68500000000000005</v>
      </c>
      <c r="AC25" s="83"/>
      <c r="AE25" s="2">
        <v>209</v>
      </c>
      <c r="AF25" s="2">
        <v>1.2130000000000001</v>
      </c>
      <c r="AG25" s="2">
        <v>1.3109999999999999</v>
      </c>
      <c r="AH25" s="2">
        <v>1.335</v>
      </c>
      <c r="AI25" s="2">
        <v>1.3480000000000001</v>
      </c>
      <c r="AJ25" s="2">
        <v>1.365</v>
      </c>
      <c r="AK25" s="2">
        <v>1.391</v>
      </c>
      <c r="AL25" s="2">
        <v>1.4139999999999999</v>
      </c>
      <c r="AM25" s="2">
        <v>1.427</v>
      </c>
      <c r="AN25" s="2">
        <v>1.4490000000000001</v>
      </c>
    </row>
    <row r="26" spans="1:40" ht="15.75" hidden="1" customHeight="1" x14ac:dyDescent="0.25">
      <c r="A26" s="2">
        <v>210</v>
      </c>
      <c r="B26" s="2">
        <v>1.077</v>
      </c>
      <c r="C26" s="2">
        <v>1.121</v>
      </c>
      <c r="D26" s="2">
        <v>1.105</v>
      </c>
      <c r="E26" s="2">
        <v>1.0980000000000001</v>
      </c>
      <c r="F26" s="2">
        <v>1.0900000000000001</v>
      </c>
      <c r="G26" s="2">
        <v>1.087</v>
      </c>
      <c r="H26" s="2">
        <v>1.0780000000000001</v>
      </c>
      <c r="I26" s="2">
        <v>1.0720000000000001</v>
      </c>
      <c r="J26" s="2">
        <v>1.069</v>
      </c>
      <c r="N26" s="83"/>
      <c r="P26" s="2">
        <v>210</v>
      </c>
      <c r="Q26" s="2">
        <v>0.93300000000000005</v>
      </c>
      <c r="R26" s="2">
        <v>0.90300000000000002</v>
      </c>
      <c r="S26" s="2">
        <v>0.82299999999999995</v>
      </c>
      <c r="T26" s="2">
        <v>0.77</v>
      </c>
      <c r="U26" s="2">
        <v>0.73599999999999999</v>
      </c>
      <c r="V26" s="2">
        <v>0.69199999999999995</v>
      </c>
      <c r="W26" s="2">
        <v>0.68100000000000005</v>
      </c>
      <c r="X26" s="2">
        <v>0.69399999999999995</v>
      </c>
      <c r="Y26" s="2">
        <v>0.69099999999999995</v>
      </c>
      <c r="AC26" s="83"/>
      <c r="AE26" s="2">
        <v>210</v>
      </c>
      <c r="AF26" s="2">
        <v>1.2569999999999999</v>
      </c>
      <c r="AG26" s="2">
        <v>1.35</v>
      </c>
      <c r="AH26" s="2">
        <v>1.3740000000000001</v>
      </c>
      <c r="AI26" s="2">
        <v>1.385</v>
      </c>
      <c r="AJ26" s="2">
        <v>1.4</v>
      </c>
      <c r="AK26" s="2">
        <v>1.423</v>
      </c>
      <c r="AL26" s="2">
        <v>1.4410000000000001</v>
      </c>
      <c r="AM26" s="2">
        <v>1.46</v>
      </c>
      <c r="AN26" s="2">
        <v>1.4790000000000001</v>
      </c>
    </row>
    <row r="27" spans="1:40" ht="15.75" hidden="1" customHeight="1" x14ac:dyDescent="0.25">
      <c r="A27" s="2">
        <v>211</v>
      </c>
      <c r="B27" s="2">
        <v>1.1220000000000001</v>
      </c>
      <c r="C27" s="2">
        <v>1.157</v>
      </c>
      <c r="D27" s="2">
        <v>1.137</v>
      </c>
      <c r="E27" s="2">
        <v>1.127</v>
      </c>
      <c r="F27" s="2">
        <v>1.1180000000000001</v>
      </c>
      <c r="G27" s="2">
        <v>1.113</v>
      </c>
      <c r="H27" s="2">
        <v>1.1000000000000001</v>
      </c>
      <c r="I27" s="2">
        <v>1.0900000000000001</v>
      </c>
      <c r="J27" s="2">
        <v>1.085</v>
      </c>
      <c r="N27" s="83"/>
      <c r="P27" s="2">
        <v>211</v>
      </c>
      <c r="Q27" s="2">
        <v>0.97199999999999998</v>
      </c>
      <c r="R27" s="2">
        <v>0.92900000000000005</v>
      </c>
      <c r="S27" s="2">
        <v>0.84399999999999997</v>
      </c>
      <c r="T27" s="2">
        <v>0.78800000000000003</v>
      </c>
      <c r="U27" s="2">
        <v>0.75</v>
      </c>
      <c r="V27" s="2">
        <v>0.70399999999999996</v>
      </c>
      <c r="W27" s="2">
        <v>0.68899999999999995</v>
      </c>
      <c r="X27" s="2">
        <v>0.70099999999999996</v>
      </c>
      <c r="Y27" s="2">
        <v>0.69499999999999995</v>
      </c>
      <c r="AC27" s="83"/>
      <c r="AE27" s="2">
        <v>211</v>
      </c>
      <c r="AF27" s="2">
        <v>1.3049999999999999</v>
      </c>
      <c r="AG27" s="2">
        <v>1.39</v>
      </c>
      <c r="AH27" s="2">
        <v>1.415</v>
      </c>
      <c r="AI27" s="2">
        <v>1.423</v>
      </c>
      <c r="AJ27" s="2">
        <v>1.4390000000000001</v>
      </c>
      <c r="AK27" s="2">
        <v>1.4610000000000001</v>
      </c>
      <c r="AL27" s="2">
        <v>1.476</v>
      </c>
      <c r="AM27" s="2">
        <v>1.4910000000000001</v>
      </c>
      <c r="AN27" s="2">
        <v>1.514</v>
      </c>
    </row>
    <row r="28" spans="1:40" ht="15.75" hidden="1" customHeight="1" x14ac:dyDescent="0.25">
      <c r="A28" s="2">
        <v>212</v>
      </c>
      <c r="B28" s="2">
        <v>1.1839999999999999</v>
      </c>
      <c r="C28" s="2">
        <v>1.2070000000000001</v>
      </c>
      <c r="D28" s="2">
        <v>1.1819999999999999</v>
      </c>
      <c r="E28" s="2">
        <v>1.169</v>
      </c>
      <c r="F28" s="2">
        <v>1.157</v>
      </c>
      <c r="G28" s="2">
        <v>1.1479999999999999</v>
      </c>
      <c r="H28" s="2">
        <v>1.131</v>
      </c>
      <c r="I28" s="2">
        <v>1.1200000000000001</v>
      </c>
      <c r="J28" s="2">
        <v>1.113</v>
      </c>
      <c r="N28" s="83"/>
      <c r="P28" s="2">
        <v>212</v>
      </c>
      <c r="Q28" s="2">
        <v>1.026</v>
      </c>
      <c r="R28" s="2">
        <v>0.96499999999999997</v>
      </c>
      <c r="S28" s="2">
        <v>0.875</v>
      </c>
      <c r="T28" s="2">
        <v>0.81299999999999994</v>
      </c>
      <c r="U28" s="2">
        <v>0.77300000000000002</v>
      </c>
      <c r="V28" s="2">
        <v>0.72199999999999998</v>
      </c>
      <c r="W28" s="2">
        <v>0.70299999999999996</v>
      </c>
      <c r="X28" s="2">
        <v>0.71199999999999997</v>
      </c>
      <c r="Y28" s="2">
        <v>0.70499999999999996</v>
      </c>
      <c r="AC28" s="83"/>
      <c r="AE28" s="2">
        <v>212</v>
      </c>
      <c r="AF28" s="2">
        <v>1.375</v>
      </c>
      <c r="AG28" s="2">
        <v>1.446</v>
      </c>
      <c r="AH28" s="2">
        <v>1.468</v>
      </c>
      <c r="AI28" s="2">
        <v>1.478</v>
      </c>
      <c r="AJ28" s="2">
        <v>1.4930000000000001</v>
      </c>
      <c r="AK28" s="2">
        <v>1.512</v>
      </c>
      <c r="AL28" s="2">
        <v>1.5309999999999999</v>
      </c>
      <c r="AM28" s="2">
        <v>1.544</v>
      </c>
      <c r="AN28" s="2">
        <v>1.5569999999999999</v>
      </c>
    </row>
    <row r="29" spans="1:40" ht="15.75" hidden="1" customHeight="1" x14ac:dyDescent="0.25">
      <c r="A29" s="2">
        <v>213</v>
      </c>
      <c r="B29" s="2">
        <v>1.216</v>
      </c>
      <c r="C29" s="2">
        <v>1.23</v>
      </c>
      <c r="D29" s="2">
        <v>1.2030000000000001</v>
      </c>
      <c r="E29" s="2">
        <v>1.1870000000000001</v>
      </c>
      <c r="F29" s="2">
        <v>1.1719999999999999</v>
      </c>
      <c r="G29" s="2">
        <v>1.163</v>
      </c>
      <c r="H29" s="2">
        <v>1.145</v>
      </c>
      <c r="I29" s="2">
        <v>1.1319999999999999</v>
      </c>
      <c r="J29" s="2">
        <v>1.1220000000000001</v>
      </c>
      <c r="N29" s="83"/>
      <c r="P29" s="2">
        <v>213</v>
      </c>
      <c r="Q29" s="2">
        <v>1.056</v>
      </c>
      <c r="R29" s="2">
        <v>0.98399999999999999</v>
      </c>
      <c r="S29" s="2">
        <v>0.88900000000000001</v>
      </c>
      <c r="T29" s="2">
        <v>0.82399999999999995</v>
      </c>
      <c r="U29" s="2">
        <v>0.78200000000000003</v>
      </c>
      <c r="V29" s="2">
        <v>0.72899999999999998</v>
      </c>
      <c r="W29" s="2">
        <v>0.70799999999999996</v>
      </c>
      <c r="X29" s="2">
        <v>0.71399999999999997</v>
      </c>
      <c r="Y29" s="2">
        <v>0.70499999999999996</v>
      </c>
      <c r="AC29" s="83"/>
      <c r="AE29" s="2">
        <v>213</v>
      </c>
      <c r="AF29" s="2">
        <v>1.407</v>
      </c>
      <c r="AG29" s="2">
        <v>1.476</v>
      </c>
      <c r="AH29" s="2">
        <v>1.4970000000000001</v>
      </c>
      <c r="AI29" s="2">
        <v>1.5009999999999999</v>
      </c>
      <c r="AJ29" s="2">
        <v>1.514</v>
      </c>
      <c r="AK29" s="2">
        <v>1.534</v>
      </c>
      <c r="AL29" s="2">
        <v>1.5509999999999999</v>
      </c>
      <c r="AM29" s="2">
        <v>1.5660000000000001</v>
      </c>
      <c r="AN29" s="2">
        <v>1.5780000000000001</v>
      </c>
    </row>
    <row r="30" spans="1:40" ht="15.75" hidden="1" customHeight="1" x14ac:dyDescent="0.25">
      <c r="A30" s="2">
        <v>214</v>
      </c>
      <c r="B30" s="2">
        <v>1.1579999999999999</v>
      </c>
      <c r="C30" s="2">
        <v>1.1759999999999999</v>
      </c>
      <c r="D30" s="2">
        <v>1.151</v>
      </c>
      <c r="E30" s="2">
        <v>1.135</v>
      </c>
      <c r="F30" s="2">
        <v>1.1220000000000001</v>
      </c>
      <c r="G30" s="2">
        <v>1.115</v>
      </c>
      <c r="H30" s="2">
        <v>1.0980000000000001</v>
      </c>
      <c r="I30" s="2">
        <v>1.085</v>
      </c>
      <c r="J30" s="2">
        <v>1.075</v>
      </c>
      <c r="N30" s="83"/>
      <c r="P30" s="2">
        <v>214</v>
      </c>
      <c r="Q30" s="2">
        <v>1.0049999999999999</v>
      </c>
      <c r="R30" s="2">
        <v>0.94199999999999995</v>
      </c>
      <c r="S30" s="2">
        <v>0.85</v>
      </c>
      <c r="T30" s="2">
        <v>0.78800000000000003</v>
      </c>
      <c r="U30" s="2">
        <v>0.749</v>
      </c>
      <c r="V30" s="2">
        <v>0.69899999999999995</v>
      </c>
      <c r="W30" s="2">
        <v>0.68</v>
      </c>
      <c r="X30" s="2">
        <v>0.68600000000000005</v>
      </c>
      <c r="Y30" s="2">
        <v>0.67800000000000005</v>
      </c>
      <c r="AC30" s="83"/>
      <c r="AE30" s="2">
        <v>214</v>
      </c>
      <c r="AF30" s="2">
        <v>1.3440000000000001</v>
      </c>
      <c r="AG30" s="2">
        <v>1.405</v>
      </c>
      <c r="AH30" s="2">
        <v>1.4239999999999999</v>
      </c>
      <c r="AI30" s="2">
        <v>1.43</v>
      </c>
      <c r="AJ30" s="2">
        <v>1.444</v>
      </c>
      <c r="AK30" s="2">
        <v>1.466</v>
      </c>
      <c r="AL30" s="2">
        <v>1.478</v>
      </c>
      <c r="AM30" s="2">
        <v>1.488</v>
      </c>
      <c r="AN30" s="2">
        <v>1.502</v>
      </c>
    </row>
    <row r="31" spans="1:40" ht="15.75" hidden="1" customHeight="1" x14ac:dyDescent="0.25">
      <c r="A31" s="2">
        <v>215</v>
      </c>
      <c r="B31" s="2">
        <v>1.048</v>
      </c>
      <c r="C31" s="2">
        <v>1.0760000000000001</v>
      </c>
      <c r="D31" s="2">
        <v>1.054</v>
      </c>
      <c r="E31" s="2">
        <v>1.0409999999999999</v>
      </c>
      <c r="F31" s="2">
        <v>1.0329999999999999</v>
      </c>
      <c r="G31" s="2">
        <v>1.028</v>
      </c>
      <c r="H31" s="2">
        <v>1.014</v>
      </c>
      <c r="I31" s="2">
        <v>1.0029999999999999</v>
      </c>
      <c r="J31" s="2">
        <v>0.996</v>
      </c>
      <c r="N31" s="83"/>
      <c r="P31" s="2">
        <v>215</v>
      </c>
      <c r="Q31" s="2">
        <v>0.90700000000000003</v>
      </c>
      <c r="R31" s="2">
        <v>0.86399999999999999</v>
      </c>
      <c r="S31" s="2">
        <v>0.78</v>
      </c>
      <c r="T31" s="2">
        <v>0.72499999999999998</v>
      </c>
      <c r="U31" s="2">
        <v>0.69</v>
      </c>
      <c r="V31" s="2">
        <v>0.64600000000000002</v>
      </c>
      <c r="W31" s="2">
        <v>0.63100000000000001</v>
      </c>
      <c r="X31" s="2">
        <v>0.64100000000000001</v>
      </c>
      <c r="Y31" s="2">
        <v>0.63400000000000001</v>
      </c>
      <c r="AC31" s="83"/>
      <c r="AE31" s="2">
        <v>215</v>
      </c>
      <c r="AF31" s="2">
        <v>1.216</v>
      </c>
      <c r="AG31" s="2">
        <v>1.2789999999999999</v>
      </c>
      <c r="AH31" s="2">
        <v>1.3009999999999999</v>
      </c>
      <c r="AI31" s="2">
        <v>1.3069999999999999</v>
      </c>
      <c r="AJ31" s="2">
        <v>1.32</v>
      </c>
      <c r="AK31" s="2">
        <v>1.339</v>
      </c>
      <c r="AL31" s="2">
        <v>1.3520000000000001</v>
      </c>
      <c r="AM31" s="2">
        <v>1.3640000000000001</v>
      </c>
      <c r="AN31" s="2">
        <v>1.38</v>
      </c>
    </row>
    <row r="32" spans="1:40" ht="15.75" hidden="1" customHeight="1" x14ac:dyDescent="0.25">
      <c r="A32" s="2">
        <v>216</v>
      </c>
      <c r="B32" s="2">
        <v>0.96599999999999997</v>
      </c>
      <c r="C32" s="2">
        <v>1.0009999999999999</v>
      </c>
      <c r="D32" s="2">
        <v>0.98399999999999999</v>
      </c>
      <c r="E32" s="2">
        <v>0.97199999999999998</v>
      </c>
      <c r="F32" s="2">
        <v>0.96299999999999997</v>
      </c>
      <c r="G32" s="2">
        <v>0.96099999999999997</v>
      </c>
      <c r="H32" s="2">
        <v>0.94899999999999995</v>
      </c>
      <c r="I32" s="2">
        <v>0.94099999999999995</v>
      </c>
      <c r="J32" s="2">
        <v>0.93600000000000005</v>
      </c>
      <c r="N32" s="83"/>
      <c r="P32" s="2">
        <v>216</v>
      </c>
      <c r="Q32" s="2">
        <v>0.83499999999999996</v>
      </c>
      <c r="R32" s="2">
        <v>0.80700000000000005</v>
      </c>
      <c r="S32" s="2">
        <v>0.72799999999999998</v>
      </c>
      <c r="T32" s="2">
        <v>0.67700000000000005</v>
      </c>
      <c r="U32" s="2">
        <v>0.64500000000000002</v>
      </c>
      <c r="V32" s="2">
        <v>0.60599999999999998</v>
      </c>
      <c r="W32" s="2">
        <v>0.59299999999999997</v>
      </c>
      <c r="X32" s="2">
        <v>0.60499999999999998</v>
      </c>
      <c r="Y32" s="2">
        <v>0.6</v>
      </c>
      <c r="AC32" s="83"/>
      <c r="AE32" s="2">
        <v>216</v>
      </c>
      <c r="AF32" s="2">
        <v>1.123</v>
      </c>
      <c r="AG32" s="2">
        <v>1.1870000000000001</v>
      </c>
      <c r="AH32" s="2">
        <v>1.206</v>
      </c>
      <c r="AI32" s="2">
        <v>1.2130000000000001</v>
      </c>
      <c r="AJ32" s="2">
        <v>1.224</v>
      </c>
      <c r="AK32" s="2">
        <v>1.2450000000000001</v>
      </c>
      <c r="AL32" s="2">
        <v>1.2569999999999999</v>
      </c>
      <c r="AM32" s="2">
        <v>1.2709999999999999</v>
      </c>
      <c r="AN32" s="2">
        <v>1.2849999999999999</v>
      </c>
    </row>
    <row r="33" spans="1:40" ht="15.75" hidden="1" customHeight="1" x14ac:dyDescent="0.25">
      <c r="A33" s="2">
        <v>217</v>
      </c>
      <c r="B33" s="2">
        <v>0.91200000000000003</v>
      </c>
      <c r="C33" s="2">
        <v>0.95299999999999996</v>
      </c>
      <c r="D33" s="2">
        <v>0.93899999999999995</v>
      </c>
      <c r="E33" s="2">
        <v>0.92700000000000005</v>
      </c>
      <c r="F33" s="2">
        <v>0.91800000000000004</v>
      </c>
      <c r="G33" s="2">
        <v>0.91700000000000004</v>
      </c>
      <c r="H33" s="2">
        <v>0.90600000000000003</v>
      </c>
      <c r="I33" s="2">
        <v>0.89900000000000002</v>
      </c>
      <c r="J33" s="2">
        <v>0.89500000000000002</v>
      </c>
      <c r="N33" s="83"/>
      <c r="P33" s="2">
        <v>217</v>
      </c>
      <c r="Q33" s="2">
        <v>0.78900000000000003</v>
      </c>
      <c r="R33" s="2">
        <v>0.77100000000000002</v>
      </c>
      <c r="S33" s="2">
        <v>0.69399999999999995</v>
      </c>
      <c r="T33" s="2">
        <v>0.64500000000000002</v>
      </c>
      <c r="U33" s="2">
        <v>0.61499999999999999</v>
      </c>
      <c r="V33" s="2">
        <v>0.57899999999999996</v>
      </c>
      <c r="W33" s="2">
        <v>0.56799999999999995</v>
      </c>
      <c r="X33" s="2">
        <v>0.58199999999999996</v>
      </c>
      <c r="Y33" s="2">
        <v>0.57599999999999996</v>
      </c>
      <c r="AC33" s="83"/>
      <c r="AE33" s="2">
        <v>217</v>
      </c>
      <c r="AF33" s="2">
        <v>1.0620000000000001</v>
      </c>
      <c r="AG33" s="2">
        <v>1.1259999999999999</v>
      </c>
      <c r="AH33" s="2">
        <v>1.145</v>
      </c>
      <c r="AI33" s="2">
        <v>1.1499999999999999</v>
      </c>
      <c r="AJ33" s="2">
        <v>1.1619999999999999</v>
      </c>
      <c r="AK33" s="2">
        <v>1.181</v>
      </c>
      <c r="AL33" s="2">
        <v>1.1919999999999999</v>
      </c>
      <c r="AM33" s="2">
        <v>1.2070000000000001</v>
      </c>
      <c r="AN33" s="2">
        <v>1.2210000000000001</v>
      </c>
    </row>
    <row r="34" spans="1:40" ht="15.75" hidden="1" customHeight="1" x14ac:dyDescent="0.25">
      <c r="A34" s="2">
        <v>218</v>
      </c>
      <c r="B34" s="2">
        <v>0.84499999999999997</v>
      </c>
      <c r="C34" s="2">
        <v>0.89500000000000002</v>
      </c>
      <c r="D34" s="2">
        <v>0.88300000000000001</v>
      </c>
      <c r="E34" s="2">
        <v>0.871</v>
      </c>
      <c r="F34" s="2">
        <v>0.86399999999999999</v>
      </c>
      <c r="G34" s="2">
        <v>0.86399999999999999</v>
      </c>
      <c r="H34" s="2">
        <v>0.85499999999999998</v>
      </c>
      <c r="I34" s="2">
        <v>0.85099999999999998</v>
      </c>
      <c r="J34" s="2">
        <v>0.84799999999999998</v>
      </c>
      <c r="N34" s="83"/>
      <c r="P34" s="2">
        <v>218</v>
      </c>
      <c r="Q34" s="2">
        <v>0.73099999999999998</v>
      </c>
      <c r="R34" s="2">
        <v>0.72699999999999998</v>
      </c>
      <c r="S34" s="2">
        <v>0.65400000000000003</v>
      </c>
      <c r="T34" s="2">
        <v>0.60799999999999998</v>
      </c>
      <c r="U34" s="2">
        <v>0.58099999999999996</v>
      </c>
      <c r="V34" s="2">
        <v>0.54800000000000004</v>
      </c>
      <c r="W34" s="2">
        <v>0.54</v>
      </c>
      <c r="X34" s="2">
        <v>0.55500000000000005</v>
      </c>
      <c r="Y34" s="2">
        <v>0.55100000000000005</v>
      </c>
      <c r="AC34" s="83"/>
      <c r="AE34" s="2">
        <v>218</v>
      </c>
      <c r="AF34" s="2">
        <v>0.98599999999999999</v>
      </c>
      <c r="AG34" s="2">
        <v>1.05</v>
      </c>
      <c r="AH34" s="2">
        <v>1.0680000000000001</v>
      </c>
      <c r="AI34" s="2">
        <v>1.0740000000000001</v>
      </c>
      <c r="AJ34" s="2">
        <v>1.085</v>
      </c>
      <c r="AK34" s="2">
        <v>1.1040000000000001</v>
      </c>
      <c r="AL34" s="2">
        <v>1.1160000000000001</v>
      </c>
      <c r="AM34" s="2">
        <v>1.1319999999999999</v>
      </c>
      <c r="AN34" s="2">
        <v>1.145</v>
      </c>
    </row>
    <row r="35" spans="1:40" ht="15.75" hidden="1" customHeight="1" x14ac:dyDescent="0.25">
      <c r="A35" s="2">
        <v>219</v>
      </c>
      <c r="B35" s="2">
        <v>0.77</v>
      </c>
      <c r="C35" s="2">
        <v>0.82899999999999996</v>
      </c>
      <c r="D35" s="2">
        <v>0.81899999999999995</v>
      </c>
      <c r="E35" s="2">
        <v>0.80800000000000005</v>
      </c>
      <c r="F35" s="2">
        <v>0.80300000000000005</v>
      </c>
      <c r="G35" s="2">
        <v>0.80500000000000005</v>
      </c>
      <c r="H35" s="2">
        <v>0.79900000000000004</v>
      </c>
      <c r="I35" s="2">
        <v>0.79600000000000004</v>
      </c>
      <c r="J35" s="2">
        <v>0.79500000000000004</v>
      </c>
      <c r="N35" s="83"/>
      <c r="P35" s="2">
        <v>219</v>
      </c>
      <c r="Q35" s="2">
        <v>0.66500000000000004</v>
      </c>
      <c r="R35" s="2">
        <v>0.67600000000000005</v>
      </c>
      <c r="S35" s="2">
        <v>0.60699999999999998</v>
      </c>
      <c r="T35" s="2">
        <v>0.56599999999999995</v>
      </c>
      <c r="U35" s="2">
        <v>0.54100000000000004</v>
      </c>
      <c r="V35" s="2">
        <v>0.51300000000000001</v>
      </c>
      <c r="W35" s="2">
        <v>0.50900000000000001</v>
      </c>
      <c r="X35" s="2">
        <v>0.52600000000000002</v>
      </c>
      <c r="Y35" s="2">
        <v>0.52200000000000002</v>
      </c>
      <c r="AC35" s="83"/>
      <c r="AE35" s="2">
        <v>219</v>
      </c>
      <c r="AF35" s="2">
        <v>0.90200000000000002</v>
      </c>
      <c r="AG35" s="2">
        <v>0.96599999999999997</v>
      </c>
      <c r="AH35" s="2">
        <v>0.98199999999999998</v>
      </c>
      <c r="AI35" s="2">
        <v>0.98799999999999999</v>
      </c>
      <c r="AJ35" s="2">
        <v>1</v>
      </c>
      <c r="AK35" s="2">
        <v>1.018</v>
      </c>
      <c r="AL35" s="2">
        <v>1.0329999999999999</v>
      </c>
      <c r="AM35" s="2">
        <v>1.0469999999999999</v>
      </c>
      <c r="AN35" s="2">
        <v>1.06</v>
      </c>
    </row>
    <row r="36" spans="1:40" ht="15.75" hidden="1" customHeight="1" x14ac:dyDescent="0.25">
      <c r="A36" s="2">
        <v>220</v>
      </c>
      <c r="B36" s="2">
        <v>0.746</v>
      </c>
      <c r="C36" s="2">
        <v>0.80500000000000005</v>
      </c>
      <c r="D36" s="2">
        <v>0.79700000000000004</v>
      </c>
      <c r="E36" s="2">
        <v>0.78500000000000003</v>
      </c>
      <c r="F36" s="2">
        <v>0.78100000000000003</v>
      </c>
      <c r="G36" s="2">
        <v>0.78400000000000003</v>
      </c>
      <c r="H36" s="2">
        <v>0.77800000000000002</v>
      </c>
      <c r="I36" s="2">
        <v>0.77500000000000002</v>
      </c>
      <c r="J36" s="2">
        <v>0.77300000000000002</v>
      </c>
      <c r="N36" s="83"/>
      <c r="P36" s="2">
        <v>220</v>
      </c>
      <c r="Q36" s="2">
        <v>0.64300000000000002</v>
      </c>
      <c r="R36" s="2">
        <v>0.65900000000000003</v>
      </c>
      <c r="S36" s="2">
        <v>0.59099999999999997</v>
      </c>
      <c r="T36" s="2">
        <v>0.55000000000000004</v>
      </c>
      <c r="U36" s="2">
        <v>0.52700000000000002</v>
      </c>
      <c r="V36" s="2">
        <v>0.5</v>
      </c>
      <c r="W36" s="2">
        <v>0.496</v>
      </c>
      <c r="X36" s="2">
        <v>0.51300000000000001</v>
      </c>
      <c r="Y36" s="2">
        <v>0.51</v>
      </c>
      <c r="AC36" s="83"/>
      <c r="AE36" s="2">
        <v>220</v>
      </c>
      <c r="AF36" s="2">
        <v>0.872</v>
      </c>
      <c r="AG36" s="2">
        <v>0.93400000000000005</v>
      </c>
      <c r="AH36" s="2">
        <v>0.95199999999999996</v>
      </c>
      <c r="AI36" s="2">
        <v>0.95799999999999996</v>
      </c>
      <c r="AJ36" s="2">
        <v>0.97</v>
      </c>
      <c r="AK36" s="2">
        <v>0.98899999999999999</v>
      </c>
      <c r="AL36" s="2">
        <v>1.002</v>
      </c>
      <c r="AM36" s="2">
        <v>1.0149999999999999</v>
      </c>
      <c r="AN36" s="2">
        <v>1.028</v>
      </c>
    </row>
    <row r="37" spans="1:40" ht="15.75" hidden="1" customHeight="1" x14ac:dyDescent="0.25">
      <c r="A37" s="2">
        <v>221</v>
      </c>
      <c r="B37" s="2">
        <v>0.77100000000000002</v>
      </c>
      <c r="C37" s="2">
        <v>0.82599999999999996</v>
      </c>
      <c r="D37" s="2">
        <v>0.81699999999999995</v>
      </c>
      <c r="E37" s="2">
        <v>0.80300000000000005</v>
      </c>
      <c r="F37" s="2">
        <v>0.79700000000000004</v>
      </c>
      <c r="G37" s="2">
        <v>0.79900000000000004</v>
      </c>
      <c r="H37" s="2">
        <v>0.79100000000000004</v>
      </c>
      <c r="I37" s="2">
        <v>0.78700000000000003</v>
      </c>
      <c r="J37" s="2">
        <v>0.78400000000000003</v>
      </c>
      <c r="N37" s="83"/>
      <c r="P37" s="2">
        <v>221</v>
      </c>
      <c r="Q37" s="2">
        <v>0.66700000000000004</v>
      </c>
      <c r="R37" s="2">
        <v>0.67600000000000005</v>
      </c>
      <c r="S37" s="2">
        <v>0.60399999999999998</v>
      </c>
      <c r="T37" s="2">
        <v>0.56200000000000006</v>
      </c>
      <c r="U37" s="2">
        <v>0.53700000000000003</v>
      </c>
      <c r="V37" s="2">
        <v>0.50800000000000001</v>
      </c>
      <c r="W37" s="2">
        <v>0.502</v>
      </c>
      <c r="X37" s="2">
        <v>0.51900000000000002</v>
      </c>
      <c r="Y37" s="2">
        <v>0.51500000000000001</v>
      </c>
      <c r="AC37" s="83"/>
      <c r="AE37" s="2">
        <v>221</v>
      </c>
      <c r="AF37" s="2">
        <v>0.90200000000000002</v>
      </c>
      <c r="AG37" s="2">
        <v>0.96</v>
      </c>
      <c r="AH37" s="2">
        <v>0.97699999999999998</v>
      </c>
      <c r="AI37" s="2">
        <v>0.98199999999999998</v>
      </c>
      <c r="AJ37" s="2">
        <v>0.99299999999999999</v>
      </c>
      <c r="AK37" s="2">
        <v>1.01</v>
      </c>
      <c r="AL37" s="2">
        <v>1.0229999999999999</v>
      </c>
      <c r="AM37" s="2">
        <v>1.036</v>
      </c>
      <c r="AN37" s="2">
        <v>1.0489999999999999</v>
      </c>
    </row>
    <row r="38" spans="1:40" ht="15.75" hidden="1" customHeight="1" x14ac:dyDescent="0.25">
      <c r="A38" s="2">
        <v>222</v>
      </c>
      <c r="B38" s="2">
        <v>0.76500000000000001</v>
      </c>
      <c r="C38" s="2">
        <v>0.82</v>
      </c>
      <c r="D38" s="2">
        <v>0.81100000000000005</v>
      </c>
      <c r="E38" s="2">
        <v>0.79600000000000004</v>
      </c>
      <c r="F38" s="2">
        <v>0.79</v>
      </c>
      <c r="G38" s="2">
        <v>0.79300000000000004</v>
      </c>
      <c r="H38" s="2">
        <v>0.78500000000000003</v>
      </c>
      <c r="I38" s="2">
        <v>0.78</v>
      </c>
      <c r="J38" s="2">
        <v>0.77700000000000002</v>
      </c>
      <c r="N38" s="83"/>
      <c r="P38" s="2">
        <v>222</v>
      </c>
      <c r="Q38" s="2">
        <v>0.66300000000000003</v>
      </c>
      <c r="R38" s="2">
        <v>0.67200000000000004</v>
      </c>
      <c r="S38" s="2">
        <v>0.6</v>
      </c>
      <c r="T38" s="2">
        <v>0.55800000000000005</v>
      </c>
      <c r="U38" s="2">
        <v>0.53400000000000003</v>
      </c>
      <c r="V38" s="2">
        <v>0.505</v>
      </c>
      <c r="W38" s="2">
        <v>0.5</v>
      </c>
      <c r="X38" s="2">
        <v>0.51500000000000001</v>
      </c>
      <c r="Y38" s="2">
        <v>0.51200000000000001</v>
      </c>
      <c r="AC38" s="83"/>
      <c r="AE38" s="2">
        <v>222</v>
      </c>
      <c r="AF38" s="2">
        <v>0.89600000000000002</v>
      </c>
      <c r="AG38" s="2">
        <v>0.95099999999999996</v>
      </c>
      <c r="AH38" s="2">
        <v>0.96699999999999997</v>
      </c>
      <c r="AI38" s="2">
        <v>0.97199999999999998</v>
      </c>
      <c r="AJ38" s="2">
        <v>0.98399999999999999</v>
      </c>
      <c r="AK38" s="2">
        <v>1.0009999999999999</v>
      </c>
      <c r="AL38" s="2">
        <v>1.0129999999999999</v>
      </c>
      <c r="AM38" s="2">
        <v>1.026</v>
      </c>
      <c r="AN38" s="2">
        <v>1.0389999999999999</v>
      </c>
    </row>
    <row r="39" spans="1:40" ht="15.75" hidden="1" customHeight="1" x14ac:dyDescent="0.25">
      <c r="A39" s="2">
        <v>223</v>
      </c>
      <c r="B39" s="2">
        <v>0.65400000000000003</v>
      </c>
      <c r="C39" s="2">
        <v>0.72</v>
      </c>
      <c r="D39" s="2">
        <v>0.71599999999999997</v>
      </c>
      <c r="E39" s="2">
        <v>0.70299999999999996</v>
      </c>
      <c r="F39" s="2">
        <v>0.70399999999999996</v>
      </c>
      <c r="G39" s="2">
        <v>0.71</v>
      </c>
      <c r="H39" s="2">
        <v>0.70599999999999996</v>
      </c>
      <c r="I39" s="2">
        <v>0.70299999999999996</v>
      </c>
      <c r="J39" s="2">
        <v>0.70499999999999996</v>
      </c>
      <c r="N39" s="83"/>
      <c r="P39" s="2">
        <v>223</v>
      </c>
      <c r="Q39" s="2">
        <v>0.56499999999999995</v>
      </c>
      <c r="R39" s="2">
        <v>0.59599999999999997</v>
      </c>
      <c r="S39" s="2">
        <v>0.53300000000000003</v>
      </c>
      <c r="T39" s="2">
        <v>0.498</v>
      </c>
      <c r="U39" s="2">
        <v>0.48</v>
      </c>
      <c r="V39" s="2">
        <v>0.45900000000000002</v>
      </c>
      <c r="W39" s="2">
        <v>0.45800000000000002</v>
      </c>
      <c r="X39" s="2">
        <v>0.47599999999999998</v>
      </c>
      <c r="Y39" s="2">
        <v>0.47499999999999998</v>
      </c>
      <c r="AC39" s="83"/>
      <c r="AE39" s="2">
        <v>223</v>
      </c>
      <c r="AF39" s="2">
        <v>0.76700000000000002</v>
      </c>
      <c r="AG39" s="2">
        <v>0.82499999999999996</v>
      </c>
      <c r="AH39" s="2">
        <v>0.84099999999999997</v>
      </c>
      <c r="AI39" s="2">
        <v>0.85</v>
      </c>
      <c r="AJ39" s="2">
        <v>0.86399999999999999</v>
      </c>
      <c r="AK39" s="2">
        <v>0.88100000000000001</v>
      </c>
      <c r="AL39" s="2">
        <v>0.89300000000000002</v>
      </c>
      <c r="AM39" s="2">
        <v>0.90500000000000003</v>
      </c>
      <c r="AN39" s="2">
        <v>0.92100000000000004</v>
      </c>
    </row>
    <row r="40" spans="1:40" ht="15.75" hidden="1" customHeight="1" x14ac:dyDescent="0.25">
      <c r="A40" s="2">
        <v>224</v>
      </c>
      <c r="B40" s="2">
        <v>0.49299999999999999</v>
      </c>
      <c r="C40" s="2">
        <v>0.57599999999999996</v>
      </c>
      <c r="D40" s="2">
        <v>0.57899999999999996</v>
      </c>
      <c r="E40" s="2">
        <v>0.57199999999999995</v>
      </c>
      <c r="F40" s="2">
        <v>0.57699999999999996</v>
      </c>
      <c r="G40" s="2">
        <v>0.58899999999999997</v>
      </c>
      <c r="H40" s="2">
        <v>0.59099999999999997</v>
      </c>
      <c r="I40" s="2">
        <v>0.59199999999999997</v>
      </c>
      <c r="J40" s="2">
        <v>0.59899999999999998</v>
      </c>
      <c r="N40" s="83"/>
      <c r="P40" s="2">
        <v>224</v>
      </c>
      <c r="Q40" s="2">
        <v>0.42299999999999999</v>
      </c>
      <c r="R40" s="2">
        <v>0.48499999999999999</v>
      </c>
      <c r="S40" s="2">
        <v>0.435</v>
      </c>
      <c r="T40" s="2">
        <v>0.41199999999999998</v>
      </c>
      <c r="U40" s="2">
        <v>0.4</v>
      </c>
      <c r="V40" s="2">
        <v>0.38800000000000001</v>
      </c>
      <c r="W40" s="2">
        <v>0.39400000000000002</v>
      </c>
      <c r="X40" s="2">
        <v>0.41799999999999998</v>
      </c>
      <c r="Y40" s="2">
        <v>0.41899999999999998</v>
      </c>
      <c r="AC40" s="83"/>
      <c r="AE40" s="2">
        <v>224</v>
      </c>
      <c r="AF40" s="2">
        <v>0.58199999999999996</v>
      </c>
      <c r="AG40" s="2">
        <v>0.64700000000000002</v>
      </c>
      <c r="AH40" s="2">
        <v>0.66400000000000003</v>
      </c>
      <c r="AI40" s="2">
        <v>0.67600000000000005</v>
      </c>
      <c r="AJ40" s="2">
        <v>0.68799999999999994</v>
      </c>
      <c r="AK40" s="2">
        <v>0.70699999999999996</v>
      </c>
      <c r="AL40" s="2">
        <v>0.72</v>
      </c>
      <c r="AM40" s="2">
        <v>0.73599999999999999</v>
      </c>
      <c r="AN40" s="2">
        <v>0.748</v>
      </c>
    </row>
    <row r="41" spans="1:40" ht="15.75" hidden="1" customHeight="1" x14ac:dyDescent="0.25">
      <c r="A41" s="2">
        <v>225</v>
      </c>
      <c r="B41" s="2">
        <v>0.36499999999999999</v>
      </c>
      <c r="C41" s="2">
        <v>0.46</v>
      </c>
      <c r="D41" s="2">
        <v>0.46899999999999997</v>
      </c>
      <c r="E41" s="2">
        <v>0.46800000000000003</v>
      </c>
      <c r="F41" s="2">
        <v>0.47299999999999998</v>
      </c>
      <c r="G41" s="2">
        <v>0.49099999999999999</v>
      </c>
      <c r="H41" s="2">
        <v>0.496</v>
      </c>
      <c r="I41" s="2">
        <v>0.501</v>
      </c>
      <c r="J41" s="2">
        <v>0.51100000000000001</v>
      </c>
      <c r="N41" s="83"/>
      <c r="P41" s="2">
        <v>225</v>
      </c>
      <c r="Q41" s="2">
        <v>0.31</v>
      </c>
      <c r="R41" s="2">
        <v>0.39500000000000002</v>
      </c>
      <c r="S41" s="2">
        <v>0.35599999999999998</v>
      </c>
      <c r="T41" s="2">
        <v>0.34</v>
      </c>
      <c r="U41" s="2">
        <v>0.33300000000000002</v>
      </c>
      <c r="V41" s="2">
        <v>0.33</v>
      </c>
      <c r="W41" s="2">
        <v>0.34200000000000003</v>
      </c>
      <c r="X41" s="2">
        <v>0.37</v>
      </c>
      <c r="Y41" s="2">
        <v>0.372</v>
      </c>
      <c r="AC41" s="83"/>
      <c r="AE41" s="2">
        <v>225</v>
      </c>
      <c r="AF41" s="2">
        <v>0.436</v>
      </c>
      <c r="AG41" s="2">
        <v>0.50600000000000001</v>
      </c>
      <c r="AH41" s="2">
        <v>0.52500000000000002</v>
      </c>
      <c r="AI41" s="2">
        <v>0.53400000000000003</v>
      </c>
      <c r="AJ41" s="2">
        <v>0.54800000000000004</v>
      </c>
      <c r="AK41" s="2">
        <v>0.56699999999999995</v>
      </c>
      <c r="AL41" s="2">
        <v>0.58199999999999996</v>
      </c>
      <c r="AM41" s="2">
        <v>0.59799999999999998</v>
      </c>
      <c r="AN41" s="2">
        <v>0.61</v>
      </c>
    </row>
    <row r="42" spans="1:40" ht="15.75" hidden="1" customHeight="1" x14ac:dyDescent="0.25">
      <c r="A42" s="2">
        <v>226</v>
      </c>
      <c r="B42" s="2">
        <v>0.29199999999999998</v>
      </c>
      <c r="C42" s="2">
        <v>0.39300000000000002</v>
      </c>
      <c r="D42" s="2">
        <v>0.40400000000000003</v>
      </c>
      <c r="E42" s="2">
        <v>0.40400000000000003</v>
      </c>
      <c r="F42" s="2">
        <v>0.41199999999999998</v>
      </c>
      <c r="G42" s="2">
        <v>0.432</v>
      </c>
      <c r="H42" s="2">
        <v>0.44</v>
      </c>
      <c r="I42" s="2">
        <v>0.44700000000000001</v>
      </c>
      <c r="J42" s="2">
        <v>0.45700000000000002</v>
      </c>
      <c r="N42" s="83"/>
      <c r="P42" s="2">
        <v>226</v>
      </c>
      <c r="Q42" s="2">
        <v>0.247</v>
      </c>
      <c r="R42" s="2">
        <v>0.34</v>
      </c>
      <c r="S42" s="2">
        <v>0.309</v>
      </c>
      <c r="T42" s="2">
        <v>0.29699999999999999</v>
      </c>
      <c r="U42" s="2">
        <v>0.29399999999999998</v>
      </c>
      <c r="V42" s="2">
        <v>0.29399999999999998</v>
      </c>
      <c r="W42" s="2">
        <v>0.31</v>
      </c>
      <c r="X42" s="2">
        <v>0.33900000000000002</v>
      </c>
      <c r="Y42" s="2">
        <v>0.34300000000000003</v>
      </c>
      <c r="AC42" s="83"/>
      <c r="AE42" s="2">
        <v>226</v>
      </c>
      <c r="AF42" s="2">
        <v>0.35399999999999998</v>
      </c>
      <c r="AG42" s="2">
        <v>0.42599999999999999</v>
      </c>
      <c r="AH42" s="2">
        <v>0.44500000000000001</v>
      </c>
      <c r="AI42" s="2">
        <v>0.45400000000000001</v>
      </c>
      <c r="AJ42" s="2">
        <v>0.46700000000000003</v>
      </c>
      <c r="AK42" s="2">
        <v>0.48699999999999999</v>
      </c>
      <c r="AL42" s="2">
        <v>0.502</v>
      </c>
      <c r="AM42" s="2">
        <v>0.51700000000000002</v>
      </c>
      <c r="AN42" s="2">
        <v>0.53100000000000003</v>
      </c>
    </row>
    <row r="43" spans="1:40" ht="15.75" hidden="1" customHeight="1" x14ac:dyDescent="0.25">
      <c r="A43" s="2">
        <v>227</v>
      </c>
      <c r="B43" s="2">
        <v>0.26900000000000002</v>
      </c>
      <c r="C43" s="2">
        <v>0.36799999999999999</v>
      </c>
      <c r="D43" s="2">
        <v>0.379</v>
      </c>
      <c r="E43" s="2">
        <v>0.38</v>
      </c>
      <c r="F43" s="2">
        <v>0.38900000000000001</v>
      </c>
      <c r="G43" s="2">
        <v>0.40899999999999997</v>
      </c>
      <c r="H43" s="2">
        <v>0.41699999999999998</v>
      </c>
      <c r="I43" s="2">
        <v>0.42599999999999999</v>
      </c>
      <c r="J43" s="2">
        <v>0.436</v>
      </c>
      <c r="N43" s="83"/>
      <c r="P43" s="2">
        <v>227</v>
      </c>
      <c r="Q43" s="2">
        <v>0.22800000000000001</v>
      </c>
      <c r="R43" s="2">
        <v>0.318</v>
      </c>
      <c r="S43" s="2">
        <v>0.28999999999999998</v>
      </c>
      <c r="T43" s="2">
        <v>0.28000000000000003</v>
      </c>
      <c r="U43" s="2">
        <v>0.27800000000000002</v>
      </c>
      <c r="V43" s="2">
        <v>0.27900000000000003</v>
      </c>
      <c r="W43" s="2">
        <v>0.29499999999999998</v>
      </c>
      <c r="X43" s="2">
        <v>0.32400000000000001</v>
      </c>
      <c r="Y43" s="2">
        <v>0.32900000000000001</v>
      </c>
      <c r="AC43" s="83"/>
      <c r="AE43" s="2">
        <v>227</v>
      </c>
      <c r="AF43" s="2">
        <v>0.32800000000000001</v>
      </c>
      <c r="AG43" s="2">
        <v>0.39900000000000002</v>
      </c>
      <c r="AH43" s="2">
        <v>0.41699999999999998</v>
      </c>
      <c r="AI43" s="2">
        <v>0.42699999999999999</v>
      </c>
      <c r="AJ43" s="2">
        <v>0.44</v>
      </c>
      <c r="AK43" s="2">
        <v>0.46</v>
      </c>
      <c r="AL43" s="2">
        <v>0.47599999999999998</v>
      </c>
      <c r="AM43" s="2">
        <v>0.49</v>
      </c>
      <c r="AN43" s="2">
        <v>0.504</v>
      </c>
    </row>
    <row r="44" spans="1:40" ht="15.75" hidden="1" customHeight="1" x14ac:dyDescent="0.25">
      <c r="A44" s="2">
        <v>228</v>
      </c>
      <c r="B44" s="2">
        <v>0.28000000000000003</v>
      </c>
      <c r="C44" s="2">
        <v>0.371</v>
      </c>
      <c r="D44" s="2">
        <v>0.38100000000000001</v>
      </c>
      <c r="E44" s="2">
        <v>0.38300000000000001</v>
      </c>
      <c r="F44" s="2">
        <v>0.39200000000000002</v>
      </c>
      <c r="G44" s="2">
        <v>0.41</v>
      </c>
      <c r="H44" s="2">
        <v>0.41899999999999998</v>
      </c>
      <c r="I44" s="2">
        <v>0.42599999999999999</v>
      </c>
      <c r="J44" s="2">
        <v>0.436</v>
      </c>
      <c r="N44" s="83"/>
      <c r="P44" s="2">
        <v>228</v>
      </c>
      <c r="Q44" s="2">
        <v>0.23699999999999999</v>
      </c>
      <c r="R44" s="2">
        <v>0.317</v>
      </c>
      <c r="S44" s="2">
        <v>0.29099999999999998</v>
      </c>
      <c r="T44" s="2">
        <v>0.28100000000000003</v>
      </c>
      <c r="U44" s="2">
        <v>0.27800000000000002</v>
      </c>
      <c r="V44" s="2">
        <v>0.27900000000000003</v>
      </c>
      <c r="W44" s="2">
        <v>0.29399999999999998</v>
      </c>
      <c r="X44" s="2">
        <v>0.32100000000000001</v>
      </c>
      <c r="Y44" s="2">
        <v>0.32600000000000001</v>
      </c>
      <c r="AC44" s="83"/>
      <c r="AE44" s="2">
        <v>228</v>
      </c>
      <c r="AF44" s="2">
        <v>0.33900000000000002</v>
      </c>
      <c r="AG44" s="2">
        <v>0.40799999999999997</v>
      </c>
      <c r="AH44" s="2">
        <v>0.42599999999999999</v>
      </c>
      <c r="AI44" s="2">
        <v>0.436</v>
      </c>
      <c r="AJ44" s="2">
        <v>0.44900000000000001</v>
      </c>
      <c r="AK44" s="2">
        <v>0.46800000000000003</v>
      </c>
      <c r="AL44" s="2">
        <v>0.48299999999999998</v>
      </c>
      <c r="AM44" s="2">
        <v>0.498</v>
      </c>
      <c r="AN44" s="2">
        <v>0.51100000000000001</v>
      </c>
    </row>
    <row r="45" spans="1:40" ht="15.75" hidden="1" customHeight="1" x14ac:dyDescent="0.25">
      <c r="A45" s="2">
        <v>229</v>
      </c>
      <c r="B45" s="2">
        <v>0.311</v>
      </c>
      <c r="C45" s="2">
        <v>0.39300000000000002</v>
      </c>
      <c r="D45" s="2">
        <v>0.40100000000000002</v>
      </c>
      <c r="E45" s="2">
        <v>0.40300000000000002</v>
      </c>
      <c r="F45" s="2">
        <v>0.41099999999999998</v>
      </c>
      <c r="G45" s="2">
        <v>0.42699999999999999</v>
      </c>
      <c r="H45" s="2">
        <v>0.435</v>
      </c>
      <c r="I45" s="2">
        <v>0.442</v>
      </c>
      <c r="J45" s="2">
        <v>0.45100000000000001</v>
      </c>
      <c r="N45" s="83"/>
      <c r="P45" s="2">
        <v>229</v>
      </c>
      <c r="Q45" s="2">
        <v>0.26400000000000001</v>
      </c>
      <c r="R45" s="2">
        <v>0.33200000000000002</v>
      </c>
      <c r="S45" s="2">
        <v>0.30499999999999999</v>
      </c>
      <c r="T45" s="2">
        <v>0.29299999999999998</v>
      </c>
      <c r="U45" s="2">
        <v>0.28899999999999998</v>
      </c>
      <c r="V45" s="2">
        <v>0.28699999999999998</v>
      </c>
      <c r="W45" s="2">
        <v>0.3</v>
      </c>
      <c r="X45" s="2">
        <v>0.32600000000000001</v>
      </c>
      <c r="Y45" s="2">
        <v>0.33100000000000002</v>
      </c>
      <c r="AC45" s="83"/>
      <c r="AE45" s="2">
        <v>229</v>
      </c>
      <c r="AF45" s="2">
        <v>0.373</v>
      </c>
      <c r="AG45" s="2">
        <v>0.439</v>
      </c>
      <c r="AH45" s="2">
        <v>0.45700000000000002</v>
      </c>
      <c r="AI45" s="2">
        <v>0.46600000000000003</v>
      </c>
      <c r="AJ45" s="2">
        <v>0.47899999999999998</v>
      </c>
      <c r="AK45" s="2">
        <v>0.497</v>
      </c>
      <c r="AL45" s="2">
        <v>0.51200000000000001</v>
      </c>
      <c r="AM45" s="2">
        <v>0.52700000000000002</v>
      </c>
      <c r="AN45" s="2">
        <v>0.54</v>
      </c>
    </row>
    <row r="46" spans="1:40" ht="15.75" hidden="1" customHeight="1" x14ac:dyDescent="0.25">
      <c r="A46" s="2">
        <v>230</v>
      </c>
      <c r="B46" s="2">
        <v>0.35299999999999998</v>
      </c>
      <c r="C46" s="2">
        <v>0.42599999999999999</v>
      </c>
      <c r="D46" s="2">
        <v>0.432</v>
      </c>
      <c r="E46" s="2">
        <v>0.433</v>
      </c>
      <c r="F46" s="2">
        <v>0.44</v>
      </c>
      <c r="G46" s="2">
        <v>0.45300000000000001</v>
      </c>
      <c r="H46" s="2">
        <v>0.45900000000000002</v>
      </c>
      <c r="I46" s="2">
        <v>0.46600000000000003</v>
      </c>
      <c r="J46" s="2">
        <v>0.47399999999999998</v>
      </c>
      <c r="N46" s="83"/>
      <c r="P46" s="2">
        <v>230</v>
      </c>
      <c r="Q46" s="2">
        <v>0.30099999999999999</v>
      </c>
      <c r="R46" s="2">
        <v>0.35499999999999998</v>
      </c>
      <c r="S46" s="2">
        <v>0.32600000000000001</v>
      </c>
      <c r="T46" s="2">
        <v>0.311</v>
      </c>
      <c r="U46" s="2">
        <v>0.30499999999999999</v>
      </c>
      <c r="V46" s="2">
        <v>0.30099999999999999</v>
      </c>
      <c r="W46" s="2">
        <v>0.312</v>
      </c>
      <c r="X46" s="2">
        <v>0.33500000000000002</v>
      </c>
      <c r="Y46" s="2">
        <v>0.34</v>
      </c>
      <c r="AC46" s="83"/>
      <c r="AE46" s="2">
        <v>230</v>
      </c>
      <c r="AF46" s="2">
        <v>0.42</v>
      </c>
      <c r="AG46" s="2">
        <v>0.48299999999999998</v>
      </c>
      <c r="AH46" s="2">
        <v>0.5</v>
      </c>
      <c r="AI46" s="2">
        <v>0.50900000000000001</v>
      </c>
      <c r="AJ46" s="2">
        <v>0.52</v>
      </c>
      <c r="AK46" s="2">
        <v>0.53900000000000003</v>
      </c>
      <c r="AL46" s="2">
        <v>0.55400000000000005</v>
      </c>
      <c r="AM46" s="2">
        <v>0.56799999999999995</v>
      </c>
      <c r="AN46" s="2">
        <v>0.58099999999999996</v>
      </c>
    </row>
    <row r="47" spans="1:40" ht="15.75" hidden="1" customHeight="1" x14ac:dyDescent="0.25">
      <c r="A47" s="2">
        <v>231</v>
      </c>
      <c r="B47" s="2">
        <v>0.40400000000000003</v>
      </c>
      <c r="C47" s="2">
        <v>0.46600000000000003</v>
      </c>
      <c r="D47" s="2">
        <v>0.46800000000000003</v>
      </c>
      <c r="E47" s="2">
        <v>0.46899999999999997</v>
      </c>
      <c r="F47" s="2">
        <v>0.47299999999999998</v>
      </c>
      <c r="G47" s="2">
        <v>0.48499999999999999</v>
      </c>
      <c r="H47" s="2">
        <v>0.49</v>
      </c>
      <c r="I47" s="2">
        <v>0.495</v>
      </c>
      <c r="J47" s="2">
        <v>0.501</v>
      </c>
      <c r="N47" s="83"/>
      <c r="P47" s="2">
        <v>231</v>
      </c>
      <c r="Q47" s="2">
        <v>0.34599999999999997</v>
      </c>
      <c r="R47" s="2">
        <v>0.38200000000000001</v>
      </c>
      <c r="S47" s="2">
        <v>0.35099999999999998</v>
      </c>
      <c r="T47" s="2">
        <v>0.33400000000000002</v>
      </c>
      <c r="U47" s="2">
        <v>0.32500000000000001</v>
      </c>
      <c r="V47" s="2">
        <v>0.317</v>
      </c>
      <c r="W47" s="2">
        <v>0.32600000000000001</v>
      </c>
      <c r="X47" s="2">
        <v>0.34699999999999998</v>
      </c>
      <c r="Y47" s="2">
        <v>0.35099999999999998</v>
      </c>
      <c r="AC47" s="83"/>
      <c r="AE47" s="2">
        <v>231</v>
      </c>
      <c r="AF47" s="2">
        <v>0.47599999999999998</v>
      </c>
      <c r="AG47" s="2">
        <v>0.53600000000000003</v>
      </c>
      <c r="AH47" s="2">
        <v>0.55200000000000005</v>
      </c>
      <c r="AI47" s="2">
        <v>0.56000000000000005</v>
      </c>
      <c r="AJ47" s="2">
        <v>0.57099999999999995</v>
      </c>
      <c r="AK47" s="2">
        <v>0.59</v>
      </c>
      <c r="AL47" s="2">
        <v>0.60399999999999998</v>
      </c>
      <c r="AM47" s="2">
        <v>0.61799999999999999</v>
      </c>
      <c r="AN47" s="2">
        <v>0.63</v>
      </c>
    </row>
    <row r="48" spans="1:40" ht="15.75" hidden="1" customHeight="1" x14ac:dyDescent="0.25">
      <c r="A48" s="2">
        <v>232</v>
      </c>
      <c r="B48" s="2">
        <v>0.46</v>
      </c>
      <c r="C48" s="2">
        <v>0.50900000000000001</v>
      </c>
      <c r="D48" s="2">
        <v>0.50700000000000001</v>
      </c>
      <c r="E48" s="2">
        <v>0.50700000000000001</v>
      </c>
      <c r="F48" s="2">
        <v>0.51100000000000001</v>
      </c>
      <c r="G48" s="2">
        <v>0.52</v>
      </c>
      <c r="H48" s="2">
        <v>0.52200000000000002</v>
      </c>
      <c r="I48" s="2">
        <v>0.52600000000000002</v>
      </c>
      <c r="J48" s="2">
        <v>0.53</v>
      </c>
      <c r="N48" s="83"/>
      <c r="P48" s="2">
        <v>232</v>
      </c>
      <c r="Q48" s="2">
        <v>0.39500000000000002</v>
      </c>
      <c r="R48" s="2">
        <v>0.41</v>
      </c>
      <c r="S48" s="2">
        <v>0.377</v>
      </c>
      <c r="T48" s="2">
        <v>0.35599999999999998</v>
      </c>
      <c r="U48" s="2">
        <v>0.34599999999999997</v>
      </c>
      <c r="V48" s="2">
        <v>0.33400000000000002</v>
      </c>
      <c r="W48" s="2">
        <v>0.34</v>
      </c>
      <c r="X48" s="2">
        <v>0.35799999999999998</v>
      </c>
      <c r="Y48" s="2">
        <v>0.36199999999999999</v>
      </c>
      <c r="AC48" s="83"/>
      <c r="AE48" s="2">
        <v>232</v>
      </c>
      <c r="AF48" s="2">
        <v>0.53900000000000003</v>
      </c>
      <c r="AG48" s="2">
        <v>0.59499999999999997</v>
      </c>
      <c r="AH48" s="2">
        <v>0.61</v>
      </c>
      <c r="AI48" s="2">
        <v>0.61599999999999999</v>
      </c>
      <c r="AJ48" s="2">
        <v>0.628</v>
      </c>
      <c r="AK48" s="2">
        <v>0.64600000000000002</v>
      </c>
      <c r="AL48" s="2">
        <v>0.66</v>
      </c>
      <c r="AM48" s="2">
        <v>0.67200000000000004</v>
      </c>
      <c r="AN48" s="2">
        <v>0.68400000000000005</v>
      </c>
    </row>
    <row r="49" spans="1:40" ht="15.75" hidden="1" customHeight="1" x14ac:dyDescent="0.25">
      <c r="A49" s="2">
        <v>233</v>
      </c>
      <c r="B49" s="2">
        <v>0.52600000000000002</v>
      </c>
      <c r="C49" s="2">
        <v>0.55900000000000005</v>
      </c>
      <c r="D49" s="2">
        <v>0.55200000000000005</v>
      </c>
      <c r="E49" s="2">
        <v>0.55200000000000005</v>
      </c>
      <c r="F49" s="2">
        <v>0.55400000000000005</v>
      </c>
      <c r="G49" s="2">
        <v>0.56000000000000005</v>
      </c>
      <c r="H49" s="2">
        <v>0.56000000000000005</v>
      </c>
      <c r="I49" s="2">
        <v>0.56299999999999994</v>
      </c>
      <c r="J49" s="2">
        <v>0.56399999999999995</v>
      </c>
      <c r="N49" s="83"/>
      <c r="P49" s="2">
        <v>233</v>
      </c>
      <c r="Q49" s="2">
        <v>0.45200000000000001</v>
      </c>
      <c r="R49" s="2">
        <v>0.443</v>
      </c>
      <c r="S49" s="2">
        <v>0.40699999999999997</v>
      </c>
      <c r="T49" s="2">
        <v>0.38400000000000001</v>
      </c>
      <c r="U49" s="2">
        <v>0.371</v>
      </c>
      <c r="V49" s="2">
        <v>0.35399999999999998</v>
      </c>
      <c r="W49" s="2">
        <v>0.35699999999999998</v>
      </c>
      <c r="X49" s="2">
        <v>0.371</v>
      </c>
      <c r="Y49" s="2">
        <v>0.374</v>
      </c>
      <c r="AC49" s="83"/>
      <c r="AE49" s="2">
        <v>233</v>
      </c>
      <c r="AF49" s="2">
        <v>0.61199999999999999</v>
      </c>
      <c r="AG49" s="2">
        <v>0.66400000000000003</v>
      </c>
      <c r="AH49" s="2">
        <v>0.67700000000000005</v>
      </c>
      <c r="AI49" s="2">
        <v>0.68400000000000005</v>
      </c>
      <c r="AJ49" s="2">
        <v>0.69499999999999995</v>
      </c>
      <c r="AK49" s="2">
        <v>0.71199999999999997</v>
      </c>
      <c r="AL49" s="2">
        <v>0.72499999999999998</v>
      </c>
      <c r="AM49" s="2">
        <v>0.73599999999999999</v>
      </c>
      <c r="AN49" s="2">
        <v>0.748</v>
      </c>
    </row>
    <row r="50" spans="1:40" ht="15.75" hidden="1" customHeight="1" x14ac:dyDescent="0.25">
      <c r="A50" s="2">
        <v>234</v>
      </c>
      <c r="B50" s="2">
        <v>0.59699999999999998</v>
      </c>
      <c r="C50" s="2">
        <v>0.61399999999999999</v>
      </c>
      <c r="D50" s="2">
        <v>0.60299999999999998</v>
      </c>
      <c r="E50" s="2">
        <v>0.60299999999999998</v>
      </c>
      <c r="F50" s="2">
        <v>0.60399999999999998</v>
      </c>
      <c r="G50" s="2">
        <v>0.60599999999999998</v>
      </c>
      <c r="H50" s="2">
        <v>0.60399999999999998</v>
      </c>
      <c r="I50" s="2">
        <v>0.60399999999999998</v>
      </c>
      <c r="J50" s="2">
        <v>0.60399999999999998</v>
      </c>
      <c r="N50" s="83"/>
      <c r="P50" s="2">
        <v>234</v>
      </c>
      <c r="Q50" s="2">
        <v>0.51400000000000001</v>
      </c>
      <c r="R50" s="2">
        <v>0.48099999999999998</v>
      </c>
      <c r="S50" s="2">
        <v>0.442</v>
      </c>
      <c r="T50" s="2">
        <v>0.41499999999999998</v>
      </c>
      <c r="U50" s="2">
        <v>0.39900000000000002</v>
      </c>
      <c r="V50" s="2">
        <v>0.377</v>
      </c>
      <c r="W50" s="2">
        <v>0.377</v>
      </c>
      <c r="X50" s="2">
        <v>0.38700000000000001</v>
      </c>
      <c r="Y50" s="2">
        <v>0.39</v>
      </c>
      <c r="AC50" s="83"/>
      <c r="AE50" s="2">
        <v>234</v>
      </c>
      <c r="AF50" s="2">
        <v>0.69299999999999995</v>
      </c>
      <c r="AG50" s="2">
        <v>0.73799999999999999</v>
      </c>
      <c r="AH50" s="2">
        <v>0.751</v>
      </c>
      <c r="AI50" s="2">
        <v>0.75800000000000001</v>
      </c>
      <c r="AJ50" s="2">
        <v>0.76800000000000002</v>
      </c>
      <c r="AK50" s="2">
        <v>0.78500000000000003</v>
      </c>
      <c r="AL50" s="2">
        <v>0.79700000000000004</v>
      </c>
      <c r="AM50" s="2">
        <v>0.80700000000000005</v>
      </c>
      <c r="AN50" s="2">
        <v>0.81899999999999995</v>
      </c>
    </row>
    <row r="51" spans="1:40" ht="15.75" hidden="1" customHeight="1" x14ac:dyDescent="0.25">
      <c r="A51" s="2">
        <v>235</v>
      </c>
      <c r="B51" s="2">
        <v>0.67600000000000005</v>
      </c>
      <c r="C51" s="2">
        <v>0.67800000000000005</v>
      </c>
      <c r="D51" s="2">
        <v>0.66200000000000003</v>
      </c>
      <c r="E51" s="2">
        <v>0.66200000000000003</v>
      </c>
      <c r="F51" s="2">
        <v>0.66</v>
      </c>
      <c r="G51" s="2">
        <v>0.65800000000000003</v>
      </c>
      <c r="H51" s="2">
        <v>0.65300000000000002</v>
      </c>
      <c r="I51" s="2">
        <v>0.65100000000000002</v>
      </c>
      <c r="J51" s="2">
        <v>0.64900000000000002</v>
      </c>
      <c r="N51" s="83"/>
      <c r="P51" s="2">
        <v>235</v>
      </c>
      <c r="Q51" s="2">
        <v>0.58299999999999996</v>
      </c>
      <c r="R51" s="2">
        <v>0.52600000000000002</v>
      </c>
      <c r="S51" s="2">
        <v>0.48399999999999999</v>
      </c>
      <c r="T51" s="2">
        <v>0.45200000000000001</v>
      </c>
      <c r="U51" s="2">
        <v>0.432</v>
      </c>
      <c r="V51" s="2">
        <v>0.40500000000000003</v>
      </c>
      <c r="W51" s="2">
        <v>0.40100000000000002</v>
      </c>
      <c r="X51" s="2">
        <v>0.40699999999999997</v>
      </c>
      <c r="Y51" s="2">
        <v>0.40899999999999997</v>
      </c>
      <c r="AC51" s="83"/>
      <c r="AE51" s="2">
        <v>235</v>
      </c>
      <c r="AF51" s="2">
        <v>0.78</v>
      </c>
      <c r="AG51" s="2">
        <v>0.82099999999999995</v>
      </c>
      <c r="AH51" s="2">
        <v>0.83399999999999996</v>
      </c>
      <c r="AI51" s="2">
        <v>0.84</v>
      </c>
      <c r="AJ51" s="2">
        <v>0.84899999999999998</v>
      </c>
      <c r="AK51" s="2">
        <v>0.86399999999999999</v>
      </c>
      <c r="AL51" s="2">
        <v>0.876</v>
      </c>
      <c r="AM51" s="2">
        <v>0.88500000000000001</v>
      </c>
      <c r="AN51" s="2">
        <v>0.89600000000000002</v>
      </c>
    </row>
    <row r="52" spans="1:40" ht="15.75" hidden="1" customHeight="1" x14ac:dyDescent="0.25">
      <c r="A52" s="2">
        <v>236</v>
      </c>
      <c r="B52" s="2">
        <v>0.76500000000000001</v>
      </c>
      <c r="C52" s="2">
        <v>0.753</v>
      </c>
      <c r="D52" s="2">
        <v>0.73299999999999998</v>
      </c>
      <c r="E52" s="2">
        <v>0.72899999999999998</v>
      </c>
      <c r="F52" s="2">
        <v>0.72399999999999998</v>
      </c>
      <c r="G52" s="2">
        <v>0.71899999999999997</v>
      </c>
      <c r="H52" s="2">
        <v>0.71099999999999997</v>
      </c>
      <c r="I52" s="2">
        <v>0.70599999999999996</v>
      </c>
      <c r="J52" s="2">
        <v>0.70099999999999996</v>
      </c>
      <c r="N52" s="83"/>
      <c r="P52" s="2">
        <v>236</v>
      </c>
      <c r="Q52" s="2">
        <v>0.65900000000000003</v>
      </c>
      <c r="R52" s="2">
        <v>0.58099999999999996</v>
      </c>
      <c r="S52" s="2">
        <v>0.53200000000000003</v>
      </c>
      <c r="T52" s="2">
        <v>0.49399999999999999</v>
      </c>
      <c r="U52" s="2">
        <v>0.47099999999999997</v>
      </c>
      <c r="V52" s="2">
        <v>0.438</v>
      </c>
      <c r="W52" s="2">
        <v>0.42899999999999999</v>
      </c>
      <c r="X52" s="2">
        <v>0.432</v>
      </c>
      <c r="Y52" s="2">
        <v>0.433</v>
      </c>
      <c r="AC52" s="83"/>
      <c r="AE52" s="2">
        <v>236</v>
      </c>
      <c r="AF52" s="2">
        <v>0.878</v>
      </c>
      <c r="AG52" s="2">
        <v>0.91500000000000004</v>
      </c>
      <c r="AH52" s="2">
        <v>0.92800000000000005</v>
      </c>
      <c r="AI52" s="2">
        <v>0.93100000000000005</v>
      </c>
      <c r="AJ52" s="2">
        <v>0.94099999999999995</v>
      </c>
      <c r="AK52" s="2">
        <v>0.95499999999999996</v>
      </c>
      <c r="AL52" s="2">
        <v>0.96399999999999997</v>
      </c>
      <c r="AM52" s="2">
        <v>0.97399999999999998</v>
      </c>
      <c r="AN52" s="2">
        <v>0.98399999999999999</v>
      </c>
    </row>
    <row r="53" spans="1:40" ht="15.75" hidden="1" customHeight="1" x14ac:dyDescent="0.25">
      <c r="A53" s="2">
        <v>237</v>
      </c>
      <c r="B53" s="2">
        <v>0.86099999999999999</v>
      </c>
      <c r="C53" s="2">
        <v>0.83499999999999996</v>
      </c>
      <c r="D53" s="2">
        <v>0.80900000000000005</v>
      </c>
      <c r="E53" s="2">
        <v>0.80200000000000005</v>
      </c>
      <c r="F53" s="2">
        <v>0.79500000000000004</v>
      </c>
      <c r="G53" s="2">
        <v>0.78500000000000003</v>
      </c>
      <c r="H53" s="2">
        <v>0.77300000000000002</v>
      </c>
      <c r="I53" s="2">
        <v>0.76600000000000001</v>
      </c>
      <c r="J53" s="2">
        <v>0.75900000000000001</v>
      </c>
      <c r="N53" s="83"/>
      <c r="P53" s="2">
        <v>237</v>
      </c>
      <c r="Q53" s="2">
        <v>0.74099999999999999</v>
      </c>
      <c r="R53" s="2">
        <v>0.64300000000000002</v>
      </c>
      <c r="S53" s="2">
        <v>0.58499999999999996</v>
      </c>
      <c r="T53" s="2">
        <v>0.54100000000000004</v>
      </c>
      <c r="U53" s="2">
        <v>0.51400000000000001</v>
      </c>
      <c r="V53" s="2">
        <v>0.47399999999999998</v>
      </c>
      <c r="W53" s="2">
        <v>0.46</v>
      </c>
      <c r="X53" s="2">
        <v>0.46</v>
      </c>
      <c r="Y53" s="2">
        <v>0.46</v>
      </c>
      <c r="AC53" s="83"/>
      <c r="AE53" s="2">
        <v>237</v>
      </c>
      <c r="AF53" s="2">
        <v>0.98599999999999999</v>
      </c>
      <c r="AG53" s="2">
        <v>1.018</v>
      </c>
      <c r="AH53" s="2">
        <v>1.028</v>
      </c>
      <c r="AI53" s="2">
        <v>1.0309999999999999</v>
      </c>
      <c r="AJ53" s="2">
        <v>1.04</v>
      </c>
      <c r="AK53" s="2">
        <v>1.0509999999999999</v>
      </c>
      <c r="AL53" s="2">
        <v>1.0609999999999999</v>
      </c>
      <c r="AM53" s="2">
        <v>1.07</v>
      </c>
      <c r="AN53" s="2">
        <v>1.08</v>
      </c>
    </row>
    <row r="54" spans="1:40" ht="15.75" hidden="1" customHeight="1" x14ac:dyDescent="0.25">
      <c r="A54" s="2">
        <v>238</v>
      </c>
      <c r="B54" s="2">
        <v>0.95799999999999996</v>
      </c>
      <c r="C54" s="2">
        <v>0.91900000000000004</v>
      </c>
      <c r="D54" s="2">
        <v>0.88700000000000001</v>
      </c>
      <c r="E54" s="2">
        <v>0.878</v>
      </c>
      <c r="F54" s="2">
        <v>0.86899999999999999</v>
      </c>
      <c r="G54" s="2">
        <v>0.85299999999999998</v>
      </c>
      <c r="H54" s="2">
        <v>0.83699999999999997</v>
      </c>
      <c r="I54" s="2">
        <v>0.82799999999999996</v>
      </c>
      <c r="J54" s="2">
        <v>0.81899999999999995</v>
      </c>
      <c r="N54" s="83"/>
      <c r="P54" s="2">
        <v>238</v>
      </c>
      <c r="Q54" s="2">
        <v>0.82699999999999996</v>
      </c>
      <c r="R54" s="2">
        <v>0.70499999999999996</v>
      </c>
      <c r="S54" s="2">
        <v>0.64</v>
      </c>
      <c r="T54" s="2">
        <v>0.59099999999999997</v>
      </c>
      <c r="U54" s="2">
        <v>0.55800000000000005</v>
      </c>
      <c r="V54" s="2">
        <v>0.51100000000000001</v>
      </c>
      <c r="W54" s="2">
        <v>0.49399999999999999</v>
      </c>
      <c r="X54" s="2">
        <v>0.48899999999999999</v>
      </c>
      <c r="Y54" s="2">
        <v>0.48799999999999999</v>
      </c>
      <c r="AC54" s="83"/>
      <c r="AE54" s="2">
        <v>238</v>
      </c>
      <c r="AF54" s="2">
        <v>1.0960000000000001</v>
      </c>
      <c r="AG54" s="2">
        <v>1.1220000000000001</v>
      </c>
      <c r="AH54" s="2">
        <v>1.131</v>
      </c>
      <c r="AI54" s="2">
        <v>1.1339999999999999</v>
      </c>
      <c r="AJ54" s="2">
        <v>1.141</v>
      </c>
      <c r="AK54" s="2">
        <v>1.1499999999999999</v>
      </c>
      <c r="AL54" s="2">
        <v>1.1599999999999999</v>
      </c>
      <c r="AM54" s="2">
        <v>1.1679999999999999</v>
      </c>
      <c r="AN54" s="2">
        <v>1.1779999999999999</v>
      </c>
    </row>
    <row r="55" spans="1:40" ht="15.75" hidden="1" customHeight="1" x14ac:dyDescent="0.25">
      <c r="A55" s="2">
        <v>239</v>
      </c>
      <c r="B55" s="2">
        <v>1.054</v>
      </c>
      <c r="C55" s="2">
        <v>1.0009999999999999</v>
      </c>
      <c r="D55" s="2">
        <v>0.96499999999999997</v>
      </c>
      <c r="E55" s="2">
        <v>0.95299999999999996</v>
      </c>
      <c r="F55" s="2">
        <v>0.94</v>
      </c>
      <c r="G55" s="2">
        <v>0.92</v>
      </c>
      <c r="H55" s="2">
        <v>0.90200000000000002</v>
      </c>
      <c r="I55" s="2">
        <v>0.88900000000000001</v>
      </c>
      <c r="J55" s="2">
        <v>0.878</v>
      </c>
      <c r="N55" s="83"/>
      <c r="P55" s="2">
        <v>239</v>
      </c>
      <c r="Q55" s="2">
        <v>0.91100000000000003</v>
      </c>
      <c r="R55" s="2">
        <v>0.76700000000000002</v>
      </c>
      <c r="S55" s="2">
        <v>0.69399999999999995</v>
      </c>
      <c r="T55" s="2">
        <v>0.63900000000000001</v>
      </c>
      <c r="U55" s="2">
        <v>0.60099999999999998</v>
      </c>
      <c r="V55" s="2">
        <v>0.54900000000000004</v>
      </c>
      <c r="W55" s="2">
        <v>0.52700000000000002</v>
      </c>
      <c r="X55" s="2">
        <v>0.51900000000000002</v>
      </c>
      <c r="Y55" s="2">
        <v>0.51600000000000001</v>
      </c>
      <c r="AC55" s="83"/>
      <c r="AE55" s="2">
        <v>239</v>
      </c>
      <c r="AF55" s="2">
        <v>1.204</v>
      </c>
      <c r="AG55" s="2">
        <v>1.2230000000000001</v>
      </c>
      <c r="AH55" s="2">
        <v>1.232</v>
      </c>
      <c r="AI55" s="2">
        <v>1.234</v>
      </c>
      <c r="AJ55" s="2">
        <v>1.2390000000000001</v>
      </c>
      <c r="AK55" s="2">
        <v>1.2490000000000001</v>
      </c>
      <c r="AL55" s="2">
        <v>1.2569999999999999</v>
      </c>
      <c r="AM55" s="2">
        <v>1.266</v>
      </c>
      <c r="AN55" s="2">
        <v>1.2749999999999999</v>
      </c>
    </row>
    <row r="56" spans="1:40" ht="15.75" hidden="1" customHeight="1" x14ac:dyDescent="0.25">
      <c r="A56" s="2">
        <v>240</v>
      </c>
      <c r="B56" s="2">
        <v>1.151</v>
      </c>
      <c r="C56" s="2">
        <v>1.0840000000000001</v>
      </c>
      <c r="D56" s="2">
        <v>1.0449999999999999</v>
      </c>
      <c r="E56" s="2">
        <v>1.03</v>
      </c>
      <c r="F56" s="2">
        <v>1.012</v>
      </c>
      <c r="G56" s="2">
        <v>0.98899999999999999</v>
      </c>
      <c r="H56" s="2">
        <v>0.96699999999999997</v>
      </c>
      <c r="I56" s="2">
        <v>0.95199999999999996</v>
      </c>
      <c r="J56" s="2">
        <v>0.93799999999999994</v>
      </c>
      <c r="N56" s="83"/>
      <c r="P56" s="2">
        <v>240</v>
      </c>
      <c r="Q56" s="2">
        <v>0.995</v>
      </c>
      <c r="R56" s="2">
        <v>0.83</v>
      </c>
      <c r="S56" s="2">
        <v>0.75</v>
      </c>
      <c r="T56" s="2">
        <v>0.68799999999999994</v>
      </c>
      <c r="U56" s="2">
        <v>0.64500000000000002</v>
      </c>
      <c r="V56" s="2">
        <v>0.58699999999999997</v>
      </c>
      <c r="W56" s="2">
        <v>0.56000000000000005</v>
      </c>
      <c r="X56" s="2">
        <v>0.54900000000000004</v>
      </c>
      <c r="Y56" s="2">
        <v>0.54400000000000004</v>
      </c>
      <c r="AC56" s="83"/>
      <c r="AE56" s="2">
        <v>240</v>
      </c>
      <c r="AF56" s="2">
        <v>1.3120000000000001</v>
      </c>
      <c r="AG56" s="2">
        <v>1.3260000000000001</v>
      </c>
      <c r="AH56" s="2">
        <v>1.335</v>
      </c>
      <c r="AI56" s="2">
        <v>1.333</v>
      </c>
      <c r="AJ56" s="2">
        <v>1.339</v>
      </c>
      <c r="AK56" s="2">
        <v>1.3480000000000001</v>
      </c>
      <c r="AL56" s="2">
        <v>1.355</v>
      </c>
      <c r="AM56" s="2">
        <v>1.3640000000000001</v>
      </c>
      <c r="AN56" s="2">
        <v>1.371</v>
      </c>
    </row>
    <row r="57" spans="1:40" ht="15.75" hidden="1" customHeight="1" x14ac:dyDescent="0.25">
      <c r="A57" s="2">
        <v>241</v>
      </c>
      <c r="B57" s="2">
        <v>1.26</v>
      </c>
      <c r="C57" s="2">
        <v>1.179</v>
      </c>
      <c r="D57" s="2">
        <v>1.1339999999999999</v>
      </c>
      <c r="E57" s="2">
        <v>1.1160000000000001</v>
      </c>
      <c r="F57" s="2">
        <v>1.095</v>
      </c>
      <c r="G57" s="2">
        <v>1.0669999999999999</v>
      </c>
      <c r="H57" s="2">
        <v>1.04</v>
      </c>
      <c r="I57" s="2">
        <v>1.024</v>
      </c>
      <c r="J57" s="2">
        <v>1.0049999999999999</v>
      </c>
      <c r="N57" s="83"/>
      <c r="P57" s="2">
        <v>241</v>
      </c>
      <c r="Q57" s="2">
        <v>1.0880000000000001</v>
      </c>
      <c r="R57" s="2">
        <v>0.90200000000000002</v>
      </c>
      <c r="S57" s="2">
        <v>0.81200000000000006</v>
      </c>
      <c r="T57" s="2">
        <v>0.74199999999999999</v>
      </c>
      <c r="U57" s="2">
        <v>0.69599999999999995</v>
      </c>
      <c r="V57" s="2">
        <v>0.63</v>
      </c>
      <c r="W57" s="2">
        <v>0.59799999999999998</v>
      </c>
      <c r="X57" s="2">
        <v>0.58299999999999996</v>
      </c>
      <c r="Y57" s="2">
        <v>0.57599999999999996</v>
      </c>
      <c r="AC57" s="83"/>
      <c r="AE57" s="2">
        <v>241</v>
      </c>
      <c r="AF57" s="2">
        <v>1.4339999999999999</v>
      </c>
      <c r="AG57" s="2">
        <v>1.4419999999999999</v>
      </c>
      <c r="AH57" s="2">
        <v>1.4490000000000001</v>
      </c>
      <c r="AI57" s="2">
        <v>1.4470000000000001</v>
      </c>
      <c r="AJ57" s="2">
        <v>1.4530000000000001</v>
      </c>
      <c r="AK57" s="2">
        <v>1.4590000000000001</v>
      </c>
      <c r="AL57" s="2">
        <v>1.466</v>
      </c>
      <c r="AM57" s="2">
        <v>1.474</v>
      </c>
      <c r="AN57" s="2">
        <v>1.4790000000000001</v>
      </c>
    </row>
    <row r="58" spans="1:40" ht="15.75" hidden="1" customHeight="1" x14ac:dyDescent="0.25">
      <c r="A58" s="2">
        <v>242</v>
      </c>
      <c r="B58" s="2">
        <v>1.383</v>
      </c>
      <c r="C58" s="2">
        <v>1.288</v>
      </c>
      <c r="D58" s="2">
        <v>1.236</v>
      </c>
      <c r="E58" s="2">
        <v>1.2130000000000001</v>
      </c>
      <c r="F58" s="2">
        <v>1.19</v>
      </c>
      <c r="G58" s="2">
        <v>1.157</v>
      </c>
      <c r="H58" s="2">
        <v>1.1259999999999999</v>
      </c>
      <c r="I58" s="2">
        <v>1.105</v>
      </c>
      <c r="J58" s="2">
        <v>1.083</v>
      </c>
      <c r="N58" s="83"/>
      <c r="P58" s="2">
        <v>242</v>
      </c>
      <c r="Q58" s="2">
        <v>1.196</v>
      </c>
      <c r="R58" s="2">
        <v>0.98499999999999999</v>
      </c>
      <c r="S58" s="2">
        <v>0.88400000000000001</v>
      </c>
      <c r="T58" s="2">
        <v>0.80600000000000005</v>
      </c>
      <c r="U58" s="2">
        <v>0.755</v>
      </c>
      <c r="V58" s="2">
        <v>0.68</v>
      </c>
      <c r="W58" s="2">
        <v>0.64300000000000002</v>
      </c>
      <c r="X58" s="2">
        <v>0.622</v>
      </c>
      <c r="Y58" s="2">
        <v>0.61399999999999999</v>
      </c>
      <c r="AC58" s="83"/>
      <c r="AE58" s="2">
        <v>242</v>
      </c>
      <c r="AF58" s="2">
        <v>1.573</v>
      </c>
      <c r="AG58" s="2">
        <v>1.5760000000000001</v>
      </c>
      <c r="AH58" s="2">
        <v>1.58</v>
      </c>
      <c r="AI58" s="2">
        <v>1.579</v>
      </c>
      <c r="AJ58" s="2">
        <v>1.583</v>
      </c>
      <c r="AK58" s="2">
        <v>1.5880000000000001</v>
      </c>
      <c r="AL58" s="2">
        <v>1.595</v>
      </c>
      <c r="AM58" s="2">
        <v>1.599</v>
      </c>
      <c r="AN58" s="2">
        <v>1.607</v>
      </c>
    </row>
    <row r="59" spans="1:40" ht="15.75" hidden="1" customHeight="1" x14ac:dyDescent="0.25">
      <c r="A59" s="2">
        <v>243</v>
      </c>
      <c r="B59" s="2">
        <v>1.52</v>
      </c>
      <c r="C59" s="2">
        <v>1.409</v>
      </c>
      <c r="D59" s="2">
        <v>1.349</v>
      </c>
      <c r="E59" s="2">
        <v>1.323</v>
      </c>
      <c r="F59" s="2">
        <v>1.296</v>
      </c>
      <c r="G59" s="2">
        <v>1.256</v>
      </c>
      <c r="H59" s="2">
        <v>1.2210000000000001</v>
      </c>
      <c r="I59" s="2">
        <v>1.1970000000000001</v>
      </c>
      <c r="J59" s="2">
        <v>1.171</v>
      </c>
      <c r="N59" s="83"/>
      <c r="P59" s="2">
        <v>243</v>
      </c>
      <c r="Q59" s="2">
        <v>1.3169999999999999</v>
      </c>
      <c r="R59" s="2">
        <v>1.077</v>
      </c>
      <c r="S59" s="2">
        <v>0.96299999999999997</v>
      </c>
      <c r="T59" s="2">
        <v>0.878</v>
      </c>
      <c r="U59" s="2">
        <v>0.82</v>
      </c>
      <c r="V59" s="2">
        <v>0.73599999999999999</v>
      </c>
      <c r="W59" s="2">
        <v>0.69199999999999995</v>
      </c>
      <c r="X59" s="2">
        <v>0.66600000000000004</v>
      </c>
      <c r="Y59" s="2">
        <v>0.65600000000000003</v>
      </c>
      <c r="AC59" s="83"/>
      <c r="AE59" s="2">
        <v>243</v>
      </c>
      <c r="AF59" s="2">
        <v>1.728</v>
      </c>
      <c r="AG59" s="2">
        <v>1.7230000000000001</v>
      </c>
      <c r="AH59" s="2">
        <v>1.726</v>
      </c>
      <c r="AI59" s="2">
        <v>1.7250000000000001</v>
      </c>
      <c r="AJ59" s="2">
        <v>1.7270000000000001</v>
      </c>
      <c r="AK59" s="2">
        <v>1.732</v>
      </c>
      <c r="AL59" s="2">
        <v>1.7370000000000001</v>
      </c>
      <c r="AM59" s="2">
        <v>1.74</v>
      </c>
      <c r="AN59" s="2">
        <v>1.748</v>
      </c>
    </row>
    <row r="60" spans="1:40" ht="15.75" customHeight="1" x14ac:dyDescent="0.25">
      <c r="A60" s="2">
        <v>244</v>
      </c>
      <c r="B60" s="2">
        <v>1.663</v>
      </c>
      <c r="C60" s="2">
        <v>1.5329999999999999</v>
      </c>
      <c r="D60" s="2">
        <v>1.4690000000000001</v>
      </c>
      <c r="E60" s="2">
        <v>1.4390000000000001</v>
      </c>
      <c r="F60" s="2">
        <v>1.4059999999999999</v>
      </c>
      <c r="G60" s="2">
        <v>1.361</v>
      </c>
      <c r="H60" s="2">
        <v>1.321</v>
      </c>
      <c r="I60" s="2">
        <v>1.2909999999999999</v>
      </c>
      <c r="J60" s="2">
        <v>1.262</v>
      </c>
      <c r="N60" s="83"/>
      <c r="P60" s="2">
        <v>244</v>
      </c>
      <c r="Q60" s="2">
        <v>1.444</v>
      </c>
      <c r="R60" s="2">
        <v>1.173</v>
      </c>
      <c r="S60" s="2">
        <v>1.048</v>
      </c>
      <c r="T60" s="2">
        <v>0.95299999999999996</v>
      </c>
      <c r="U60" s="2">
        <v>0.88800000000000001</v>
      </c>
      <c r="V60" s="2">
        <v>0.79600000000000004</v>
      </c>
      <c r="W60" s="2">
        <v>0.745</v>
      </c>
      <c r="X60" s="2">
        <v>0.71399999999999997</v>
      </c>
      <c r="Y60" s="2">
        <v>0.70099999999999996</v>
      </c>
      <c r="AC60" s="83"/>
      <c r="AE60" s="2">
        <v>244</v>
      </c>
      <c r="AF60" s="2">
        <v>1.889</v>
      </c>
      <c r="AG60" s="2">
        <v>1.8759999999999999</v>
      </c>
      <c r="AH60" s="2">
        <v>1.8819999999999999</v>
      </c>
      <c r="AI60" s="2">
        <v>1.8759999999999999</v>
      </c>
      <c r="AJ60" s="2">
        <v>1.877</v>
      </c>
      <c r="AK60" s="2">
        <v>1.8819999999999999</v>
      </c>
      <c r="AL60" s="2">
        <v>1.8839999999999999</v>
      </c>
      <c r="AM60" s="2">
        <v>1.891</v>
      </c>
      <c r="AN60" s="2">
        <v>1.8959999999999999</v>
      </c>
    </row>
    <row r="61" spans="1:40" ht="15.75" customHeight="1" x14ac:dyDescent="0.25">
      <c r="A61" s="2">
        <v>245</v>
      </c>
      <c r="B61" s="2">
        <v>1.7929999999999999</v>
      </c>
      <c r="C61" s="2">
        <v>1.6459999999999999</v>
      </c>
      <c r="D61" s="2">
        <v>1.577</v>
      </c>
      <c r="E61" s="2">
        <v>1.542</v>
      </c>
      <c r="F61" s="2">
        <v>1.5069999999999999</v>
      </c>
      <c r="G61" s="2">
        <v>1.4550000000000001</v>
      </c>
      <c r="H61" s="2">
        <v>1.409</v>
      </c>
      <c r="I61" s="2">
        <v>1.3759999999999999</v>
      </c>
      <c r="J61" s="2">
        <v>1.343</v>
      </c>
      <c r="N61" s="83"/>
      <c r="P61" s="2">
        <v>245</v>
      </c>
      <c r="Q61" s="2">
        <v>1.5569999999999999</v>
      </c>
      <c r="R61" s="2">
        <v>1.26</v>
      </c>
      <c r="S61" s="2">
        <v>1.125</v>
      </c>
      <c r="T61" s="2">
        <v>1.02</v>
      </c>
      <c r="U61" s="2">
        <v>0.95</v>
      </c>
      <c r="V61" s="2">
        <v>0.84899999999999998</v>
      </c>
      <c r="W61" s="2">
        <v>0.79100000000000004</v>
      </c>
      <c r="X61" s="2">
        <v>0.75600000000000001</v>
      </c>
      <c r="Y61" s="2">
        <v>0.74</v>
      </c>
      <c r="AC61" s="83"/>
      <c r="AE61" s="2">
        <v>245</v>
      </c>
      <c r="AF61" s="2">
        <v>2.0350000000000001</v>
      </c>
      <c r="AG61" s="2">
        <v>2.0139999999999998</v>
      </c>
      <c r="AH61" s="2">
        <v>2.0190000000000001</v>
      </c>
      <c r="AI61" s="2">
        <v>2.0139999999999998</v>
      </c>
      <c r="AJ61" s="2">
        <v>2.012</v>
      </c>
      <c r="AK61" s="2">
        <v>2.0169999999999999</v>
      </c>
      <c r="AL61" s="2">
        <v>2.0179999999999998</v>
      </c>
      <c r="AM61" s="2">
        <v>2.0219999999999998</v>
      </c>
      <c r="AN61" s="2">
        <v>2.0249999999999999</v>
      </c>
    </row>
    <row r="62" spans="1:40" ht="15.75" customHeight="1" x14ac:dyDescent="0.25">
      <c r="A62" s="2">
        <v>246</v>
      </c>
      <c r="B62" s="2">
        <v>1.8859999999999999</v>
      </c>
      <c r="C62" s="2">
        <v>1.7290000000000001</v>
      </c>
      <c r="D62" s="2">
        <v>1.6539999999999999</v>
      </c>
      <c r="E62" s="2">
        <v>1.615</v>
      </c>
      <c r="F62" s="2">
        <v>1.5780000000000001</v>
      </c>
      <c r="G62" s="2">
        <v>1.522</v>
      </c>
      <c r="H62" s="2">
        <v>1.4730000000000001</v>
      </c>
      <c r="I62" s="2">
        <v>1.4390000000000001</v>
      </c>
      <c r="J62" s="2">
        <v>1.4019999999999999</v>
      </c>
      <c r="N62" s="83"/>
      <c r="P62" s="2">
        <v>246</v>
      </c>
      <c r="Q62" s="2">
        <v>1.6379999999999999</v>
      </c>
      <c r="R62" s="2">
        <v>1.3240000000000001</v>
      </c>
      <c r="S62" s="2">
        <v>1.18</v>
      </c>
      <c r="T62" s="2">
        <v>1.07</v>
      </c>
      <c r="U62" s="2">
        <v>0.995</v>
      </c>
      <c r="V62" s="2">
        <v>0.88700000000000001</v>
      </c>
      <c r="W62" s="2">
        <v>0.82499999999999996</v>
      </c>
      <c r="X62" s="2">
        <v>0.78600000000000003</v>
      </c>
      <c r="Y62" s="2">
        <v>0.76900000000000002</v>
      </c>
      <c r="AC62" s="83"/>
      <c r="AE62" s="2">
        <v>246</v>
      </c>
      <c r="AF62" s="2">
        <v>2.1419999999999999</v>
      </c>
      <c r="AG62" s="2">
        <v>2.1179999999999999</v>
      </c>
      <c r="AH62" s="2">
        <v>2.117</v>
      </c>
      <c r="AI62" s="2">
        <v>2.1160000000000001</v>
      </c>
      <c r="AJ62" s="2">
        <v>2.113</v>
      </c>
      <c r="AK62" s="2">
        <v>2.113</v>
      </c>
      <c r="AL62" s="2">
        <v>2.1150000000000002</v>
      </c>
      <c r="AM62" s="2">
        <v>2.117</v>
      </c>
      <c r="AN62" s="2">
        <v>2.1219999999999999</v>
      </c>
    </row>
    <row r="63" spans="1:40" ht="15.75" customHeight="1" x14ac:dyDescent="0.25">
      <c r="A63" s="2">
        <v>247</v>
      </c>
      <c r="B63" s="2">
        <v>1.931</v>
      </c>
      <c r="C63" s="2">
        <v>1.768</v>
      </c>
      <c r="D63" s="2">
        <v>1.69</v>
      </c>
      <c r="E63" s="2">
        <v>1.653</v>
      </c>
      <c r="F63" s="2">
        <v>1.611</v>
      </c>
      <c r="G63" s="2">
        <v>1.556</v>
      </c>
      <c r="H63" s="2">
        <v>1.504</v>
      </c>
      <c r="I63" s="2">
        <v>1.468</v>
      </c>
      <c r="J63" s="2">
        <v>1.43</v>
      </c>
      <c r="N63" s="83"/>
      <c r="P63" s="2">
        <v>247</v>
      </c>
      <c r="Q63" s="2">
        <v>1.679</v>
      </c>
      <c r="R63" s="2">
        <v>1.3540000000000001</v>
      </c>
      <c r="S63" s="2">
        <v>1.206</v>
      </c>
      <c r="T63" s="2">
        <v>1.0920000000000001</v>
      </c>
      <c r="U63" s="2">
        <v>1.016</v>
      </c>
      <c r="V63" s="2">
        <v>0.90500000000000003</v>
      </c>
      <c r="W63" s="2">
        <v>0.84099999999999997</v>
      </c>
      <c r="X63" s="2">
        <v>0.8</v>
      </c>
      <c r="Y63" s="2">
        <v>0.78200000000000003</v>
      </c>
      <c r="AC63" s="83"/>
      <c r="AE63" s="2">
        <v>247</v>
      </c>
      <c r="AF63" s="2">
        <v>2.1869999999999998</v>
      </c>
      <c r="AG63" s="2">
        <v>2.165</v>
      </c>
      <c r="AH63" s="2">
        <v>2.1659999999999999</v>
      </c>
      <c r="AI63" s="2">
        <v>2.1629999999999998</v>
      </c>
      <c r="AJ63" s="2">
        <v>2.16</v>
      </c>
      <c r="AK63" s="2">
        <v>2.1589999999999998</v>
      </c>
      <c r="AL63" s="2">
        <v>2.1589999999999998</v>
      </c>
      <c r="AM63" s="2">
        <v>2.1619999999999999</v>
      </c>
      <c r="AN63" s="2">
        <v>2.1659999999999999</v>
      </c>
    </row>
    <row r="64" spans="1:40" ht="15.75" customHeight="1" x14ac:dyDescent="0.25">
      <c r="A64" s="2">
        <v>248</v>
      </c>
      <c r="B64" s="2">
        <v>1.9510000000000001</v>
      </c>
      <c r="C64" s="2">
        <v>1.7869999999999999</v>
      </c>
      <c r="D64" s="2">
        <v>1.708</v>
      </c>
      <c r="E64" s="2">
        <v>1.669</v>
      </c>
      <c r="F64" s="2">
        <v>1.629</v>
      </c>
      <c r="G64" s="2">
        <v>1.571</v>
      </c>
      <c r="H64" s="2">
        <v>1.52</v>
      </c>
      <c r="I64" s="2">
        <v>1.4830000000000001</v>
      </c>
      <c r="J64" s="2">
        <v>1.4430000000000001</v>
      </c>
      <c r="N64" s="83"/>
      <c r="P64" s="2">
        <v>248</v>
      </c>
      <c r="Q64" s="2">
        <v>1.6990000000000001</v>
      </c>
      <c r="R64" s="2">
        <v>1.367</v>
      </c>
      <c r="S64" s="2">
        <v>1.218</v>
      </c>
      <c r="T64" s="2">
        <v>1.1040000000000001</v>
      </c>
      <c r="U64" s="2">
        <v>1.026</v>
      </c>
      <c r="V64" s="2">
        <v>0.91400000000000003</v>
      </c>
      <c r="W64" s="2">
        <v>0.84899999999999998</v>
      </c>
      <c r="X64" s="2">
        <v>0.80700000000000005</v>
      </c>
      <c r="Y64" s="2">
        <v>0.78800000000000003</v>
      </c>
      <c r="AC64" s="83"/>
      <c r="AE64" s="2">
        <v>248</v>
      </c>
      <c r="AF64" s="2">
        <v>2.2109999999999999</v>
      </c>
      <c r="AG64" s="2">
        <v>2.1850000000000001</v>
      </c>
      <c r="AH64" s="2">
        <v>2.1840000000000002</v>
      </c>
      <c r="AI64" s="2">
        <v>2.181</v>
      </c>
      <c r="AJ64" s="2">
        <v>2.1749999999999998</v>
      </c>
      <c r="AK64" s="2">
        <v>2.1789999999999998</v>
      </c>
      <c r="AL64" s="2">
        <v>2.1829999999999998</v>
      </c>
      <c r="AM64" s="2">
        <v>2.1850000000000001</v>
      </c>
      <c r="AN64" s="2">
        <v>2.1850000000000001</v>
      </c>
    </row>
    <row r="65" spans="1:42" ht="15.75" customHeight="1" x14ac:dyDescent="0.25">
      <c r="A65" s="2">
        <v>249</v>
      </c>
      <c r="B65" s="2">
        <v>1.9930000000000001</v>
      </c>
      <c r="C65" s="2">
        <v>1.823</v>
      </c>
      <c r="D65" s="2">
        <v>1.7450000000000001</v>
      </c>
      <c r="E65" s="2">
        <v>1.7070000000000001</v>
      </c>
      <c r="F65" s="2">
        <v>1.6639999999999999</v>
      </c>
      <c r="G65" s="2">
        <v>1.6040000000000001</v>
      </c>
      <c r="H65" s="2">
        <v>1.55</v>
      </c>
      <c r="I65" s="2">
        <v>1.5129999999999999</v>
      </c>
      <c r="J65" s="2">
        <v>1.472</v>
      </c>
      <c r="N65" s="83"/>
      <c r="P65" s="2">
        <v>249</v>
      </c>
      <c r="Q65" s="2">
        <v>1.736</v>
      </c>
      <c r="R65" s="2">
        <v>1.397</v>
      </c>
      <c r="S65" s="2">
        <v>1.244</v>
      </c>
      <c r="T65" s="2">
        <v>1.1279999999999999</v>
      </c>
      <c r="U65" s="2">
        <v>1.048</v>
      </c>
      <c r="V65" s="2">
        <v>0.93300000000000005</v>
      </c>
      <c r="W65" s="2">
        <v>0.86499999999999999</v>
      </c>
      <c r="X65" s="2">
        <v>0.82199999999999995</v>
      </c>
      <c r="Y65" s="2">
        <v>0.80200000000000005</v>
      </c>
      <c r="AC65" s="83"/>
      <c r="AE65" s="2">
        <v>249</v>
      </c>
      <c r="AF65" s="2">
        <v>2.2589999999999999</v>
      </c>
      <c r="AG65" s="2">
        <v>2.2280000000000002</v>
      </c>
      <c r="AH65" s="2">
        <v>2.2250000000000001</v>
      </c>
      <c r="AI65" s="2">
        <v>2.2240000000000002</v>
      </c>
      <c r="AJ65" s="2">
        <v>2.2200000000000002</v>
      </c>
      <c r="AK65" s="2">
        <v>2.2210000000000001</v>
      </c>
      <c r="AL65" s="2">
        <v>2.2200000000000002</v>
      </c>
      <c r="AM65" s="2">
        <v>2.2240000000000002</v>
      </c>
      <c r="AN65" s="2">
        <v>2.2210000000000001</v>
      </c>
    </row>
    <row r="66" spans="1:42" ht="15.75" customHeight="1" x14ac:dyDescent="0.25">
      <c r="A66" s="2">
        <v>250</v>
      </c>
      <c r="B66" s="2">
        <v>2.0720000000000001</v>
      </c>
      <c r="C66" s="2">
        <v>1.8979999999999999</v>
      </c>
      <c r="D66" s="2">
        <v>1.8140000000000001</v>
      </c>
      <c r="E66" s="2">
        <v>1.772</v>
      </c>
      <c r="F66" s="2">
        <v>1.7290000000000001</v>
      </c>
      <c r="G66" s="2">
        <v>1.667</v>
      </c>
      <c r="H66" s="2">
        <v>1.6080000000000001</v>
      </c>
      <c r="I66" s="2">
        <v>1.569</v>
      </c>
      <c r="J66" s="2">
        <v>1.526</v>
      </c>
      <c r="N66" s="83"/>
      <c r="P66" s="2">
        <v>250</v>
      </c>
      <c r="Q66" s="2">
        <v>1.8080000000000001</v>
      </c>
      <c r="R66" s="2">
        <v>1.4550000000000001</v>
      </c>
      <c r="S66" s="2">
        <v>1.2949999999999999</v>
      </c>
      <c r="T66" s="2">
        <v>1.1719999999999999</v>
      </c>
      <c r="U66" s="2">
        <v>1.089</v>
      </c>
      <c r="V66" s="2">
        <v>0.97</v>
      </c>
      <c r="W66" s="2">
        <v>0.89700000000000002</v>
      </c>
      <c r="X66" s="2">
        <v>0.85</v>
      </c>
      <c r="Y66" s="2">
        <v>0.82899999999999996</v>
      </c>
      <c r="AC66" s="83"/>
      <c r="AE66" s="2">
        <v>250</v>
      </c>
      <c r="AF66" s="2">
        <v>2.3359999999999999</v>
      </c>
      <c r="AG66" s="2">
        <v>2.3140000000000001</v>
      </c>
      <c r="AH66" s="2">
        <v>2.3140000000000001</v>
      </c>
      <c r="AI66" s="2">
        <v>2.3079999999999998</v>
      </c>
      <c r="AJ66" s="2">
        <v>2.3010000000000002</v>
      </c>
      <c r="AK66" s="2">
        <v>2.3069999999999999</v>
      </c>
      <c r="AL66" s="2">
        <v>2.302</v>
      </c>
      <c r="AM66" s="2">
        <v>2.3029999999999999</v>
      </c>
      <c r="AN66" s="2">
        <v>2.3050000000000002</v>
      </c>
    </row>
    <row r="67" spans="1:42" ht="15.75" customHeight="1" x14ac:dyDescent="0.25">
      <c r="A67" s="2">
        <v>251</v>
      </c>
      <c r="B67" s="2">
        <v>2.1659999999999999</v>
      </c>
      <c r="C67" s="2">
        <v>1.9810000000000001</v>
      </c>
      <c r="D67" s="2">
        <v>1.8939999999999999</v>
      </c>
      <c r="E67" s="2">
        <v>1.85</v>
      </c>
      <c r="F67" s="2">
        <v>1.8049999999999999</v>
      </c>
      <c r="G67" s="2">
        <v>1.742</v>
      </c>
      <c r="H67" s="2">
        <v>1.679</v>
      </c>
      <c r="I67" s="2">
        <v>1.635</v>
      </c>
      <c r="J67" s="2">
        <v>1.5920000000000001</v>
      </c>
      <c r="N67" s="83"/>
      <c r="P67" s="2">
        <v>251</v>
      </c>
      <c r="Q67" s="2">
        <v>1.8919999999999999</v>
      </c>
      <c r="R67" s="2">
        <v>1.5229999999999999</v>
      </c>
      <c r="S67" s="2">
        <v>1.355</v>
      </c>
      <c r="T67" s="2">
        <v>1.2270000000000001</v>
      </c>
      <c r="U67" s="2">
        <v>1.1399999999999999</v>
      </c>
      <c r="V67" s="2">
        <v>1.012</v>
      </c>
      <c r="W67" s="2">
        <v>0.93600000000000005</v>
      </c>
      <c r="X67" s="2">
        <v>0.88500000000000001</v>
      </c>
      <c r="Y67" s="2">
        <v>0.86299999999999999</v>
      </c>
      <c r="AC67" s="83"/>
      <c r="AE67" s="2">
        <v>251</v>
      </c>
      <c r="AF67" s="2">
        <v>2.4380000000000002</v>
      </c>
      <c r="AG67" s="2">
        <v>2.4060000000000001</v>
      </c>
      <c r="AH67" s="2">
        <v>2.4129999999999998</v>
      </c>
      <c r="AI67" s="2">
        <v>2.4079999999999999</v>
      </c>
      <c r="AJ67" s="2">
        <v>2.3969999999999998</v>
      </c>
      <c r="AK67" s="2">
        <v>2.399</v>
      </c>
      <c r="AL67" s="2">
        <v>2.4079999999999999</v>
      </c>
      <c r="AM67" s="2">
        <v>2.4020000000000001</v>
      </c>
      <c r="AN67" s="2">
        <v>2.41</v>
      </c>
    </row>
    <row r="68" spans="1:42" ht="15.75" customHeight="1" x14ac:dyDescent="0.25">
      <c r="A68" s="2">
        <v>252</v>
      </c>
      <c r="B68" s="2">
        <v>2.2610000000000001</v>
      </c>
      <c r="C68" s="2">
        <v>2.0670000000000002</v>
      </c>
      <c r="D68" s="2">
        <v>1.974</v>
      </c>
      <c r="E68" s="2">
        <v>1.9319999999999999</v>
      </c>
      <c r="F68" s="2">
        <v>1.883</v>
      </c>
      <c r="G68" s="2">
        <v>1.8109999999999999</v>
      </c>
      <c r="H68" s="2">
        <v>1.7490000000000001</v>
      </c>
      <c r="I68" s="2">
        <v>1.702</v>
      </c>
      <c r="J68" s="2">
        <v>1.6579999999999999</v>
      </c>
      <c r="N68" s="83"/>
      <c r="P68" s="2">
        <v>252</v>
      </c>
      <c r="Q68" s="2">
        <v>1.9750000000000001</v>
      </c>
      <c r="R68" s="2">
        <v>1.5920000000000001</v>
      </c>
      <c r="S68" s="2">
        <v>1.4159999999999999</v>
      </c>
      <c r="T68" s="2">
        <v>1.2809999999999999</v>
      </c>
      <c r="U68" s="2">
        <v>1.1890000000000001</v>
      </c>
      <c r="V68" s="2">
        <v>1.056</v>
      </c>
      <c r="W68" s="2">
        <v>0.97399999999999998</v>
      </c>
      <c r="X68" s="2">
        <v>0.92100000000000004</v>
      </c>
      <c r="Y68" s="2">
        <v>0.89700000000000002</v>
      </c>
      <c r="AC68" s="83"/>
      <c r="AE68" s="2">
        <v>252</v>
      </c>
      <c r="AF68" s="2">
        <v>2.5379999999999998</v>
      </c>
      <c r="AG68" s="2">
        <v>2.5089999999999999</v>
      </c>
      <c r="AH68" s="2">
        <v>2.504</v>
      </c>
      <c r="AI68" s="2">
        <v>2.5009999999999999</v>
      </c>
      <c r="AJ68" s="2">
        <v>2.504</v>
      </c>
      <c r="AK68" s="2">
        <v>2.5049999999999999</v>
      </c>
      <c r="AL68" s="2">
        <v>2.4950000000000001</v>
      </c>
      <c r="AM68" s="2">
        <v>2.5009999999999999</v>
      </c>
      <c r="AN68" s="2">
        <v>2.4940000000000002</v>
      </c>
    </row>
    <row r="69" spans="1:42" ht="15.75" customHeight="1" x14ac:dyDescent="0.25">
      <c r="A69" s="53">
        <v>253</v>
      </c>
      <c r="B69" s="53">
        <v>2.3210000000000002</v>
      </c>
      <c r="C69" s="53">
        <v>2.1240000000000001</v>
      </c>
      <c r="D69" s="53">
        <v>2.0289999999999999</v>
      </c>
      <c r="E69" s="53">
        <v>1.9810000000000001</v>
      </c>
      <c r="F69" s="53">
        <v>1.9330000000000001</v>
      </c>
      <c r="G69" s="53">
        <v>1.8580000000000001</v>
      </c>
      <c r="H69" s="53">
        <v>1.794</v>
      </c>
      <c r="I69" s="53">
        <v>1.748</v>
      </c>
      <c r="J69" s="53">
        <v>1.698</v>
      </c>
      <c r="K69" s="53"/>
      <c r="L69" s="53"/>
      <c r="M69" s="53"/>
      <c r="N69" s="53"/>
      <c r="O69" s="53"/>
      <c r="P69" s="53">
        <v>253</v>
      </c>
      <c r="Q69" s="53">
        <v>2.0379999999999998</v>
      </c>
      <c r="R69" s="53">
        <v>1.637</v>
      </c>
      <c r="S69" s="53">
        <v>1.4570000000000001</v>
      </c>
      <c r="T69" s="53">
        <v>1.3169999999999999</v>
      </c>
      <c r="U69" s="53">
        <v>1.222</v>
      </c>
      <c r="V69" s="53">
        <v>1.0840000000000001</v>
      </c>
      <c r="W69" s="53">
        <v>0.999</v>
      </c>
      <c r="X69" s="53">
        <v>0.94399999999999995</v>
      </c>
      <c r="Y69" s="53">
        <v>0.91700000000000004</v>
      </c>
      <c r="Z69" s="53"/>
      <c r="AA69" s="53"/>
      <c r="AB69" s="53"/>
      <c r="AC69" s="53"/>
      <c r="AD69" s="53"/>
      <c r="AE69" s="53">
        <v>253</v>
      </c>
      <c r="AF69" s="53">
        <v>2.6019999999999999</v>
      </c>
      <c r="AG69" s="53">
        <v>2.5720000000000001</v>
      </c>
      <c r="AH69" s="53">
        <v>2.5760000000000001</v>
      </c>
      <c r="AI69" s="53">
        <v>2.57</v>
      </c>
      <c r="AJ69" s="53">
        <v>2.5680000000000001</v>
      </c>
      <c r="AK69" s="53">
        <v>2.5670000000000002</v>
      </c>
      <c r="AL69" s="53">
        <v>2.556</v>
      </c>
      <c r="AM69" s="53">
        <v>2.5630000000000002</v>
      </c>
      <c r="AN69" s="53">
        <v>2.5649999999999999</v>
      </c>
      <c r="AO69" s="53"/>
      <c r="AP69" s="53"/>
    </row>
    <row r="70" spans="1:42" ht="15.75" customHeight="1" x14ac:dyDescent="0.25">
      <c r="A70" s="2">
        <v>254</v>
      </c>
      <c r="B70" s="2">
        <v>2.2919999999999998</v>
      </c>
      <c r="C70" s="2">
        <v>2.097</v>
      </c>
      <c r="D70" s="2">
        <v>2.0070000000000001</v>
      </c>
      <c r="E70" s="2">
        <v>1.956</v>
      </c>
      <c r="F70" s="2">
        <v>1.909</v>
      </c>
      <c r="G70" s="2">
        <v>1.8340000000000001</v>
      </c>
      <c r="H70" s="2">
        <v>1.7729999999999999</v>
      </c>
      <c r="I70" s="2">
        <v>1.7250000000000001</v>
      </c>
      <c r="J70" s="2">
        <v>1.673</v>
      </c>
      <c r="N70" s="83"/>
      <c r="P70" s="2">
        <v>254</v>
      </c>
      <c r="Q70" s="2">
        <v>2.0169999999999999</v>
      </c>
      <c r="R70" s="2">
        <v>1.6180000000000001</v>
      </c>
      <c r="S70" s="2">
        <v>1.4370000000000001</v>
      </c>
      <c r="T70" s="2">
        <v>1.3</v>
      </c>
      <c r="U70" s="2">
        <v>1.206</v>
      </c>
      <c r="V70" s="2">
        <v>1.071</v>
      </c>
      <c r="W70" s="2">
        <v>0.98699999999999999</v>
      </c>
      <c r="X70" s="2">
        <v>0.93200000000000005</v>
      </c>
      <c r="Y70" s="2">
        <v>0.90500000000000003</v>
      </c>
      <c r="AC70" s="83"/>
      <c r="AE70" s="2">
        <v>254</v>
      </c>
      <c r="AF70" s="2">
        <v>2.585</v>
      </c>
      <c r="AG70" s="2">
        <v>2.5409999999999999</v>
      </c>
      <c r="AH70" s="2">
        <v>2.552</v>
      </c>
      <c r="AI70" s="2">
        <v>2.5390000000000001</v>
      </c>
      <c r="AJ70" s="2">
        <v>2.5419999999999998</v>
      </c>
      <c r="AK70" s="2">
        <v>2.544</v>
      </c>
      <c r="AL70" s="2">
        <v>2.5379999999999998</v>
      </c>
      <c r="AM70" s="2">
        <v>2.5310000000000001</v>
      </c>
      <c r="AN70" s="2">
        <v>2.532</v>
      </c>
    </row>
    <row r="71" spans="1:42" ht="15.75" customHeight="1" x14ac:dyDescent="0.25">
      <c r="A71" s="2">
        <v>255</v>
      </c>
      <c r="B71" s="2">
        <v>2.1619999999999999</v>
      </c>
      <c r="C71" s="2">
        <v>1.97</v>
      </c>
      <c r="D71" s="2">
        <v>1.8819999999999999</v>
      </c>
      <c r="E71" s="2">
        <v>1.841</v>
      </c>
      <c r="F71" s="2">
        <v>1.796</v>
      </c>
      <c r="G71" s="2">
        <v>1.73</v>
      </c>
      <c r="H71" s="2">
        <v>1.67</v>
      </c>
      <c r="I71" s="2">
        <v>1.623</v>
      </c>
      <c r="J71" s="2">
        <v>1.577</v>
      </c>
      <c r="N71" s="83"/>
      <c r="P71" s="2">
        <v>255</v>
      </c>
      <c r="Q71" s="2">
        <v>1.8959999999999999</v>
      </c>
      <c r="R71" s="2">
        <v>1.5189999999999999</v>
      </c>
      <c r="S71" s="2">
        <v>1.35</v>
      </c>
      <c r="T71" s="2">
        <v>1.2230000000000001</v>
      </c>
      <c r="U71" s="2">
        <v>1.135</v>
      </c>
      <c r="V71" s="2">
        <v>1.0109999999999999</v>
      </c>
      <c r="W71" s="2">
        <v>0.93100000000000005</v>
      </c>
      <c r="X71" s="2">
        <v>0.88100000000000001</v>
      </c>
      <c r="Y71" s="2">
        <v>0.85599999999999998</v>
      </c>
      <c r="AC71" s="83"/>
      <c r="AE71" s="2">
        <v>255</v>
      </c>
      <c r="AF71" s="2">
        <v>2.4329999999999998</v>
      </c>
      <c r="AG71" s="2">
        <v>2.3980000000000001</v>
      </c>
      <c r="AH71" s="2">
        <v>2.4020000000000001</v>
      </c>
      <c r="AI71" s="2">
        <v>2.4039999999999999</v>
      </c>
      <c r="AJ71" s="2">
        <v>2.395</v>
      </c>
      <c r="AK71" s="2">
        <v>2.399</v>
      </c>
      <c r="AL71" s="2">
        <v>2.3860000000000001</v>
      </c>
      <c r="AM71" s="2">
        <v>2.3879999999999999</v>
      </c>
      <c r="AN71" s="2">
        <v>2.3839999999999999</v>
      </c>
    </row>
    <row r="72" spans="1:42" ht="15.75" customHeight="1" x14ac:dyDescent="0.25">
      <c r="A72" s="2">
        <v>256</v>
      </c>
      <c r="B72" s="2">
        <v>1.9339999999999999</v>
      </c>
      <c r="C72" s="2">
        <v>1.7609999999999999</v>
      </c>
      <c r="D72" s="2">
        <v>1.6850000000000001</v>
      </c>
      <c r="E72" s="2">
        <v>1.649</v>
      </c>
      <c r="F72" s="2">
        <v>1.6120000000000001</v>
      </c>
      <c r="G72" s="2">
        <v>1.554</v>
      </c>
      <c r="H72" s="2">
        <v>1.5</v>
      </c>
      <c r="I72" s="2">
        <v>1.46</v>
      </c>
      <c r="J72" s="2">
        <v>1.42</v>
      </c>
      <c r="N72" s="83"/>
      <c r="P72" s="2">
        <v>256</v>
      </c>
      <c r="Q72" s="2">
        <v>1.6870000000000001</v>
      </c>
      <c r="R72" s="2">
        <v>1.3540000000000001</v>
      </c>
      <c r="S72" s="2">
        <v>1.2070000000000001</v>
      </c>
      <c r="T72" s="2">
        <v>1.0940000000000001</v>
      </c>
      <c r="U72" s="2">
        <v>1.0189999999999999</v>
      </c>
      <c r="V72" s="2">
        <v>0.90700000000000003</v>
      </c>
      <c r="W72" s="2">
        <v>0.83799999999999997</v>
      </c>
      <c r="X72" s="2">
        <v>0.79800000000000004</v>
      </c>
      <c r="Y72" s="2">
        <v>0.77500000000000002</v>
      </c>
      <c r="AC72" s="83"/>
      <c r="AE72" s="2">
        <v>256</v>
      </c>
      <c r="AF72" s="2">
        <v>2.1859999999999999</v>
      </c>
      <c r="AG72" s="2">
        <v>2.1509999999999998</v>
      </c>
      <c r="AH72" s="2">
        <v>2.1539999999999999</v>
      </c>
      <c r="AI72" s="2">
        <v>2.1520000000000001</v>
      </c>
      <c r="AJ72" s="2">
        <v>2.1520000000000001</v>
      </c>
      <c r="AK72" s="2">
        <v>2.149</v>
      </c>
      <c r="AL72" s="2">
        <v>2.137</v>
      </c>
      <c r="AM72" s="2">
        <v>2.145</v>
      </c>
      <c r="AN72" s="2">
        <v>2.1429999999999998</v>
      </c>
    </row>
    <row r="73" spans="1:42" ht="15.75" customHeight="1" x14ac:dyDescent="0.25">
      <c r="A73" s="2">
        <v>257</v>
      </c>
      <c r="B73" s="2">
        <v>1.6819999999999999</v>
      </c>
      <c r="C73" s="2">
        <v>1.5429999999999999</v>
      </c>
      <c r="D73" s="2">
        <v>1.4750000000000001</v>
      </c>
      <c r="E73" s="2">
        <v>1.444</v>
      </c>
      <c r="F73" s="2">
        <v>1.4119999999999999</v>
      </c>
      <c r="G73" s="2">
        <v>1.3640000000000001</v>
      </c>
      <c r="H73" s="2">
        <v>1.319</v>
      </c>
      <c r="I73" s="2">
        <v>1.2889999999999999</v>
      </c>
      <c r="J73" s="2">
        <v>1.254</v>
      </c>
      <c r="N73" s="83"/>
      <c r="P73" s="2">
        <v>257</v>
      </c>
      <c r="Q73" s="2">
        <v>1.464</v>
      </c>
      <c r="R73" s="2">
        <v>1.1839999999999999</v>
      </c>
      <c r="S73" s="2">
        <v>1.0569999999999999</v>
      </c>
      <c r="T73" s="2">
        <v>0.95699999999999996</v>
      </c>
      <c r="U73" s="2">
        <v>0.89200000000000002</v>
      </c>
      <c r="V73" s="2">
        <v>0.79700000000000004</v>
      </c>
      <c r="W73" s="2">
        <v>0.74</v>
      </c>
      <c r="X73" s="2">
        <v>0.70799999999999996</v>
      </c>
      <c r="Y73" s="2">
        <v>0.69</v>
      </c>
      <c r="AC73" s="83"/>
      <c r="AE73" s="2">
        <v>257</v>
      </c>
      <c r="AF73" s="2">
        <v>1.91</v>
      </c>
      <c r="AG73" s="2">
        <v>1.8879999999999999</v>
      </c>
      <c r="AH73" s="2">
        <v>1.887</v>
      </c>
      <c r="AI73" s="2">
        <v>1.883</v>
      </c>
      <c r="AJ73" s="2">
        <v>1.879</v>
      </c>
      <c r="AK73" s="2">
        <v>1.88</v>
      </c>
      <c r="AL73" s="2">
        <v>1.877</v>
      </c>
      <c r="AM73" s="2">
        <v>1.8779999999999999</v>
      </c>
      <c r="AN73" s="2">
        <v>1.883</v>
      </c>
    </row>
    <row r="74" spans="1:42" ht="15.75" customHeight="1" x14ac:dyDescent="0.25">
      <c r="A74" s="2">
        <v>258</v>
      </c>
      <c r="B74" s="2">
        <v>1.488</v>
      </c>
      <c r="C74" s="2">
        <v>1.371</v>
      </c>
      <c r="D74" s="2">
        <v>1.3109999999999999</v>
      </c>
      <c r="E74" s="2">
        <v>1.2849999999999999</v>
      </c>
      <c r="F74" s="2">
        <v>1.2569999999999999</v>
      </c>
      <c r="G74" s="2">
        <v>1.216</v>
      </c>
      <c r="H74" s="2">
        <v>1.179</v>
      </c>
      <c r="I74" s="2">
        <v>1.155</v>
      </c>
      <c r="J74" s="2">
        <v>1.1259999999999999</v>
      </c>
      <c r="N74" s="83"/>
      <c r="P74" s="2">
        <v>258</v>
      </c>
      <c r="Q74" s="2">
        <v>1.2929999999999999</v>
      </c>
      <c r="R74" s="2">
        <v>1.05</v>
      </c>
      <c r="S74" s="2">
        <v>0.93799999999999994</v>
      </c>
      <c r="T74" s="2">
        <v>0.85199999999999998</v>
      </c>
      <c r="U74" s="2">
        <v>0.79400000000000004</v>
      </c>
      <c r="V74" s="2">
        <v>0.71099999999999997</v>
      </c>
      <c r="W74" s="2">
        <v>0.66600000000000004</v>
      </c>
      <c r="X74" s="2">
        <v>0.64</v>
      </c>
      <c r="Y74" s="2">
        <v>0.625</v>
      </c>
      <c r="AC74" s="83"/>
      <c r="AE74" s="2">
        <v>258</v>
      </c>
      <c r="AF74" s="2">
        <v>1.6930000000000001</v>
      </c>
      <c r="AG74" s="2">
        <v>1.6759999999999999</v>
      </c>
      <c r="AH74" s="2">
        <v>1.675</v>
      </c>
      <c r="AI74" s="2">
        <v>1.67</v>
      </c>
      <c r="AJ74" s="2">
        <v>1.6679999999999999</v>
      </c>
      <c r="AK74" s="2">
        <v>1.6719999999999999</v>
      </c>
      <c r="AL74" s="2">
        <v>1.673</v>
      </c>
      <c r="AM74" s="2">
        <v>1.673</v>
      </c>
      <c r="AN74" s="2">
        <v>1.677</v>
      </c>
    </row>
    <row r="75" spans="1:42" ht="15.75" customHeight="1" x14ac:dyDescent="0.25">
      <c r="A75" s="2">
        <v>259</v>
      </c>
      <c r="B75" s="2">
        <v>1.331</v>
      </c>
      <c r="C75" s="2">
        <v>1.2310000000000001</v>
      </c>
      <c r="D75" s="2">
        <v>1.179</v>
      </c>
      <c r="E75" s="2">
        <v>1.1579999999999999</v>
      </c>
      <c r="F75" s="2">
        <v>1.133</v>
      </c>
      <c r="G75" s="2">
        <v>1.099</v>
      </c>
      <c r="H75" s="2">
        <v>1.07</v>
      </c>
      <c r="I75" s="2">
        <v>1.0469999999999999</v>
      </c>
      <c r="J75" s="2">
        <v>1.024</v>
      </c>
      <c r="N75" s="83"/>
      <c r="P75" s="2">
        <v>259</v>
      </c>
      <c r="Q75" s="2">
        <v>1.157</v>
      </c>
      <c r="R75" s="2">
        <v>0.94199999999999995</v>
      </c>
      <c r="S75" s="2">
        <v>0.84399999999999997</v>
      </c>
      <c r="T75" s="2">
        <v>0.76700000000000002</v>
      </c>
      <c r="U75" s="2">
        <v>0.71599999999999997</v>
      </c>
      <c r="V75" s="2">
        <v>0.64400000000000002</v>
      </c>
      <c r="W75" s="2">
        <v>0.60599999999999998</v>
      </c>
      <c r="X75" s="2">
        <v>0.58499999999999996</v>
      </c>
      <c r="Y75" s="2">
        <v>0.57199999999999995</v>
      </c>
      <c r="AC75" s="83"/>
      <c r="AE75" s="2">
        <v>259</v>
      </c>
      <c r="AF75" s="2">
        <v>1.5149999999999999</v>
      </c>
      <c r="AG75" s="2">
        <v>1.502</v>
      </c>
      <c r="AH75" s="2">
        <v>1.5069999999999999</v>
      </c>
      <c r="AI75" s="2">
        <v>1.4990000000000001</v>
      </c>
      <c r="AJ75" s="2">
        <v>1.5009999999999999</v>
      </c>
      <c r="AK75" s="2">
        <v>1.506</v>
      </c>
      <c r="AL75" s="2">
        <v>1.508</v>
      </c>
      <c r="AM75" s="2">
        <v>1.5109999999999999</v>
      </c>
      <c r="AN75" s="2">
        <v>1.5129999999999999</v>
      </c>
    </row>
    <row r="76" spans="1:42" ht="15.75" customHeight="1" x14ac:dyDescent="0.25">
      <c r="A76" s="2">
        <v>260</v>
      </c>
      <c r="B76" s="2">
        <v>1.1879999999999999</v>
      </c>
      <c r="C76" s="2">
        <v>1.1020000000000001</v>
      </c>
      <c r="D76" s="2">
        <v>1.0569999999999999</v>
      </c>
      <c r="E76" s="2">
        <v>1.0389999999999999</v>
      </c>
      <c r="F76" s="2">
        <v>1.018</v>
      </c>
      <c r="G76" s="2">
        <v>0.99199999999999999</v>
      </c>
      <c r="H76" s="2">
        <v>0.96699999999999997</v>
      </c>
      <c r="I76" s="2">
        <v>0.94799999999999995</v>
      </c>
      <c r="J76" s="2">
        <v>0.92800000000000005</v>
      </c>
      <c r="N76" s="83"/>
      <c r="P76" s="2">
        <v>260</v>
      </c>
      <c r="Q76" s="2">
        <v>1.0289999999999999</v>
      </c>
      <c r="R76" s="2">
        <v>0.84399999999999997</v>
      </c>
      <c r="S76" s="2">
        <v>0.75700000000000001</v>
      </c>
      <c r="T76" s="2">
        <v>0.68899999999999995</v>
      </c>
      <c r="U76" s="2">
        <v>0.64400000000000002</v>
      </c>
      <c r="V76" s="2">
        <v>0.58299999999999996</v>
      </c>
      <c r="W76" s="2">
        <v>0.55000000000000004</v>
      </c>
      <c r="X76" s="2">
        <v>0.53500000000000003</v>
      </c>
      <c r="Y76" s="2">
        <v>0.52300000000000002</v>
      </c>
      <c r="AC76" s="83"/>
      <c r="AE76" s="2">
        <v>260</v>
      </c>
      <c r="AF76" s="2">
        <v>1.349</v>
      </c>
      <c r="AG76" s="2">
        <v>1.345</v>
      </c>
      <c r="AH76" s="2">
        <v>1.347</v>
      </c>
      <c r="AI76" s="2">
        <v>1.339</v>
      </c>
      <c r="AJ76" s="2">
        <v>1.343</v>
      </c>
      <c r="AK76" s="2">
        <v>1.3520000000000001</v>
      </c>
      <c r="AL76" s="2">
        <v>1.351</v>
      </c>
      <c r="AM76" s="2">
        <v>1.3560000000000001</v>
      </c>
      <c r="AN76" s="2">
        <v>1.36</v>
      </c>
    </row>
    <row r="77" spans="1:42" ht="15.75" customHeight="1" x14ac:dyDescent="0.25">
      <c r="A77" s="2">
        <v>261</v>
      </c>
      <c r="B77" s="2">
        <v>1.042</v>
      </c>
      <c r="C77" s="2">
        <v>0.97199999999999998</v>
      </c>
      <c r="D77" s="2">
        <v>0.93300000000000005</v>
      </c>
      <c r="E77" s="2">
        <v>0.91900000000000004</v>
      </c>
      <c r="F77" s="2">
        <v>0.90500000000000003</v>
      </c>
      <c r="G77" s="2">
        <v>0.88500000000000001</v>
      </c>
      <c r="H77" s="2">
        <v>0.86299999999999999</v>
      </c>
      <c r="I77" s="2">
        <v>0.85</v>
      </c>
      <c r="J77" s="2">
        <v>0.83299999999999996</v>
      </c>
      <c r="N77" s="83"/>
      <c r="P77" s="2">
        <v>261</v>
      </c>
      <c r="Q77" s="2">
        <v>0.89900000000000002</v>
      </c>
      <c r="R77" s="2">
        <v>0.74399999999999999</v>
      </c>
      <c r="S77" s="2">
        <v>0.66900000000000004</v>
      </c>
      <c r="T77" s="2">
        <v>0.61</v>
      </c>
      <c r="U77" s="2">
        <v>0.57399999999999995</v>
      </c>
      <c r="V77" s="2">
        <v>0.52100000000000002</v>
      </c>
      <c r="W77" s="2">
        <v>0.495</v>
      </c>
      <c r="X77" s="2">
        <v>0.48299999999999998</v>
      </c>
      <c r="Y77" s="2">
        <v>0.47499999999999998</v>
      </c>
      <c r="AC77" s="83"/>
      <c r="AE77" s="2">
        <v>261</v>
      </c>
      <c r="AF77" s="2">
        <v>1.181</v>
      </c>
      <c r="AG77" s="2">
        <v>1.1830000000000001</v>
      </c>
      <c r="AH77" s="2">
        <v>1.1859999999999999</v>
      </c>
      <c r="AI77" s="2">
        <v>1.1819999999999999</v>
      </c>
      <c r="AJ77" s="2">
        <v>1.1879999999999999</v>
      </c>
      <c r="AK77" s="2">
        <v>1.1950000000000001</v>
      </c>
      <c r="AL77" s="2">
        <v>1.1970000000000001</v>
      </c>
      <c r="AM77" s="2">
        <v>1.2010000000000001</v>
      </c>
      <c r="AN77" s="2">
        <v>1.208</v>
      </c>
    </row>
    <row r="78" spans="1:42" ht="15.75" customHeight="1" x14ac:dyDescent="0.25">
      <c r="A78" s="2">
        <v>262</v>
      </c>
      <c r="B78" s="2">
        <v>0.90400000000000003</v>
      </c>
      <c r="C78" s="2">
        <v>0.85</v>
      </c>
      <c r="D78" s="2">
        <v>0.81799999999999995</v>
      </c>
      <c r="E78" s="2">
        <v>0.80900000000000005</v>
      </c>
      <c r="F78" s="2">
        <v>0.8</v>
      </c>
      <c r="G78" s="2">
        <v>0.78400000000000003</v>
      </c>
      <c r="H78" s="2">
        <v>0.76700000000000002</v>
      </c>
      <c r="I78" s="2">
        <v>0.75700000000000001</v>
      </c>
      <c r="J78" s="2">
        <v>0.745</v>
      </c>
      <c r="N78" s="83"/>
      <c r="P78" s="2">
        <v>262</v>
      </c>
      <c r="Q78" s="2">
        <v>0.78</v>
      </c>
      <c r="R78" s="2">
        <v>0.65100000000000002</v>
      </c>
      <c r="S78" s="2">
        <v>0.58799999999999997</v>
      </c>
      <c r="T78" s="2">
        <v>0.53900000000000003</v>
      </c>
      <c r="U78" s="2">
        <v>0.50800000000000001</v>
      </c>
      <c r="V78" s="2">
        <v>0.46300000000000002</v>
      </c>
      <c r="W78" s="2">
        <v>0.44400000000000001</v>
      </c>
      <c r="X78" s="2">
        <v>0.436</v>
      </c>
      <c r="Y78" s="2">
        <v>0.43</v>
      </c>
      <c r="AC78" s="83"/>
      <c r="AE78" s="2">
        <v>262</v>
      </c>
      <c r="AF78" s="2">
        <v>1.0269999999999999</v>
      </c>
      <c r="AG78" s="2">
        <v>1.0329999999999999</v>
      </c>
      <c r="AH78" s="2">
        <v>1.0369999999999999</v>
      </c>
      <c r="AI78" s="2">
        <v>1.038</v>
      </c>
      <c r="AJ78" s="2">
        <v>1.0429999999999999</v>
      </c>
      <c r="AK78" s="2">
        <v>1.0489999999999999</v>
      </c>
      <c r="AL78" s="2">
        <v>1.0549999999999999</v>
      </c>
      <c r="AM78" s="2">
        <v>1.06</v>
      </c>
      <c r="AN78" s="2">
        <v>1.0669999999999999</v>
      </c>
    </row>
    <row r="79" spans="1:42" ht="15.75" customHeight="1" x14ac:dyDescent="0.25">
      <c r="A79" s="2">
        <v>263</v>
      </c>
      <c r="B79" s="2">
        <v>0.79400000000000004</v>
      </c>
      <c r="C79" s="2">
        <v>0.753</v>
      </c>
      <c r="D79" s="2">
        <v>0.72599999999999998</v>
      </c>
      <c r="E79" s="2">
        <v>0.72</v>
      </c>
      <c r="F79" s="2">
        <v>0.71499999999999997</v>
      </c>
      <c r="G79" s="2">
        <v>0.70299999999999996</v>
      </c>
      <c r="H79" s="2">
        <v>0.69</v>
      </c>
      <c r="I79" s="2">
        <v>0.68200000000000005</v>
      </c>
      <c r="J79" s="2">
        <v>0.67400000000000004</v>
      </c>
      <c r="N79" s="83"/>
      <c r="P79" s="2">
        <v>263</v>
      </c>
      <c r="Q79" s="2">
        <v>0.68400000000000005</v>
      </c>
      <c r="R79" s="2">
        <v>0.57599999999999996</v>
      </c>
      <c r="S79" s="2">
        <v>0.52300000000000002</v>
      </c>
      <c r="T79" s="2">
        <v>0.48099999999999998</v>
      </c>
      <c r="U79" s="2">
        <v>0.45500000000000002</v>
      </c>
      <c r="V79" s="2">
        <v>0.41699999999999998</v>
      </c>
      <c r="W79" s="2">
        <v>0.40200000000000002</v>
      </c>
      <c r="X79" s="2">
        <v>0.39800000000000002</v>
      </c>
      <c r="Y79" s="2">
        <v>0.39300000000000002</v>
      </c>
      <c r="AC79" s="83"/>
      <c r="AE79" s="2">
        <v>263</v>
      </c>
      <c r="AF79" s="2">
        <v>0.90100000000000002</v>
      </c>
      <c r="AG79" s="2">
        <v>0.91200000000000003</v>
      </c>
      <c r="AH79" s="2">
        <v>0.91800000000000004</v>
      </c>
      <c r="AI79" s="2">
        <v>0.92</v>
      </c>
      <c r="AJ79" s="2">
        <v>0.92500000000000004</v>
      </c>
      <c r="AK79" s="2">
        <v>0.93400000000000005</v>
      </c>
      <c r="AL79" s="2">
        <v>0.93899999999999995</v>
      </c>
      <c r="AM79" s="2">
        <v>0.94599999999999995</v>
      </c>
      <c r="AN79" s="2">
        <v>0.95199999999999996</v>
      </c>
    </row>
    <row r="80" spans="1:42" ht="15.75" customHeight="1" x14ac:dyDescent="0.25">
      <c r="A80" s="2">
        <v>264</v>
      </c>
      <c r="B80" s="2">
        <v>0.72299999999999998</v>
      </c>
      <c r="C80" s="2">
        <v>0.69099999999999995</v>
      </c>
      <c r="D80" s="2">
        <v>0.66800000000000004</v>
      </c>
      <c r="E80" s="2">
        <v>0.66500000000000004</v>
      </c>
      <c r="F80" s="2">
        <v>0.66</v>
      </c>
      <c r="G80" s="2">
        <v>0.65200000000000002</v>
      </c>
      <c r="H80" s="2">
        <v>0.64100000000000001</v>
      </c>
      <c r="I80" s="2">
        <v>0.63500000000000001</v>
      </c>
      <c r="J80" s="2">
        <v>0.628</v>
      </c>
      <c r="N80" s="83"/>
      <c r="P80" s="2">
        <v>264</v>
      </c>
      <c r="Q80" s="2">
        <v>0.623</v>
      </c>
      <c r="R80" s="2">
        <v>0.52900000000000003</v>
      </c>
      <c r="S80" s="2">
        <v>0.48199999999999998</v>
      </c>
      <c r="T80" s="2">
        <v>0.44500000000000001</v>
      </c>
      <c r="U80" s="2">
        <v>0.42099999999999999</v>
      </c>
      <c r="V80" s="2">
        <v>0.38800000000000001</v>
      </c>
      <c r="W80" s="2">
        <v>0.376</v>
      </c>
      <c r="X80" s="2">
        <v>0.374</v>
      </c>
      <c r="Y80" s="2">
        <v>0.37</v>
      </c>
      <c r="AC80" s="83"/>
      <c r="AE80" s="2">
        <v>264</v>
      </c>
      <c r="AF80" s="2">
        <v>0.82199999999999995</v>
      </c>
      <c r="AG80" s="2">
        <v>0.83599999999999997</v>
      </c>
      <c r="AH80" s="2">
        <v>0.84399999999999997</v>
      </c>
      <c r="AI80" s="2">
        <v>0.84499999999999997</v>
      </c>
      <c r="AJ80" s="2">
        <v>0.85099999999999998</v>
      </c>
      <c r="AK80" s="2">
        <v>0.86</v>
      </c>
      <c r="AL80" s="2">
        <v>0.86499999999999999</v>
      </c>
      <c r="AM80" s="2">
        <v>0.872</v>
      </c>
      <c r="AN80" s="2">
        <v>0.878</v>
      </c>
    </row>
    <row r="81" spans="1:40" ht="15.75" customHeight="1" x14ac:dyDescent="0.25">
      <c r="A81" s="2">
        <v>265</v>
      </c>
      <c r="B81" s="2">
        <v>0.68700000000000006</v>
      </c>
      <c r="C81" s="2">
        <v>0.65900000000000003</v>
      </c>
      <c r="D81" s="2">
        <v>0.63800000000000001</v>
      </c>
      <c r="E81" s="2">
        <v>0.63500000000000001</v>
      </c>
      <c r="F81" s="2">
        <v>0.63200000000000001</v>
      </c>
      <c r="G81" s="2">
        <v>0.625</v>
      </c>
      <c r="H81" s="2">
        <v>0.61499999999999999</v>
      </c>
      <c r="I81" s="2">
        <v>0.61</v>
      </c>
      <c r="J81" s="2">
        <v>0.60299999999999998</v>
      </c>
      <c r="N81" s="83"/>
      <c r="P81" s="2">
        <v>265</v>
      </c>
      <c r="Q81" s="2">
        <v>0.59099999999999997</v>
      </c>
      <c r="R81" s="2">
        <v>0.505</v>
      </c>
      <c r="S81" s="2">
        <v>0.46100000000000002</v>
      </c>
      <c r="T81" s="2">
        <v>0.42599999999999999</v>
      </c>
      <c r="U81" s="2">
        <v>0.40400000000000003</v>
      </c>
      <c r="V81" s="2">
        <v>0.373</v>
      </c>
      <c r="W81" s="2">
        <v>0.36199999999999999</v>
      </c>
      <c r="X81" s="2">
        <v>0.36199999999999999</v>
      </c>
      <c r="Y81" s="2">
        <v>0.35799999999999998</v>
      </c>
      <c r="AC81" s="83"/>
      <c r="AE81" s="2">
        <v>265</v>
      </c>
      <c r="AF81" s="2">
        <v>0.78</v>
      </c>
      <c r="AG81" s="2">
        <v>0.79800000000000004</v>
      </c>
      <c r="AH81" s="2">
        <v>0.80500000000000005</v>
      </c>
      <c r="AI81" s="2">
        <v>0.80600000000000005</v>
      </c>
      <c r="AJ81" s="2">
        <v>0.81200000000000006</v>
      </c>
      <c r="AK81" s="2">
        <v>0.82099999999999995</v>
      </c>
      <c r="AL81" s="2">
        <v>0.82699999999999996</v>
      </c>
      <c r="AM81" s="2">
        <v>0.83299999999999996</v>
      </c>
      <c r="AN81" s="2">
        <v>0.83899999999999997</v>
      </c>
    </row>
    <row r="82" spans="1:40" ht="15.75" customHeight="1" x14ac:dyDescent="0.25">
      <c r="A82" s="2">
        <v>266</v>
      </c>
      <c r="B82" s="2">
        <v>0.65500000000000003</v>
      </c>
      <c r="C82" s="2">
        <v>0.63200000000000001</v>
      </c>
      <c r="D82" s="2">
        <v>0.61299999999999999</v>
      </c>
      <c r="E82" s="2">
        <v>0.61099999999999999</v>
      </c>
      <c r="F82" s="2">
        <v>0.60799999999999998</v>
      </c>
      <c r="G82" s="2">
        <v>0.60199999999999998</v>
      </c>
      <c r="H82" s="2">
        <v>0.59299999999999997</v>
      </c>
      <c r="I82" s="2">
        <v>0.59</v>
      </c>
      <c r="J82" s="2">
        <v>0.58299999999999996</v>
      </c>
      <c r="N82" s="83"/>
      <c r="P82" s="2">
        <v>266</v>
      </c>
      <c r="Q82" s="2">
        <v>0.56399999999999995</v>
      </c>
      <c r="R82" s="2">
        <v>0.48499999999999999</v>
      </c>
      <c r="S82" s="2">
        <v>0.443</v>
      </c>
      <c r="T82" s="2">
        <v>0.41</v>
      </c>
      <c r="U82" s="2">
        <v>0.39</v>
      </c>
      <c r="V82" s="2">
        <v>0.36</v>
      </c>
      <c r="W82" s="2">
        <v>0.35099999999999998</v>
      </c>
      <c r="X82" s="2">
        <v>0.35099999999999998</v>
      </c>
      <c r="Y82" s="2">
        <v>0.34799999999999998</v>
      </c>
      <c r="AC82" s="83"/>
      <c r="AE82" s="2">
        <v>266</v>
      </c>
      <c r="AF82" s="2">
        <v>0.746</v>
      </c>
      <c r="AG82" s="2">
        <v>0.76400000000000001</v>
      </c>
      <c r="AH82" s="2">
        <v>0.77100000000000002</v>
      </c>
      <c r="AI82" s="2">
        <v>0.77300000000000002</v>
      </c>
      <c r="AJ82" s="2">
        <v>0.77900000000000003</v>
      </c>
      <c r="AK82" s="2">
        <v>0.78900000000000003</v>
      </c>
      <c r="AL82" s="2">
        <v>0.79500000000000004</v>
      </c>
      <c r="AM82" s="2">
        <v>0.80100000000000005</v>
      </c>
      <c r="AN82" s="2">
        <v>0.80700000000000005</v>
      </c>
    </row>
    <row r="83" spans="1:40" ht="15.75" customHeight="1" x14ac:dyDescent="0.25">
      <c r="A83" s="2">
        <v>267</v>
      </c>
      <c r="B83" s="2">
        <v>0.622</v>
      </c>
      <c r="C83" s="2">
        <v>0.60299999999999998</v>
      </c>
      <c r="D83" s="2">
        <v>0.58499999999999996</v>
      </c>
      <c r="E83" s="2">
        <v>0.58399999999999996</v>
      </c>
      <c r="F83" s="2">
        <v>0.58199999999999996</v>
      </c>
      <c r="G83" s="2">
        <v>0.57799999999999996</v>
      </c>
      <c r="H83" s="2">
        <v>0.56999999999999995</v>
      </c>
      <c r="I83" s="2">
        <v>0.56699999999999995</v>
      </c>
      <c r="J83" s="2">
        <v>0.56200000000000006</v>
      </c>
      <c r="N83" s="83"/>
      <c r="P83" s="2">
        <v>267</v>
      </c>
      <c r="Q83" s="2">
        <v>0.53500000000000003</v>
      </c>
      <c r="R83" s="2">
        <v>0.46300000000000002</v>
      </c>
      <c r="S83" s="2">
        <v>0.42399999999999999</v>
      </c>
      <c r="T83" s="2">
        <v>0.39300000000000002</v>
      </c>
      <c r="U83" s="2">
        <v>0.374</v>
      </c>
      <c r="V83" s="2">
        <v>0.34699999999999998</v>
      </c>
      <c r="W83" s="2">
        <v>0.33900000000000002</v>
      </c>
      <c r="X83" s="2">
        <v>0.34100000000000003</v>
      </c>
      <c r="Y83" s="2">
        <v>0.33700000000000002</v>
      </c>
      <c r="AC83" s="83"/>
      <c r="AE83" s="2">
        <v>267</v>
      </c>
      <c r="AF83" s="2">
        <v>0.70799999999999996</v>
      </c>
      <c r="AG83" s="2">
        <v>0.72699999999999998</v>
      </c>
      <c r="AH83" s="2">
        <v>0.73499999999999999</v>
      </c>
      <c r="AI83" s="2">
        <v>0.73699999999999999</v>
      </c>
      <c r="AJ83" s="2">
        <v>0.74299999999999999</v>
      </c>
      <c r="AK83" s="2">
        <v>0.754</v>
      </c>
      <c r="AL83" s="2">
        <v>0.76</v>
      </c>
      <c r="AM83" s="2">
        <v>0.76600000000000001</v>
      </c>
      <c r="AN83" s="2">
        <v>0.77200000000000002</v>
      </c>
    </row>
    <row r="84" spans="1:40" ht="15.75" customHeight="1" x14ac:dyDescent="0.25">
      <c r="A84" s="2">
        <v>268</v>
      </c>
      <c r="B84" s="2">
        <v>0.59599999999999997</v>
      </c>
      <c r="C84" s="2">
        <v>0.58099999999999996</v>
      </c>
      <c r="D84" s="2">
        <v>0.56399999999999995</v>
      </c>
      <c r="E84" s="2">
        <v>0.56399999999999995</v>
      </c>
      <c r="F84" s="2">
        <v>0.56299999999999994</v>
      </c>
      <c r="G84" s="2">
        <v>0.56000000000000005</v>
      </c>
      <c r="H84" s="2">
        <v>0.55300000000000005</v>
      </c>
      <c r="I84" s="2">
        <v>0.55000000000000004</v>
      </c>
      <c r="J84" s="2">
        <v>0.54600000000000004</v>
      </c>
      <c r="N84" s="83"/>
      <c r="P84" s="2">
        <v>268</v>
      </c>
      <c r="Q84" s="2">
        <v>0.51300000000000001</v>
      </c>
      <c r="R84" s="2">
        <v>0.44600000000000001</v>
      </c>
      <c r="S84" s="2">
        <v>0.40899999999999997</v>
      </c>
      <c r="T84" s="2">
        <v>0.38</v>
      </c>
      <c r="U84" s="2">
        <v>0.36199999999999999</v>
      </c>
      <c r="V84" s="2">
        <v>0.33700000000000002</v>
      </c>
      <c r="W84" s="2">
        <v>0.33</v>
      </c>
      <c r="X84" s="2">
        <v>0.33200000000000002</v>
      </c>
      <c r="Y84" s="2">
        <v>0.33</v>
      </c>
      <c r="AC84" s="83"/>
      <c r="AE84" s="2">
        <v>268</v>
      </c>
      <c r="AF84" s="2">
        <v>0.67900000000000005</v>
      </c>
      <c r="AG84" s="2">
        <v>0.7</v>
      </c>
      <c r="AH84" s="2">
        <v>0.70799999999999996</v>
      </c>
      <c r="AI84" s="2">
        <v>0.71</v>
      </c>
      <c r="AJ84" s="2">
        <v>0.71699999999999997</v>
      </c>
      <c r="AK84" s="2">
        <v>0.72699999999999998</v>
      </c>
      <c r="AL84" s="2">
        <v>0.73299999999999998</v>
      </c>
      <c r="AM84" s="2">
        <v>0.74</v>
      </c>
      <c r="AN84" s="2">
        <v>0.746</v>
      </c>
    </row>
    <row r="85" spans="1:40" ht="15.75" customHeight="1" x14ac:dyDescent="0.25">
      <c r="A85" s="2">
        <v>269</v>
      </c>
      <c r="B85" s="2">
        <v>0.56499999999999995</v>
      </c>
      <c r="C85" s="2">
        <v>0.55300000000000005</v>
      </c>
      <c r="D85" s="2">
        <v>0.53800000000000003</v>
      </c>
      <c r="E85" s="2">
        <v>0.53900000000000003</v>
      </c>
      <c r="F85" s="2">
        <v>0.53900000000000003</v>
      </c>
      <c r="G85" s="2">
        <v>0.53800000000000003</v>
      </c>
      <c r="H85" s="2">
        <v>0.53100000000000003</v>
      </c>
      <c r="I85" s="2">
        <v>0.52900000000000003</v>
      </c>
      <c r="J85" s="2">
        <v>0.52600000000000002</v>
      </c>
      <c r="N85" s="83"/>
      <c r="P85" s="2">
        <v>269</v>
      </c>
      <c r="Q85" s="2">
        <v>0.48499999999999999</v>
      </c>
      <c r="R85" s="2">
        <v>0.42499999999999999</v>
      </c>
      <c r="S85" s="2">
        <v>0.39100000000000001</v>
      </c>
      <c r="T85" s="2">
        <v>0.36399999999999999</v>
      </c>
      <c r="U85" s="2">
        <v>0.34799999999999998</v>
      </c>
      <c r="V85" s="2">
        <v>0.32400000000000001</v>
      </c>
      <c r="W85" s="2">
        <v>0.31900000000000001</v>
      </c>
      <c r="X85" s="2">
        <v>0.32300000000000001</v>
      </c>
      <c r="Y85" s="2">
        <v>0.32</v>
      </c>
      <c r="AC85" s="83"/>
      <c r="AE85" s="2">
        <v>269</v>
      </c>
      <c r="AF85" s="2">
        <v>0.64300000000000002</v>
      </c>
      <c r="AG85" s="2">
        <v>0.66600000000000004</v>
      </c>
      <c r="AH85" s="2">
        <v>0.67400000000000004</v>
      </c>
      <c r="AI85" s="2">
        <v>0.67700000000000005</v>
      </c>
      <c r="AJ85" s="2">
        <v>0.68400000000000005</v>
      </c>
      <c r="AK85" s="2">
        <v>0.69399999999999995</v>
      </c>
      <c r="AL85" s="2">
        <v>0.7</v>
      </c>
      <c r="AM85" s="2">
        <v>0.70699999999999996</v>
      </c>
      <c r="AN85" s="2">
        <v>0.71299999999999997</v>
      </c>
    </row>
    <row r="86" spans="1:40" ht="15.75" customHeight="1" x14ac:dyDescent="0.25">
      <c r="A86" s="2">
        <v>270</v>
      </c>
      <c r="B86" s="2">
        <v>0.52100000000000002</v>
      </c>
      <c r="C86" s="2">
        <v>0.51400000000000001</v>
      </c>
      <c r="D86" s="2">
        <v>0.502</v>
      </c>
      <c r="E86" s="2">
        <v>0.504</v>
      </c>
      <c r="F86" s="2">
        <v>0.50600000000000001</v>
      </c>
      <c r="G86" s="2">
        <v>0.50600000000000001</v>
      </c>
      <c r="H86" s="2">
        <v>0.501</v>
      </c>
      <c r="I86" s="2">
        <v>0.5</v>
      </c>
      <c r="J86" s="2">
        <v>0.499</v>
      </c>
      <c r="N86" s="83"/>
      <c r="P86" s="2">
        <v>270</v>
      </c>
      <c r="Q86" s="2">
        <v>0.44600000000000001</v>
      </c>
      <c r="R86" s="2">
        <v>0.39600000000000002</v>
      </c>
      <c r="S86" s="2">
        <v>0.36599999999999999</v>
      </c>
      <c r="T86" s="2">
        <v>0.34200000000000003</v>
      </c>
      <c r="U86" s="2">
        <v>0.32700000000000001</v>
      </c>
      <c r="V86" s="2">
        <v>0.30599999999999999</v>
      </c>
      <c r="W86" s="2">
        <v>0.30299999999999999</v>
      </c>
      <c r="X86" s="2">
        <v>0.308</v>
      </c>
      <c r="Y86" s="2">
        <v>0.307</v>
      </c>
      <c r="AC86" s="83"/>
      <c r="AE86" s="2">
        <v>270</v>
      </c>
      <c r="AF86" s="2">
        <v>0.59299999999999997</v>
      </c>
      <c r="AG86" s="2">
        <v>0.61799999999999999</v>
      </c>
      <c r="AH86" s="2">
        <v>0.626</v>
      </c>
      <c r="AI86" s="2">
        <v>0.63100000000000001</v>
      </c>
      <c r="AJ86" s="2">
        <v>0.63700000000000001</v>
      </c>
      <c r="AK86" s="2">
        <v>0.64700000000000002</v>
      </c>
      <c r="AL86" s="2">
        <v>0.65500000000000003</v>
      </c>
      <c r="AM86" s="2">
        <v>0.66100000000000003</v>
      </c>
      <c r="AN86" s="2">
        <v>0.66900000000000004</v>
      </c>
    </row>
    <row r="87" spans="1:40" ht="15.75" customHeight="1" x14ac:dyDescent="0.25">
      <c r="A87" s="2">
        <v>271</v>
      </c>
      <c r="B87" s="2">
        <v>0.48599999999999999</v>
      </c>
      <c r="C87" s="2">
        <v>0.48399999999999999</v>
      </c>
      <c r="D87" s="2">
        <v>0.47299999999999998</v>
      </c>
      <c r="E87" s="2">
        <v>0.47699999999999998</v>
      </c>
      <c r="F87" s="2">
        <v>0.47899999999999998</v>
      </c>
      <c r="G87" s="2">
        <v>0.48099999999999998</v>
      </c>
      <c r="H87" s="2">
        <v>0.47699999999999998</v>
      </c>
      <c r="I87" s="2">
        <v>0.47799999999999998</v>
      </c>
      <c r="J87" s="2">
        <v>0.47799999999999998</v>
      </c>
      <c r="N87" s="83"/>
      <c r="P87" s="2">
        <v>271</v>
      </c>
      <c r="Q87" s="2">
        <v>0.41599999999999998</v>
      </c>
      <c r="R87" s="2">
        <v>0.373</v>
      </c>
      <c r="S87" s="2">
        <v>0.34599999999999997</v>
      </c>
      <c r="T87" s="2">
        <v>0.32400000000000001</v>
      </c>
      <c r="U87" s="2">
        <v>0.311</v>
      </c>
      <c r="V87" s="2">
        <v>0.29199999999999998</v>
      </c>
      <c r="W87" s="2">
        <v>0.29099999999999998</v>
      </c>
      <c r="X87" s="2">
        <v>0.29699999999999999</v>
      </c>
      <c r="Y87" s="2">
        <v>0.29599999999999999</v>
      </c>
      <c r="AC87" s="83"/>
      <c r="AE87" s="2">
        <v>271</v>
      </c>
      <c r="AF87" s="2">
        <v>0.55300000000000005</v>
      </c>
      <c r="AG87" s="2">
        <v>0.57999999999999996</v>
      </c>
      <c r="AH87" s="2">
        <v>0.58899999999999997</v>
      </c>
      <c r="AI87" s="2">
        <v>0.59399999999999997</v>
      </c>
      <c r="AJ87" s="2">
        <v>0.6</v>
      </c>
      <c r="AK87" s="2">
        <v>0.61099999999999999</v>
      </c>
      <c r="AL87" s="2">
        <v>0.61899999999999999</v>
      </c>
      <c r="AM87" s="2">
        <v>0.626</v>
      </c>
      <c r="AN87" s="2">
        <v>0.63400000000000001</v>
      </c>
    </row>
    <row r="88" spans="1:40" ht="15.75" customHeight="1" x14ac:dyDescent="0.25">
      <c r="A88" s="2">
        <v>272</v>
      </c>
      <c r="B88" s="2">
        <v>0.47899999999999998</v>
      </c>
      <c r="C88" s="2">
        <v>0.47799999999999998</v>
      </c>
      <c r="D88" s="2">
        <v>0.46700000000000003</v>
      </c>
      <c r="E88" s="2">
        <v>0.47099999999999997</v>
      </c>
      <c r="F88" s="2">
        <v>0.47399999999999998</v>
      </c>
      <c r="G88" s="2">
        <v>0.47599999999999998</v>
      </c>
      <c r="H88" s="2">
        <v>0.47199999999999998</v>
      </c>
      <c r="I88" s="2">
        <v>0.47299999999999998</v>
      </c>
      <c r="J88" s="2">
        <v>0.47299999999999998</v>
      </c>
      <c r="N88" s="83"/>
      <c r="P88" s="2">
        <v>272</v>
      </c>
      <c r="Q88" s="2">
        <v>0.41</v>
      </c>
      <c r="R88" s="2">
        <v>0.36799999999999999</v>
      </c>
      <c r="S88" s="2">
        <v>0.34200000000000003</v>
      </c>
      <c r="T88" s="2">
        <v>0.32</v>
      </c>
      <c r="U88" s="2">
        <v>0.308</v>
      </c>
      <c r="V88" s="2">
        <v>0.28999999999999998</v>
      </c>
      <c r="W88" s="2">
        <v>0.28899999999999998</v>
      </c>
      <c r="X88" s="2">
        <v>0.29499999999999998</v>
      </c>
      <c r="Y88" s="2">
        <v>0.29399999999999998</v>
      </c>
      <c r="AC88" s="83"/>
      <c r="AE88" s="2">
        <v>272</v>
      </c>
      <c r="AF88" s="2">
        <v>0.54400000000000004</v>
      </c>
      <c r="AG88" s="2">
        <v>0.57199999999999995</v>
      </c>
      <c r="AH88" s="2">
        <v>0.58099999999999996</v>
      </c>
      <c r="AI88" s="2">
        <v>0.58499999999999996</v>
      </c>
      <c r="AJ88" s="2">
        <v>0.59199999999999997</v>
      </c>
      <c r="AK88" s="2">
        <v>0.60299999999999998</v>
      </c>
      <c r="AL88" s="2">
        <v>0.61099999999999999</v>
      </c>
      <c r="AM88" s="2">
        <v>0.61899999999999999</v>
      </c>
      <c r="AN88" s="2">
        <v>0.626</v>
      </c>
    </row>
    <row r="89" spans="1:40" ht="15.75" customHeight="1" x14ac:dyDescent="0.25">
      <c r="A89" s="2">
        <v>273</v>
      </c>
      <c r="B89" s="2">
        <v>0.49299999999999999</v>
      </c>
      <c r="C89" s="2">
        <v>0.49</v>
      </c>
      <c r="D89" s="2">
        <v>0.47899999999999998</v>
      </c>
      <c r="E89" s="2">
        <v>0.48199999999999998</v>
      </c>
      <c r="F89" s="2">
        <v>0.48499999999999999</v>
      </c>
      <c r="G89" s="2">
        <v>0.48699999999999999</v>
      </c>
      <c r="H89" s="2">
        <v>0.48299999999999998</v>
      </c>
      <c r="I89" s="2">
        <v>0.48299999999999998</v>
      </c>
      <c r="J89" s="2">
        <v>0.48199999999999998</v>
      </c>
      <c r="N89" s="83"/>
      <c r="P89" s="2">
        <v>273</v>
      </c>
      <c r="Q89" s="2">
        <v>0.42199999999999999</v>
      </c>
      <c r="R89" s="2">
        <v>0.378</v>
      </c>
      <c r="S89" s="2">
        <v>0.35099999999999998</v>
      </c>
      <c r="T89" s="2">
        <v>0.32800000000000001</v>
      </c>
      <c r="U89" s="2">
        <v>0.316</v>
      </c>
      <c r="V89" s="2">
        <v>0.29699999999999999</v>
      </c>
      <c r="W89" s="2">
        <v>0.29499999999999998</v>
      </c>
      <c r="X89" s="2">
        <v>0.3</v>
      </c>
      <c r="Y89" s="2">
        <v>0.3</v>
      </c>
      <c r="AC89" s="83"/>
      <c r="AE89" s="2">
        <v>273</v>
      </c>
      <c r="AF89" s="2">
        <v>0.55900000000000005</v>
      </c>
      <c r="AG89" s="2">
        <v>0.58699999999999997</v>
      </c>
      <c r="AH89" s="2">
        <v>0.59599999999999997</v>
      </c>
      <c r="AI89" s="2">
        <v>0.6</v>
      </c>
      <c r="AJ89" s="2">
        <v>0.60799999999999998</v>
      </c>
      <c r="AK89" s="2">
        <v>0.61799999999999999</v>
      </c>
      <c r="AL89" s="2">
        <v>0.626</v>
      </c>
      <c r="AM89" s="2">
        <v>0.63300000000000001</v>
      </c>
      <c r="AN89" s="2">
        <v>0.64100000000000001</v>
      </c>
    </row>
    <row r="90" spans="1:40" ht="15.75" customHeight="1" x14ac:dyDescent="0.25">
      <c r="A90" s="2">
        <v>274</v>
      </c>
      <c r="B90" s="2">
        <v>0.51200000000000001</v>
      </c>
      <c r="C90" s="2">
        <v>0.50700000000000001</v>
      </c>
      <c r="D90" s="2">
        <v>0.496</v>
      </c>
      <c r="E90" s="2">
        <v>0.498</v>
      </c>
      <c r="F90" s="2">
        <v>0.5</v>
      </c>
      <c r="G90" s="2">
        <v>0.501</v>
      </c>
      <c r="H90" s="2">
        <v>0.496</v>
      </c>
      <c r="I90" s="2">
        <v>0.496</v>
      </c>
      <c r="J90" s="2">
        <v>0.495</v>
      </c>
      <c r="N90" s="83"/>
      <c r="P90" s="2">
        <v>274</v>
      </c>
      <c r="Q90" s="2">
        <v>0.439</v>
      </c>
      <c r="R90" s="2">
        <v>0.39100000000000001</v>
      </c>
      <c r="S90" s="2">
        <v>0.36299999999999999</v>
      </c>
      <c r="T90" s="2">
        <v>0.33900000000000002</v>
      </c>
      <c r="U90" s="2">
        <v>0.32500000000000001</v>
      </c>
      <c r="V90" s="2">
        <v>0.30499999999999999</v>
      </c>
      <c r="W90" s="2">
        <v>0.30199999999999999</v>
      </c>
      <c r="X90" s="2">
        <v>0.307</v>
      </c>
      <c r="Y90" s="2">
        <v>0.307</v>
      </c>
      <c r="AC90" s="83"/>
      <c r="AE90" s="2">
        <v>274</v>
      </c>
      <c r="AF90" s="2">
        <v>0.58099999999999996</v>
      </c>
      <c r="AG90" s="2">
        <v>0.60799999999999998</v>
      </c>
      <c r="AH90" s="2">
        <v>0.61699999999999999</v>
      </c>
      <c r="AI90" s="2">
        <v>0.621</v>
      </c>
      <c r="AJ90" s="2">
        <v>0.628</v>
      </c>
      <c r="AK90" s="2">
        <v>0.63900000000000001</v>
      </c>
      <c r="AL90" s="2">
        <v>0.64700000000000002</v>
      </c>
      <c r="AM90" s="2">
        <v>0.65400000000000003</v>
      </c>
      <c r="AN90" s="2">
        <v>0.66200000000000003</v>
      </c>
    </row>
    <row r="91" spans="1:40" ht="15.75" customHeight="1" x14ac:dyDescent="0.25">
      <c r="A91" s="2">
        <v>275</v>
      </c>
      <c r="B91" s="2">
        <v>0.52900000000000003</v>
      </c>
      <c r="C91" s="2">
        <v>0.52200000000000002</v>
      </c>
      <c r="D91" s="2">
        <v>0.51</v>
      </c>
      <c r="E91" s="2">
        <v>0.51100000000000001</v>
      </c>
      <c r="F91" s="2">
        <v>0.51300000000000001</v>
      </c>
      <c r="G91" s="2">
        <v>0.51400000000000001</v>
      </c>
      <c r="H91" s="2">
        <v>0.50800000000000001</v>
      </c>
      <c r="I91" s="2">
        <v>0.50700000000000001</v>
      </c>
      <c r="J91" s="2">
        <v>0.50600000000000001</v>
      </c>
      <c r="N91" s="83"/>
      <c r="P91" s="2">
        <v>275</v>
      </c>
      <c r="Q91" s="2">
        <v>0.45400000000000001</v>
      </c>
      <c r="R91" s="2">
        <v>0.40300000000000002</v>
      </c>
      <c r="S91" s="2">
        <v>0.373</v>
      </c>
      <c r="T91" s="2">
        <v>0.34799999999999998</v>
      </c>
      <c r="U91" s="2">
        <v>0.33400000000000002</v>
      </c>
      <c r="V91" s="2">
        <v>0.313</v>
      </c>
      <c r="W91" s="2">
        <v>0.309</v>
      </c>
      <c r="X91" s="2">
        <v>0.314</v>
      </c>
      <c r="Y91" s="2">
        <v>0.313</v>
      </c>
      <c r="AC91" s="83"/>
      <c r="AE91" s="2">
        <v>275</v>
      </c>
      <c r="AF91" s="2">
        <v>0.6</v>
      </c>
      <c r="AG91" s="2">
        <v>0.627</v>
      </c>
      <c r="AH91" s="2">
        <v>0.63600000000000001</v>
      </c>
      <c r="AI91" s="2">
        <v>0.63900000000000001</v>
      </c>
      <c r="AJ91" s="2">
        <v>0.64700000000000002</v>
      </c>
      <c r="AK91" s="2">
        <v>0.65700000000000003</v>
      </c>
      <c r="AL91" s="2">
        <v>0.66500000000000004</v>
      </c>
      <c r="AM91" s="2">
        <v>0.67200000000000004</v>
      </c>
      <c r="AN91" s="2">
        <v>0.67900000000000005</v>
      </c>
    </row>
    <row r="92" spans="1:40" ht="15.75" customHeight="1" x14ac:dyDescent="0.25">
      <c r="A92" s="2">
        <v>276</v>
      </c>
      <c r="B92" s="2">
        <v>0.53700000000000003</v>
      </c>
      <c r="C92" s="2">
        <v>0.53</v>
      </c>
      <c r="D92" s="2">
        <v>0.51700000000000002</v>
      </c>
      <c r="E92" s="2">
        <v>0.51800000000000002</v>
      </c>
      <c r="F92" s="2">
        <v>0.52</v>
      </c>
      <c r="G92" s="2">
        <v>0.52</v>
      </c>
      <c r="H92" s="2">
        <v>0.51400000000000001</v>
      </c>
      <c r="I92" s="2">
        <v>0.51300000000000001</v>
      </c>
      <c r="J92" s="2">
        <v>0.51100000000000001</v>
      </c>
      <c r="N92" s="83"/>
      <c r="P92" s="2">
        <v>276</v>
      </c>
      <c r="Q92" s="2">
        <v>0.46200000000000002</v>
      </c>
      <c r="R92" s="2">
        <v>0.40899999999999997</v>
      </c>
      <c r="S92" s="2">
        <v>0.378</v>
      </c>
      <c r="T92" s="2">
        <v>0.35299999999999998</v>
      </c>
      <c r="U92" s="2">
        <v>0.33800000000000002</v>
      </c>
      <c r="V92" s="2">
        <v>0.317</v>
      </c>
      <c r="W92" s="2">
        <v>0.313</v>
      </c>
      <c r="X92" s="2">
        <v>0.317</v>
      </c>
      <c r="Y92" s="2">
        <v>0.316</v>
      </c>
      <c r="AC92" s="83"/>
      <c r="AE92" s="2">
        <v>276</v>
      </c>
      <c r="AF92" s="2">
        <v>0.61</v>
      </c>
      <c r="AG92" s="2">
        <v>0.63700000000000001</v>
      </c>
      <c r="AH92" s="2">
        <v>0.64500000000000002</v>
      </c>
      <c r="AI92" s="2">
        <v>0.64900000000000002</v>
      </c>
      <c r="AJ92" s="2">
        <v>0.65600000000000003</v>
      </c>
      <c r="AK92" s="2">
        <v>0.66700000000000004</v>
      </c>
      <c r="AL92" s="2">
        <v>0.67400000000000004</v>
      </c>
      <c r="AM92" s="2">
        <v>0.68100000000000005</v>
      </c>
      <c r="AN92" s="2">
        <v>0.68899999999999995</v>
      </c>
    </row>
    <row r="93" spans="1:40" ht="15.75" customHeight="1" x14ac:dyDescent="0.25">
      <c r="A93" s="2">
        <v>277</v>
      </c>
      <c r="B93" s="2">
        <v>0.52100000000000002</v>
      </c>
      <c r="C93" s="2">
        <v>0.51600000000000001</v>
      </c>
      <c r="D93" s="2">
        <v>0.504</v>
      </c>
      <c r="E93" s="2">
        <v>0.505</v>
      </c>
      <c r="F93" s="2">
        <v>0.50700000000000001</v>
      </c>
      <c r="G93" s="2">
        <v>0.50800000000000001</v>
      </c>
      <c r="H93" s="2">
        <v>0.503</v>
      </c>
      <c r="I93" s="2">
        <v>0.502</v>
      </c>
      <c r="J93" s="2">
        <v>0.501</v>
      </c>
      <c r="N93" s="83"/>
      <c r="P93" s="2">
        <v>277</v>
      </c>
      <c r="Q93" s="2">
        <v>0.44800000000000001</v>
      </c>
      <c r="R93" s="2">
        <v>0.39800000000000002</v>
      </c>
      <c r="S93" s="2">
        <v>0.36899999999999999</v>
      </c>
      <c r="T93" s="2">
        <v>0.34499999999999997</v>
      </c>
      <c r="U93" s="2">
        <v>0.33100000000000002</v>
      </c>
      <c r="V93" s="2">
        <v>0.31</v>
      </c>
      <c r="W93" s="2">
        <v>0.307</v>
      </c>
      <c r="X93" s="2">
        <v>0.312</v>
      </c>
      <c r="Y93" s="2">
        <v>0.311</v>
      </c>
      <c r="AC93" s="83"/>
      <c r="AE93" s="2">
        <v>277</v>
      </c>
      <c r="AF93" s="2">
        <v>0.59299999999999997</v>
      </c>
      <c r="AG93" s="2">
        <v>0.61899999999999999</v>
      </c>
      <c r="AH93" s="2">
        <v>0.628</v>
      </c>
      <c r="AI93" s="2">
        <v>0.63200000000000001</v>
      </c>
      <c r="AJ93" s="2">
        <v>0.64</v>
      </c>
      <c r="AK93" s="2">
        <v>0.65100000000000002</v>
      </c>
      <c r="AL93" s="2">
        <v>0.65800000000000003</v>
      </c>
      <c r="AM93" s="2">
        <v>0.66500000000000004</v>
      </c>
      <c r="AN93" s="2">
        <v>0.67200000000000004</v>
      </c>
    </row>
    <row r="94" spans="1:40" ht="15.75" customHeight="1" x14ac:dyDescent="0.25">
      <c r="A94" s="2">
        <v>278</v>
      </c>
      <c r="B94" s="2">
        <v>0.47799999999999998</v>
      </c>
      <c r="C94" s="2">
        <v>0.47699999999999998</v>
      </c>
      <c r="D94" s="2">
        <v>0.46700000000000003</v>
      </c>
      <c r="E94" s="2">
        <v>0.47</v>
      </c>
      <c r="F94" s="2">
        <v>0.47399999999999998</v>
      </c>
      <c r="G94" s="2">
        <v>0.47599999999999998</v>
      </c>
      <c r="H94" s="2">
        <v>0.47299999999999998</v>
      </c>
      <c r="I94" s="2">
        <v>0.47299999999999998</v>
      </c>
      <c r="J94" s="2">
        <v>0.47199999999999998</v>
      </c>
      <c r="N94" s="83"/>
      <c r="P94" s="2">
        <v>278</v>
      </c>
      <c r="Q94" s="2">
        <v>0.41</v>
      </c>
      <c r="R94" s="2">
        <v>0.36799999999999999</v>
      </c>
      <c r="S94" s="2">
        <v>0.34300000000000003</v>
      </c>
      <c r="T94" s="2">
        <v>0.32100000000000001</v>
      </c>
      <c r="U94" s="2">
        <v>0.31</v>
      </c>
      <c r="V94" s="2">
        <v>0.29199999999999998</v>
      </c>
      <c r="W94" s="2">
        <v>0.29099999999999998</v>
      </c>
      <c r="X94" s="2">
        <v>0.29699999999999999</v>
      </c>
      <c r="Y94" s="2">
        <v>0.29699999999999999</v>
      </c>
      <c r="AC94" s="83"/>
      <c r="AE94" s="2">
        <v>278</v>
      </c>
      <c r="AF94" s="2">
        <v>0.54300000000000004</v>
      </c>
      <c r="AG94" s="2">
        <v>0.57099999999999995</v>
      </c>
      <c r="AH94" s="2">
        <v>0.58099999999999996</v>
      </c>
      <c r="AI94" s="2">
        <v>0.58499999999999996</v>
      </c>
      <c r="AJ94" s="2">
        <v>0.59299999999999997</v>
      </c>
      <c r="AK94" s="2">
        <v>0.60399999999999998</v>
      </c>
      <c r="AL94" s="2">
        <v>0.61199999999999999</v>
      </c>
      <c r="AM94" s="2">
        <v>0.61899999999999999</v>
      </c>
      <c r="AN94" s="2">
        <v>0.627</v>
      </c>
    </row>
    <row r="95" spans="1:40" ht="15.75" customHeight="1" x14ac:dyDescent="0.25">
      <c r="A95" s="2">
        <v>279</v>
      </c>
      <c r="B95" s="2">
        <v>0.42799999999999999</v>
      </c>
      <c r="C95" s="2">
        <v>0.433</v>
      </c>
      <c r="D95" s="2">
        <v>0.42599999999999999</v>
      </c>
      <c r="E95" s="2">
        <v>0.43</v>
      </c>
      <c r="F95" s="2">
        <v>0.435</v>
      </c>
      <c r="G95" s="2">
        <v>0.44</v>
      </c>
      <c r="H95" s="2">
        <v>0.438</v>
      </c>
      <c r="I95" s="2">
        <v>0.439</v>
      </c>
      <c r="J95" s="2">
        <v>0.441</v>
      </c>
      <c r="N95" s="83"/>
      <c r="P95" s="2">
        <v>279</v>
      </c>
      <c r="Q95" s="2">
        <v>0.36599999999999999</v>
      </c>
      <c r="R95" s="2">
        <v>0.33400000000000002</v>
      </c>
      <c r="S95" s="2">
        <v>0.313</v>
      </c>
      <c r="T95" s="2">
        <v>0.29499999999999998</v>
      </c>
      <c r="U95" s="2">
        <v>0.28599999999999998</v>
      </c>
      <c r="V95" s="2">
        <v>0.27</v>
      </c>
      <c r="W95" s="2">
        <v>0.27200000000000002</v>
      </c>
      <c r="X95" s="2">
        <v>0.28000000000000003</v>
      </c>
      <c r="Y95" s="2">
        <v>0.28100000000000003</v>
      </c>
      <c r="AC95" s="83"/>
      <c r="AE95" s="2">
        <v>279</v>
      </c>
      <c r="AF95" s="2">
        <v>0.48599999999999999</v>
      </c>
      <c r="AG95" s="2">
        <v>0.51700000000000002</v>
      </c>
      <c r="AH95" s="2">
        <v>0.52700000000000002</v>
      </c>
      <c r="AI95" s="2">
        <v>0.53200000000000003</v>
      </c>
      <c r="AJ95" s="2">
        <v>0.54</v>
      </c>
      <c r="AK95" s="2">
        <v>0.55100000000000005</v>
      </c>
      <c r="AL95" s="2">
        <v>0.55900000000000005</v>
      </c>
      <c r="AM95" s="2">
        <v>0.56699999999999995</v>
      </c>
      <c r="AN95" s="2">
        <v>0.57499999999999996</v>
      </c>
    </row>
    <row r="96" spans="1:40" ht="15.75" customHeight="1" x14ac:dyDescent="0.25">
      <c r="A96" s="2">
        <v>280</v>
      </c>
      <c r="B96" s="2">
        <v>0.39300000000000002</v>
      </c>
      <c r="C96" s="2">
        <v>0.40300000000000002</v>
      </c>
      <c r="D96" s="2">
        <v>0.39700000000000002</v>
      </c>
      <c r="E96" s="2">
        <v>0.40300000000000002</v>
      </c>
      <c r="F96" s="2">
        <v>0.40799999999999997</v>
      </c>
      <c r="G96" s="2">
        <v>0.41399999999999998</v>
      </c>
      <c r="H96" s="2">
        <v>0.41399999999999998</v>
      </c>
      <c r="I96" s="2">
        <v>0.41599999999999998</v>
      </c>
      <c r="J96" s="2">
        <v>0.41899999999999998</v>
      </c>
      <c r="N96" s="83"/>
      <c r="P96" s="2">
        <v>280</v>
      </c>
      <c r="Q96" s="2">
        <v>0.33500000000000002</v>
      </c>
      <c r="R96" s="2">
        <v>0.311</v>
      </c>
      <c r="S96" s="2">
        <v>0.29299999999999998</v>
      </c>
      <c r="T96" s="2">
        <v>0.27700000000000002</v>
      </c>
      <c r="U96" s="2">
        <v>0.26900000000000002</v>
      </c>
      <c r="V96" s="2">
        <v>0.25600000000000001</v>
      </c>
      <c r="W96" s="2">
        <v>0.25900000000000001</v>
      </c>
      <c r="X96" s="2">
        <v>0.26800000000000002</v>
      </c>
      <c r="Y96" s="2">
        <v>0.26900000000000002</v>
      </c>
      <c r="AC96" s="83"/>
      <c r="AE96" s="2">
        <v>280</v>
      </c>
      <c r="AF96" s="2">
        <v>0.44700000000000001</v>
      </c>
      <c r="AG96" s="2">
        <v>0.47899999999999998</v>
      </c>
      <c r="AH96" s="2">
        <v>0.48899999999999999</v>
      </c>
      <c r="AI96" s="2">
        <v>0.49399999999999999</v>
      </c>
      <c r="AJ96" s="2">
        <v>0.502</v>
      </c>
      <c r="AK96" s="2">
        <v>0.51400000000000001</v>
      </c>
      <c r="AL96" s="2">
        <v>0.52300000000000002</v>
      </c>
      <c r="AM96" s="2">
        <v>0.53100000000000003</v>
      </c>
      <c r="AN96" s="2">
        <v>0.53900000000000003</v>
      </c>
    </row>
    <row r="97" spans="1:40" ht="15.75" customHeight="1" x14ac:dyDescent="0.25">
      <c r="A97" s="2">
        <v>281</v>
      </c>
      <c r="B97" s="2">
        <v>0.38700000000000001</v>
      </c>
      <c r="C97" s="2">
        <v>0.39700000000000002</v>
      </c>
      <c r="D97" s="2">
        <v>0.39100000000000001</v>
      </c>
      <c r="E97" s="2">
        <v>0.39700000000000002</v>
      </c>
      <c r="F97" s="2">
        <v>0.40300000000000002</v>
      </c>
      <c r="G97" s="2">
        <v>0.40899999999999997</v>
      </c>
      <c r="H97" s="2">
        <v>0.41</v>
      </c>
      <c r="I97" s="2">
        <v>0.41199999999999998</v>
      </c>
      <c r="J97" s="2">
        <v>0.41399999999999998</v>
      </c>
      <c r="N97" s="83"/>
      <c r="P97" s="2">
        <v>281</v>
      </c>
      <c r="Q97" s="2">
        <v>0.33</v>
      </c>
      <c r="R97" s="2">
        <v>0.307</v>
      </c>
      <c r="S97" s="2">
        <v>0.28899999999999998</v>
      </c>
      <c r="T97" s="2">
        <v>0.27400000000000002</v>
      </c>
      <c r="U97" s="2">
        <v>0.26500000000000001</v>
      </c>
      <c r="V97" s="2">
        <v>0.253</v>
      </c>
      <c r="W97" s="2">
        <v>0.25600000000000001</v>
      </c>
      <c r="X97" s="2">
        <v>0.26500000000000001</v>
      </c>
      <c r="Y97" s="2">
        <v>0.26700000000000002</v>
      </c>
      <c r="AC97" s="83"/>
      <c r="AE97" s="2">
        <v>281</v>
      </c>
      <c r="AF97" s="2">
        <v>0.439</v>
      </c>
      <c r="AG97" s="2">
        <v>0.47199999999999998</v>
      </c>
      <c r="AH97" s="2">
        <v>0.48199999999999998</v>
      </c>
      <c r="AI97" s="2">
        <v>0.48699999999999999</v>
      </c>
      <c r="AJ97" s="2">
        <v>0.495</v>
      </c>
      <c r="AK97" s="2">
        <v>0.50700000000000001</v>
      </c>
      <c r="AL97" s="2">
        <v>0.51600000000000001</v>
      </c>
      <c r="AM97" s="2">
        <v>0.52300000000000002</v>
      </c>
      <c r="AN97" s="2">
        <v>0.53200000000000003</v>
      </c>
    </row>
    <row r="98" spans="1:40" ht="15.75" customHeight="1" x14ac:dyDescent="0.25">
      <c r="A98" s="2">
        <v>282</v>
      </c>
      <c r="B98" s="2">
        <v>0.39900000000000002</v>
      </c>
      <c r="C98" s="2">
        <v>0.40699999999999997</v>
      </c>
      <c r="D98" s="2">
        <v>0.40100000000000002</v>
      </c>
      <c r="E98" s="2">
        <v>0.40600000000000003</v>
      </c>
      <c r="F98" s="2">
        <v>0.41199999999999998</v>
      </c>
      <c r="G98" s="2">
        <v>0.41699999999999998</v>
      </c>
      <c r="H98" s="2">
        <v>0.41699999999999998</v>
      </c>
      <c r="I98" s="2">
        <v>0.41899999999999998</v>
      </c>
      <c r="J98" s="2">
        <v>0.42099999999999999</v>
      </c>
      <c r="N98" s="83"/>
      <c r="P98" s="2">
        <v>282</v>
      </c>
      <c r="Q98" s="2">
        <v>0.34100000000000003</v>
      </c>
      <c r="R98" s="2">
        <v>0.315</v>
      </c>
      <c r="S98" s="2">
        <v>0.29599999999999999</v>
      </c>
      <c r="T98" s="2">
        <v>0.28000000000000003</v>
      </c>
      <c r="U98" s="2">
        <v>0.27100000000000002</v>
      </c>
      <c r="V98" s="2">
        <v>0.25700000000000001</v>
      </c>
      <c r="W98" s="2">
        <v>0.26</v>
      </c>
      <c r="X98" s="2">
        <v>0.26800000000000002</v>
      </c>
      <c r="Y98" s="2">
        <v>0.27</v>
      </c>
      <c r="AC98" s="83"/>
      <c r="AE98" s="2">
        <v>282</v>
      </c>
      <c r="AF98" s="2">
        <v>0.45200000000000001</v>
      </c>
      <c r="AG98" s="2">
        <v>0.48399999999999999</v>
      </c>
      <c r="AH98" s="2">
        <v>0.49399999999999999</v>
      </c>
      <c r="AI98" s="2">
        <v>0.499</v>
      </c>
      <c r="AJ98" s="2">
        <v>0.50800000000000001</v>
      </c>
      <c r="AK98" s="2">
        <v>0.51900000000000002</v>
      </c>
      <c r="AL98" s="2">
        <v>0.52800000000000002</v>
      </c>
      <c r="AM98" s="2">
        <v>0.53500000000000003</v>
      </c>
      <c r="AN98" s="2">
        <v>0.54400000000000004</v>
      </c>
    </row>
    <row r="99" spans="1:40" ht="15.75" customHeight="1" x14ac:dyDescent="0.25">
      <c r="A99" s="2">
        <v>283</v>
      </c>
      <c r="B99" s="2">
        <v>0.40799999999999997</v>
      </c>
      <c r="C99" s="2">
        <v>0.41499999999999998</v>
      </c>
      <c r="D99" s="2">
        <v>0.40799999999999997</v>
      </c>
      <c r="E99" s="2">
        <v>0.41299999999999998</v>
      </c>
      <c r="F99" s="2">
        <v>0.41799999999999998</v>
      </c>
      <c r="G99" s="2">
        <v>0.42299999999999999</v>
      </c>
      <c r="H99" s="2">
        <v>0.42299999999999999</v>
      </c>
      <c r="I99" s="2">
        <v>0.42399999999999999</v>
      </c>
      <c r="J99" s="2">
        <v>0.42499999999999999</v>
      </c>
      <c r="N99" s="83"/>
      <c r="P99" s="2">
        <v>283</v>
      </c>
      <c r="Q99" s="2">
        <v>0.35</v>
      </c>
      <c r="R99" s="2">
        <v>0.32100000000000001</v>
      </c>
      <c r="S99" s="2">
        <v>0.30099999999999999</v>
      </c>
      <c r="T99" s="2">
        <v>0.28399999999999997</v>
      </c>
      <c r="U99" s="2">
        <v>0.27500000000000002</v>
      </c>
      <c r="V99" s="2">
        <v>0.26100000000000001</v>
      </c>
      <c r="W99" s="2">
        <v>0.26300000000000001</v>
      </c>
      <c r="X99" s="2">
        <v>0.27100000000000002</v>
      </c>
      <c r="Y99" s="2">
        <v>0.27300000000000002</v>
      </c>
      <c r="AC99" s="83"/>
      <c r="AE99" s="2">
        <v>283</v>
      </c>
      <c r="AF99" s="2">
        <v>0.46300000000000002</v>
      </c>
      <c r="AG99" s="2">
        <v>0.49399999999999999</v>
      </c>
      <c r="AH99" s="2">
        <v>0.504</v>
      </c>
      <c r="AI99" s="2">
        <v>0.50900000000000001</v>
      </c>
      <c r="AJ99" s="2">
        <v>0.51700000000000002</v>
      </c>
      <c r="AK99" s="2">
        <v>0.52800000000000002</v>
      </c>
      <c r="AL99" s="2">
        <v>0.53700000000000003</v>
      </c>
      <c r="AM99" s="2">
        <v>0.54400000000000004</v>
      </c>
      <c r="AN99" s="2">
        <v>0.55200000000000005</v>
      </c>
    </row>
    <row r="100" spans="1:40" ht="15.75" customHeight="1" x14ac:dyDescent="0.25">
      <c r="A100" s="2">
        <v>284</v>
      </c>
      <c r="B100" s="2">
        <v>0.39200000000000002</v>
      </c>
      <c r="C100" s="2">
        <v>0.40100000000000002</v>
      </c>
      <c r="D100" s="2">
        <v>0.39500000000000002</v>
      </c>
      <c r="E100" s="2">
        <v>0.4</v>
      </c>
      <c r="F100" s="2">
        <v>0.40500000000000003</v>
      </c>
      <c r="G100" s="2">
        <v>0.41099999999999998</v>
      </c>
      <c r="H100" s="2">
        <v>0.41099999999999998</v>
      </c>
      <c r="I100" s="2">
        <v>0.41199999999999998</v>
      </c>
      <c r="J100" s="2">
        <v>0.41399999999999998</v>
      </c>
      <c r="N100" s="83"/>
      <c r="P100" s="2">
        <v>284</v>
      </c>
      <c r="Q100" s="2">
        <v>0.33600000000000002</v>
      </c>
      <c r="R100" s="2">
        <v>0.31</v>
      </c>
      <c r="S100" s="2">
        <v>0.29099999999999998</v>
      </c>
      <c r="T100" s="2">
        <v>0.27500000000000002</v>
      </c>
      <c r="U100" s="2">
        <v>0.26700000000000002</v>
      </c>
      <c r="V100" s="2">
        <v>0.254</v>
      </c>
      <c r="W100" s="2">
        <v>0.25600000000000001</v>
      </c>
      <c r="X100" s="2">
        <v>0.26500000000000001</v>
      </c>
      <c r="Y100" s="2">
        <v>0.26700000000000002</v>
      </c>
      <c r="AC100" s="83"/>
      <c r="AE100" s="2">
        <v>284</v>
      </c>
      <c r="AF100" s="2">
        <v>0.44600000000000001</v>
      </c>
      <c r="AG100" s="2">
        <v>0.47699999999999998</v>
      </c>
      <c r="AH100" s="2">
        <v>0.48699999999999999</v>
      </c>
      <c r="AI100" s="2">
        <v>0.49199999999999999</v>
      </c>
      <c r="AJ100" s="2">
        <v>0.5</v>
      </c>
      <c r="AK100" s="2">
        <v>0.51100000000000001</v>
      </c>
      <c r="AL100" s="2">
        <v>0.52</v>
      </c>
      <c r="AM100" s="2">
        <v>0.52700000000000002</v>
      </c>
      <c r="AN100" s="2">
        <v>0.53500000000000003</v>
      </c>
    </row>
    <row r="101" spans="1:40" ht="15.75" customHeight="1" x14ac:dyDescent="0.25">
      <c r="A101" s="2">
        <v>285</v>
      </c>
      <c r="B101" s="2">
        <v>0.35099999999999998</v>
      </c>
      <c r="C101" s="2">
        <v>0.36299999999999999</v>
      </c>
      <c r="D101" s="2">
        <v>0.35899999999999999</v>
      </c>
      <c r="E101" s="2">
        <v>0.36499999999999999</v>
      </c>
      <c r="F101" s="2">
        <v>0.373</v>
      </c>
      <c r="G101" s="2">
        <v>0.379</v>
      </c>
      <c r="H101" s="2">
        <v>0.38100000000000001</v>
      </c>
      <c r="I101" s="2">
        <v>0.38300000000000001</v>
      </c>
      <c r="J101" s="2">
        <v>0.38600000000000001</v>
      </c>
      <c r="N101" s="83"/>
      <c r="P101" s="2">
        <v>285</v>
      </c>
      <c r="Q101" s="2">
        <v>0.3</v>
      </c>
      <c r="R101" s="2">
        <v>0.28100000000000003</v>
      </c>
      <c r="S101" s="2">
        <v>0.26600000000000001</v>
      </c>
      <c r="T101" s="2">
        <v>0.253</v>
      </c>
      <c r="U101" s="2">
        <v>0.246</v>
      </c>
      <c r="V101" s="2">
        <v>0.23499999999999999</v>
      </c>
      <c r="W101" s="2">
        <v>0.24</v>
      </c>
      <c r="X101" s="2">
        <v>0.249</v>
      </c>
      <c r="Y101" s="2">
        <v>0.252</v>
      </c>
      <c r="AC101" s="83"/>
      <c r="AE101" s="2">
        <v>285</v>
      </c>
      <c r="AF101" s="2">
        <v>0.39900000000000002</v>
      </c>
      <c r="AG101" s="2">
        <v>0.43099999999999999</v>
      </c>
      <c r="AH101" s="2">
        <v>0.441</v>
      </c>
      <c r="AI101" s="2">
        <v>0.44700000000000001</v>
      </c>
      <c r="AJ101" s="2">
        <v>0.45500000000000002</v>
      </c>
      <c r="AK101" s="2">
        <v>0.46700000000000003</v>
      </c>
      <c r="AL101" s="2">
        <v>0.47499999999999998</v>
      </c>
      <c r="AM101" s="2">
        <v>0.48199999999999998</v>
      </c>
      <c r="AN101" s="2">
        <v>0.49099999999999999</v>
      </c>
    </row>
    <row r="102" spans="1:40" ht="15.75" customHeight="1" x14ac:dyDescent="0.25">
      <c r="A102" s="2">
        <v>286</v>
      </c>
      <c r="B102" s="2">
        <v>0.30499999999999999</v>
      </c>
      <c r="C102" s="2">
        <v>0.32300000000000001</v>
      </c>
      <c r="D102" s="2">
        <v>0.32</v>
      </c>
      <c r="E102" s="2">
        <v>0.32800000000000001</v>
      </c>
      <c r="F102" s="2">
        <v>0.33600000000000002</v>
      </c>
      <c r="G102" s="2">
        <v>0.34399999999999997</v>
      </c>
      <c r="H102" s="2">
        <v>0.34799999999999998</v>
      </c>
      <c r="I102" s="2">
        <v>0.35099999999999998</v>
      </c>
      <c r="J102" s="2">
        <v>0.35499999999999998</v>
      </c>
      <c r="N102" s="83"/>
      <c r="P102" s="2">
        <v>286</v>
      </c>
      <c r="Q102" s="2">
        <v>0.25900000000000001</v>
      </c>
      <c r="R102" s="2">
        <v>0.249</v>
      </c>
      <c r="S102" s="2">
        <v>0.23799999999999999</v>
      </c>
      <c r="T102" s="2">
        <v>0.22800000000000001</v>
      </c>
      <c r="U102" s="2">
        <v>0.223</v>
      </c>
      <c r="V102" s="2">
        <v>0.215</v>
      </c>
      <c r="W102" s="2">
        <v>0.221</v>
      </c>
      <c r="X102" s="2">
        <v>0.23200000000000001</v>
      </c>
      <c r="Y102" s="2">
        <v>0.23599999999999999</v>
      </c>
      <c r="AC102" s="83"/>
      <c r="AE102" s="2">
        <v>286</v>
      </c>
      <c r="AF102" s="2">
        <v>0.34699999999999998</v>
      </c>
      <c r="AG102" s="2">
        <v>0.38100000000000001</v>
      </c>
      <c r="AH102" s="2">
        <v>0.39100000000000001</v>
      </c>
      <c r="AI102" s="2">
        <v>0.39700000000000002</v>
      </c>
      <c r="AJ102" s="2">
        <v>0.40600000000000003</v>
      </c>
      <c r="AK102" s="2">
        <v>0.41699999999999998</v>
      </c>
      <c r="AL102" s="2">
        <v>0.42599999999999999</v>
      </c>
      <c r="AM102" s="2">
        <v>0.434</v>
      </c>
      <c r="AN102" s="2">
        <v>0.442</v>
      </c>
    </row>
    <row r="103" spans="1:40" ht="15.75" customHeight="1" x14ac:dyDescent="0.25">
      <c r="A103" s="2">
        <v>287</v>
      </c>
      <c r="B103" s="2">
        <v>0.26700000000000002</v>
      </c>
      <c r="C103" s="2">
        <v>0.28899999999999998</v>
      </c>
      <c r="D103" s="2">
        <v>0.28799999999999998</v>
      </c>
      <c r="E103" s="2">
        <v>0.29699999999999999</v>
      </c>
      <c r="F103" s="2">
        <v>0.30599999999999999</v>
      </c>
      <c r="G103" s="2">
        <v>0.315</v>
      </c>
      <c r="H103" s="2">
        <v>0.32</v>
      </c>
      <c r="I103" s="2">
        <v>0.32400000000000001</v>
      </c>
      <c r="J103" s="2">
        <v>0.32900000000000001</v>
      </c>
      <c r="N103" s="83"/>
      <c r="P103" s="2">
        <v>287</v>
      </c>
      <c r="Q103" s="2">
        <v>0.22600000000000001</v>
      </c>
      <c r="R103" s="2">
        <v>0.223</v>
      </c>
      <c r="S103" s="2">
        <v>0.215</v>
      </c>
      <c r="T103" s="2">
        <v>0.20699999999999999</v>
      </c>
      <c r="U103" s="2">
        <v>0.20300000000000001</v>
      </c>
      <c r="V103" s="2">
        <v>0.19800000000000001</v>
      </c>
      <c r="W103" s="2">
        <v>0.20599999999999999</v>
      </c>
      <c r="X103" s="2">
        <v>0.218</v>
      </c>
      <c r="Y103" s="2">
        <v>0.221</v>
      </c>
      <c r="AC103" s="83"/>
      <c r="AE103" s="2">
        <v>287</v>
      </c>
      <c r="AF103" s="2">
        <v>0.30399999999999999</v>
      </c>
      <c r="AG103" s="2">
        <v>0.33900000000000002</v>
      </c>
      <c r="AH103" s="2">
        <v>0.34899999999999998</v>
      </c>
      <c r="AI103" s="2">
        <v>0.35499999999999998</v>
      </c>
      <c r="AJ103" s="2">
        <v>0.36399999999999999</v>
      </c>
      <c r="AK103" s="2">
        <v>0.375</v>
      </c>
      <c r="AL103" s="2">
        <v>0.38500000000000001</v>
      </c>
      <c r="AM103" s="2">
        <v>0.39300000000000002</v>
      </c>
      <c r="AN103" s="2">
        <v>0.40200000000000002</v>
      </c>
    </row>
    <row r="104" spans="1:40" ht="15.75" customHeight="1" x14ac:dyDescent="0.25">
      <c r="A104" s="2">
        <v>288</v>
      </c>
      <c r="B104" s="2">
        <v>0.23899999999999999</v>
      </c>
      <c r="C104" s="2">
        <v>0.26300000000000001</v>
      </c>
      <c r="D104" s="2">
        <v>0.26400000000000001</v>
      </c>
      <c r="E104" s="2">
        <v>0.27300000000000002</v>
      </c>
      <c r="F104" s="2">
        <v>0.28299999999999997</v>
      </c>
      <c r="G104" s="2">
        <v>0.29299999999999998</v>
      </c>
      <c r="H104" s="2">
        <v>0.29899999999999999</v>
      </c>
      <c r="I104" s="2">
        <v>0.30399999999999999</v>
      </c>
      <c r="J104" s="2">
        <v>0.31</v>
      </c>
      <c r="N104" s="83"/>
      <c r="P104" s="2">
        <v>288</v>
      </c>
      <c r="Q104" s="2">
        <v>0.20200000000000001</v>
      </c>
      <c r="R104" s="2">
        <v>0.20399999999999999</v>
      </c>
      <c r="S104" s="2">
        <v>0.19800000000000001</v>
      </c>
      <c r="T104" s="2">
        <v>0.191</v>
      </c>
      <c r="U104" s="2">
        <v>0.188</v>
      </c>
      <c r="V104" s="2">
        <v>0.184</v>
      </c>
      <c r="W104" s="2">
        <v>0.19400000000000001</v>
      </c>
      <c r="X104" s="2">
        <v>0.20599999999999999</v>
      </c>
      <c r="Y104" s="2">
        <v>0.21</v>
      </c>
      <c r="AC104" s="83"/>
      <c r="AE104" s="2">
        <v>288</v>
      </c>
      <c r="AF104" s="2">
        <v>0.27200000000000002</v>
      </c>
      <c r="AG104" s="2">
        <v>0.308</v>
      </c>
      <c r="AH104" s="2">
        <v>0.318</v>
      </c>
      <c r="AI104" s="2">
        <v>0.32400000000000001</v>
      </c>
      <c r="AJ104" s="2">
        <v>0.33300000000000002</v>
      </c>
      <c r="AK104" s="2">
        <v>0.34399999999999997</v>
      </c>
      <c r="AL104" s="2">
        <v>0.35399999999999998</v>
      </c>
      <c r="AM104" s="2">
        <v>0.36199999999999999</v>
      </c>
      <c r="AN104" s="2">
        <v>0.371</v>
      </c>
    </row>
    <row r="105" spans="1:40" ht="15.75" customHeight="1" x14ac:dyDescent="0.25">
      <c r="A105" s="2">
        <v>289</v>
      </c>
      <c r="B105" s="2">
        <v>0.223</v>
      </c>
      <c r="C105" s="2">
        <v>0.248</v>
      </c>
      <c r="D105" s="2">
        <v>0.249</v>
      </c>
      <c r="E105" s="2">
        <v>0.25900000000000001</v>
      </c>
      <c r="F105" s="2">
        <v>0.26900000000000002</v>
      </c>
      <c r="G105" s="2">
        <v>0.28000000000000003</v>
      </c>
      <c r="H105" s="2">
        <v>0.28599999999999998</v>
      </c>
      <c r="I105" s="2">
        <v>0.29099999999999998</v>
      </c>
      <c r="J105" s="2">
        <v>0.29699999999999999</v>
      </c>
      <c r="N105" s="83"/>
      <c r="P105" s="2">
        <v>289</v>
      </c>
      <c r="Q105" s="2">
        <v>0.187</v>
      </c>
      <c r="R105" s="2">
        <v>0.192</v>
      </c>
      <c r="S105" s="2">
        <v>0.186</v>
      </c>
      <c r="T105" s="2">
        <v>0.18099999999999999</v>
      </c>
      <c r="U105" s="2">
        <v>0.17899999999999999</v>
      </c>
      <c r="V105" s="2">
        <v>0.17599999999999999</v>
      </c>
      <c r="W105" s="2">
        <v>0.186</v>
      </c>
      <c r="X105" s="2">
        <v>0.19800000000000001</v>
      </c>
      <c r="Y105" s="2">
        <v>0.20300000000000001</v>
      </c>
      <c r="AC105" s="83"/>
      <c r="AE105" s="2">
        <v>289</v>
      </c>
      <c r="AF105" s="2">
        <v>0.253</v>
      </c>
      <c r="AG105" s="2">
        <v>0.28899999999999998</v>
      </c>
      <c r="AH105" s="2">
        <v>0.29899999999999999</v>
      </c>
      <c r="AI105" s="2">
        <v>0.30399999999999999</v>
      </c>
      <c r="AJ105" s="2">
        <v>0.315</v>
      </c>
      <c r="AK105" s="2">
        <v>0.32500000000000001</v>
      </c>
      <c r="AL105" s="2">
        <v>0.33500000000000002</v>
      </c>
      <c r="AM105" s="2">
        <v>0.34300000000000003</v>
      </c>
      <c r="AN105" s="2">
        <v>0.35199999999999998</v>
      </c>
    </row>
    <row r="106" spans="1:40" ht="15.75" customHeight="1" x14ac:dyDescent="0.25">
      <c r="A106" s="2">
        <v>290</v>
      </c>
      <c r="B106" s="2">
        <v>0.22700000000000001</v>
      </c>
      <c r="C106" s="2">
        <v>0.251</v>
      </c>
      <c r="D106" s="2">
        <v>0.252</v>
      </c>
      <c r="E106" s="2">
        <v>0.26100000000000001</v>
      </c>
      <c r="F106" s="2">
        <v>0.27100000000000002</v>
      </c>
      <c r="G106" s="2">
        <v>0.28199999999999997</v>
      </c>
      <c r="H106" s="2">
        <v>0.28799999999999998</v>
      </c>
      <c r="I106" s="2">
        <v>0.29299999999999998</v>
      </c>
      <c r="J106" s="2">
        <v>0.29899999999999999</v>
      </c>
      <c r="N106" s="83"/>
      <c r="P106" s="2">
        <v>290</v>
      </c>
      <c r="Q106" s="2">
        <v>0.191</v>
      </c>
      <c r="R106" s="2">
        <v>0.19400000000000001</v>
      </c>
      <c r="S106" s="2">
        <v>0.188</v>
      </c>
      <c r="T106" s="2">
        <v>0.182</v>
      </c>
      <c r="U106" s="2">
        <v>0.18</v>
      </c>
      <c r="V106" s="2">
        <v>0.17599999999999999</v>
      </c>
      <c r="W106" s="2">
        <v>0.186</v>
      </c>
      <c r="X106" s="2">
        <v>0.19800000000000001</v>
      </c>
      <c r="Y106" s="2">
        <v>0.20300000000000001</v>
      </c>
      <c r="AC106" s="83"/>
      <c r="AE106" s="2">
        <v>290</v>
      </c>
      <c r="AF106" s="2">
        <v>0.25700000000000001</v>
      </c>
      <c r="AG106" s="2">
        <v>0.29199999999999998</v>
      </c>
      <c r="AH106" s="2">
        <v>0.30199999999999999</v>
      </c>
      <c r="AI106" s="2">
        <v>0.308</v>
      </c>
      <c r="AJ106" s="2">
        <v>0.318</v>
      </c>
      <c r="AK106" s="2">
        <v>0.32900000000000001</v>
      </c>
      <c r="AL106" s="2">
        <v>0.33800000000000002</v>
      </c>
      <c r="AM106" s="2">
        <v>0.34599999999999997</v>
      </c>
      <c r="AN106" s="2">
        <v>0.35599999999999998</v>
      </c>
    </row>
    <row r="107" spans="1:40" ht="15.75" customHeight="1" x14ac:dyDescent="0.25">
      <c r="A107" s="2">
        <v>291</v>
      </c>
      <c r="B107" s="2">
        <v>0.25700000000000001</v>
      </c>
      <c r="C107" s="2">
        <v>0.27600000000000002</v>
      </c>
      <c r="D107" s="2">
        <v>0.27500000000000002</v>
      </c>
      <c r="E107" s="2">
        <v>0.28399999999999997</v>
      </c>
      <c r="F107" s="2">
        <v>0.29299999999999998</v>
      </c>
      <c r="G107" s="2">
        <v>0.30199999999999999</v>
      </c>
      <c r="H107" s="2">
        <v>0.307</v>
      </c>
      <c r="I107" s="2">
        <v>0.311</v>
      </c>
      <c r="J107" s="2">
        <v>0.316</v>
      </c>
      <c r="N107" s="83"/>
      <c r="P107" s="2">
        <v>291</v>
      </c>
      <c r="Q107" s="2">
        <v>0.216</v>
      </c>
      <c r="R107" s="2">
        <v>0.21299999999999999</v>
      </c>
      <c r="S107" s="2">
        <v>0.20499999999999999</v>
      </c>
      <c r="T107" s="2">
        <v>0.19700000000000001</v>
      </c>
      <c r="U107" s="2">
        <v>0.193</v>
      </c>
      <c r="V107" s="2">
        <v>0.187</v>
      </c>
      <c r="W107" s="2">
        <v>0.19500000000000001</v>
      </c>
      <c r="X107" s="2">
        <v>0.20599999999999999</v>
      </c>
      <c r="Y107" s="2">
        <v>0.21099999999999999</v>
      </c>
      <c r="AC107" s="83"/>
      <c r="AE107" s="2">
        <v>291</v>
      </c>
      <c r="AF107" s="2">
        <v>0.28999999999999998</v>
      </c>
      <c r="AG107" s="2">
        <v>0.32300000000000001</v>
      </c>
      <c r="AH107" s="2">
        <v>0.33300000000000002</v>
      </c>
      <c r="AI107" s="2">
        <v>0.33900000000000002</v>
      </c>
      <c r="AJ107" s="2">
        <v>0.34899999999999998</v>
      </c>
      <c r="AK107" s="2">
        <v>0.35899999999999999</v>
      </c>
      <c r="AL107" s="2">
        <v>0.36799999999999999</v>
      </c>
      <c r="AM107" s="2">
        <v>0.375</v>
      </c>
      <c r="AN107" s="2">
        <v>0.38500000000000001</v>
      </c>
    </row>
    <row r="108" spans="1:40" ht="15.75" customHeight="1" x14ac:dyDescent="0.25">
      <c r="A108" s="2">
        <v>292</v>
      </c>
      <c r="B108" s="2">
        <v>0.3</v>
      </c>
      <c r="C108" s="2">
        <v>0.314</v>
      </c>
      <c r="D108" s="2">
        <v>0.311</v>
      </c>
      <c r="E108" s="2">
        <v>0.318</v>
      </c>
      <c r="F108" s="2">
        <v>0.32600000000000001</v>
      </c>
      <c r="G108" s="2">
        <v>0.33300000000000002</v>
      </c>
      <c r="H108" s="2">
        <v>0.33600000000000002</v>
      </c>
      <c r="I108" s="2">
        <v>0.33900000000000002</v>
      </c>
      <c r="J108" s="2">
        <v>0.34300000000000003</v>
      </c>
      <c r="N108" s="83"/>
      <c r="P108" s="2">
        <v>292</v>
      </c>
      <c r="Q108" s="2">
        <v>0.254</v>
      </c>
      <c r="R108" s="2">
        <v>0.24199999999999999</v>
      </c>
      <c r="S108" s="2">
        <v>0.23</v>
      </c>
      <c r="T108" s="2">
        <v>0.219</v>
      </c>
      <c r="U108" s="2">
        <v>0.21299999999999999</v>
      </c>
      <c r="V108" s="2">
        <v>0.20399999999999999</v>
      </c>
      <c r="W108" s="2">
        <v>0.21</v>
      </c>
      <c r="X108" s="2">
        <v>0.22</v>
      </c>
      <c r="Y108" s="2">
        <v>0.224</v>
      </c>
      <c r="AC108" s="83"/>
      <c r="AE108" s="2">
        <v>292</v>
      </c>
      <c r="AF108" s="2">
        <v>0.33900000000000002</v>
      </c>
      <c r="AG108" s="2">
        <v>0.37</v>
      </c>
      <c r="AH108" s="2">
        <v>0.379</v>
      </c>
      <c r="AI108" s="2">
        <v>0.38400000000000001</v>
      </c>
      <c r="AJ108" s="2">
        <v>0.39400000000000002</v>
      </c>
      <c r="AK108" s="2">
        <v>0.40300000000000002</v>
      </c>
      <c r="AL108" s="2">
        <v>0.41199999999999998</v>
      </c>
      <c r="AM108" s="2">
        <v>0.42</v>
      </c>
      <c r="AN108" s="2">
        <v>0.42799999999999999</v>
      </c>
    </row>
    <row r="109" spans="1:40" ht="15.75" customHeight="1" x14ac:dyDescent="0.25">
      <c r="A109" s="2">
        <v>293</v>
      </c>
      <c r="B109" s="2">
        <v>0.35799999999999998</v>
      </c>
      <c r="C109" s="2">
        <v>0.36499999999999999</v>
      </c>
      <c r="D109" s="2">
        <v>0.36</v>
      </c>
      <c r="E109" s="2">
        <v>0.36499999999999999</v>
      </c>
      <c r="F109" s="2">
        <v>0.37</v>
      </c>
      <c r="G109" s="2">
        <v>0.375</v>
      </c>
      <c r="H109" s="2">
        <v>0.376</v>
      </c>
      <c r="I109" s="2">
        <v>0.378</v>
      </c>
      <c r="J109" s="2">
        <v>0.379</v>
      </c>
      <c r="N109" s="83"/>
      <c r="P109" s="2">
        <v>293</v>
      </c>
      <c r="Q109" s="2">
        <v>0.30499999999999999</v>
      </c>
      <c r="R109" s="2">
        <v>0.28100000000000003</v>
      </c>
      <c r="S109" s="2">
        <v>0.26400000000000001</v>
      </c>
      <c r="T109" s="2">
        <v>0.249</v>
      </c>
      <c r="U109" s="2">
        <v>0.24099999999999999</v>
      </c>
      <c r="V109" s="2">
        <v>0.22800000000000001</v>
      </c>
      <c r="W109" s="2">
        <v>0.23100000000000001</v>
      </c>
      <c r="X109" s="2">
        <v>0.23899999999999999</v>
      </c>
      <c r="Y109" s="2">
        <v>0.24199999999999999</v>
      </c>
      <c r="AC109" s="83"/>
      <c r="AE109" s="2">
        <v>293</v>
      </c>
      <c r="AF109" s="2">
        <v>0.40400000000000003</v>
      </c>
      <c r="AG109" s="2">
        <v>0.433</v>
      </c>
      <c r="AH109" s="2">
        <v>0.442</v>
      </c>
      <c r="AI109" s="2">
        <v>0.44600000000000001</v>
      </c>
      <c r="AJ109" s="2">
        <v>0.45500000000000002</v>
      </c>
      <c r="AK109" s="2">
        <v>0.46400000000000002</v>
      </c>
      <c r="AL109" s="2">
        <v>0.47299999999999998</v>
      </c>
      <c r="AM109" s="2">
        <v>0.47899999999999998</v>
      </c>
      <c r="AN109" s="2">
        <v>0.48799999999999999</v>
      </c>
    </row>
    <row r="110" spans="1:40" ht="15.75" customHeight="1" x14ac:dyDescent="0.25">
      <c r="A110" s="2">
        <v>294</v>
      </c>
      <c r="B110" s="2">
        <v>0.439</v>
      </c>
      <c r="C110" s="2">
        <v>0.436</v>
      </c>
      <c r="D110" s="2">
        <v>0.42699999999999999</v>
      </c>
      <c r="E110" s="2">
        <v>0.43</v>
      </c>
      <c r="F110" s="2">
        <v>0.432</v>
      </c>
      <c r="G110" s="2">
        <v>0.433</v>
      </c>
      <c r="H110" s="2">
        <v>0.43099999999999999</v>
      </c>
      <c r="I110" s="2">
        <v>0.43</v>
      </c>
      <c r="J110" s="2">
        <v>0.42899999999999999</v>
      </c>
      <c r="N110" s="83"/>
      <c r="P110" s="2">
        <v>294</v>
      </c>
      <c r="Q110" s="2">
        <v>0.378</v>
      </c>
      <c r="R110" s="2">
        <v>0.33600000000000002</v>
      </c>
      <c r="S110" s="2">
        <v>0.312</v>
      </c>
      <c r="T110" s="2">
        <v>0.29099999999999998</v>
      </c>
      <c r="U110" s="2">
        <v>0.28000000000000003</v>
      </c>
      <c r="V110" s="2">
        <v>0.26100000000000001</v>
      </c>
      <c r="W110" s="2">
        <v>0.26100000000000001</v>
      </c>
      <c r="X110" s="2">
        <v>0.26500000000000001</v>
      </c>
      <c r="Y110" s="2">
        <v>0.26700000000000002</v>
      </c>
      <c r="AC110" s="83"/>
      <c r="AE110" s="2">
        <v>294</v>
      </c>
      <c r="AF110" s="2">
        <v>0.498</v>
      </c>
      <c r="AG110" s="2">
        <v>0.52200000000000002</v>
      </c>
      <c r="AH110" s="2">
        <v>0.53</v>
      </c>
      <c r="AI110" s="2">
        <v>0.53200000000000003</v>
      </c>
      <c r="AJ110" s="2">
        <v>0.54100000000000004</v>
      </c>
      <c r="AK110" s="2">
        <v>0.54900000000000004</v>
      </c>
      <c r="AL110" s="2">
        <v>0.55700000000000005</v>
      </c>
      <c r="AM110" s="2">
        <v>0.56200000000000006</v>
      </c>
      <c r="AN110" s="2">
        <v>0.56899999999999995</v>
      </c>
    </row>
    <row r="111" spans="1:40" ht="15.75" customHeight="1" x14ac:dyDescent="0.25">
      <c r="A111" s="2">
        <v>295</v>
      </c>
      <c r="B111" s="2">
        <v>0.496</v>
      </c>
      <c r="C111" s="2">
        <v>0.48499999999999999</v>
      </c>
      <c r="D111" s="2">
        <v>0.47199999999999998</v>
      </c>
      <c r="E111" s="2">
        <v>0.47199999999999998</v>
      </c>
      <c r="F111" s="2">
        <v>0.47299999999999998</v>
      </c>
      <c r="G111" s="2">
        <v>0.47199999999999998</v>
      </c>
      <c r="H111" s="2">
        <v>0.46800000000000003</v>
      </c>
      <c r="I111" s="2">
        <v>0.46500000000000002</v>
      </c>
      <c r="J111" s="2">
        <v>0.46200000000000002</v>
      </c>
      <c r="N111" s="83"/>
      <c r="P111" s="2">
        <v>295</v>
      </c>
      <c r="Q111" s="2">
        <v>0.42799999999999999</v>
      </c>
      <c r="R111" s="2">
        <v>0.373</v>
      </c>
      <c r="S111" s="2">
        <v>0.34399999999999997</v>
      </c>
      <c r="T111" s="2">
        <v>0.31900000000000001</v>
      </c>
      <c r="U111" s="2">
        <v>0.30599999999999999</v>
      </c>
      <c r="V111" s="2">
        <v>0.28399999999999997</v>
      </c>
      <c r="W111" s="2">
        <v>0.28000000000000003</v>
      </c>
      <c r="X111" s="2">
        <v>0.28299999999999997</v>
      </c>
      <c r="Y111" s="2">
        <v>0.28299999999999997</v>
      </c>
      <c r="AC111" s="83"/>
      <c r="AE111" s="2">
        <v>295</v>
      </c>
      <c r="AF111" s="2">
        <v>0.56499999999999995</v>
      </c>
      <c r="AG111" s="2">
        <v>0.58299999999999996</v>
      </c>
      <c r="AH111" s="2">
        <v>0.59099999999999997</v>
      </c>
      <c r="AI111" s="2">
        <v>0.59299999999999997</v>
      </c>
      <c r="AJ111" s="2">
        <v>0.6</v>
      </c>
      <c r="AK111" s="2">
        <v>0.60899999999999999</v>
      </c>
      <c r="AL111" s="2">
        <v>0.61399999999999999</v>
      </c>
      <c r="AM111" s="2">
        <v>0.62</v>
      </c>
      <c r="AN111" s="2">
        <v>0.628</v>
      </c>
    </row>
    <row r="112" spans="1:40" ht="15.75" customHeight="1" x14ac:dyDescent="0.25">
      <c r="A112" s="2">
        <v>296</v>
      </c>
      <c r="B112" s="2">
        <v>0.45800000000000002</v>
      </c>
      <c r="C112" s="2">
        <v>0.44800000000000001</v>
      </c>
      <c r="D112" s="2">
        <v>0.437</v>
      </c>
      <c r="E112" s="2">
        <v>0.44</v>
      </c>
      <c r="F112" s="2">
        <v>0.442</v>
      </c>
      <c r="G112" s="2">
        <v>0.443</v>
      </c>
      <c r="H112" s="2">
        <v>0.44</v>
      </c>
      <c r="I112" s="2">
        <v>0.438</v>
      </c>
      <c r="J112" s="2">
        <v>0.436</v>
      </c>
      <c r="N112" s="83"/>
      <c r="P112" s="2">
        <v>296</v>
      </c>
      <c r="Q112" s="2">
        <v>0.39400000000000002</v>
      </c>
      <c r="R112" s="2">
        <v>0.34499999999999997</v>
      </c>
      <c r="S112" s="2">
        <v>0.32</v>
      </c>
      <c r="T112" s="2">
        <v>0.29799999999999999</v>
      </c>
      <c r="U112" s="2">
        <v>0.28699999999999998</v>
      </c>
      <c r="V112" s="2">
        <v>0.26700000000000002</v>
      </c>
      <c r="W112" s="2">
        <v>0.26500000000000001</v>
      </c>
      <c r="X112" s="2">
        <v>0.27</v>
      </c>
      <c r="Y112" s="2">
        <v>0.27100000000000002</v>
      </c>
      <c r="AC112" s="83"/>
      <c r="AE112" s="2">
        <v>296</v>
      </c>
      <c r="AF112" s="2">
        <v>0.52</v>
      </c>
      <c r="AG112" s="2">
        <v>0.54</v>
      </c>
      <c r="AH112" s="2">
        <v>0.54800000000000004</v>
      </c>
      <c r="AI112" s="2">
        <v>0.55100000000000005</v>
      </c>
      <c r="AJ112" s="2">
        <v>0.55800000000000005</v>
      </c>
      <c r="AK112" s="2">
        <v>0.56699999999999995</v>
      </c>
      <c r="AL112" s="2">
        <v>0.57199999999999995</v>
      </c>
      <c r="AM112" s="2">
        <v>0.58099999999999996</v>
      </c>
      <c r="AN112" s="2">
        <v>0.58699999999999997</v>
      </c>
    </row>
    <row r="113" spans="1:40" ht="15.75" customHeight="1" x14ac:dyDescent="0.25">
      <c r="A113" s="2">
        <v>297</v>
      </c>
      <c r="B113" s="2">
        <v>0.34499999999999997</v>
      </c>
      <c r="C113" s="2">
        <v>0.34799999999999998</v>
      </c>
      <c r="D113" s="2">
        <v>0.34300000000000003</v>
      </c>
      <c r="E113" s="2">
        <v>0.34899999999999998</v>
      </c>
      <c r="F113" s="2">
        <v>0.35399999999999998</v>
      </c>
      <c r="G113" s="2">
        <v>0.35899999999999999</v>
      </c>
      <c r="H113" s="2">
        <v>0.36099999999999999</v>
      </c>
      <c r="I113" s="2">
        <v>0.36399999999999999</v>
      </c>
      <c r="J113" s="2">
        <v>0.36399999999999999</v>
      </c>
      <c r="N113" s="83"/>
      <c r="P113" s="2">
        <v>297</v>
      </c>
      <c r="Q113" s="2">
        <v>0.29399999999999998</v>
      </c>
      <c r="R113" s="2">
        <v>0.26800000000000002</v>
      </c>
      <c r="S113" s="2">
        <v>0.252</v>
      </c>
      <c r="T113" s="2">
        <v>0.23799999999999999</v>
      </c>
      <c r="U113" s="2">
        <v>0.23100000000000001</v>
      </c>
      <c r="V113" s="2">
        <v>0.219</v>
      </c>
      <c r="W113" s="2">
        <v>0.222</v>
      </c>
      <c r="X113" s="2">
        <v>0.23100000000000001</v>
      </c>
      <c r="Y113" s="2">
        <v>0.23300000000000001</v>
      </c>
      <c r="AC113" s="83"/>
      <c r="AE113" s="2">
        <v>297</v>
      </c>
      <c r="AF113" s="2">
        <v>0.39100000000000001</v>
      </c>
      <c r="AG113" s="2">
        <v>0.41699999999999998</v>
      </c>
      <c r="AH113" s="2">
        <v>0.42599999999999999</v>
      </c>
      <c r="AI113" s="2">
        <v>0.42899999999999999</v>
      </c>
      <c r="AJ113" s="2">
        <v>0.437</v>
      </c>
      <c r="AK113" s="2">
        <v>0.44700000000000001</v>
      </c>
      <c r="AL113" s="2">
        <v>0.45500000000000002</v>
      </c>
      <c r="AM113" s="2">
        <v>0.46300000000000002</v>
      </c>
      <c r="AN113" s="2">
        <v>0.46899999999999997</v>
      </c>
    </row>
    <row r="114" spans="1:40" ht="15.75" customHeight="1" x14ac:dyDescent="0.25">
      <c r="A114" s="2">
        <v>298</v>
      </c>
      <c r="B114" s="2">
        <v>0.22900000000000001</v>
      </c>
      <c r="C114" s="2">
        <v>0.246</v>
      </c>
      <c r="D114" s="2">
        <v>0.246</v>
      </c>
      <c r="E114" s="2">
        <v>0.255</v>
      </c>
      <c r="F114" s="2">
        <v>0.26300000000000001</v>
      </c>
      <c r="G114" s="2">
        <v>0.27400000000000002</v>
      </c>
      <c r="H114" s="2">
        <v>0.28000000000000003</v>
      </c>
      <c r="I114" s="2">
        <v>0.28499999999999998</v>
      </c>
      <c r="J114" s="2">
        <v>0.28899999999999998</v>
      </c>
      <c r="N114" s="83"/>
      <c r="P114" s="2">
        <v>298</v>
      </c>
      <c r="Q114" s="2">
        <v>0.192</v>
      </c>
      <c r="R114" s="2">
        <v>0.189</v>
      </c>
      <c r="S114" s="2">
        <v>0.182</v>
      </c>
      <c r="T114" s="2">
        <v>0.17599999999999999</v>
      </c>
      <c r="U114" s="2">
        <v>0.17399999999999999</v>
      </c>
      <c r="V114" s="2">
        <v>0.16900000000000001</v>
      </c>
      <c r="W114" s="2">
        <v>0.17799999999999999</v>
      </c>
      <c r="X114" s="2">
        <v>0.19</v>
      </c>
      <c r="Y114" s="2">
        <v>0.193</v>
      </c>
      <c r="AC114" s="83"/>
      <c r="AE114" s="2">
        <v>298</v>
      </c>
      <c r="AF114" s="2">
        <v>0.26</v>
      </c>
      <c r="AG114" s="2">
        <v>0.29099999999999998</v>
      </c>
      <c r="AH114" s="2">
        <v>0.29899999999999999</v>
      </c>
      <c r="AI114" s="2">
        <v>0.30399999999999999</v>
      </c>
      <c r="AJ114" s="2">
        <v>0.313</v>
      </c>
      <c r="AK114" s="2">
        <v>0.32400000000000001</v>
      </c>
      <c r="AL114" s="2">
        <v>0.33300000000000002</v>
      </c>
      <c r="AM114" s="2">
        <v>0.34</v>
      </c>
      <c r="AN114" s="2">
        <v>0.34699999999999998</v>
      </c>
    </row>
    <row r="115" spans="1:40" ht="15.75" customHeight="1" x14ac:dyDescent="0.25">
      <c r="A115" s="2">
        <v>299</v>
      </c>
      <c r="B115" s="2">
        <v>0.14899999999999999</v>
      </c>
      <c r="C115" s="2">
        <v>0.17499999999999999</v>
      </c>
      <c r="D115" s="2">
        <v>0.17799999999999999</v>
      </c>
      <c r="E115" s="2">
        <v>0.189</v>
      </c>
      <c r="F115" s="2">
        <v>0.2</v>
      </c>
      <c r="G115" s="2">
        <v>0.214</v>
      </c>
      <c r="H115" s="2">
        <v>0.224</v>
      </c>
      <c r="I115" s="2">
        <v>0.23</v>
      </c>
      <c r="J115" s="2">
        <v>0.23599999999999999</v>
      </c>
      <c r="N115" s="83"/>
      <c r="P115" s="2">
        <v>299</v>
      </c>
      <c r="Q115" s="2">
        <v>0.122</v>
      </c>
      <c r="R115" s="2">
        <v>0.13500000000000001</v>
      </c>
      <c r="S115" s="2">
        <v>0.13400000000000001</v>
      </c>
      <c r="T115" s="2">
        <v>0.13200000000000001</v>
      </c>
      <c r="U115" s="2">
        <v>0.13400000000000001</v>
      </c>
      <c r="V115" s="2">
        <v>0.13400000000000001</v>
      </c>
      <c r="W115" s="2">
        <v>0.14699999999999999</v>
      </c>
      <c r="X115" s="2">
        <v>0.161</v>
      </c>
      <c r="Y115" s="2">
        <v>0.16600000000000001</v>
      </c>
      <c r="AC115" s="83"/>
      <c r="AE115" s="2">
        <v>299</v>
      </c>
      <c r="AF115" s="2">
        <v>0.16900000000000001</v>
      </c>
      <c r="AG115" s="2">
        <v>0.20200000000000001</v>
      </c>
      <c r="AH115" s="2">
        <v>0.21099999999999999</v>
      </c>
      <c r="AI115" s="2">
        <v>0.216</v>
      </c>
      <c r="AJ115" s="2">
        <v>0.22600000000000001</v>
      </c>
      <c r="AK115" s="2">
        <v>0.23799999999999999</v>
      </c>
      <c r="AL115" s="2">
        <v>0.247</v>
      </c>
      <c r="AM115" s="2">
        <v>0.254</v>
      </c>
      <c r="AN115" s="2">
        <v>0.26200000000000001</v>
      </c>
    </row>
    <row r="116" spans="1:40" ht="15.75" customHeight="1" x14ac:dyDescent="0.25">
      <c r="A116" s="2">
        <v>300</v>
      </c>
      <c r="B116" s="2">
        <v>9.4E-2</v>
      </c>
      <c r="C116" s="2">
        <v>0.126</v>
      </c>
      <c r="D116" s="2">
        <v>0.13200000000000001</v>
      </c>
      <c r="E116" s="2">
        <v>0.14399999999999999</v>
      </c>
      <c r="F116" s="2">
        <v>0.157</v>
      </c>
      <c r="G116" s="2">
        <v>0.17299999999999999</v>
      </c>
      <c r="H116" s="2">
        <v>0.184</v>
      </c>
      <c r="I116" s="2">
        <v>0.191</v>
      </c>
      <c r="J116" s="2">
        <v>0.19900000000000001</v>
      </c>
      <c r="N116" s="83"/>
      <c r="P116" s="2">
        <v>300</v>
      </c>
      <c r="Q116" s="2">
        <v>7.4999999999999997E-2</v>
      </c>
      <c r="R116" s="2">
        <v>9.7000000000000003E-2</v>
      </c>
      <c r="S116" s="2">
        <v>0.10100000000000001</v>
      </c>
      <c r="T116" s="2">
        <v>0.10199999999999999</v>
      </c>
      <c r="U116" s="2">
        <v>0.107</v>
      </c>
      <c r="V116" s="2">
        <v>0.11</v>
      </c>
      <c r="W116" s="2">
        <v>0.125</v>
      </c>
      <c r="X116" s="2">
        <v>0.14099999999999999</v>
      </c>
      <c r="Y116" s="2">
        <v>0.14599999999999999</v>
      </c>
      <c r="AC116" s="83"/>
      <c r="AE116" s="2">
        <v>300</v>
      </c>
      <c r="AF116" s="2">
        <v>0.107</v>
      </c>
      <c r="AG116" s="2">
        <v>0.14099999999999999</v>
      </c>
      <c r="AH116" s="2">
        <v>0.151</v>
      </c>
      <c r="AI116" s="2">
        <v>0.157</v>
      </c>
      <c r="AJ116" s="2">
        <v>0.16700000000000001</v>
      </c>
      <c r="AK116" s="2">
        <v>0.18</v>
      </c>
      <c r="AL116" s="2">
        <v>0.188</v>
      </c>
      <c r="AM116" s="2">
        <v>0.19500000000000001</v>
      </c>
      <c r="AN116" s="2">
        <v>0.20399999999999999</v>
      </c>
    </row>
    <row r="117" spans="1:40" ht="15.75" customHeight="1" x14ac:dyDescent="0.25">
      <c r="A117" s="2">
        <v>301</v>
      </c>
      <c r="B117" s="2">
        <v>0.06</v>
      </c>
      <c r="C117" s="2">
        <v>9.5000000000000001E-2</v>
      </c>
      <c r="D117" s="2">
        <v>0.10299999999999999</v>
      </c>
      <c r="E117" s="2">
        <v>0.11600000000000001</v>
      </c>
      <c r="F117" s="2">
        <v>0.129</v>
      </c>
      <c r="G117" s="2">
        <v>0.14599999999999999</v>
      </c>
      <c r="H117" s="2">
        <v>0.158</v>
      </c>
      <c r="I117" s="2">
        <v>0.16700000000000001</v>
      </c>
      <c r="J117" s="2">
        <v>0.17499999999999999</v>
      </c>
      <c r="N117" s="83"/>
      <c r="P117" s="2">
        <v>301</v>
      </c>
      <c r="Q117" s="2">
        <v>4.4999999999999998E-2</v>
      </c>
      <c r="R117" s="2">
        <v>7.3999999999999996E-2</v>
      </c>
      <c r="S117" s="2">
        <v>0.08</v>
      </c>
      <c r="T117" s="2">
        <v>8.4000000000000005E-2</v>
      </c>
      <c r="U117" s="2">
        <v>8.8999999999999996E-2</v>
      </c>
      <c r="V117" s="2">
        <v>9.5000000000000001E-2</v>
      </c>
      <c r="W117" s="2">
        <v>0.111</v>
      </c>
      <c r="X117" s="2">
        <v>0.128</v>
      </c>
      <c r="Y117" s="2">
        <v>0.13400000000000001</v>
      </c>
      <c r="AC117" s="83"/>
      <c r="AE117" s="2">
        <v>301</v>
      </c>
      <c r="AF117" s="2">
        <v>6.8000000000000005E-2</v>
      </c>
      <c r="AG117" s="2">
        <v>0.10299999999999999</v>
      </c>
      <c r="AH117" s="2">
        <v>0.113</v>
      </c>
      <c r="AI117" s="2">
        <v>0.11899999999999999</v>
      </c>
      <c r="AJ117" s="2">
        <v>0.129</v>
      </c>
      <c r="AK117" s="2">
        <v>0.14199999999999999</v>
      </c>
      <c r="AL117" s="2">
        <v>0.15</v>
      </c>
      <c r="AM117" s="2">
        <v>0.158</v>
      </c>
      <c r="AN117" s="2">
        <v>0.16800000000000001</v>
      </c>
    </row>
    <row r="118" spans="1:40" ht="15.75" customHeight="1" x14ac:dyDescent="0.25">
      <c r="A118" s="2">
        <v>302</v>
      </c>
      <c r="B118" s="2">
        <v>3.9E-2</v>
      </c>
      <c r="C118" s="2">
        <v>7.5999999999999998E-2</v>
      </c>
      <c r="D118" s="2">
        <v>8.4000000000000005E-2</v>
      </c>
      <c r="E118" s="2">
        <v>9.8000000000000004E-2</v>
      </c>
      <c r="F118" s="2">
        <v>0.112</v>
      </c>
      <c r="G118" s="2">
        <v>0.129</v>
      </c>
      <c r="H118" s="2">
        <v>0.14199999999999999</v>
      </c>
      <c r="I118" s="2">
        <v>0.151</v>
      </c>
      <c r="J118" s="2">
        <v>0.16</v>
      </c>
      <c r="N118" s="83"/>
      <c r="P118" s="2">
        <v>302</v>
      </c>
      <c r="Q118" s="2">
        <v>2.7E-2</v>
      </c>
      <c r="R118" s="2">
        <v>5.8999999999999997E-2</v>
      </c>
      <c r="S118" s="2">
        <v>6.7000000000000004E-2</v>
      </c>
      <c r="T118" s="2">
        <v>7.1999999999999995E-2</v>
      </c>
      <c r="U118" s="2">
        <v>7.8E-2</v>
      </c>
      <c r="V118" s="2">
        <v>8.5000000000000006E-2</v>
      </c>
      <c r="W118" s="2">
        <v>0.10199999999999999</v>
      </c>
      <c r="X118" s="2">
        <v>0.12</v>
      </c>
      <c r="Y118" s="2">
        <v>0.126</v>
      </c>
      <c r="AC118" s="83"/>
      <c r="AE118" s="2">
        <v>302</v>
      </c>
      <c r="AF118" s="2">
        <v>4.3999999999999997E-2</v>
      </c>
      <c r="AG118" s="2">
        <v>0.08</v>
      </c>
      <c r="AH118" s="2">
        <v>8.8999999999999996E-2</v>
      </c>
      <c r="AI118" s="2">
        <v>9.6000000000000002E-2</v>
      </c>
      <c r="AJ118" s="2">
        <v>0.105</v>
      </c>
      <c r="AK118" s="2">
        <v>0.11899999999999999</v>
      </c>
      <c r="AL118" s="2">
        <v>0.127</v>
      </c>
      <c r="AM118" s="2">
        <v>0.13500000000000001</v>
      </c>
      <c r="AN118" s="2">
        <v>0.14499999999999999</v>
      </c>
    </row>
    <row r="119" spans="1:40" ht="15.75" customHeight="1" x14ac:dyDescent="0.25">
      <c r="A119" s="2">
        <v>303</v>
      </c>
      <c r="B119" s="2">
        <v>2.7E-2</v>
      </c>
      <c r="C119" s="2">
        <v>6.6000000000000003E-2</v>
      </c>
      <c r="D119" s="2">
        <v>7.3999999999999996E-2</v>
      </c>
      <c r="E119" s="2">
        <v>8.7999999999999995E-2</v>
      </c>
      <c r="F119" s="2">
        <v>0.10199999999999999</v>
      </c>
      <c r="G119" s="2">
        <v>0.12</v>
      </c>
      <c r="H119" s="2">
        <v>0.13200000000000001</v>
      </c>
      <c r="I119" s="2">
        <v>0.14199999999999999</v>
      </c>
      <c r="J119" s="2">
        <v>0.152</v>
      </c>
      <c r="N119" s="83"/>
      <c r="P119" s="2">
        <v>303</v>
      </c>
      <c r="Q119" s="2">
        <v>1.6E-2</v>
      </c>
      <c r="R119" s="2">
        <v>5.0999999999999997E-2</v>
      </c>
      <c r="S119" s="2">
        <v>0.06</v>
      </c>
      <c r="T119" s="2">
        <v>6.6000000000000003E-2</v>
      </c>
      <c r="U119" s="2">
        <v>7.1999999999999995E-2</v>
      </c>
      <c r="V119" s="2">
        <v>0.08</v>
      </c>
      <c r="W119" s="2">
        <v>9.7000000000000003E-2</v>
      </c>
      <c r="X119" s="2">
        <v>0.115</v>
      </c>
      <c r="Y119" s="2">
        <v>0.121</v>
      </c>
      <c r="AC119" s="83"/>
      <c r="AE119" s="2">
        <v>303</v>
      </c>
      <c r="AF119" s="2">
        <v>0.03</v>
      </c>
      <c r="AG119" s="2">
        <v>6.6000000000000003E-2</v>
      </c>
      <c r="AH119" s="2">
        <v>7.5999999999999998E-2</v>
      </c>
      <c r="AI119" s="2">
        <v>8.3000000000000004E-2</v>
      </c>
      <c r="AJ119" s="2">
        <v>9.1999999999999998E-2</v>
      </c>
      <c r="AK119" s="2">
        <v>0.105</v>
      </c>
      <c r="AL119" s="2">
        <v>0.113</v>
      </c>
      <c r="AM119" s="2">
        <v>0.122</v>
      </c>
      <c r="AN119" s="2">
        <v>0.13200000000000001</v>
      </c>
    </row>
    <row r="120" spans="1:40" ht="15.75" customHeight="1" x14ac:dyDescent="0.25">
      <c r="A120" s="2">
        <v>304</v>
      </c>
      <c r="B120" s="2">
        <v>0.02</v>
      </c>
      <c r="C120" s="2">
        <v>5.8999999999999997E-2</v>
      </c>
      <c r="D120" s="2">
        <v>6.8000000000000005E-2</v>
      </c>
      <c r="E120" s="2">
        <v>8.2000000000000003E-2</v>
      </c>
      <c r="F120" s="2">
        <v>9.6000000000000002E-2</v>
      </c>
      <c r="G120" s="2">
        <v>0.114</v>
      </c>
      <c r="H120" s="2">
        <v>0.126</v>
      </c>
      <c r="I120" s="2">
        <v>0.13700000000000001</v>
      </c>
      <c r="J120" s="2">
        <v>0.14599999999999999</v>
      </c>
      <c r="N120" s="83"/>
      <c r="P120" s="2">
        <v>304</v>
      </c>
      <c r="Q120" s="2">
        <v>0.01</v>
      </c>
      <c r="R120" s="2">
        <v>4.5999999999999999E-2</v>
      </c>
      <c r="S120" s="2">
        <v>5.6000000000000001E-2</v>
      </c>
      <c r="T120" s="2">
        <v>6.2E-2</v>
      </c>
      <c r="U120" s="2">
        <v>6.8000000000000005E-2</v>
      </c>
      <c r="V120" s="2">
        <v>7.5999999999999998E-2</v>
      </c>
      <c r="W120" s="2">
        <v>9.4E-2</v>
      </c>
      <c r="X120" s="2">
        <v>0.112</v>
      </c>
      <c r="Y120" s="2">
        <v>0.11799999999999999</v>
      </c>
      <c r="AC120" s="83"/>
      <c r="AE120" s="2">
        <v>304</v>
      </c>
      <c r="AF120" s="2">
        <v>2.1999999999999999E-2</v>
      </c>
      <c r="AG120" s="2">
        <v>5.8000000000000003E-2</v>
      </c>
      <c r="AH120" s="2">
        <v>6.8000000000000005E-2</v>
      </c>
      <c r="AI120" s="2">
        <v>7.4999999999999997E-2</v>
      </c>
      <c r="AJ120" s="2">
        <v>8.3000000000000004E-2</v>
      </c>
      <c r="AK120" s="2">
        <v>9.7000000000000003E-2</v>
      </c>
      <c r="AL120" s="2">
        <v>0.105</v>
      </c>
      <c r="AM120" s="2">
        <v>0.114</v>
      </c>
      <c r="AN120" s="2">
        <v>0.124</v>
      </c>
    </row>
    <row r="121" spans="1:40" ht="15.75" customHeight="1" x14ac:dyDescent="0.25">
      <c r="A121" s="2">
        <v>305</v>
      </c>
      <c r="B121" s="2">
        <v>1.7000000000000001E-2</v>
      </c>
      <c r="C121" s="2">
        <v>5.6000000000000001E-2</v>
      </c>
      <c r="D121" s="2">
        <v>6.4000000000000001E-2</v>
      </c>
      <c r="E121" s="2">
        <v>7.8E-2</v>
      </c>
      <c r="F121" s="2">
        <v>9.2999999999999999E-2</v>
      </c>
      <c r="G121" s="2">
        <v>0.111</v>
      </c>
      <c r="H121" s="2">
        <v>0.123</v>
      </c>
      <c r="I121" s="2">
        <v>0.13400000000000001</v>
      </c>
      <c r="J121" s="2">
        <v>0.14299999999999999</v>
      </c>
      <c r="N121" s="83"/>
      <c r="P121" s="2">
        <v>305</v>
      </c>
      <c r="Q121" s="2">
        <v>8.0000000000000002E-3</v>
      </c>
      <c r="R121" s="2">
        <v>4.2999999999999997E-2</v>
      </c>
      <c r="S121" s="2">
        <v>5.2999999999999999E-2</v>
      </c>
      <c r="T121" s="2">
        <v>0.06</v>
      </c>
      <c r="U121" s="2">
        <v>6.6000000000000003E-2</v>
      </c>
      <c r="V121" s="2">
        <v>7.3999999999999996E-2</v>
      </c>
      <c r="W121" s="2">
        <v>9.1999999999999998E-2</v>
      </c>
      <c r="X121" s="2">
        <v>0.11</v>
      </c>
      <c r="Y121" s="2">
        <v>0.11600000000000001</v>
      </c>
      <c r="AC121" s="83"/>
      <c r="AE121" s="2">
        <v>305</v>
      </c>
      <c r="AF121" s="2">
        <v>1.7999999999999999E-2</v>
      </c>
      <c r="AG121" s="2">
        <v>5.3999999999999999E-2</v>
      </c>
      <c r="AH121" s="2">
        <v>6.4000000000000001E-2</v>
      </c>
      <c r="AI121" s="2">
        <v>7.0000000000000007E-2</v>
      </c>
      <c r="AJ121" s="2">
        <v>7.9000000000000001E-2</v>
      </c>
      <c r="AK121" s="2">
        <v>9.1999999999999998E-2</v>
      </c>
      <c r="AL121" s="2">
        <v>0.10100000000000001</v>
      </c>
      <c r="AM121" s="2">
        <v>0.11</v>
      </c>
      <c r="AN121" s="2">
        <v>0.12</v>
      </c>
    </row>
    <row r="122" spans="1:40" ht="15.75" customHeight="1" x14ac:dyDescent="0.25">
      <c r="A122" s="2">
        <v>306</v>
      </c>
      <c r="B122" s="2">
        <v>1.2999999999999999E-2</v>
      </c>
      <c r="C122" s="2">
        <v>5.1999999999999998E-2</v>
      </c>
      <c r="D122" s="2">
        <v>6.0999999999999999E-2</v>
      </c>
      <c r="E122" s="2">
        <v>7.4999999999999997E-2</v>
      </c>
      <c r="F122" s="2">
        <v>0.09</v>
      </c>
      <c r="G122" s="2">
        <v>0.108</v>
      </c>
      <c r="H122" s="2">
        <v>0.12</v>
      </c>
      <c r="I122" s="2">
        <v>0.13100000000000001</v>
      </c>
      <c r="J122" s="2">
        <v>0.14099999999999999</v>
      </c>
      <c r="N122" s="83"/>
      <c r="P122" s="2">
        <v>306</v>
      </c>
      <c r="Q122" s="2">
        <v>5.0000000000000001E-3</v>
      </c>
      <c r="R122" s="2">
        <v>0.04</v>
      </c>
      <c r="S122" s="2">
        <v>5.0999999999999997E-2</v>
      </c>
      <c r="T122" s="2">
        <v>5.7000000000000002E-2</v>
      </c>
      <c r="U122" s="2">
        <v>6.4000000000000001E-2</v>
      </c>
      <c r="V122" s="2">
        <v>7.1999999999999995E-2</v>
      </c>
      <c r="W122" s="2">
        <v>0.09</v>
      </c>
      <c r="X122" s="2">
        <v>0.107</v>
      </c>
      <c r="Y122" s="2">
        <v>0.114</v>
      </c>
      <c r="AC122" s="83"/>
      <c r="AE122" s="2">
        <v>306</v>
      </c>
      <c r="AF122" s="2">
        <v>1.4999999999999999E-2</v>
      </c>
      <c r="AG122" s="2">
        <v>5.0999999999999997E-2</v>
      </c>
      <c r="AH122" s="2">
        <v>0.06</v>
      </c>
      <c r="AI122" s="2">
        <v>6.7000000000000004E-2</v>
      </c>
      <c r="AJ122" s="2">
        <v>7.4999999999999997E-2</v>
      </c>
      <c r="AK122" s="2">
        <v>8.8999999999999996E-2</v>
      </c>
      <c r="AL122" s="2">
        <v>9.7000000000000003E-2</v>
      </c>
      <c r="AM122" s="2">
        <v>0.106</v>
      </c>
      <c r="AN122" s="2">
        <v>0.11600000000000001</v>
      </c>
    </row>
    <row r="123" spans="1:40" ht="15.75" customHeight="1" x14ac:dyDescent="0.25">
      <c r="A123" s="2">
        <v>307</v>
      </c>
      <c r="B123" s="2">
        <v>1.2999999999999999E-2</v>
      </c>
      <c r="C123" s="2">
        <v>5.0999999999999997E-2</v>
      </c>
      <c r="D123" s="2">
        <v>0.06</v>
      </c>
      <c r="E123" s="2">
        <v>7.3999999999999996E-2</v>
      </c>
      <c r="F123" s="2">
        <v>8.8999999999999996E-2</v>
      </c>
      <c r="G123" s="2">
        <v>0.107</v>
      </c>
      <c r="H123" s="2">
        <v>0.11799999999999999</v>
      </c>
      <c r="I123" s="2">
        <v>0.13</v>
      </c>
      <c r="J123" s="2">
        <v>0.13900000000000001</v>
      </c>
      <c r="N123" s="83"/>
      <c r="P123" s="2">
        <v>307</v>
      </c>
      <c r="Q123" s="2">
        <v>4.0000000000000001E-3</v>
      </c>
      <c r="R123" s="2">
        <v>0.04</v>
      </c>
      <c r="S123" s="2">
        <v>0.05</v>
      </c>
      <c r="T123" s="2">
        <v>5.6000000000000001E-2</v>
      </c>
      <c r="U123" s="2">
        <v>6.3E-2</v>
      </c>
      <c r="V123" s="2">
        <v>7.0999999999999994E-2</v>
      </c>
      <c r="W123" s="2">
        <v>8.8999999999999996E-2</v>
      </c>
      <c r="X123" s="2">
        <v>0.106</v>
      </c>
      <c r="Y123" s="2">
        <v>0.113</v>
      </c>
      <c r="AC123" s="83"/>
      <c r="AE123" s="2">
        <v>307</v>
      </c>
      <c r="AF123" s="2">
        <v>1.4E-2</v>
      </c>
      <c r="AG123" s="2">
        <v>4.9000000000000002E-2</v>
      </c>
      <c r="AH123" s="2">
        <v>5.8999999999999997E-2</v>
      </c>
      <c r="AI123" s="2">
        <v>6.5000000000000002E-2</v>
      </c>
      <c r="AJ123" s="2">
        <v>7.3999999999999996E-2</v>
      </c>
      <c r="AK123" s="2">
        <v>8.6999999999999994E-2</v>
      </c>
      <c r="AL123" s="2">
        <v>9.6000000000000002E-2</v>
      </c>
      <c r="AM123" s="2">
        <v>0.105</v>
      </c>
      <c r="AN123" s="2">
        <v>0.115</v>
      </c>
    </row>
    <row r="124" spans="1:40" ht="15.75" customHeight="1" x14ac:dyDescent="0.25">
      <c r="A124" s="2">
        <v>308</v>
      </c>
      <c r="B124" s="2">
        <v>1.2999999999999999E-2</v>
      </c>
      <c r="C124" s="2">
        <v>5.1999999999999998E-2</v>
      </c>
      <c r="D124" s="2">
        <v>0.06</v>
      </c>
      <c r="E124" s="2">
        <v>7.3999999999999996E-2</v>
      </c>
      <c r="F124" s="2">
        <v>8.8999999999999996E-2</v>
      </c>
      <c r="G124" s="2">
        <v>0.107</v>
      </c>
      <c r="H124" s="2">
        <v>0.11799999999999999</v>
      </c>
      <c r="I124" s="2">
        <v>0.13</v>
      </c>
      <c r="J124" s="2">
        <v>0.13900000000000001</v>
      </c>
      <c r="N124" s="83"/>
      <c r="P124" s="2">
        <v>308</v>
      </c>
      <c r="Q124" s="2">
        <v>5.0000000000000001E-3</v>
      </c>
      <c r="R124" s="2">
        <v>0.04</v>
      </c>
      <c r="S124" s="2">
        <v>0.05</v>
      </c>
      <c r="T124" s="2">
        <v>5.7000000000000002E-2</v>
      </c>
      <c r="U124" s="2">
        <v>6.3E-2</v>
      </c>
      <c r="V124" s="2">
        <v>7.1999999999999995E-2</v>
      </c>
      <c r="W124" s="2">
        <v>8.8999999999999996E-2</v>
      </c>
      <c r="X124" s="2">
        <v>0.106</v>
      </c>
      <c r="Y124" s="2">
        <v>0.114</v>
      </c>
      <c r="AC124" s="83"/>
      <c r="AE124" s="2">
        <v>308</v>
      </c>
      <c r="AF124" s="2">
        <v>1.4999999999999999E-2</v>
      </c>
      <c r="AG124" s="2">
        <v>0.05</v>
      </c>
      <c r="AH124" s="2">
        <v>5.8999999999999997E-2</v>
      </c>
      <c r="AI124" s="2">
        <v>6.6000000000000003E-2</v>
      </c>
      <c r="AJ124" s="2">
        <v>7.3999999999999996E-2</v>
      </c>
      <c r="AK124" s="2">
        <v>8.6999999999999994E-2</v>
      </c>
      <c r="AL124" s="2">
        <v>9.6000000000000002E-2</v>
      </c>
      <c r="AM124" s="2">
        <v>0.105</v>
      </c>
      <c r="AN124" s="2">
        <v>0.115</v>
      </c>
    </row>
    <row r="125" spans="1:40" ht="15.75" customHeight="1" x14ac:dyDescent="0.25">
      <c r="A125" s="2">
        <v>309</v>
      </c>
      <c r="B125" s="2">
        <v>1.2999999999999999E-2</v>
      </c>
      <c r="C125" s="2">
        <v>0.05</v>
      </c>
      <c r="D125" s="2">
        <v>5.8999999999999997E-2</v>
      </c>
      <c r="E125" s="2">
        <v>7.2999999999999995E-2</v>
      </c>
      <c r="F125" s="2">
        <v>8.7999999999999995E-2</v>
      </c>
      <c r="G125" s="2">
        <v>0.106</v>
      </c>
      <c r="H125" s="2">
        <v>0.11700000000000001</v>
      </c>
      <c r="I125" s="2">
        <v>0.128</v>
      </c>
      <c r="J125" s="2">
        <v>0.13700000000000001</v>
      </c>
      <c r="N125" s="83"/>
      <c r="P125" s="2">
        <v>309</v>
      </c>
      <c r="Q125" s="2">
        <v>4.0000000000000001E-3</v>
      </c>
      <c r="R125" s="2">
        <v>3.9E-2</v>
      </c>
      <c r="S125" s="2">
        <v>4.9000000000000002E-2</v>
      </c>
      <c r="T125" s="2">
        <v>5.6000000000000001E-2</v>
      </c>
      <c r="U125" s="2">
        <v>6.2E-2</v>
      </c>
      <c r="V125" s="2">
        <v>7.0000000000000007E-2</v>
      </c>
      <c r="W125" s="2">
        <v>8.7999999999999995E-2</v>
      </c>
      <c r="X125" s="2">
        <v>0.105</v>
      </c>
      <c r="Y125" s="2">
        <v>0.112</v>
      </c>
      <c r="AC125" s="83"/>
      <c r="AE125" s="2">
        <v>309</v>
      </c>
      <c r="AF125" s="2">
        <v>1.4E-2</v>
      </c>
      <c r="AG125" s="2">
        <v>4.9000000000000002E-2</v>
      </c>
      <c r="AH125" s="2">
        <v>5.8000000000000003E-2</v>
      </c>
      <c r="AI125" s="2">
        <v>6.4000000000000001E-2</v>
      </c>
      <c r="AJ125" s="2">
        <v>7.2999999999999995E-2</v>
      </c>
      <c r="AK125" s="2">
        <v>8.5999999999999993E-2</v>
      </c>
      <c r="AL125" s="2">
        <v>9.5000000000000001E-2</v>
      </c>
      <c r="AM125" s="2">
        <v>0.104</v>
      </c>
      <c r="AN125" s="2">
        <v>0.114</v>
      </c>
    </row>
    <row r="126" spans="1:40" ht="15.75" customHeight="1" x14ac:dyDescent="0.25">
      <c r="A126" s="2">
        <v>310</v>
      </c>
      <c r="B126" s="2">
        <v>1.2E-2</v>
      </c>
      <c r="C126" s="2">
        <v>0.05</v>
      </c>
      <c r="D126" s="2">
        <v>5.8000000000000003E-2</v>
      </c>
      <c r="E126" s="2">
        <v>7.1999999999999995E-2</v>
      </c>
      <c r="F126" s="2">
        <v>8.6999999999999994E-2</v>
      </c>
      <c r="G126" s="2">
        <v>0.105</v>
      </c>
      <c r="H126" s="2">
        <v>0.11600000000000001</v>
      </c>
      <c r="I126" s="2">
        <v>0.128</v>
      </c>
      <c r="J126" s="2">
        <v>0.13700000000000001</v>
      </c>
      <c r="N126" s="83"/>
      <c r="P126" s="2">
        <v>310</v>
      </c>
      <c r="Q126" s="2">
        <v>4.0000000000000001E-3</v>
      </c>
      <c r="R126" s="2">
        <v>3.7999999999999999E-2</v>
      </c>
      <c r="S126" s="2">
        <v>4.9000000000000002E-2</v>
      </c>
      <c r="T126" s="2">
        <v>5.5E-2</v>
      </c>
      <c r="U126" s="2">
        <v>6.2E-2</v>
      </c>
      <c r="V126" s="2">
        <v>7.0000000000000007E-2</v>
      </c>
      <c r="W126" s="2">
        <v>8.6999999999999994E-2</v>
      </c>
      <c r="X126" s="2">
        <v>0.104</v>
      </c>
      <c r="Y126" s="2">
        <v>0.111</v>
      </c>
      <c r="AC126" s="83"/>
      <c r="AE126" s="2">
        <v>310</v>
      </c>
      <c r="AF126" s="2">
        <v>1.4E-2</v>
      </c>
      <c r="AG126" s="2">
        <v>4.8000000000000001E-2</v>
      </c>
      <c r="AH126" s="2">
        <v>5.7000000000000002E-2</v>
      </c>
      <c r="AI126" s="2">
        <v>6.4000000000000001E-2</v>
      </c>
      <c r="AJ126" s="2">
        <v>7.1999999999999995E-2</v>
      </c>
      <c r="AK126" s="2">
        <v>8.5000000000000006E-2</v>
      </c>
      <c r="AL126" s="2">
        <v>9.4E-2</v>
      </c>
      <c r="AM126" s="2">
        <v>0.10299999999999999</v>
      </c>
      <c r="AN126" s="2">
        <v>0.113</v>
      </c>
    </row>
    <row r="127" spans="1:40" ht="15.75" customHeight="1" x14ac:dyDescent="0.25">
      <c r="A127" s="2">
        <v>311</v>
      </c>
      <c r="B127" s="2">
        <v>1.2E-2</v>
      </c>
      <c r="C127" s="2">
        <v>0.05</v>
      </c>
      <c r="D127" s="2">
        <v>5.8000000000000003E-2</v>
      </c>
      <c r="E127" s="2">
        <v>7.1999999999999995E-2</v>
      </c>
      <c r="F127" s="2">
        <v>8.5999999999999993E-2</v>
      </c>
      <c r="G127" s="2">
        <v>0.104</v>
      </c>
      <c r="H127" s="2">
        <v>0.115</v>
      </c>
      <c r="I127" s="2">
        <v>0.127</v>
      </c>
      <c r="J127" s="2">
        <v>0.13600000000000001</v>
      </c>
      <c r="N127" s="83"/>
      <c r="P127" s="2">
        <v>311</v>
      </c>
      <c r="Q127" s="2">
        <v>4.0000000000000001E-3</v>
      </c>
      <c r="R127" s="2">
        <v>3.7999999999999999E-2</v>
      </c>
      <c r="S127" s="2">
        <v>4.8000000000000001E-2</v>
      </c>
      <c r="T127" s="2">
        <v>5.5E-2</v>
      </c>
      <c r="U127" s="2">
        <v>6.0999999999999999E-2</v>
      </c>
      <c r="V127" s="2">
        <v>7.0000000000000007E-2</v>
      </c>
      <c r="W127" s="2">
        <v>8.6999999999999994E-2</v>
      </c>
      <c r="X127" s="2">
        <v>0.104</v>
      </c>
      <c r="Y127" s="2">
        <v>0.111</v>
      </c>
      <c r="AC127" s="83"/>
      <c r="AE127" s="2">
        <v>311</v>
      </c>
      <c r="AF127" s="2">
        <v>1.4E-2</v>
      </c>
      <c r="AG127" s="2">
        <v>4.8000000000000001E-2</v>
      </c>
      <c r="AH127" s="2">
        <v>5.7000000000000002E-2</v>
      </c>
      <c r="AI127" s="2">
        <v>6.4000000000000001E-2</v>
      </c>
      <c r="AJ127" s="2">
        <v>7.0999999999999994E-2</v>
      </c>
      <c r="AK127" s="2">
        <v>8.4000000000000005E-2</v>
      </c>
      <c r="AL127" s="2">
        <v>9.2999999999999999E-2</v>
      </c>
      <c r="AM127" s="2">
        <v>0.10299999999999999</v>
      </c>
      <c r="AN127" s="2">
        <v>0.112</v>
      </c>
    </row>
    <row r="128" spans="1:40" ht="15.75" customHeight="1" x14ac:dyDescent="0.25">
      <c r="A128" s="2">
        <v>312</v>
      </c>
      <c r="B128" s="2">
        <v>1.2999999999999999E-2</v>
      </c>
      <c r="C128" s="2">
        <v>0.05</v>
      </c>
      <c r="D128" s="2">
        <v>5.8000000000000003E-2</v>
      </c>
      <c r="E128" s="2">
        <v>7.1999999999999995E-2</v>
      </c>
      <c r="F128" s="2">
        <v>8.5999999999999993E-2</v>
      </c>
      <c r="G128" s="2">
        <v>0.104</v>
      </c>
      <c r="H128" s="2">
        <v>0.115</v>
      </c>
      <c r="I128" s="2">
        <v>0.127</v>
      </c>
      <c r="J128" s="2">
        <v>0.13600000000000001</v>
      </c>
      <c r="N128" s="83"/>
      <c r="P128" s="2">
        <v>312</v>
      </c>
      <c r="Q128" s="2">
        <v>5.0000000000000001E-3</v>
      </c>
      <c r="R128" s="2">
        <v>3.7999999999999999E-2</v>
      </c>
      <c r="S128" s="2">
        <v>4.8000000000000001E-2</v>
      </c>
      <c r="T128" s="2">
        <v>5.5E-2</v>
      </c>
      <c r="U128" s="2">
        <v>6.2E-2</v>
      </c>
      <c r="V128" s="2">
        <v>7.0000000000000007E-2</v>
      </c>
      <c r="W128" s="2">
        <v>8.6999999999999994E-2</v>
      </c>
      <c r="X128" s="2">
        <v>0.104</v>
      </c>
      <c r="Y128" s="2">
        <v>0.111</v>
      </c>
      <c r="AC128" s="83"/>
      <c r="AE128" s="2">
        <v>312</v>
      </c>
      <c r="AF128" s="2">
        <v>1.4E-2</v>
      </c>
      <c r="AG128" s="2">
        <v>4.8000000000000001E-2</v>
      </c>
      <c r="AH128" s="2">
        <v>5.7000000000000002E-2</v>
      </c>
      <c r="AI128" s="2">
        <v>6.3E-2</v>
      </c>
      <c r="AJ128" s="2">
        <v>7.0999999999999994E-2</v>
      </c>
      <c r="AK128" s="2">
        <v>8.4000000000000005E-2</v>
      </c>
      <c r="AL128" s="2">
        <v>9.2999999999999999E-2</v>
      </c>
      <c r="AM128" s="2">
        <v>0.10199999999999999</v>
      </c>
      <c r="AN128" s="2">
        <v>0.112</v>
      </c>
    </row>
    <row r="129" spans="1:40" ht="15.75" customHeight="1" x14ac:dyDescent="0.25">
      <c r="A129" s="2">
        <v>313</v>
      </c>
      <c r="B129" s="2">
        <v>1.2999999999999999E-2</v>
      </c>
      <c r="C129" s="2">
        <v>4.9000000000000002E-2</v>
      </c>
      <c r="D129" s="2">
        <v>5.7000000000000002E-2</v>
      </c>
      <c r="E129" s="2">
        <v>7.0999999999999994E-2</v>
      </c>
      <c r="F129" s="2">
        <v>8.5000000000000006E-2</v>
      </c>
      <c r="G129" s="2">
        <v>0.10299999999999999</v>
      </c>
      <c r="H129" s="2">
        <v>0.114</v>
      </c>
      <c r="I129" s="2">
        <v>0.126</v>
      </c>
      <c r="J129" s="2">
        <v>0.13500000000000001</v>
      </c>
      <c r="N129" s="83"/>
      <c r="P129" s="2">
        <v>313</v>
      </c>
      <c r="Q129" s="2">
        <v>5.0000000000000001E-3</v>
      </c>
      <c r="R129" s="2">
        <v>3.7999999999999999E-2</v>
      </c>
      <c r="S129" s="2">
        <v>4.8000000000000001E-2</v>
      </c>
      <c r="T129" s="2">
        <v>5.3999999999999999E-2</v>
      </c>
      <c r="U129" s="2">
        <v>6.0999999999999999E-2</v>
      </c>
      <c r="V129" s="2">
        <v>6.9000000000000006E-2</v>
      </c>
      <c r="W129" s="2">
        <v>8.5999999999999993E-2</v>
      </c>
      <c r="X129" s="2">
        <v>0.104</v>
      </c>
      <c r="Y129" s="2">
        <v>0.11</v>
      </c>
      <c r="AC129" s="83"/>
      <c r="AE129" s="2">
        <v>313</v>
      </c>
      <c r="AF129" s="2">
        <v>1.4E-2</v>
      </c>
      <c r="AG129" s="2">
        <v>4.7E-2</v>
      </c>
      <c r="AH129" s="2">
        <v>5.6000000000000001E-2</v>
      </c>
      <c r="AI129" s="2">
        <v>6.3E-2</v>
      </c>
      <c r="AJ129" s="2">
        <v>7.0000000000000007E-2</v>
      </c>
      <c r="AK129" s="2">
        <v>8.3000000000000004E-2</v>
      </c>
      <c r="AL129" s="2">
        <v>9.1999999999999998E-2</v>
      </c>
      <c r="AM129" s="2">
        <v>0.10199999999999999</v>
      </c>
      <c r="AN129" s="2">
        <v>0.111</v>
      </c>
    </row>
    <row r="130" spans="1:40" ht="15.75" customHeight="1" x14ac:dyDescent="0.25">
      <c r="A130" s="2">
        <v>314</v>
      </c>
      <c r="B130" s="2">
        <v>1.2999999999999999E-2</v>
      </c>
      <c r="C130" s="2">
        <v>4.9000000000000002E-2</v>
      </c>
      <c r="D130" s="2">
        <v>5.7000000000000002E-2</v>
      </c>
      <c r="E130" s="2">
        <v>7.0999999999999994E-2</v>
      </c>
      <c r="F130" s="2">
        <v>8.5000000000000006E-2</v>
      </c>
      <c r="G130" s="2">
        <v>0.10199999999999999</v>
      </c>
      <c r="H130" s="2">
        <v>0.113</v>
      </c>
      <c r="I130" s="2">
        <v>0.125</v>
      </c>
      <c r="J130" s="2">
        <v>0.13400000000000001</v>
      </c>
      <c r="N130" s="83"/>
      <c r="P130" s="2">
        <v>314</v>
      </c>
      <c r="Q130" s="2">
        <v>5.0000000000000001E-3</v>
      </c>
      <c r="R130" s="2">
        <v>3.6999999999999998E-2</v>
      </c>
      <c r="S130" s="2">
        <v>4.7E-2</v>
      </c>
      <c r="T130" s="2">
        <v>5.3999999999999999E-2</v>
      </c>
      <c r="U130" s="2">
        <v>0.06</v>
      </c>
      <c r="V130" s="2">
        <v>6.8000000000000005E-2</v>
      </c>
      <c r="W130" s="2">
        <v>8.5000000000000006E-2</v>
      </c>
      <c r="X130" s="2">
        <v>0.10299999999999999</v>
      </c>
      <c r="Y130" s="2">
        <v>0.108</v>
      </c>
      <c r="AC130" s="83"/>
      <c r="AE130" s="2">
        <v>314</v>
      </c>
      <c r="AF130" s="2">
        <v>1.4E-2</v>
      </c>
      <c r="AG130" s="2">
        <v>4.7E-2</v>
      </c>
      <c r="AH130" s="2">
        <v>5.6000000000000001E-2</v>
      </c>
      <c r="AI130" s="2">
        <v>6.2E-2</v>
      </c>
      <c r="AJ130" s="2">
        <v>7.0000000000000007E-2</v>
      </c>
      <c r="AK130" s="2">
        <v>8.3000000000000004E-2</v>
      </c>
      <c r="AL130" s="2">
        <v>9.0999999999999998E-2</v>
      </c>
      <c r="AM130" s="2">
        <v>0.10100000000000001</v>
      </c>
      <c r="AN130" s="2">
        <v>0.11</v>
      </c>
    </row>
    <row r="131" spans="1:40" ht="15.75" customHeight="1" x14ac:dyDescent="0.25">
      <c r="A131" s="2">
        <v>315</v>
      </c>
      <c r="B131" s="2">
        <v>1.2999999999999999E-2</v>
      </c>
      <c r="C131" s="2">
        <v>4.8000000000000001E-2</v>
      </c>
      <c r="D131" s="2">
        <v>5.6000000000000001E-2</v>
      </c>
      <c r="E131" s="2">
        <v>7.0000000000000007E-2</v>
      </c>
      <c r="F131" s="2">
        <v>8.4000000000000005E-2</v>
      </c>
      <c r="G131" s="2">
        <v>0.10100000000000001</v>
      </c>
      <c r="H131" s="2">
        <v>0.112</v>
      </c>
      <c r="I131" s="2">
        <v>0.124</v>
      </c>
      <c r="J131" s="2">
        <v>0.13300000000000001</v>
      </c>
      <c r="N131" s="83"/>
      <c r="P131" s="2">
        <v>315</v>
      </c>
      <c r="Q131" s="2">
        <v>5.0000000000000001E-3</v>
      </c>
      <c r="R131" s="2">
        <v>3.6999999999999998E-2</v>
      </c>
      <c r="S131" s="2">
        <v>4.7E-2</v>
      </c>
      <c r="T131" s="2">
        <v>5.2999999999999999E-2</v>
      </c>
      <c r="U131" s="2">
        <v>5.8999999999999997E-2</v>
      </c>
      <c r="V131" s="2">
        <v>6.7000000000000004E-2</v>
      </c>
      <c r="W131" s="2">
        <v>8.4000000000000005E-2</v>
      </c>
      <c r="X131" s="2">
        <v>0.10199999999999999</v>
      </c>
      <c r="Y131" s="2">
        <v>0.107</v>
      </c>
      <c r="AC131" s="83"/>
      <c r="AE131" s="2">
        <v>315</v>
      </c>
      <c r="AF131" s="2">
        <v>1.4E-2</v>
      </c>
      <c r="AG131" s="2">
        <v>4.5999999999999999E-2</v>
      </c>
      <c r="AH131" s="2">
        <v>5.5E-2</v>
      </c>
      <c r="AI131" s="2">
        <v>6.2E-2</v>
      </c>
      <c r="AJ131" s="2">
        <v>6.9000000000000006E-2</v>
      </c>
      <c r="AK131" s="2">
        <v>8.2000000000000003E-2</v>
      </c>
      <c r="AL131" s="2">
        <v>9.0999999999999998E-2</v>
      </c>
      <c r="AM131" s="2">
        <v>0.1</v>
      </c>
      <c r="AN131" s="2">
        <v>0.11</v>
      </c>
    </row>
    <row r="132" spans="1:40" ht="15.75" customHeight="1" x14ac:dyDescent="0.25">
      <c r="A132" s="2">
        <v>316</v>
      </c>
      <c r="B132" s="2">
        <v>1.4E-2</v>
      </c>
      <c r="C132" s="2">
        <v>4.8000000000000001E-2</v>
      </c>
      <c r="D132" s="2">
        <v>5.6000000000000001E-2</v>
      </c>
      <c r="E132" s="2">
        <v>7.0000000000000007E-2</v>
      </c>
      <c r="F132" s="2">
        <v>8.4000000000000005E-2</v>
      </c>
      <c r="G132" s="2">
        <v>0.10100000000000001</v>
      </c>
      <c r="H132" s="2">
        <v>0.112</v>
      </c>
      <c r="I132" s="2">
        <v>0.124</v>
      </c>
      <c r="J132" s="2">
        <v>0.13300000000000001</v>
      </c>
      <c r="N132" s="83"/>
      <c r="P132" s="2">
        <v>316</v>
      </c>
      <c r="Q132" s="2">
        <v>6.0000000000000001E-3</v>
      </c>
      <c r="R132" s="2">
        <v>3.6999999999999998E-2</v>
      </c>
      <c r="S132" s="2">
        <v>4.7E-2</v>
      </c>
      <c r="T132" s="2">
        <v>5.2999999999999999E-2</v>
      </c>
      <c r="U132" s="2">
        <v>5.8999999999999997E-2</v>
      </c>
      <c r="V132" s="2">
        <v>6.7000000000000004E-2</v>
      </c>
      <c r="W132" s="2">
        <v>8.4000000000000005E-2</v>
      </c>
      <c r="X132" s="2">
        <v>0.10199999999999999</v>
      </c>
      <c r="Y132" s="2">
        <v>0.107</v>
      </c>
      <c r="AC132" s="83"/>
      <c r="AE132" s="2">
        <v>316</v>
      </c>
      <c r="AF132" s="2">
        <v>1.4999999999999999E-2</v>
      </c>
      <c r="AG132" s="2">
        <v>4.7E-2</v>
      </c>
      <c r="AH132" s="2">
        <v>5.6000000000000001E-2</v>
      </c>
      <c r="AI132" s="2">
        <v>6.2E-2</v>
      </c>
      <c r="AJ132" s="2">
        <v>6.9000000000000006E-2</v>
      </c>
      <c r="AK132" s="2">
        <v>8.3000000000000004E-2</v>
      </c>
      <c r="AL132" s="2">
        <v>9.0999999999999998E-2</v>
      </c>
      <c r="AM132" s="2">
        <v>0.1</v>
      </c>
      <c r="AN132" s="2">
        <v>0.11</v>
      </c>
    </row>
    <row r="133" spans="1:40" ht="15.75" customHeight="1" x14ac:dyDescent="0.25">
      <c r="A133" s="2">
        <v>317</v>
      </c>
      <c r="B133" s="2">
        <v>1.4E-2</v>
      </c>
      <c r="C133" s="2">
        <v>4.8000000000000001E-2</v>
      </c>
      <c r="D133" s="2">
        <v>5.6000000000000001E-2</v>
      </c>
      <c r="E133" s="2">
        <v>6.9000000000000006E-2</v>
      </c>
      <c r="F133" s="2">
        <v>8.3000000000000004E-2</v>
      </c>
      <c r="G133" s="2">
        <v>0.1</v>
      </c>
      <c r="H133" s="2">
        <v>0.111</v>
      </c>
      <c r="I133" s="2">
        <v>0.124</v>
      </c>
      <c r="J133" s="2">
        <v>0.13200000000000001</v>
      </c>
      <c r="N133" s="83"/>
      <c r="P133" s="2">
        <v>317</v>
      </c>
      <c r="Q133" s="2">
        <v>6.0000000000000001E-3</v>
      </c>
      <c r="R133" s="2">
        <v>3.6999999999999998E-2</v>
      </c>
      <c r="S133" s="2">
        <v>4.5999999999999999E-2</v>
      </c>
      <c r="T133" s="2">
        <v>5.1999999999999998E-2</v>
      </c>
      <c r="U133" s="2">
        <v>5.8000000000000003E-2</v>
      </c>
      <c r="V133" s="2">
        <v>6.6000000000000003E-2</v>
      </c>
      <c r="W133" s="2">
        <v>8.3000000000000004E-2</v>
      </c>
      <c r="X133" s="2">
        <v>0.10100000000000001</v>
      </c>
      <c r="Y133" s="2">
        <v>0.106</v>
      </c>
      <c r="AC133" s="83"/>
      <c r="AE133" s="2">
        <v>317</v>
      </c>
      <c r="AF133" s="2">
        <v>1.4999999999999999E-2</v>
      </c>
      <c r="AG133" s="2">
        <v>4.5999999999999999E-2</v>
      </c>
      <c r="AH133" s="2">
        <v>5.5E-2</v>
      </c>
      <c r="AI133" s="2">
        <v>6.0999999999999999E-2</v>
      </c>
      <c r="AJ133" s="2">
        <v>6.9000000000000006E-2</v>
      </c>
      <c r="AK133" s="2">
        <v>8.2000000000000003E-2</v>
      </c>
      <c r="AL133" s="2">
        <v>0.09</v>
      </c>
      <c r="AM133" s="2">
        <v>9.9000000000000005E-2</v>
      </c>
      <c r="AN133" s="2">
        <v>0.109</v>
      </c>
    </row>
    <row r="134" spans="1:40" ht="15.75" customHeight="1" x14ac:dyDescent="0.25">
      <c r="A134" s="2">
        <v>318</v>
      </c>
      <c r="B134" s="2">
        <v>1.2999999999999999E-2</v>
      </c>
      <c r="C134" s="2">
        <v>4.7E-2</v>
      </c>
      <c r="D134" s="2">
        <v>5.3999999999999999E-2</v>
      </c>
      <c r="E134" s="2">
        <v>6.8000000000000005E-2</v>
      </c>
      <c r="F134" s="2">
        <v>8.2000000000000003E-2</v>
      </c>
      <c r="G134" s="2">
        <v>9.9000000000000005E-2</v>
      </c>
      <c r="H134" s="2">
        <v>0.11</v>
      </c>
      <c r="I134" s="2">
        <v>0.122</v>
      </c>
      <c r="J134" s="2">
        <v>0.13100000000000001</v>
      </c>
      <c r="N134" s="83"/>
      <c r="P134" s="2">
        <v>318</v>
      </c>
      <c r="Q134" s="2">
        <v>5.0000000000000001E-3</v>
      </c>
      <c r="R134" s="2">
        <v>3.5999999999999997E-2</v>
      </c>
      <c r="S134" s="2">
        <v>4.4999999999999998E-2</v>
      </c>
      <c r="T134" s="2">
        <v>5.0999999999999997E-2</v>
      </c>
      <c r="U134" s="2">
        <v>5.7000000000000002E-2</v>
      </c>
      <c r="V134" s="2">
        <v>6.5000000000000002E-2</v>
      </c>
      <c r="W134" s="2">
        <v>8.2000000000000003E-2</v>
      </c>
      <c r="X134" s="2">
        <v>0.1</v>
      </c>
      <c r="Y134" s="2">
        <v>0.105</v>
      </c>
      <c r="AC134" s="83"/>
      <c r="AE134" s="2">
        <v>318</v>
      </c>
      <c r="AF134" s="2">
        <v>1.4E-2</v>
      </c>
      <c r="AG134" s="2">
        <v>4.4999999999999998E-2</v>
      </c>
      <c r="AH134" s="2">
        <v>5.2999999999999999E-2</v>
      </c>
      <c r="AI134" s="2">
        <v>5.8999999999999997E-2</v>
      </c>
      <c r="AJ134" s="2">
        <v>6.7000000000000004E-2</v>
      </c>
      <c r="AK134" s="2">
        <v>0.08</v>
      </c>
      <c r="AL134" s="2">
        <v>8.7999999999999995E-2</v>
      </c>
      <c r="AM134" s="2">
        <v>9.7000000000000003E-2</v>
      </c>
      <c r="AN134" s="2">
        <v>0.107</v>
      </c>
    </row>
    <row r="135" spans="1:40" ht="15.75" customHeight="1" x14ac:dyDescent="0.25">
      <c r="A135" s="2">
        <v>319</v>
      </c>
      <c r="B135" s="2">
        <v>1.2E-2</v>
      </c>
      <c r="C135" s="2">
        <v>4.5999999999999999E-2</v>
      </c>
      <c r="D135" s="2">
        <v>5.2999999999999999E-2</v>
      </c>
      <c r="E135" s="2">
        <v>6.7000000000000004E-2</v>
      </c>
      <c r="F135" s="2">
        <v>8.1000000000000003E-2</v>
      </c>
      <c r="G135" s="2">
        <v>9.7000000000000003E-2</v>
      </c>
      <c r="H135" s="2">
        <v>0.108</v>
      </c>
      <c r="I135" s="2">
        <v>0.121</v>
      </c>
      <c r="J135" s="2">
        <v>0.129</v>
      </c>
      <c r="N135" s="83"/>
      <c r="P135" s="2">
        <v>319</v>
      </c>
      <c r="Q135" s="2">
        <v>4.0000000000000001E-3</v>
      </c>
      <c r="R135" s="2">
        <v>3.5000000000000003E-2</v>
      </c>
      <c r="S135" s="2">
        <v>4.3999999999999997E-2</v>
      </c>
      <c r="T135" s="2">
        <v>0.05</v>
      </c>
      <c r="U135" s="2">
        <v>5.7000000000000002E-2</v>
      </c>
      <c r="V135" s="2">
        <v>6.5000000000000002E-2</v>
      </c>
      <c r="W135" s="2">
        <v>8.2000000000000003E-2</v>
      </c>
      <c r="X135" s="2">
        <v>9.9000000000000005E-2</v>
      </c>
      <c r="Y135" s="2">
        <v>0.10299999999999999</v>
      </c>
      <c r="AC135" s="83"/>
      <c r="AE135" s="2">
        <v>319</v>
      </c>
      <c r="AF135" s="2">
        <v>1.2999999999999999E-2</v>
      </c>
      <c r="AG135" s="2">
        <v>4.2999999999999997E-2</v>
      </c>
      <c r="AH135" s="2">
        <v>5.1999999999999998E-2</v>
      </c>
      <c r="AI135" s="2">
        <v>5.8000000000000003E-2</v>
      </c>
      <c r="AJ135" s="2">
        <v>6.6000000000000003E-2</v>
      </c>
      <c r="AK135" s="2">
        <v>7.9000000000000001E-2</v>
      </c>
      <c r="AL135" s="2">
        <v>8.6999999999999994E-2</v>
      </c>
      <c r="AM135" s="2">
        <v>9.6000000000000002E-2</v>
      </c>
      <c r="AN135" s="2">
        <v>0.105</v>
      </c>
    </row>
    <row r="136" spans="1:40" ht="15.75" customHeight="1" x14ac:dyDescent="0.25">
      <c r="A136" s="2">
        <v>320</v>
      </c>
      <c r="B136" s="2">
        <v>1.2E-2</v>
      </c>
      <c r="C136" s="2">
        <v>4.4999999999999998E-2</v>
      </c>
      <c r="D136" s="2">
        <v>5.2999999999999999E-2</v>
      </c>
      <c r="E136" s="2">
        <v>6.7000000000000004E-2</v>
      </c>
      <c r="F136" s="2">
        <v>0.08</v>
      </c>
      <c r="G136" s="2">
        <v>9.6000000000000002E-2</v>
      </c>
      <c r="H136" s="2">
        <v>0.108</v>
      </c>
      <c r="I136" s="2">
        <v>0.12</v>
      </c>
      <c r="J136" s="2">
        <v>0.129</v>
      </c>
      <c r="N136" s="83"/>
      <c r="P136" s="2">
        <v>320</v>
      </c>
      <c r="Q136" s="2">
        <v>4.0000000000000001E-3</v>
      </c>
      <c r="R136" s="2">
        <v>3.5000000000000003E-2</v>
      </c>
      <c r="S136" s="2">
        <v>4.3999999999999997E-2</v>
      </c>
      <c r="T136" s="2">
        <v>0.05</v>
      </c>
      <c r="U136" s="2">
        <v>5.6000000000000001E-2</v>
      </c>
      <c r="V136" s="2">
        <v>6.4000000000000001E-2</v>
      </c>
      <c r="W136" s="2">
        <v>8.1000000000000003E-2</v>
      </c>
      <c r="X136" s="2">
        <v>9.9000000000000005E-2</v>
      </c>
      <c r="Y136" s="2">
        <v>0.10299999999999999</v>
      </c>
      <c r="AC136" s="83"/>
      <c r="AE136" s="2">
        <v>320</v>
      </c>
      <c r="AF136" s="2">
        <v>1.2999999999999999E-2</v>
      </c>
      <c r="AG136" s="2">
        <v>4.2999999999999997E-2</v>
      </c>
      <c r="AH136" s="2">
        <v>5.1999999999999998E-2</v>
      </c>
      <c r="AI136" s="2">
        <v>5.8000000000000003E-2</v>
      </c>
      <c r="AJ136" s="2">
        <v>6.5000000000000002E-2</v>
      </c>
      <c r="AK136" s="2">
        <v>7.9000000000000001E-2</v>
      </c>
      <c r="AL136" s="2">
        <v>8.5999999999999993E-2</v>
      </c>
      <c r="AM136" s="2">
        <v>9.5000000000000001E-2</v>
      </c>
      <c r="AN136" s="2">
        <v>0.105</v>
      </c>
    </row>
    <row r="137" spans="1:40" ht="15.75" customHeight="1" x14ac:dyDescent="0.25">
      <c r="A137" s="2">
        <v>321</v>
      </c>
      <c r="B137" s="2">
        <v>1.2E-2</v>
      </c>
      <c r="C137" s="2">
        <v>4.4999999999999998E-2</v>
      </c>
      <c r="D137" s="2">
        <v>5.1999999999999998E-2</v>
      </c>
      <c r="E137" s="2">
        <v>6.6000000000000003E-2</v>
      </c>
      <c r="F137" s="2">
        <v>7.9000000000000001E-2</v>
      </c>
      <c r="G137" s="2">
        <v>9.6000000000000002E-2</v>
      </c>
      <c r="H137" s="2">
        <v>0.107</v>
      </c>
      <c r="I137" s="2">
        <v>0.11899999999999999</v>
      </c>
      <c r="J137" s="2">
        <v>0.128</v>
      </c>
      <c r="N137" s="83"/>
      <c r="P137" s="2">
        <v>321</v>
      </c>
      <c r="Q137" s="2">
        <v>4.0000000000000001E-3</v>
      </c>
      <c r="R137" s="2">
        <v>3.4000000000000002E-2</v>
      </c>
      <c r="S137" s="2">
        <v>4.2999999999999997E-2</v>
      </c>
      <c r="T137" s="2">
        <v>4.9000000000000002E-2</v>
      </c>
      <c r="U137" s="2">
        <v>5.5E-2</v>
      </c>
      <c r="V137" s="2">
        <v>6.3E-2</v>
      </c>
      <c r="W137" s="2">
        <v>0.08</v>
      </c>
      <c r="X137" s="2">
        <v>9.7000000000000003E-2</v>
      </c>
      <c r="Y137" s="2">
        <v>0.10100000000000001</v>
      </c>
      <c r="AC137" s="83"/>
      <c r="AE137" s="2">
        <v>321</v>
      </c>
      <c r="AF137" s="2">
        <v>1.2999999999999999E-2</v>
      </c>
      <c r="AG137" s="2">
        <v>4.2999999999999997E-2</v>
      </c>
      <c r="AH137" s="2">
        <v>5.0999999999999997E-2</v>
      </c>
      <c r="AI137" s="2">
        <v>5.7000000000000002E-2</v>
      </c>
      <c r="AJ137" s="2">
        <v>6.5000000000000002E-2</v>
      </c>
      <c r="AK137" s="2">
        <v>7.8E-2</v>
      </c>
      <c r="AL137" s="2">
        <v>8.5000000000000006E-2</v>
      </c>
      <c r="AM137" s="2">
        <v>9.4E-2</v>
      </c>
      <c r="AN137" s="2">
        <v>0.104</v>
      </c>
    </row>
    <row r="138" spans="1:40" ht="15.75" customHeight="1" x14ac:dyDescent="0.25">
      <c r="A138" s="2">
        <v>322</v>
      </c>
      <c r="B138" s="2">
        <v>1.2999999999999999E-2</v>
      </c>
      <c r="C138" s="2">
        <v>4.4999999999999998E-2</v>
      </c>
      <c r="D138" s="2">
        <v>5.1999999999999998E-2</v>
      </c>
      <c r="E138" s="2">
        <v>6.6000000000000003E-2</v>
      </c>
      <c r="F138" s="2">
        <v>7.9000000000000001E-2</v>
      </c>
      <c r="G138" s="2">
        <v>9.5000000000000001E-2</v>
      </c>
      <c r="H138" s="2">
        <v>0.106</v>
      </c>
      <c r="I138" s="2">
        <v>0.11799999999999999</v>
      </c>
      <c r="J138" s="2">
        <v>0.127</v>
      </c>
      <c r="N138" s="83"/>
      <c r="P138" s="2">
        <v>322</v>
      </c>
      <c r="Q138" s="2">
        <v>5.0000000000000001E-3</v>
      </c>
      <c r="R138" s="2">
        <v>3.4000000000000002E-2</v>
      </c>
      <c r="S138" s="2">
        <v>4.2999999999999997E-2</v>
      </c>
      <c r="T138" s="2">
        <v>4.9000000000000002E-2</v>
      </c>
      <c r="U138" s="2">
        <v>5.5E-2</v>
      </c>
      <c r="V138" s="2">
        <v>6.2E-2</v>
      </c>
      <c r="W138" s="2">
        <v>7.9000000000000001E-2</v>
      </c>
      <c r="X138" s="2">
        <v>9.6000000000000002E-2</v>
      </c>
      <c r="Y138" s="2">
        <v>0.1</v>
      </c>
      <c r="AC138" s="83"/>
      <c r="AE138" s="2">
        <v>322</v>
      </c>
      <c r="AF138" s="2">
        <v>1.4E-2</v>
      </c>
      <c r="AG138" s="2">
        <v>4.2999999999999997E-2</v>
      </c>
      <c r="AH138" s="2">
        <v>5.1999999999999998E-2</v>
      </c>
      <c r="AI138" s="2">
        <v>5.7000000000000002E-2</v>
      </c>
      <c r="AJ138" s="2">
        <v>6.5000000000000002E-2</v>
      </c>
      <c r="AK138" s="2">
        <v>7.8E-2</v>
      </c>
      <c r="AL138" s="2">
        <v>8.5000000000000006E-2</v>
      </c>
      <c r="AM138" s="2">
        <v>9.4E-2</v>
      </c>
      <c r="AN138" s="2">
        <v>0.104</v>
      </c>
    </row>
    <row r="139" spans="1:40" ht="15.75" customHeight="1" x14ac:dyDescent="0.25">
      <c r="A139" s="2">
        <v>323</v>
      </c>
      <c r="B139" s="2">
        <v>1.4999999999999999E-2</v>
      </c>
      <c r="C139" s="2">
        <v>4.5999999999999999E-2</v>
      </c>
      <c r="D139" s="2">
        <v>5.3999999999999999E-2</v>
      </c>
      <c r="E139" s="2">
        <v>6.7000000000000004E-2</v>
      </c>
      <c r="F139" s="2">
        <v>0.08</v>
      </c>
      <c r="G139" s="2">
        <v>9.6000000000000002E-2</v>
      </c>
      <c r="H139" s="2">
        <v>0.107</v>
      </c>
      <c r="I139" s="2">
        <v>0.11899999999999999</v>
      </c>
      <c r="J139" s="2">
        <v>0.127</v>
      </c>
      <c r="N139" s="83"/>
      <c r="P139" s="2">
        <v>323</v>
      </c>
      <c r="Q139" s="2">
        <v>7.0000000000000001E-3</v>
      </c>
      <c r="R139" s="2">
        <v>3.5000000000000003E-2</v>
      </c>
      <c r="S139" s="2">
        <v>4.3999999999999997E-2</v>
      </c>
      <c r="T139" s="2">
        <v>4.9000000000000002E-2</v>
      </c>
      <c r="U139" s="2">
        <v>5.5E-2</v>
      </c>
      <c r="V139" s="2">
        <v>6.3E-2</v>
      </c>
      <c r="W139" s="2">
        <v>7.9000000000000001E-2</v>
      </c>
      <c r="X139" s="2">
        <v>9.6000000000000002E-2</v>
      </c>
      <c r="Y139" s="2">
        <v>0.1</v>
      </c>
      <c r="AC139" s="83"/>
      <c r="AE139" s="2">
        <v>323</v>
      </c>
      <c r="AF139" s="2">
        <v>1.6E-2</v>
      </c>
      <c r="AG139" s="2">
        <v>4.4999999999999998E-2</v>
      </c>
      <c r="AH139" s="2">
        <v>5.2999999999999999E-2</v>
      </c>
      <c r="AI139" s="2">
        <v>5.8999999999999997E-2</v>
      </c>
      <c r="AJ139" s="2">
        <v>6.6000000000000003E-2</v>
      </c>
      <c r="AK139" s="2">
        <v>0.08</v>
      </c>
      <c r="AL139" s="2">
        <v>8.6999999999999994E-2</v>
      </c>
      <c r="AM139" s="2">
        <v>9.5000000000000001E-2</v>
      </c>
      <c r="AN139" s="2">
        <v>0.105</v>
      </c>
    </row>
    <row r="140" spans="1:40" ht="15.75" customHeight="1" x14ac:dyDescent="0.25">
      <c r="A140" s="2">
        <v>324</v>
      </c>
      <c r="B140" s="2">
        <v>1.6E-2</v>
      </c>
      <c r="C140" s="2">
        <v>4.7E-2</v>
      </c>
      <c r="D140" s="2">
        <v>5.3999999999999999E-2</v>
      </c>
      <c r="E140" s="2">
        <v>6.6000000000000003E-2</v>
      </c>
      <c r="F140" s="2">
        <v>0.08</v>
      </c>
      <c r="G140" s="2">
        <v>9.5000000000000001E-2</v>
      </c>
      <c r="H140" s="2">
        <v>0.107</v>
      </c>
      <c r="I140" s="2">
        <v>0.11799999999999999</v>
      </c>
      <c r="J140" s="2">
        <v>0.127</v>
      </c>
      <c r="N140" s="83"/>
      <c r="P140" s="2">
        <v>324</v>
      </c>
      <c r="Q140" s="2">
        <v>8.0000000000000002E-3</v>
      </c>
      <c r="R140" s="2">
        <v>3.5000000000000003E-2</v>
      </c>
      <c r="S140" s="2">
        <v>4.3999999999999997E-2</v>
      </c>
      <c r="T140" s="2">
        <v>4.9000000000000002E-2</v>
      </c>
      <c r="U140" s="2">
        <v>5.5E-2</v>
      </c>
      <c r="V140" s="2">
        <v>6.2E-2</v>
      </c>
      <c r="W140" s="2">
        <v>7.9000000000000001E-2</v>
      </c>
      <c r="X140" s="2">
        <v>9.5000000000000001E-2</v>
      </c>
      <c r="Y140" s="2">
        <v>0.1</v>
      </c>
      <c r="AC140" s="83"/>
      <c r="AE140" s="2">
        <v>324</v>
      </c>
      <c r="AF140" s="2">
        <v>1.7000000000000001E-2</v>
      </c>
      <c r="AG140" s="2">
        <v>4.4999999999999998E-2</v>
      </c>
      <c r="AH140" s="2">
        <v>5.3999999999999999E-2</v>
      </c>
      <c r="AI140" s="2">
        <v>5.8999999999999997E-2</v>
      </c>
      <c r="AJ140" s="2">
        <v>6.7000000000000004E-2</v>
      </c>
      <c r="AK140" s="2">
        <v>7.9000000000000001E-2</v>
      </c>
      <c r="AL140" s="2">
        <v>8.6999999999999994E-2</v>
      </c>
      <c r="AM140" s="2">
        <v>9.5000000000000001E-2</v>
      </c>
      <c r="AN140" s="2">
        <v>0.105</v>
      </c>
    </row>
    <row r="141" spans="1:40" ht="15.75" customHeight="1" x14ac:dyDescent="0.25">
      <c r="A141" s="2">
        <v>325</v>
      </c>
      <c r="B141" s="2">
        <v>1.4999999999999999E-2</v>
      </c>
      <c r="C141" s="2">
        <v>4.5999999999999999E-2</v>
      </c>
      <c r="D141" s="2">
        <v>5.2999999999999999E-2</v>
      </c>
      <c r="E141" s="2">
        <v>6.6000000000000003E-2</v>
      </c>
      <c r="F141" s="2">
        <v>7.9000000000000001E-2</v>
      </c>
      <c r="G141" s="2">
        <v>9.4E-2</v>
      </c>
      <c r="H141" s="2">
        <v>0.106</v>
      </c>
      <c r="I141" s="2">
        <v>0.11700000000000001</v>
      </c>
      <c r="J141" s="2">
        <v>0.126</v>
      </c>
      <c r="N141" s="83"/>
      <c r="P141" s="2">
        <v>325</v>
      </c>
      <c r="Q141" s="2">
        <v>7.0000000000000001E-3</v>
      </c>
      <c r="R141" s="2">
        <v>3.4000000000000002E-2</v>
      </c>
      <c r="S141" s="2">
        <v>4.2999999999999997E-2</v>
      </c>
      <c r="T141" s="2">
        <v>4.8000000000000001E-2</v>
      </c>
      <c r="U141" s="2">
        <v>5.3999999999999999E-2</v>
      </c>
      <c r="V141" s="2">
        <v>6.2E-2</v>
      </c>
      <c r="W141" s="2">
        <v>7.8E-2</v>
      </c>
      <c r="X141" s="2">
        <v>9.4E-2</v>
      </c>
      <c r="Y141" s="2">
        <v>9.9000000000000005E-2</v>
      </c>
      <c r="AC141" s="83"/>
      <c r="AE141" s="2">
        <v>325</v>
      </c>
      <c r="AF141" s="2">
        <v>1.7000000000000001E-2</v>
      </c>
      <c r="AG141" s="2">
        <v>4.3999999999999997E-2</v>
      </c>
      <c r="AH141" s="2">
        <v>5.2999999999999999E-2</v>
      </c>
      <c r="AI141" s="2">
        <v>5.8000000000000003E-2</v>
      </c>
      <c r="AJ141" s="2">
        <v>6.6000000000000003E-2</v>
      </c>
      <c r="AK141" s="2">
        <v>7.8E-2</v>
      </c>
      <c r="AL141" s="2">
        <v>8.5000000000000006E-2</v>
      </c>
      <c r="AM141" s="2">
        <v>9.4E-2</v>
      </c>
      <c r="AN141" s="2">
        <v>0.10299999999999999</v>
      </c>
    </row>
    <row r="142" spans="1:40" ht="15.75" customHeight="1" x14ac:dyDescent="0.25">
      <c r="A142" s="2">
        <v>326</v>
      </c>
      <c r="B142" s="2">
        <v>1.4E-2</v>
      </c>
      <c r="C142" s="2">
        <v>4.3999999999999997E-2</v>
      </c>
      <c r="D142" s="2">
        <v>5.0999999999999997E-2</v>
      </c>
      <c r="E142" s="2">
        <v>6.4000000000000001E-2</v>
      </c>
      <c r="F142" s="2">
        <v>7.6999999999999999E-2</v>
      </c>
      <c r="G142" s="2">
        <v>9.1999999999999998E-2</v>
      </c>
      <c r="H142" s="2">
        <v>0.104</v>
      </c>
      <c r="I142" s="2">
        <v>0.115</v>
      </c>
      <c r="J142" s="2">
        <v>0.124</v>
      </c>
      <c r="N142" s="83"/>
      <c r="P142" s="2">
        <v>326</v>
      </c>
      <c r="Q142" s="2">
        <v>6.0000000000000001E-3</v>
      </c>
      <c r="R142" s="2">
        <v>3.3000000000000002E-2</v>
      </c>
      <c r="S142" s="2">
        <v>4.1000000000000002E-2</v>
      </c>
      <c r="T142" s="2">
        <v>4.7E-2</v>
      </c>
      <c r="U142" s="2">
        <v>5.2999999999999999E-2</v>
      </c>
      <c r="V142" s="2">
        <v>0.06</v>
      </c>
      <c r="W142" s="2">
        <v>7.5999999999999998E-2</v>
      </c>
      <c r="X142" s="2">
        <v>9.1999999999999998E-2</v>
      </c>
      <c r="Y142" s="2">
        <v>9.7000000000000003E-2</v>
      </c>
      <c r="AC142" s="83"/>
      <c r="AE142" s="2">
        <v>326</v>
      </c>
      <c r="AF142" s="2">
        <v>1.4999999999999999E-2</v>
      </c>
      <c r="AG142" s="2">
        <v>4.2999999999999997E-2</v>
      </c>
      <c r="AH142" s="2">
        <v>5.0999999999999997E-2</v>
      </c>
      <c r="AI142" s="2">
        <v>5.6000000000000001E-2</v>
      </c>
      <c r="AJ142" s="2">
        <v>6.3E-2</v>
      </c>
      <c r="AK142" s="2">
        <v>7.5999999999999998E-2</v>
      </c>
      <c r="AL142" s="2">
        <v>8.3000000000000004E-2</v>
      </c>
      <c r="AM142" s="2">
        <v>9.0999999999999998E-2</v>
      </c>
      <c r="AN142" s="2">
        <v>0.10100000000000001</v>
      </c>
    </row>
    <row r="143" spans="1:40" ht="15.75" customHeight="1" x14ac:dyDescent="0.25">
      <c r="A143" s="2">
        <v>327</v>
      </c>
      <c r="B143" s="2">
        <v>1.2999999999999999E-2</v>
      </c>
      <c r="C143" s="2">
        <v>4.2999999999999997E-2</v>
      </c>
      <c r="D143" s="2">
        <v>0.05</v>
      </c>
      <c r="E143" s="2">
        <v>6.2E-2</v>
      </c>
      <c r="F143" s="2">
        <v>7.5999999999999998E-2</v>
      </c>
      <c r="G143" s="2">
        <v>9.0999999999999998E-2</v>
      </c>
      <c r="H143" s="2">
        <v>0.10299999999999999</v>
      </c>
      <c r="I143" s="2">
        <v>0.114</v>
      </c>
      <c r="J143" s="2">
        <v>0.123</v>
      </c>
      <c r="N143" s="83"/>
      <c r="P143" s="2">
        <v>327</v>
      </c>
      <c r="Q143" s="2">
        <v>6.0000000000000001E-3</v>
      </c>
      <c r="R143" s="2">
        <v>3.2000000000000001E-2</v>
      </c>
      <c r="S143" s="2">
        <v>4.1000000000000002E-2</v>
      </c>
      <c r="T143" s="2">
        <v>4.5999999999999999E-2</v>
      </c>
      <c r="U143" s="2">
        <v>5.1999999999999998E-2</v>
      </c>
      <c r="V143" s="2">
        <v>5.8999999999999997E-2</v>
      </c>
      <c r="W143" s="2">
        <v>7.5999999999999998E-2</v>
      </c>
      <c r="X143" s="2">
        <v>9.1999999999999998E-2</v>
      </c>
      <c r="Y143" s="2">
        <v>9.6000000000000002E-2</v>
      </c>
      <c r="AC143" s="83"/>
      <c r="AE143" s="2">
        <v>327</v>
      </c>
      <c r="AF143" s="2">
        <v>1.4999999999999999E-2</v>
      </c>
      <c r="AG143" s="2">
        <v>4.1000000000000002E-2</v>
      </c>
      <c r="AH143" s="2">
        <v>4.9000000000000002E-2</v>
      </c>
      <c r="AI143" s="2">
        <v>5.3999999999999999E-2</v>
      </c>
      <c r="AJ143" s="2">
        <v>6.2E-2</v>
      </c>
      <c r="AK143" s="2">
        <v>7.3999999999999996E-2</v>
      </c>
      <c r="AL143" s="2">
        <v>8.1000000000000003E-2</v>
      </c>
      <c r="AM143" s="2">
        <v>0.09</v>
      </c>
      <c r="AN143" s="2">
        <v>9.9000000000000005E-2</v>
      </c>
    </row>
    <row r="144" spans="1:40" ht="15.75" customHeight="1" x14ac:dyDescent="0.25">
      <c r="A144" s="2">
        <v>328</v>
      </c>
      <c r="B144" s="2">
        <v>1.2999999999999999E-2</v>
      </c>
      <c r="C144" s="2">
        <v>4.2999999999999997E-2</v>
      </c>
      <c r="D144" s="2">
        <v>0.05</v>
      </c>
      <c r="E144" s="2">
        <v>6.2E-2</v>
      </c>
      <c r="F144" s="2">
        <v>7.4999999999999997E-2</v>
      </c>
      <c r="G144" s="2">
        <v>0.09</v>
      </c>
      <c r="H144" s="2">
        <v>0.10199999999999999</v>
      </c>
      <c r="I144" s="2">
        <v>0.113</v>
      </c>
      <c r="J144" s="2">
        <v>0.122</v>
      </c>
      <c r="N144" s="83"/>
      <c r="P144" s="2">
        <v>328</v>
      </c>
      <c r="Q144" s="2">
        <v>6.0000000000000001E-3</v>
      </c>
      <c r="R144" s="2">
        <v>3.2000000000000001E-2</v>
      </c>
      <c r="S144" s="2">
        <v>0.04</v>
      </c>
      <c r="T144" s="2">
        <v>4.5999999999999999E-2</v>
      </c>
      <c r="U144" s="2">
        <v>5.0999999999999997E-2</v>
      </c>
      <c r="V144" s="2">
        <v>5.8999999999999997E-2</v>
      </c>
      <c r="W144" s="2">
        <v>7.4999999999999997E-2</v>
      </c>
      <c r="X144" s="2">
        <v>9.0999999999999998E-2</v>
      </c>
      <c r="Y144" s="2">
        <v>9.5000000000000001E-2</v>
      </c>
      <c r="AC144" s="83"/>
      <c r="AE144" s="2">
        <v>328</v>
      </c>
      <c r="AF144" s="2">
        <v>1.4999999999999999E-2</v>
      </c>
      <c r="AG144" s="2">
        <v>4.1000000000000002E-2</v>
      </c>
      <c r="AH144" s="2">
        <v>4.9000000000000002E-2</v>
      </c>
      <c r="AI144" s="2">
        <v>5.3999999999999999E-2</v>
      </c>
      <c r="AJ144" s="2">
        <v>6.0999999999999999E-2</v>
      </c>
      <c r="AK144" s="2">
        <v>7.2999999999999995E-2</v>
      </c>
      <c r="AL144" s="2">
        <v>0.08</v>
      </c>
      <c r="AM144" s="2">
        <v>8.8999999999999996E-2</v>
      </c>
      <c r="AN144" s="2">
        <v>9.8000000000000004E-2</v>
      </c>
    </row>
    <row r="145" spans="1:40" ht="15.75" customHeight="1" x14ac:dyDescent="0.25">
      <c r="A145" s="2">
        <v>329</v>
      </c>
      <c r="B145" s="2">
        <v>1.4999999999999999E-2</v>
      </c>
      <c r="C145" s="2">
        <v>4.2999999999999997E-2</v>
      </c>
      <c r="D145" s="2">
        <v>0.05</v>
      </c>
      <c r="E145" s="2">
        <v>6.2E-2</v>
      </c>
      <c r="F145" s="2">
        <v>7.4999999999999997E-2</v>
      </c>
      <c r="G145" s="2">
        <v>0.09</v>
      </c>
      <c r="H145" s="2">
        <v>0.10100000000000001</v>
      </c>
      <c r="I145" s="2">
        <v>0.113</v>
      </c>
      <c r="J145" s="2">
        <v>0.121</v>
      </c>
      <c r="N145" s="83"/>
      <c r="P145" s="2">
        <v>329</v>
      </c>
      <c r="Q145" s="2">
        <v>7.0000000000000001E-3</v>
      </c>
      <c r="R145" s="2">
        <v>3.2000000000000001E-2</v>
      </c>
      <c r="S145" s="2">
        <v>0.04</v>
      </c>
      <c r="T145" s="2">
        <v>4.5999999999999999E-2</v>
      </c>
      <c r="U145" s="2">
        <v>5.0999999999999997E-2</v>
      </c>
      <c r="V145" s="2">
        <v>5.8999999999999997E-2</v>
      </c>
      <c r="W145" s="2">
        <v>7.3999999999999996E-2</v>
      </c>
      <c r="X145" s="2">
        <v>0.09</v>
      </c>
      <c r="Y145" s="2">
        <v>9.4E-2</v>
      </c>
      <c r="AC145" s="83"/>
      <c r="AE145" s="2">
        <v>329</v>
      </c>
      <c r="AF145" s="2">
        <v>1.6E-2</v>
      </c>
      <c r="AG145" s="2">
        <v>4.2000000000000003E-2</v>
      </c>
      <c r="AH145" s="2">
        <v>0.05</v>
      </c>
      <c r="AI145" s="2">
        <v>5.3999999999999999E-2</v>
      </c>
      <c r="AJ145" s="2">
        <v>6.2E-2</v>
      </c>
      <c r="AK145" s="2">
        <v>7.3999999999999996E-2</v>
      </c>
      <c r="AL145" s="2">
        <v>8.1000000000000003E-2</v>
      </c>
      <c r="AM145" s="2">
        <v>8.8999999999999996E-2</v>
      </c>
      <c r="AN145" s="2">
        <v>9.8000000000000004E-2</v>
      </c>
    </row>
    <row r="146" spans="1:40" ht="15.75" customHeight="1" x14ac:dyDescent="0.25">
      <c r="A146" s="2">
        <v>330</v>
      </c>
      <c r="B146" s="2">
        <v>1.6E-2</v>
      </c>
      <c r="C146" s="2">
        <v>4.3999999999999997E-2</v>
      </c>
      <c r="D146" s="2">
        <v>5.0999999999999997E-2</v>
      </c>
      <c r="E146" s="2">
        <v>6.2E-2</v>
      </c>
      <c r="F146" s="2">
        <v>7.5999999999999998E-2</v>
      </c>
      <c r="G146" s="2">
        <v>0.09</v>
      </c>
      <c r="H146" s="2">
        <v>0.10100000000000001</v>
      </c>
      <c r="I146" s="2">
        <v>0.113</v>
      </c>
      <c r="J146" s="2">
        <v>0.121</v>
      </c>
      <c r="N146" s="83"/>
      <c r="P146" s="2">
        <v>330</v>
      </c>
      <c r="Q146" s="2">
        <v>8.9999999999999993E-3</v>
      </c>
      <c r="R146" s="2">
        <v>3.3000000000000002E-2</v>
      </c>
      <c r="S146" s="2">
        <v>4.1000000000000002E-2</v>
      </c>
      <c r="T146" s="2">
        <v>4.5999999999999999E-2</v>
      </c>
      <c r="U146" s="2">
        <v>5.0999999999999997E-2</v>
      </c>
      <c r="V146" s="2">
        <v>5.8000000000000003E-2</v>
      </c>
      <c r="W146" s="2">
        <v>7.3999999999999996E-2</v>
      </c>
      <c r="X146" s="2">
        <v>0.09</v>
      </c>
      <c r="Y146" s="2">
        <v>9.4E-2</v>
      </c>
      <c r="AC146" s="83"/>
      <c r="AE146" s="2">
        <v>330</v>
      </c>
      <c r="AF146" s="2">
        <v>1.7999999999999999E-2</v>
      </c>
      <c r="AG146" s="2">
        <v>4.2999999999999997E-2</v>
      </c>
      <c r="AH146" s="2">
        <v>5.0999999999999997E-2</v>
      </c>
      <c r="AI146" s="2">
        <v>5.6000000000000001E-2</v>
      </c>
      <c r="AJ146" s="2">
        <v>6.3E-2</v>
      </c>
      <c r="AK146" s="2">
        <v>7.4999999999999997E-2</v>
      </c>
      <c r="AL146" s="2">
        <v>8.2000000000000003E-2</v>
      </c>
      <c r="AM146" s="2">
        <v>0.09</v>
      </c>
      <c r="AN146" s="2">
        <v>9.9000000000000005E-2</v>
      </c>
    </row>
    <row r="147" spans="1:40" ht="15.75" customHeight="1" x14ac:dyDescent="0.25">
      <c r="A147" s="2">
        <v>331</v>
      </c>
      <c r="B147" s="2">
        <v>1.7000000000000001E-2</v>
      </c>
      <c r="C147" s="2">
        <v>4.3999999999999997E-2</v>
      </c>
      <c r="D147" s="2">
        <v>0.05</v>
      </c>
      <c r="E147" s="2">
        <v>6.2E-2</v>
      </c>
      <c r="F147" s="2">
        <v>7.4999999999999997E-2</v>
      </c>
      <c r="G147" s="2">
        <v>0.09</v>
      </c>
      <c r="H147" s="2">
        <v>0.1</v>
      </c>
      <c r="I147" s="2">
        <v>0.112</v>
      </c>
      <c r="J147" s="2">
        <v>0.12</v>
      </c>
      <c r="N147" s="83"/>
      <c r="P147" s="2">
        <v>331</v>
      </c>
      <c r="Q147" s="2">
        <v>8.9999999999999993E-3</v>
      </c>
      <c r="R147" s="2">
        <v>3.2000000000000001E-2</v>
      </c>
      <c r="S147" s="2">
        <v>0.04</v>
      </c>
      <c r="T147" s="2">
        <v>4.4999999999999998E-2</v>
      </c>
      <c r="U147" s="2">
        <v>5.0999999999999997E-2</v>
      </c>
      <c r="V147" s="2">
        <v>5.8000000000000003E-2</v>
      </c>
      <c r="W147" s="2">
        <v>7.2999999999999995E-2</v>
      </c>
      <c r="X147" s="2">
        <v>8.8999999999999996E-2</v>
      </c>
      <c r="Y147" s="2">
        <v>9.2999999999999999E-2</v>
      </c>
      <c r="AC147" s="83"/>
      <c r="AE147" s="2">
        <v>331</v>
      </c>
      <c r="AF147" s="2">
        <v>1.7999999999999999E-2</v>
      </c>
      <c r="AG147" s="2">
        <v>4.2999999999999997E-2</v>
      </c>
      <c r="AH147" s="2">
        <v>5.0999999999999997E-2</v>
      </c>
      <c r="AI147" s="2">
        <v>5.5E-2</v>
      </c>
      <c r="AJ147" s="2">
        <v>6.3E-2</v>
      </c>
      <c r="AK147" s="2">
        <v>7.4999999999999997E-2</v>
      </c>
      <c r="AL147" s="2">
        <v>8.1000000000000003E-2</v>
      </c>
      <c r="AM147" s="2">
        <v>8.8999999999999996E-2</v>
      </c>
      <c r="AN147" s="2">
        <v>9.8000000000000004E-2</v>
      </c>
    </row>
    <row r="148" spans="1:40" ht="15.75" customHeight="1" x14ac:dyDescent="0.25">
      <c r="A148" s="2">
        <v>332</v>
      </c>
      <c r="B148" s="2">
        <v>1.4999999999999999E-2</v>
      </c>
      <c r="C148" s="2">
        <v>4.2000000000000003E-2</v>
      </c>
      <c r="D148" s="2">
        <v>4.8000000000000001E-2</v>
      </c>
      <c r="E148" s="2">
        <v>0.06</v>
      </c>
      <c r="F148" s="2">
        <v>7.2999999999999995E-2</v>
      </c>
      <c r="G148" s="2">
        <v>8.6999999999999994E-2</v>
      </c>
      <c r="H148" s="2">
        <v>9.8000000000000004E-2</v>
      </c>
      <c r="I148" s="2">
        <v>0.11</v>
      </c>
      <c r="J148" s="2">
        <v>0.11799999999999999</v>
      </c>
      <c r="N148" s="83"/>
      <c r="P148" s="2">
        <v>332</v>
      </c>
      <c r="Q148" s="2">
        <v>7.0000000000000001E-3</v>
      </c>
      <c r="R148" s="2">
        <v>3.1E-2</v>
      </c>
      <c r="S148" s="2">
        <v>3.9E-2</v>
      </c>
      <c r="T148" s="2">
        <v>4.3999999999999997E-2</v>
      </c>
      <c r="U148" s="2">
        <v>4.9000000000000002E-2</v>
      </c>
      <c r="V148" s="2">
        <v>5.6000000000000001E-2</v>
      </c>
      <c r="W148" s="2">
        <v>7.1999999999999995E-2</v>
      </c>
      <c r="X148" s="2">
        <v>8.6999999999999994E-2</v>
      </c>
      <c r="Y148" s="2">
        <v>9.1999999999999998E-2</v>
      </c>
      <c r="AC148" s="83"/>
      <c r="AE148" s="2">
        <v>332</v>
      </c>
      <c r="AF148" s="2">
        <v>1.6E-2</v>
      </c>
      <c r="AG148" s="2">
        <v>4.1000000000000002E-2</v>
      </c>
      <c r="AH148" s="2">
        <v>4.8000000000000001E-2</v>
      </c>
      <c r="AI148" s="2">
        <v>5.2999999999999999E-2</v>
      </c>
      <c r="AJ148" s="2">
        <v>0.06</v>
      </c>
      <c r="AK148" s="2">
        <v>7.1999999999999995E-2</v>
      </c>
      <c r="AL148" s="2">
        <v>7.8E-2</v>
      </c>
      <c r="AM148" s="2">
        <v>8.6999999999999994E-2</v>
      </c>
      <c r="AN148" s="2">
        <v>9.5000000000000001E-2</v>
      </c>
    </row>
    <row r="149" spans="1:40" ht="15.75" customHeight="1" x14ac:dyDescent="0.25">
      <c r="A149" s="2">
        <v>333</v>
      </c>
      <c r="B149" s="2">
        <v>1.2999999999999999E-2</v>
      </c>
      <c r="C149" s="2">
        <v>0.04</v>
      </c>
      <c r="D149" s="2">
        <v>4.5999999999999999E-2</v>
      </c>
      <c r="E149" s="2">
        <v>5.7000000000000002E-2</v>
      </c>
      <c r="F149" s="2">
        <v>7.0999999999999994E-2</v>
      </c>
      <c r="G149" s="2">
        <v>8.5000000000000006E-2</v>
      </c>
      <c r="H149" s="2">
        <v>9.5000000000000001E-2</v>
      </c>
      <c r="I149" s="2">
        <v>0.107</v>
      </c>
      <c r="J149" s="2">
        <v>0.11600000000000001</v>
      </c>
      <c r="N149" s="83"/>
      <c r="P149" s="2">
        <v>333</v>
      </c>
      <c r="Q149" s="2">
        <v>5.0000000000000001E-3</v>
      </c>
      <c r="R149" s="2">
        <v>2.9000000000000001E-2</v>
      </c>
      <c r="S149" s="2">
        <v>3.6999999999999998E-2</v>
      </c>
      <c r="T149" s="2">
        <v>4.2000000000000003E-2</v>
      </c>
      <c r="U149" s="2">
        <v>4.7E-2</v>
      </c>
      <c r="V149" s="2">
        <v>5.5E-2</v>
      </c>
      <c r="W149" s="2">
        <v>7.0000000000000007E-2</v>
      </c>
      <c r="X149" s="2">
        <v>8.5999999999999993E-2</v>
      </c>
      <c r="Y149" s="2">
        <v>0.09</v>
      </c>
      <c r="AC149" s="83"/>
      <c r="AE149" s="2">
        <v>333</v>
      </c>
      <c r="AF149" s="2">
        <v>1.4E-2</v>
      </c>
      <c r="AG149" s="2">
        <v>3.7999999999999999E-2</v>
      </c>
      <c r="AH149" s="2">
        <v>4.4999999999999998E-2</v>
      </c>
      <c r="AI149" s="2">
        <v>0.05</v>
      </c>
      <c r="AJ149" s="2">
        <v>5.7000000000000002E-2</v>
      </c>
      <c r="AK149" s="2">
        <v>6.9000000000000006E-2</v>
      </c>
      <c r="AL149" s="2">
        <v>7.4999999999999997E-2</v>
      </c>
      <c r="AM149" s="2">
        <v>8.3000000000000004E-2</v>
      </c>
      <c r="AN149" s="2">
        <v>9.1999999999999998E-2</v>
      </c>
    </row>
    <row r="150" spans="1:40" ht="15.75" customHeight="1" x14ac:dyDescent="0.25">
      <c r="A150" s="2">
        <v>334</v>
      </c>
      <c r="B150" s="2">
        <v>1.2E-2</v>
      </c>
      <c r="C150" s="2">
        <v>3.7999999999999999E-2</v>
      </c>
      <c r="D150" s="2">
        <v>4.3999999999999997E-2</v>
      </c>
      <c r="E150" s="2">
        <v>5.6000000000000001E-2</v>
      </c>
      <c r="F150" s="2">
        <v>6.9000000000000006E-2</v>
      </c>
      <c r="G150" s="2">
        <v>8.3000000000000004E-2</v>
      </c>
      <c r="H150" s="2">
        <v>9.4E-2</v>
      </c>
      <c r="I150" s="2">
        <v>0.105</v>
      </c>
      <c r="J150" s="2">
        <v>0.114</v>
      </c>
      <c r="N150" s="83"/>
      <c r="P150" s="2">
        <v>334</v>
      </c>
      <c r="Q150" s="2">
        <v>4.0000000000000001E-3</v>
      </c>
      <c r="R150" s="2">
        <v>2.8000000000000001E-2</v>
      </c>
      <c r="S150" s="2">
        <v>3.5999999999999997E-2</v>
      </c>
      <c r="T150" s="2">
        <v>4.1000000000000002E-2</v>
      </c>
      <c r="U150" s="2">
        <v>4.5999999999999999E-2</v>
      </c>
      <c r="V150" s="2">
        <v>5.3999999999999999E-2</v>
      </c>
      <c r="W150" s="2">
        <v>6.9000000000000006E-2</v>
      </c>
      <c r="X150" s="2">
        <v>8.5000000000000006E-2</v>
      </c>
      <c r="Y150" s="2">
        <v>8.8999999999999996E-2</v>
      </c>
      <c r="AC150" s="83"/>
      <c r="AE150" s="2">
        <v>334</v>
      </c>
      <c r="AF150" s="2">
        <v>1.2E-2</v>
      </c>
      <c r="AG150" s="2">
        <v>3.5999999999999997E-2</v>
      </c>
      <c r="AH150" s="2">
        <v>4.2999999999999997E-2</v>
      </c>
      <c r="AI150" s="2">
        <v>4.8000000000000001E-2</v>
      </c>
      <c r="AJ150" s="2">
        <v>5.5E-2</v>
      </c>
      <c r="AK150" s="2">
        <v>6.7000000000000004E-2</v>
      </c>
      <c r="AL150" s="2">
        <v>7.2999999999999995E-2</v>
      </c>
      <c r="AM150" s="2">
        <v>8.1000000000000003E-2</v>
      </c>
      <c r="AN150" s="2">
        <v>8.8999999999999996E-2</v>
      </c>
    </row>
    <row r="151" spans="1:40" ht="15.75" customHeight="1" x14ac:dyDescent="0.25">
      <c r="A151" s="2">
        <v>335</v>
      </c>
      <c r="B151" s="2">
        <v>1.0999999999999999E-2</v>
      </c>
      <c r="C151" s="2">
        <v>3.6999999999999998E-2</v>
      </c>
      <c r="D151" s="2">
        <v>4.2999999999999997E-2</v>
      </c>
      <c r="E151" s="2">
        <v>5.5E-2</v>
      </c>
      <c r="F151" s="2">
        <v>6.8000000000000005E-2</v>
      </c>
      <c r="G151" s="2">
        <v>8.2000000000000003E-2</v>
      </c>
      <c r="H151" s="2">
        <v>9.2999999999999999E-2</v>
      </c>
      <c r="I151" s="2">
        <v>0.104</v>
      </c>
      <c r="J151" s="2">
        <v>0.113</v>
      </c>
      <c r="N151" s="83"/>
      <c r="P151" s="2">
        <v>335</v>
      </c>
      <c r="Q151" s="2">
        <v>4.0000000000000001E-3</v>
      </c>
      <c r="R151" s="2">
        <v>2.7E-2</v>
      </c>
      <c r="S151" s="2">
        <v>3.5000000000000003E-2</v>
      </c>
      <c r="T151" s="2">
        <v>0.04</v>
      </c>
      <c r="U151" s="2">
        <v>4.5999999999999999E-2</v>
      </c>
      <c r="V151" s="2">
        <v>5.2999999999999999E-2</v>
      </c>
      <c r="W151" s="2">
        <v>6.8000000000000005E-2</v>
      </c>
      <c r="X151" s="2">
        <v>8.4000000000000005E-2</v>
      </c>
      <c r="Y151" s="2">
        <v>8.7999999999999995E-2</v>
      </c>
      <c r="AC151" s="83"/>
      <c r="AE151" s="2">
        <v>335</v>
      </c>
      <c r="AF151" s="2">
        <v>1.2E-2</v>
      </c>
      <c r="AG151" s="2">
        <v>3.5000000000000003E-2</v>
      </c>
      <c r="AH151" s="2">
        <v>4.2999999999999997E-2</v>
      </c>
      <c r="AI151" s="2">
        <v>4.7E-2</v>
      </c>
      <c r="AJ151" s="2">
        <v>5.3999999999999999E-2</v>
      </c>
      <c r="AK151" s="2">
        <v>6.5000000000000002E-2</v>
      </c>
      <c r="AL151" s="2">
        <v>7.1999999999999995E-2</v>
      </c>
      <c r="AM151" s="2">
        <v>0.08</v>
      </c>
      <c r="AN151" s="2">
        <v>8.7999999999999995E-2</v>
      </c>
    </row>
    <row r="152" spans="1:40" ht="15.75" customHeight="1" x14ac:dyDescent="0.25">
      <c r="A152" s="2">
        <v>336</v>
      </c>
      <c r="B152" s="2">
        <v>1.2E-2</v>
      </c>
      <c r="C152" s="2">
        <v>3.6999999999999998E-2</v>
      </c>
      <c r="D152" s="2">
        <v>4.2999999999999997E-2</v>
      </c>
      <c r="E152" s="2">
        <v>5.5E-2</v>
      </c>
      <c r="F152" s="2">
        <v>6.7000000000000004E-2</v>
      </c>
      <c r="G152" s="2">
        <v>8.1000000000000003E-2</v>
      </c>
      <c r="H152" s="2">
        <v>9.2999999999999999E-2</v>
      </c>
      <c r="I152" s="2">
        <v>0.10299999999999999</v>
      </c>
      <c r="J152" s="2">
        <v>0.112</v>
      </c>
      <c r="N152" s="83"/>
      <c r="P152" s="2">
        <v>336</v>
      </c>
      <c r="Q152" s="2">
        <v>4.0000000000000001E-3</v>
      </c>
      <c r="R152" s="2">
        <v>2.7E-2</v>
      </c>
      <c r="S152" s="2">
        <v>3.5000000000000003E-2</v>
      </c>
      <c r="T152" s="2">
        <v>0.04</v>
      </c>
      <c r="U152" s="2">
        <v>4.4999999999999998E-2</v>
      </c>
      <c r="V152" s="2">
        <v>5.1999999999999998E-2</v>
      </c>
      <c r="W152" s="2">
        <v>6.8000000000000005E-2</v>
      </c>
      <c r="X152" s="2">
        <v>8.3000000000000004E-2</v>
      </c>
      <c r="Y152" s="2">
        <v>8.6999999999999994E-2</v>
      </c>
      <c r="AC152" s="83"/>
      <c r="AE152" s="2">
        <v>336</v>
      </c>
      <c r="AF152" s="2">
        <v>1.2999999999999999E-2</v>
      </c>
      <c r="AG152" s="2">
        <v>3.5000000000000003E-2</v>
      </c>
      <c r="AH152" s="2">
        <v>4.2000000000000003E-2</v>
      </c>
      <c r="AI152" s="2">
        <v>4.7E-2</v>
      </c>
      <c r="AJ152" s="2">
        <v>5.2999999999999999E-2</v>
      </c>
      <c r="AK152" s="2">
        <v>6.4000000000000001E-2</v>
      </c>
      <c r="AL152" s="2">
        <v>7.0999999999999994E-2</v>
      </c>
      <c r="AM152" s="2">
        <v>7.9000000000000001E-2</v>
      </c>
      <c r="AN152" s="2">
        <v>8.6999999999999994E-2</v>
      </c>
    </row>
    <row r="153" spans="1:40" ht="15.75" customHeight="1" x14ac:dyDescent="0.25">
      <c r="A153" s="2">
        <v>337</v>
      </c>
      <c r="B153" s="2">
        <v>1.2999999999999999E-2</v>
      </c>
      <c r="C153" s="2">
        <v>3.7999999999999999E-2</v>
      </c>
      <c r="D153" s="2">
        <v>4.3999999999999997E-2</v>
      </c>
      <c r="E153" s="2">
        <v>5.5E-2</v>
      </c>
      <c r="F153" s="2">
        <v>6.8000000000000005E-2</v>
      </c>
      <c r="G153" s="2">
        <v>8.2000000000000003E-2</v>
      </c>
      <c r="H153" s="2">
        <v>9.2999999999999999E-2</v>
      </c>
      <c r="I153" s="2">
        <v>0.10299999999999999</v>
      </c>
      <c r="J153" s="2">
        <v>0.111</v>
      </c>
      <c r="N153" s="83"/>
      <c r="P153" s="2">
        <v>337</v>
      </c>
      <c r="Q153" s="2">
        <v>6.0000000000000001E-3</v>
      </c>
      <c r="R153" s="2">
        <v>2.7E-2</v>
      </c>
      <c r="S153" s="2">
        <v>3.5000000000000003E-2</v>
      </c>
      <c r="T153" s="2">
        <v>0.04</v>
      </c>
      <c r="U153" s="2">
        <v>4.4999999999999998E-2</v>
      </c>
      <c r="V153" s="2">
        <v>5.1999999999999998E-2</v>
      </c>
      <c r="W153" s="2">
        <v>6.7000000000000004E-2</v>
      </c>
      <c r="X153" s="2">
        <v>8.3000000000000004E-2</v>
      </c>
      <c r="Y153" s="2">
        <v>8.6999999999999994E-2</v>
      </c>
      <c r="AC153" s="83"/>
      <c r="AE153" s="2">
        <v>337</v>
      </c>
      <c r="AF153" s="2">
        <v>1.4E-2</v>
      </c>
      <c r="AG153" s="2">
        <v>3.5999999999999997E-2</v>
      </c>
      <c r="AH153" s="2">
        <v>4.2999999999999997E-2</v>
      </c>
      <c r="AI153" s="2">
        <v>4.7E-2</v>
      </c>
      <c r="AJ153" s="2">
        <v>5.3999999999999999E-2</v>
      </c>
      <c r="AK153" s="2">
        <v>6.5000000000000002E-2</v>
      </c>
      <c r="AL153" s="2">
        <v>7.1999999999999995E-2</v>
      </c>
      <c r="AM153" s="2">
        <v>7.9000000000000001E-2</v>
      </c>
      <c r="AN153" s="2">
        <v>8.7999999999999995E-2</v>
      </c>
    </row>
    <row r="154" spans="1:40" ht="15.75" customHeight="1" x14ac:dyDescent="0.25">
      <c r="A154" s="2">
        <v>338</v>
      </c>
      <c r="B154" s="2">
        <v>1.4999999999999999E-2</v>
      </c>
      <c r="C154" s="2">
        <v>3.9E-2</v>
      </c>
      <c r="D154" s="2">
        <v>4.3999999999999997E-2</v>
      </c>
      <c r="E154" s="2">
        <v>5.6000000000000001E-2</v>
      </c>
      <c r="F154" s="2">
        <v>6.8000000000000005E-2</v>
      </c>
      <c r="G154" s="2">
        <v>8.2000000000000003E-2</v>
      </c>
      <c r="H154" s="2">
        <v>9.2999999999999999E-2</v>
      </c>
      <c r="I154" s="2">
        <v>0.10299999999999999</v>
      </c>
      <c r="J154" s="2">
        <v>0.111</v>
      </c>
      <c r="N154" s="83"/>
      <c r="P154" s="2">
        <v>338</v>
      </c>
      <c r="Q154" s="2">
        <v>7.0000000000000001E-3</v>
      </c>
      <c r="R154" s="2">
        <v>2.8000000000000001E-2</v>
      </c>
      <c r="S154" s="2">
        <v>3.5000000000000003E-2</v>
      </c>
      <c r="T154" s="2">
        <v>0.04</v>
      </c>
      <c r="U154" s="2">
        <v>4.4999999999999998E-2</v>
      </c>
      <c r="V154" s="2">
        <v>5.1999999999999998E-2</v>
      </c>
      <c r="W154" s="2">
        <v>6.7000000000000004E-2</v>
      </c>
      <c r="X154" s="2">
        <v>8.3000000000000004E-2</v>
      </c>
      <c r="Y154" s="2">
        <v>8.5999999999999993E-2</v>
      </c>
      <c r="AC154" s="83"/>
      <c r="AE154" s="2">
        <v>338</v>
      </c>
      <c r="AF154" s="2">
        <v>1.6E-2</v>
      </c>
      <c r="AG154" s="2">
        <v>3.6999999999999998E-2</v>
      </c>
      <c r="AH154" s="2">
        <v>4.3999999999999997E-2</v>
      </c>
      <c r="AI154" s="2">
        <v>4.9000000000000002E-2</v>
      </c>
      <c r="AJ154" s="2">
        <v>5.5E-2</v>
      </c>
      <c r="AK154" s="2">
        <v>6.6000000000000003E-2</v>
      </c>
      <c r="AL154" s="2">
        <v>7.1999999999999995E-2</v>
      </c>
      <c r="AM154" s="2">
        <v>0.08</v>
      </c>
      <c r="AN154" s="2">
        <v>8.7999999999999995E-2</v>
      </c>
    </row>
    <row r="155" spans="1:40" ht="15.75" customHeight="1" x14ac:dyDescent="0.25">
      <c r="A155" s="2">
        <v>339</v>
      </c>
      <c r="B155" s="2">
        <v>1.6E-2</v>
      </c>
      <c r="C155" s="2">
        <v>0.04</v>
      </c>
      <c r="D155" s="2">
        <v>4.4999999999999998E-2</v>
      </c>
      <c r="E155" s="2">
        <v>5.7000000000000002E-2</v>
      </c>
      <c r="F155" s="2">
        <v>6.9000000000000006E-2</v>
      </c>
      <c r="G155" s="2">
        <v>8.2000000000000003E-2</v>
      </c>
      <c r="H155" s="2">
        <v>9.1999999999999998E-2</v>
      </c>
      <c r="I155" s="2">
        <v>0.10299999999999999</v>
      </c>
      <c r="J155" s="2">
        <v>0.111</v>
      </c>
      <c r="N155" s="83"/>
      <c r="P155" s="2">
        <v>339</v>
      </c>
      <c r="Q155" s="2">
        <v>8.0000000000000002E-3</v>
      </c>
      <c r="R155" s="2">
        <v>2.8000000000000001E-2</v>
      </c>
      <c r="S155" s="2">
        <v>3.5999999999999997E-2</v>
      </c>
      <c r="T155" s="2">
        <v>0.04</v>
      </c>
      <c r="U155" s="2">
        <v>4.4999999999999998E-2</v>
      </c>
      <c r="V155" s="2">
        <v>5.1999999999999998E-2</v>
      </c>
      <c r="W155" s="2">
        <v>6.7000000000000004E-2</v>
      </c>
      <c r="X155" s="2">
        <v>8.3000000000000004E-2</v>
      </c>
      <c r="Y155" s="2">
        <v>8.5000000000000006E-2</v>
      </c>
      <c r="AC155" s="83"/>
      <c r="AE155" s="2">
        <v>339</v>
      </c>
      <c r="AF155" s="2">
        <v>1.7999999999999999E-2</v>
      </c>
      <c r="AG155" s="2">
        <v>3.7999999999999999E-2</v>
      </c>
      <c r="AH155" s="2">
        <v>4.4999999999999998E-2</v>
      </c>
      <c r="AI155" s="2">
        <v>4.9000000000000002E-2</v>
      </c>
      <c r="AJ155" s="2">
        <v>5.6000000000000001E-2</v>
      </c>
      <c r="AK155" s="2">
        <v>6.6000000000000003E-2</v>
      </c>
      <c r="AL155" s="2">
        <v>7.2999999999999995E-2</v>
      </c>
      <c r="AM155" s="2">
        <v>0.08</v>
      </c>
      <c r="AN155" s="2">
        <v>8.8999999999999996E-2</v>
      </c>
    </row>
    <row r="156" spans="1:40" ht="15.75" customHeight="1" x14ac:dyDescent="0.25">
      <c r="A156" s="2">
        <v>340</v>
      </c>
      <c r="B156" s="2">
        <v>1.4999999999999999E-2</v>
      </c>
      <c r="C156" s="2">
        <v>3.7999999999999999E-2</v>
      </c>
      <c r="D156" s="2">
        <v>4.3999999999999997E-2</v>
      </c>
      <c r="E156" s="2">
        <v>5.5E-2</v>
      </c>
      <c r="F156" s="2">
        <v>6.7000000000000004E-2</v>
      </c>
      <c r="G156" s="2">
        <v>8.1000000000000003E-2</v>
      </c>
      <c r="H156" s="2">
        <v>9.0999999999999998E-2</v>
      </c>
      <c r="I156" s="2">
        <v>0.10199999999999999</v>
      </c>
      <c r="J156" s="2">
        <v>0.11</v>
      </c>
      <c r="N156" s="83"/>
      <c r="P156" s="2">
        <v>340</v>
      </c>
      <c r="Q156" s="2">
        <v>8.0000000000000002E-3</v>
      </c>
      <c r="R156" s="2">
        <v>2.7E-2</v>
      </c>
      <c r="S156" s="2">
        <v>3.4000000000000002E-2</v>
      </c>
      <c r="T156" s="2">
        <v>3.9E-2</v>
      </c>
      <c r="U156" s="2">
        <v>4.3999999999999997E-2</v>
      </c>
      <c r="V156" s="2">
        <v>0.05</v>
      </c>
      <c r="W156" s="2">
        <v>6.5000000000000002E-2</v>
      </c>
      <c r="X156" s="2">
        <v>8.2000000000000003E-2</v>
      </c>
      <c r="Y156" s="2">
        <v>8.4000000000000005E-2</v>
      </c>
      <c r="AC156" s="83"/>
      <c r="AE156" s="2">
        <v>340</v>
      </c>
      <c r="AF156" s="2">
        <v>1.7000000000000001E-2</v>
      </c>
      <c r="AG156" s="2">
        <v>3.6999999999999998E-2</v>
      </c>
      <c r="AH156" s="2">
        <v>4.3999999999999997E-2</v>
      </c>
      <c r="AI156" s="2">
        <v>4.8000000000000001E-2</v>
      </c>
      <c r="AJ156" s="2">
        <v>5.3999999999999999E-2</v>
      </c>
      <c r="AK156" s="2">
        <v>6.5000000000000002E-2</v>
      </c>
      <c r="AL156" s="2">
        <v>7.0999999999999994E-2</v>
      </c>
      <c r="AM156" s="2">
        <v>7.8E-2</v>
      </c>
      <c r="AN156" s="2">
        <v>8.6999999999999994E-2</v>
      </c>
    </row>
    <row r="157" spans="1:40" ht="15.75" customHeight="1" x14ac:dyDescent="0.25">
      <c r="A157" s="2">
        <v>341</v>
      </c>
      <c r="B157" s="2">
        <v>1.4E-2</v>
      </c>
      <c r="C157" s="2">
        <v>3.6999999999999998E-2</v>
      </c>
      <c r="D157" s="2">
        <v>4.2999999999999997E-2</v>
      </c>
      <c r="E157" s="2">
        <v>5.3999999999999999E-2</v>
      </c>
      <c r="F157" s="2">
        <v>6.5000000000000002E-2</v>
      </c>
      <c r="G157" s="2">
        <v>0.08</v>
      </c>
      <c r="H157" s="2">
        <v>0.09</v>
      </c>
      <c r="I157" s="2">
        <v>0.1</v>
      </c>
      <c r="J157" s="2">
        <v>0.108</v>
      </c>
      <c r="N157" s="83"/>
      <c r="P157" s="2">
        <v>341</v>
      </c>
      <c r="Q157" s="2">
        <v>7.0000000000000001E-3</v>
      </c>
      <c r="R157" s="2">
        <v>2.7E-2</v>
      </c>
      <c r="S157" s="2">
        <v>3.4000000000000002E-2</v>
      </c>
      <c r="T157" s="2">
        <v>3.7999999999999999E-2</v>
      </c>
      <c r="U157" s="2">
        <v>4.2999999999999997E-2</v>
      </c>
      <c r="V157" s="2">
        <v>0.05</v>
      </c>
      <c r="W157" s="2">
        <v>6.5000000000000002E-2</v>
      </c>
      <c r="X157" s="2">
        <v>8.1000000000000003E-2</v>
      </c>
      <c r="Y157" s="2">
        <v>8.3000000000000004E-2</v>
      </c>
      <c r="AC157" s="83"/>
      <c r="AE157" s="2">
        <v>341</v>
      </c>
      <c r="AF157" s="2">
        <v>1.4999999999999999E-2</v>
      </c>
      <c r="AG157" s="2">
        <v>3.5000000000000003E-2</v>
      </c>
      <c r="AH157" s="2">
        <v>4.2000000000000003E-2</v>
      </c>
      <c r="AI157" s="2">
        <v>4.5999999999999999E-2</v>
      </c>
      <c r="AJ157" s="2">
        <v>5.1999999999999998E-2</v>
      </c>
      <c r="AK157" s="2">
        <v>6.3E-2</v>
      </c>
      <c r="AL157" s="2">
        <v>6.9000000000000006E-2</v>
      </c>
      <c r="AM157" s="2">
        <v>7.5999999999999998E-2</v>
      </c>
      <c r="AN157" s="2">
        <v>8.5000000000000006E-2</v>
      </c>
    </row>
    <row r="158" spans="1:40" ht="15.75" customHeight="1" x14ac:dyDescent="0.25">
      <c r="A158" s="2">
        <v>342</v>
      </c>
      <c r="B158" s="2">
        <v>1.2E-2</v>
      </c>
      <c r="C158" s="2">
        <v>3.5000000000000003E-2</v>
      </c>
      <c r="D158" s="2">
        <v>4.1000000000000002E-2</v>
      </c>
      <c r="E158" s="2">
        <v>5.1999999999999998E-2</v>
      </c>
      <c r="F158" s="2">
        <v>6.4000000000000001E-2</v>
      </c>
      <c r="G158" s="2">
        <v>7.8E-2</v>
      </c>
      <c r="H158" s="2">
        <v>8.7999999999999995E-2</v>
      </c>
      <c r="I158" s="2">
        <v>9.8000000000000004E-2</v>
      </c>
      <c r="J158" s="2">
        <v>0.106</v>
      </c>
      <c r="N158" s="83"/>
      <c r="P158" s="2">
        <v>342</v>
      </c>
      <c r="Q158" s="2">
        <v>5.0000000000000001E-3</v>
      </c>
      <c r="R158" s="2">
        <v>2.5000000000000001E-2</v>
      </c>
      <c r="S158" s="2">
        <v>3.2000000000000001E-2</v>
      </c>
      <c r="T158" s="2">
        <v>3.6999999999999998E-2</v>
      </c>
      <c r="U158" s="2">
        <v>4.2000000000000003E-2</v>
      </c>
      <c r="V158" s="2">
        <v>4.9000000000000002E-2</v>
      </c>
      <c r="W158" s="2">
        <v>6.4000000000000001E-2</v>
      </c>
      <c r="X158" s="2">
        <v>0.08</v>
      </c>
      <c r="Y158" s="2">
        <v>8.2000000000000003E-2</v>
      </c>
      <c r="AC158" s="83"/>
      <c r="AE158" s="2">
        <v>342</v>
      </c>
      <c r="AF158" s="2">
        <v>1.4E-2</v>
      </c>
      <c r="AG158" s="2">
        <v>3.3000000000000002E-2</v>
      </c>
      <c r="AH158" s="2">
        <v>0.04</v>
      </c>
      <c r="AI158" s="2">
        <v>4.3999999999999997E-2</v>
      </c>
      <c r="AJ158" s="2">
        <v>0.05</v>
      </c>
      <c r="AK158" s="2">
        <v>6.0999999999999999E-2</v>
      </c>
      <c r="AL158" s="2">
        <v>6.7000000000000004E-2</v>
      </c>
      <c r="AM158" s="2">
        <v>7.3999999999999996E-2</v>
      </c>
      <c r="AN158" s="2">
        <v>8.2000000000000003E-2</v>
      </c>
    </row>
    <row r="159" spans="1:40" ht="15.75" customHeight="1" x14ac:dyDescent="0.25">
      <c r="A159" s="2">
        <v>343</v>
      </c>
      <c r="B159" s="2">
        <v>1.0999999999999999E-2</v>
      </c>
      <c r="C159" s="2">
        <v>3.3000000000000002E-2</v>
      </c>
      <c r="D159" s="2">
        <v>3.9E-2</v>
      </c>
      <c r="E159" s="2">
        <v>0.05</v>
      </c>
      <c r="F159" s="2">
        <v>6.2E-2</v>
      </c>
      <c r="G159" s="2">
        <v>7.5999999999999998E-2</v>
      </c>
      <c r="H159" s="2">
        <v>8.5999999999999993E-2</v>
      </c>
      <c r="I159" s="2">
        <v>9.6000000000000002E-2</v>
      </c>
      <c r="J159" s="2">
        <v>0.104</v>
      </c>
      <c r="N159" s="83"/>
      <c r="P159" s="2">
        <v>343</v>
      </c>
      <c r="Q159" s="2">
        <v>4.0000000000000001E-3</v>
      </c>
      <c r="R159" s="2">
        <v>2.3E-2</v>
      </c>
      <c r="S159" s="2">
        <v>3.1E-2</v>
      </c>
      <c r="T159" s="2">
        <v>3.5000000000000003E-2</v>
      </c>
      <c r="U159" s="2">
        <v>0.04</v>
      </c>
      <c r="V159" s="2">
        <v>4.7E-2</v>
      </c>
      <c r="W159" s="2">
        <v>6.2E-2</v>
      </c>
      <c r="X159" s="2">
        <v>7.8E-2</v>
      </c>
      <c r="Y159" s="2">
        <v>0.08</v>
      </c>
      <c r="AC159" s="83"/>
      <c r="AE159" s="2">
        <v>343</v>
      </c>
      <c r="AF159" s="2">
        <v>1.2E-2</v>
      </c>
      <c r="AG159" s="2">
        <v>3.1E-2</v>
      </c>
      <c r="AH159" s="2">
        <v>3.7999999999999999E-2</v>
      </c>
      <c r="AI159" s="2">
        <v>4.2000000000000003E-2</v>
      </c>
      <c r="AJ159" s="2">
        <v>4.7E-2</v>
      </c>
      <c r="AK159" s="2">
        <v>5.8000000000000003E-2</v>
      </c>
      <c r="AL159" s="2">
        <v>6.4000000000000001E-2</v>
      </c>
      <c r="AM159" s="2">
        <v>7.0999999999999994E-2</v>
      </c>
      <c r="AN159" s="2">
        <v>7.9000000000000001E-2</v>
      </c>
    </row>
    <row r="160" spans="1:40" ht="15.75" customHeight="1" x14ac:dyDescent="0.25">
      <c r="A160" s="2">
        <v>344</v>
      </c>
      <c r="B160" s="2">
        <v>1.0999999999999999E-2</v>
      </c>
      <c r="C160" s="2">
        <v>3.3000000000000002E-2</v>
      </c>
      <c r="D160" s="2">
        <v>3.7999999999999999E-2</v>
      </c>
      <c r="E160" s="2">
        <v>0.05</v>
      </c>
      <c r="F160" s="2">
        <v>6.0999999999999999E-2</v>
      </c>
      <c r="G160" s="2">
        <v>7.5999999999999998E-2</v>
      </c>
      <c r="H160" s="2">
        <v>8.5000000000000006E-2</v>
      </c>
      <c r="I160" s="2">
        <v>9.6000000000000002E-2</v>
      </c>
      <c r="J160" s="2">
        <v>0.10299999999999999</v>
      </c>
      <c r="N160" s="83"/>
      <c r="P160" s="2">
        <v>344</v>
      </c>
      <c r="Q160" s="2">
        <v>4.0000000000000001E-3</v>
      </c>
      <c r="R160" s="2">
        <v>2.3E-2</v>
      </c>
      <c r="S160" s="2">
        <v>3.1E-2</v>
      </c>
      <c r="T160" s="2">
        <v>3.5000000000000003E-2</v>
      </c>
      <c r="U160" s="2">
        <v>0.04</v>
      </c>
      <c r="V160" s="2">
        <v>4.7E-2</v>
      </c>
      <c r="W160" s="2">
        <v>6.2E-2</v>
      </c>
      <c r="X160" s="2">
        <v>7.6999999999999999E-2</v>
      </c>
      <c r="Y160" s="2">
        <v>0.08</v>
      </c>
      <c r="AC160" s="83"/>
      <c r="AE160" s="2">
        <v>344</v>
      </c>
      <c r="AF160" s="2">
        <v>1.2E-2</v>
      </c>
      <c r="AG160" s="2">
        <v>0.03</v>
      </c>
      <c r="AH160" s="2">
        <v>3.6999999999999998E-2</v>
      </c>
      <c r="AI160" s="2">
        <v>4.1000000000000002E-2</v>
      </c>
      <c r="AJ160" s="2">
        <v>4.5999999999999999E-2</v>
      </c>
      <c r="AK160" s="2">
        <v>5.7000000000000002E-2</v>
      </c>
      <c r="AL160" s="2">
        <v>6.3E-2</v>
      </c>
      <c r="AM160" s="2">
        <v>7.0000000000000007E-2</v>
      </c>
      <c r="AN160" s="2">
        <v>7.8E-2</v>
      </c>
    </row>
    <row r="161" spans="1:40" ht="15.75" customHeight="1" x14ac:dyDescent="0.25">
      <c r="A161" s="2">
        <v>345</v>
      </c>
      <c r="B161" s="2">
        <v>1.2E-2</v>
      </c>
      <c r="C161" s="2">
        <v>3.4000000000000002E-2</v>
      </c>
      <c r="D161" s="2">
        <v>3.9E-2</v>
      </c>
      <c r="E161" s="2">
        <v>0.05</v>
      </c>
      <c r="F161" s="2">
        <v>6.2E-2</v>
      </c>
      <c r="G161" s="2">
        <v>7.5999999999999998E-2</v>
      </c>
      <c r="H161" s="2">
        <v>8.5999999999999993E-2</v>
      </c>
      <c r="I161" s="2">
        <v>9.6000000000000002E-2</v>
      </c>
      <c r="J161" s="2">
        <v>0.10299999999999999</v>
      </c>
      <c r="N161" s="83"/>
      <c r="P161" s="2">
        <v>345</v>
      </c>
      <c r="Q161" s="2">
        <v>6.0000000000000001E-3</v>
      </c>
      <c r="R161" s="2">
        <v>2.4E-2</v>
      </c>
      <c r="S161" s="2">
        <v>3.1E-2</v>
      </c>
      <c r="T161" s="2">
        <v>3.5999999999999997E-2</v>
      </c>
      <c r="U161" s="2">
        <v>0.04</v>
      </c>
      <c r="V161" s="2">
        <v>4.7E-2</v>
      </c>
      <c r="W161" s="2">
        <v>6.2E-2</v>
      </c>
      <c r="X161" s="2">
        <v>7.6999999999999999E-2</v>
      </c>
      <c r="Y161" s="2">
        <v>7.9000000000000001E-2</v>
      </c>
      <c r="AC161" s="83"/>
      <c r="AE161" s="2">
        <v>345</v>
      </c>
      <c r="AF161" s="2">
        <v>1.4E-2</v>
      </c>
      <c r="AG161" s="2">
        <v>3.2000000000000001E-2</v>
      </c>
      <c r="AH161" s="2">
        <v>3.7999999999999999E-2</v>
      </c>
      <c r="AI161" s="2">
        <v>4.2000000000000003E-2</v>
      </c>
      <c r="AJ161" s="2">
        <v>4.7E-2</v>
      </c>
      <c r="AK161" s="2">
        <v>5.8999999999999997E-2</v>
      </c>
      <c r="AL161" s="2">
        <v>6.4000000000000001E-2</v>
      </c>
      <c r="AM161" s="2">
        <v>7.0999999999999994E-2</v>
      </c>
      <c r="AN161" s="2">
        <v>7.9000000000000001E-2</v>
      </c>
    </row>
    <row r="162" spans="1:40" ht="15.75" customHeight="1" x14ac:dyDescent="0.25">
      <c r="A162" s="2">
        <v>346</v>
      </c>
      <c r="B162" s="2">
        <v>1.4999999999999999E-2</v>
      </c>
      <c r="C162" s="2">
        <v>3.5999999999999997E-2</v>
      </c>
      <c r="D162" s="2">
        <v>4.1000000000000002E-2</v>
      </c>
      <c r="E162" s="2">
        <v>5.1999999999999998E-2</v>
      </c>
      <c r="F162" s="2">
        <v>6.3E-2</v>
      </c>
      <c r="G162" s="2">
        <v>7.8E-2</v>
      </c>
      <c r="H162" s="2">
        <v>8.6999999999999994E-2</v>
      </c>
      <c r="I162" s="2">
        <v>9.7000000000000003E-2</v>
      </c>
      <c r="J162" s="2">
        <v>0.104</v>
      </c>
      <c r="N162" s="83"/>
      <c r="P162" s="2">
        <v>346</v>
      </c>
      <c r="Q162" s="2">
        <v>8.0000000000000002E-3</v>
      </c>
      <c r="R162" s="2">
        <v>2.5999999999999999E-2</v>
      </c>
      <c r="S162" s="2">
        <v>3.2000000000000001E-2</v>
      </c>
      <c r="T162" s="2">
        <v>3.5999999999999997E-2</v>
      </c>
      <c r="U162" s="2">
        <v>4.1000000000000002E-2</v>
      </c>
      <c r="V162" s="2">
        <v>4.8000000000000001E-2</v>
      </c>
      <c r="W162" s="2">
        <v>6.2E-2</v>
      </c>
      <c r="X162" s="2">
        <v>7.6999999999999999E-2</v>
      </c>
      <c r="Y162" s="2">
        <v>7.9000000000000001E-2</v>
      </c>
      <c r="AC162" s="83"/>
      <c r="AE162" s="2">
        <v>346</v>
      </c>
      <c r="AF162" s="2">
        <v>1.7000000000000001E-2</v>
      </c>
      <c r="AG162" s="2">
        <v>3.4000000000000002E-2</v>
      </c>
      <c r="AH162" s="2">
        <v>4.1000000000000002E-2</v>
      </c>
      <c r="AI162" s="2">
        <v>4.4999999999999998E-2</v>
      </c>
      <c r="AJ162" s="2">
        <v>0.05</v>
      </c>
      <c r="AK162" s="2">
        <v>6.0999999999999999E-2</v>
      </c>
      <c r="AL162" s="2">
        <v>6.7000000000000004E-2</v>
      </c>
      <c r="AM162" s="2">
        <v>7.2999999999999995E-2</v>
      </c>
      <c r="AN162" s="2">
        <v>8.1000000000000003E-2</v>
      </c>
    </row>
    <row r="163" spans="1:40" ht="15.75" customHeight="1" x14ac:dyDescent="0.25">
      <c r="A163" s="2">
        <v>347</v>
      </c>
      <c r="B163" s="2">
        <v>1.7000000000000001E-2</v>
      </c>
      <c r="C163" s="2">
        <v>3.6999999999999998E-2</v>
      </c>
      <c r="D163" s="2">
        <v>4.2000000000000003E-2</v>
      </c>
      <c r="E163" s="2">
        <v>5.2999999999999999E-2</v>
      </c>
      <c r="F163" s="2">
        <v>6.4000000000000001E-2</v>
      </c>
      <c r="G163" s="2">
        <v>7.8E-2</v>
      </c>
      <c r="H163" s="2">
        <v>8.7999999999999995E-2</v>
      </c>
      <c r="I163" s="2">
        <v>9.8000000000000004E-2</v>
      </c>
      <c r="J163" s="2">
        <v>0.105</v>
      </c>
      <c r="N163" s="83"/>
      <c r="P163" s="2">
        <v>347</v>
      </c>
      <c r="Q163" s="2">
        <v>0.01</v>
      </c>
      <c r="R163" s="2">
        <v>2.5999999999999999E-2</v>
      </c>
      <c r="S163" s="2">
        <v>3.3000000000000002E-2</v>
      </c>
      <c r="T163" s="2">
        <v>3.6999999999999998E-2</v>
      </c>
      <c r="U163" s="2">
        <v>4.1000000000000002E-2</v>
      </c>
      <c r="V163" s="2">
        <v>4.8000000000000001E-2</v>
      </c>
      <c r="W163" s="2">
        <v>6.2E-2</v>
      </c>
      <c r="X163" s="2">
        <v>7.8E-2</v>
      </c>
      <c r="Y163" s="2">
        <v>7.9000000000000001E-2</v>
      </c>
      <c r="AC163" s="83"/>
      <c r="AE163" s="2">
        <v>347</v>
      </c>
      <c r="AF163" s="2">
        <v>1.9E-2</v>
      </c>
      <c r="AG163" s="2">
        <v>3.5999999999999997E-2</v>
      </c>
      <c r="AH163" s="2">
        <v>4.2000000000000003E-2</v>
      </c>
      <c r="AI163" s="2">
        <v>4.5999999999999999E-2</v>
      </c>
      <c r="AJ163" s="2">
        <v>5.0999999999999997E-2</v>
      </c>
      <c r="AK163" s="2">
        <v>6.2E-2</v>
      </c>
      <c r="AL163" s="2">
        <v>6.7000000000000004E-2</v>
      </c>
      <c r="AM163" s="2">
        <v>7.3999999999999996E-2</v>
      </c>
      <c r="AN163" s="2">
        <v>8.2000000000000003E-2</v>
      </c>
    </row>
    <row r="164" spans="1:40" ht="15.75" customHeight="1" x14ac:dyDescent="0.25">
      <c r="A164" s="2">
        <v>348</v>
      </c>
      <c r="B164" s="2">
        <v>1.4E-2</v>
      </c>
      <c r="C164" s="2">
        <v>3.4000000000000002E-2</v>
      </c>
      <c r="D164" s="2">
        <v>3.9E-2</v>
      </c>
      <c r="E164" s="2">
        <v>0.05</v>
      </c>
      <c r="F164" s="2">
        <v>6.0999999999999999E-2</v>
      </c>
      <c r="G164" s="2">
        <v>7.4999999999999997E-2</v>
      </c>
      <c r="H164" s="2">
        <v>8.5000000000000006E-2</v>
      </c>
      <c r="I164" s="2">
        <v>9.5000000000000001E-2</v>
      </c>
      <c r="J164" s="2">
        <v>0.10199999999999999</v>
      </c>
      <c r="N164" s="83"/>
      <c r="P164" s="2">
        <v>348</v>
      </c>
      <c r="Q164" s="2">
        <v>7.0000000000000001E-3</v>
      </c>
      <c r="R164" s="2">
        <v>2.4E-2</v>
      </c>
      <c r="S164" s="2">
        <v>3.1E-2</v>
      </c>
      <c r="T164" s="2">
        <v>3.5000000000000003E-2</v>
      </c>
      <c r="U164" s="2">
        <v>3.9E-2</v>
      </c>
      <c r="V164" s="2">
        <v>4.5999999999999999E-2</v>
      </c>
      <c r="W164" s="2">
        <v>6.0999999999999999E-2</v>
      </c>
      <c r="X164" s="2">
        <v>7.5999999999999998E-2</v>
      </c>
      <c r="Y164" s="2">
        <v>7.8E-2</v>
      </c>
      <c r="AC164" s="83"/>
      <c r="AE164" s="2">
        <v>348</v>
      </c>
      <c r="AF164" s="2">
        <v>1.6E-2</v>
      </c>
      <c r="AG164" s="2">
        <v>3.3000000000000002E-2</v>
      </c>
      <c r="AH164" s="2">
        <v>3.9E-2</v>
      </c>
      <c r="AI164" s="2">
        <v>4.2999999999999997E-2</v>
      </c>
      <c r="AJ164" s="2">
        <v>4.7E-2</v>
      </c>
      <c r="AK164" s="2">
        <v>5.8999999999999997E-2</v>
      </c>
      <c r="AL164" s="2">
        <v>6.4000000000000001E-2</v>
      </c>
      <c r="AM164" s="2">
        <v>7.0000000000000007E-2</v>
      </c>
      <c r="AN164" s="2">
        <v>7.8E-2</v>
      </c>
    </row>
    <row r="165" spans="1:40" ht="15.75" customHeight="1" x14ac:dyDescent="0.25">
      <c r="A165" s="2">
        <v>349</v>
      </c>
      <c r="B165" s="2">
        <v>1.0999999999999999E-2</v>
      </c>
      <c r="C165" s="2">
        <v>3.1E-2</v>
      </c>
      <c r="D165" s="2">
        <v>3.5999999999999997E-2</v>
      </c>
      <c r="E165" s="2">
        <v>4.7E-2</v>
      </c>
      <c r="F165" s="2">
        <v>5.8000000000000003E-2</v>
      </c>
      <c r="G165" s="2">
        <v>7.1999999999999995E-2</v>
      </c>
      <c r="H165" s="2">
        <v>8.2000000000000003E-2</v>
      </c>
      <c r="I165" s="2">
        <v>9.1999999999999998E-2</v>
      </c>
      <c r="J165" s="2">
        <v>9.9000000000000005E-2</v>
      </c>
      <c r="N165" s="83"/>
      <c r="P165" s="2">
        <v>349</v>
      </c>
      <c r="Q165" s="2">
        <v>4.0000000000000001E-3</v>
      </c>
      <c r="R165" s="2">
        <v>2.1999999999999999E-2</v>
      </c>
      <c r="S165" s="2">
        <v>2.8000000000000001E-2</v>
      </c>
      <c r="T165" s="2">
        <v>3.3000000000000002E-2</v>
      </c>
      <c r="U165" s="2">
        <v>3.6999999999999998E-2</v>
      </c>
      <c r="V165" s="2">
        <v>4.3999999999999997E-2</v>
      </c>
      <c r="W165" s="2">
        <v>5.8999999999999997E-2</v>
      </c>
      <c r="X165" s="2">
        <v>7.3999999999999996E-2</v>
      </c>
      <c r="Y165" s="2">
        <v>7.5999999999999998E-2</v>
      </c>
      <c r="AC165" s="83"/>
      <c r="AE165" s="2">
        <v>349</v>
      </c>
      <c r="AF165" s="2">
        <v>1.2E-2</v>
      </c>
      <c r="AG165" s="2">
        <v>2.8000000000000001E-2</v>
      </c>
      <c r="AH165" s="2">
        <v>3.5000000000000003E-2</v>
      </c>
      <c r="AI165" s="2">
        <v>3.7999999999999999E-2</v>
      </c>
      <c r="AJ165" s="2">
        <v>4.2999999999999997E-2</v>
      </c>
      <c r="AK165" s="2">
        <v>5.5E-2</v>
      </c>
      <c r="AL165" s="2">
        <v>5.8999999999999997E-2</v>
      </c>
      <c r="AM165" s="2">
        <v>6.6000000000000003E-2</v>
      </c>
      <c r="AN165" s="2">
        <v>7.3999999999999996E-2</v>
      </c>
    </row>
    <row r="166" spans="1:40" ht="15.75" customHeight="1" x14ac:dyDescent="0.25">
      <c r="A166" s="2">
        <v>350</v>
      </c>
      <c r="B166" s="2">
        <v>8.9999999999999993E-3</v>
      </c>
      <c r="C166" s="2">
        <v>2.8000000000000001E-2</v>
      </c>
      <c r="D166" s="2">
        <v>3.4000000000000002E-2</v>
      </c>
      <c r="E166" s="2">
        <v>4.3999999999999997E-2</v>
      </c>
      <c r="F166" s="2">
        <v>5.6000000000000001E-2</v>
      </c>
      <c r="G166" s="2">
        <v>7.0000000000000007E-2</v>
      </c>
      <c r="H166" s="2">
        <v>7.9000000000000001E-2</v>
      </c>
      <c r="I166" s="2">
        <v>8.8999999999999996E-2</v>
      </c>
      <c r="J166" s="2">
        <v>9.7000000000000003E-2</v>
      </c>
      <c r="N166" s="83"/>
      <c r="P166" s="2">
        <v>350</v>
      </c>
      <c r="Q166" s="2">
        <v>2E-3</v>
      </c>
      <c r="R166" s="2">
        <v>0.02</v>
      </c>
      <c r="S166" s="2">
        <v>2.7E-2</v>
      </c>
      <c r="T166" s="2">
        <v>3.1E-2</v>
      </c>
      <c r="U166" s="2">
        <v>3.5999999999999997E-2</v>
      </c>
      <c r="V166" s="2">
        <v>4.2999999999999997E-2</v>
      </c>
      <c r="W166" s="2">
        <v>5.7000000000000002E-2</v>
      </c>
      <c r="X166" s="2">
        <v>7.1999999999999995E-2</v>
      </c>
      <c r="Y166" s="2">
        <v>7.3999999999999996E-2</v>
      </c>
      <c r="AC166" s="83"/>
      <c r="AE166" s="2">
        <v>350</v>
      </c>
      <c r="AF166" s="2">
        <v>8.9999999999999993E-3</v>
      </c>
      <c r="AG166" s="2">
        <v>2.5000000000000001E-2</v>
      </c>
      <c r="AH166" s="2">
        <v>3.2000000000000001E-2</v>
      </c>
      <c r="AI166" s="2">
        <v>3.5000000000000003E-2</v>
      </c>
      <c r="AJ166" s="2">
        <v>0.04</v>
      </c>
      <c r="AK166" s="2">
        <v>5.1999999999999998E-2</v>
      </c>
      <c r="AL166" s="2">
        <v>5.6000000000000001E-2</v>
      </c>
      <c r="AM166" s="2">
        <v>6.3E-2</v>
      </c>
      <c r="AN166" s="2">
        <v>7.0000000000000007E-2</v>
      </c>
    </row>
    <row r="167" spans="1:40" ht="15.75" customHeight="1" x14ac:dyDescent="0.25">
      <c r="A167" s="2">
        <v>351</v>
      </c>
      <c r="B167" s="2">
        <v>8.0000000000000002E-3</v>
      </c>
      <c r="C167" s="2">
        <v>2.7E-2</v>
      </c>
      <c r="D167" s="2">
        <v>3.3000000000000002E-2</v>
      </c>
      <c r="E167" s="2">
        <v>4.2999999999999997E-2</v>
      </c>
      <c r="F167" s="2">
        <v>5.5E-2</v>
      </c>
      <c r="G167" s="2">
        <v>6.9000000000000006E-2</v>
      </c>
      <c r="H167" s="2">
        <v>7.8E-2</v>
      </c>
      <c r="I167" s="2">
        <v>8.7999999999999995E-2</v>
      </c>
      <c r="J167" s="2">
        <v>9.5000000000000001E-2</v>
      </c>
      <c r="N167" s="83"/>
      <c r="P167" s="2">
        <v>351</v>
      </c>
      <c r="Q167" s="2">
        <v>2E-3</v>
      </c>
      <c r="R167" s="2">
        <v>1.9E-2</v>
      </c>
      <c r="S167" s="2">
        <v>2.5999999999999999E-2</v>
      </c>
      <c r="T167" s="2">
        <v>0.03</v>
      </c>
      <c r="U167" s="2">
        <v>3.5000000000000003E-2</v>
      </c>
      <c r="V167" s="2">
        <v>4.2000000000000003E-2</v>
      </c>
      <c r="W167" s="2">
        <v>5.6000000000000001E-2</v>
      </c>
      <c r="X167" s="2">
        <v>7.0999999999999994E-2</v>
      </c>
      <c r="Y167" s="2">
        <v>7.2999999999999995E-2</v>
      </c>
      <c r="AC167" s="83"/>
      <c r="AE167" s="2">
        <v>351</v>
      </c>
      <c r="AF167" s="2">
        <v>8.0000000000000002E-3</v>
      </c>
      <c r="AG167" s="2">
        <v>2.4E-2</v>
      </c>
      <c r="AH167" s="2">
        <v>0.03</v>
      </c>
      <c r="AI167" s="2">
        <v>3.4000000000000002E-2</v>
      </c>
      <c r="AJ167" s="2">
        <v>3.9E-2</v>
      </c>
      <c r="AK167" s="2">
        <v>0.05</v>
      </c>
      <c r="AL167" s="2">
        <v>5.5E-2</v>
      </c>
      <c r="AM167" s="2">
        <v>6.0999999999999999E-2</v>
      </c>
      <c r="AN167" s="2">
        <v>6.8000000000000005E-2</v>
      </c>
    </row>
    <row r="168" spans="1:40" ht="15.75" customHeight="1" x14ac:dyDescent="0.25">
      <c r="A168" s="2">
        <v>352</v>
      </c>
      <c r="B168" s="2">
        <v>8.0000000000000002E-3</v>
      </c>
      <c r="C168" s="2">
        <v>2.7E-2</v>
      </c>
      <c r="D168" s="2">
        <v>3.2000000000000001E-2</v>
      </c>
      <c r="E168" s="2">
        <v>4.2999999999999997E-2</v>
      </c>
      <c r="F168" s="2">
        <v>5.3999999999999999E-2</v>
      </c>
      <c r="G168" s="2">
        <v>6.8000000000000005E-2</v>
      </c>
      <c r="H168" s="2">
        <v>7.6999999999999999E-2</v>
      </c>
      <c r="I168" s="2">
        <v>8.6999999999999994E-2</v>
      </c>
      <c r="J168" s="2">
        <v>9.4E-2</v>
      </c>
      <c r="N168" s="83"/>
      <c r="P168" s="2">
        <v>352</v>
      </c>
      <c r="Q168" s="2">
        <v>2E-3</v>
      </c>
      <c r="R168" s="2">
        <v>1.9E-2</v>
      </c>
      <c r="S168" s="2">
        <v>2.5999999999999999E-2</v>
      </c>
      <c r="T168" s="2">
        <v>0.03</v>
      </c>
      <c r="U168" s="2">
        <v>3.4000000000000002E-2</v>
      </c>
      <c r="V168" s="2">
        <v>4.1000000000000002E-2</v>
      </c>
      <c r="W168" s="2">
        <v>5.6000000000000001E-2</v>
      </c>
      <c r="X168" s="2">
        <v>7.0000000000000007E-2</v>
      </c>
      <c r="Y168" s="2">
        <v>7.2999999999999995E-2</v>
      </c>
      <c r="AC168" s="83"/>
      <c r="AE168" s="2">
        <v>352</v>
      </c>
      <c r="AF168" s="2">
        <v>8.0000000000000002E-3</v>
      </c>
      <c r="AG168" s="2">
        <v>2.4E-2</v>
      </c>
      <c r="AH168" s="2">
        <v>0.03</v>
      </c>
      <c r="AI168" s="2">
        <v>3.3000000000000002E-2</v>
      </c>
      <c r="AJ168" s="2">
        <v>3.7999999999999999E-2</v>
      </c>
      <c r="AK168" s="2">
        <v>0.05</v>
      </c>
      <c r="AL168" s="2">
        <v>5.3999999999999999E-2</v>
      </c>
      <c r="AM168" s="2">
        <v>0.06</v>
      </c>
      <c r="AN168" s="2">
        <v>6.7000000000000004E-2</v>
      </c>
    </row>
    <row r="169" spans="1:40" ht="15.75" customHeight="1" x14ac:dyDescent="0.25">
      <c r="A169" s="2">
        <v>353</v>
      </c>
      <c r="B169" s="2">
        <v>8.0000000000000002E-3</v>
      </c>
      <c r="C169" s="2">
        <v>2.7E-2</v>
      </c>
      <c r="D169" s="2">
        <v>3.2000000000000001E-2</v>
      </c>
      <c r="E169" s="2">
        <v>4.2000000000000003E-2</v>
      </c>
      <c r="F169" s="2">
        <v>5.2999999999999999E-2</v>
      </c>
      <c r="G169" s="2">
        <v>6.7000000000000004E-2</v>
      </c>
      <c r="H169" s="2">
        <v>7.5999999999999998E-2</v>
      </c>
      <c r="I169" s="2">
        <v>8.6999999999999994E-2</v>
      </c>
      <c r="J169" s="2">
        <v>9.4E-2</v>
      </c>
      <c r="N169" s="83"/>
      <c r="P169" s="2">
        <v>353</v>
      </c>
      <c r="Q169" s="2">
        <v>2E-3</v>
      </c>
      <c r="R169" s="2">
        <v>1.7999999999999999E-2</v>
      </c>
      <c r="S169" s="2">
        <v>2.5000000000000001E-2</v>
      </c>
      <c r="T169" s="2">
        <v>2.9000000000000001E-2</v>
      </c>
      <c r="U169" s="2">
        <v>3.4000000000000002E-2</v>
      </c>
      <c r="V169" s="2">
        <v>4.1000000000000002E-2</v>
      </c>
      <c r="W169" s="2">
        <v>5.5E-2</v>
      </c>
      <c r="X169" s="2">
        <v>7.0000000000000007E-2</v>
      </c>
      <c r="Y169" s="2">
        <v>7.1999999999999995E-2</v>
      </c>
      <c r="AC169" s="83"/>
      <c r="AE169" s="2">
        <v>353</v>
      </c>
      <c r="AF169" s="2">
        <v>8.0000000000000002E-3</v>
      </c>
      <c r="AG169" s="2">
        <v>2.3E-2</v>
      </c>
      <c r="AH169" s="2">
        <v>0.03</v>
      </c>
      <c r="AI169" s="2">
        <v>3.3000000000000002E-2</v>
      </c>
      <c r="AJ169" s="2">
        <v>3.7999999999999999E-2</v>
      </c>
      <c r="AK169" s="2">
        <v>4.9000000000000002E-2</v>
      </c>
      <c r="AL169" s="2">
        <v>5.2999999999999999E-2</v>
      </c>
      <c r="AM169" s="2">
        <v>5.8999999999999997E-2</v>
      </c>
      <c r="AN169" s="2">
        <v>6.7000000000000004E-2</v>
      </c>
    </row>
    <row r="170" spans="1:40" ht="15.75" customHeight="1" x14ac:dyDescent="0.25">
      <c r="A170" s="2">
        <v>354</v>
      </c>
      <c r="B170" s="2">
        <v>8.0000000000000002E-3</v>
      </c>
      <c r="C170" s="2">
        <v>2.7E-2</v>
      </c>
      <c r="D170" s="2">
        <v>3.1E-2</v>
      </c>
      <c r="E170" s="2">
        <v>4.2000000000000003E-2</v>
      </c>
      <c r="F170" s="2">
        <v>5.2999999999999999E-2</v>
      </c>
      <c r="G170" s="2">
        <v>6.7000000000000004E-2</v>
      </c>
      <c r="H170" s="2">
        <v>7.4999999999999997E-2</v>
      </c>
      <c r="I170" s="2">
        <v>8.5999999999999993E-2</v>
      </c>
      <c r="J170" s="2">
        <v>9.2999999999999999E-2</v>
      </c>
      <c r="N170" s="83"/>
      <c r="P170" s="2">
        <v>354</v>
      </c>
      <c r="Q170" s="2">
        <v>2E-3</v>
      </c>
      <c r="R170" s="2">
        <v>1.7999999999999999E-2</v>
      </c>
      <c r="S170" s="2">
        <v>2.5000000000000001E-2</v>
      </c>
      <c r="T170" s="2">
        <v>2.9000000000000001E-2</v>
      </c>
      <c r="U170" s="2">
        <v>3.4000000000000002E-2</v>
      </c>
      <c r="V170" s="2">
        <v>0.04</v>
      </c>
      <c r="W170" s="2">
        <v>5.5E-2</v>
      </c>
      <c r="X170" s="2">
        <v>6.9000000000000006E-2</v>
      </c>
      <c r="Y170" s="2">
        <v>7.0999999999999994E-2</v>
      </c>
      <c r="AC170" s="83"/>
      <c r="AE170" s="2">
        <v>354</v>
      </c>
      <c r="AF170" s="2">
        <v>8.0000000000000002E-3</v>
      </c>
      <c r="AG170" s="2">
        <v>2.3E-2</v>
      </c>
      <c r="AH170" s="2">
        <v>2.9000000000000001E-2</v>
      </c>
      <c r="AI170" s="2">
        <v>3.2000000000000001E-2</v>
      </c>
      <c r="AJ170" s="2">
        <v>3.6999999999999998E-2</v>
      </c>
      <c r="AK170" s="2">
        <v>4.8000000000000001E-2</v>
      </c>
      <c r="AL170" s="2">
        <v>5.2999999999999999E-2</v>
      </c>
      <c r="AM170" s="2">
        <v>5.8999999999999997E-2</v>
      </c>
      <c r="AN170" s="2">
        <v>6.6000000000000003E-2</v>
      </c>
    </row>
    <row r="171" spans="1:40" ht="15.75" customHeight="1" x14ac:dyDescent="0.25">
      <c r="A171" s="2">
        <v>355</v>
      </c>
      <c r="B171" s="2">
        <v>8.9999999999999993E-3</v>
      </c>
      <c r="C171" s="2">
        <v>2.7E-2</v>
      </c>
      <c r="D171" s="2">
        <v>3.1E-2</v>
      </c>
      <c r="E171" s="2">
        <v>4.2000000000000003E-2</v>
      </c>
      <c r="F171" s="2">
        <v>5.2999999999999999E-2</v>
      </c>
      <c r="G171" s="2">
        <v>6.7000000000000004E-2</v>
      </c>
      <c r="H171" s="2">
        <v>7.4999999999999997E-2</v>
      </c>
      <c r="I171" s="2">
        <v>8.5000000000000006E-2</v>
      </c>
      <c r="J171" s="2">
        <v>9.1999999999999998E-2</v>
      </c>
      <c r="N171" s="83"/>
      <c r="P171" s="2">
        <v>355</v>
      </c>
      <c r="Q171" s="2">
        <v>2E-3</v>
      </c>
      <c r="R171" s="2">
        <v>1.7999999999999999E-2</v>
      </c>
      <c r="S171" s="2">
        <v>2.5000000000000001E-2</v>
      </c>
      <c r="T171" s="2">
        <v>2.9000000000000001E-2</v>
      </c>
      <c r="U171" s="2">
        <v>3.3000000000000002E-2</v>
      </c>
      <c r="V171" s="2">
        <v>0.04</v>
      </c>
      <c r="W171" s="2">
        <v>5.3999999999999999E-2</v>
      </c>
      <c r="X171" s="2">
        <v>6.9000000000000006E-2</v>
      </c>
      <c r="Y171" s="2">
        <v>7.0999999999999994E-2</v>
      </c>
      <c r="AC171" s="83"/>
      <c r="AE171" s="2">
        <v>355</v>
      </c>
      <c r="AF171" s="2">
        <v>8.9999999999999993E-3</v>
      </c>
      <c r="AG171" s="2">
        <v>2.4E-2</v>
      </c>
      <c r="AH171" s="2">
        <v>2.9000000000000001E-2</v>
      </c>
      <c r="AI171" s="2">
        <v>3.2000000000000001E-2</v>
      </c>
      <c r="AJ171" s="2">
        <v>3.6999999999999998E-2</v>
      </c>
      <c r="AK171" s="2">
        <v>4.8000000000000001E-2</v>
      </c>
      <c r="AL171" s="2">
        <v>5.1999999999999998E-2</v>
      </c>
      <c r="AM171" s="2">
        <v>5.8999999999999997E-2</v>
      </c>
      <c r="AN171" s="2">
        <v>6.6000000000000003E-2</v>
      </c>
    </row>
    <row r="172" spans="1:40" ht="15.75" customHeight="1" x14ac:dyDescent="0.25">
      <c r="A172" s="2">
        <v>356</v>
      </c>
      <c r="B172" s="2">
        <v>8.9999999999999993E-3</v>
      </c>
      <c r="C172" s="2">
        <v>2.5999999999999999E-2</v>
      </c>
      <c r="D172" s="2">
        <v>3.1E-2</v>
      </c>
      <c r="E172" s="2">
        <v>4.1000000000000002E-2</v>
      </c>
      <c r="F172" s="2">
        <v>5.1999999999999998E-2</v>
      </c>
      <c r="G172" s="2">
        <v>6.6000000000000003E-2</v>
      </c>
      <c r="H172" s="2">
        <v>7.4999999999999997E-2</v>
      </c>
      <c r="I172" s="2">
        <v>8.4000000000000005E-2</v>
      </c>
      <c r="J172" s="2">
        <v>9.0999999999999998E-2</v>
      </c>
      <c r="N172" s="83"/>
      <c r="P172" s="2">
        <v>356</v>
      </c>
      <c r="Q172" s="2">
        <v>2E-3</v>
      </c>
      <c r="R172" s="2">
        <v>1.7999999999999999E-2</v>
      </c>
      <c r="S172" s="2">
        <v>2.4E-2</v>
      </c>
      <c r="T172" s="2">
        <v>2.8000000000000001E-2</v>
      </c>
      <c r="U172" s="2">
        <v>3.3000000000000002E-2</v>
      </c>
      <c r="V172" s="2">
        <v>3.9E-2</v>
      </c>
      <c r="W172" s="2">
        <v>5.2999999999999999E-2</v>
      </c>
      <c r="X172" s="2">
        <v>6.8000000000000005E-2</v>
      </c>
      <c r="Y172" s="2">
        <v>7.0000000000000007E-2</v>
      </c>
      <c r="AC172" s="83"/>
      <c r="AE172" s="2">
        <v>356</v>
      </c>
      <c r="AF172" s="2">
        <v>8.9999999999999993E-3</v>
      </c>
      <c r="AG172" s="2">
        <v>2.3E-2</v>
      </c>
      <c r="AH172" s="2">
        <v>2.9000000000000001E-2</v>
      </c>
      <c r="AI172" s="2">
        <v>3.2000000000000001E-2</v>
      </c>
      <c r="AJ172" s="2">
        <v>3.6999999999999998E-2</v>
      </c>
      <c r="AK172" s="2">
        <v>4.7E-2</v>
      </c>
      <c r="AL172" s="2">
        <v>5.1999999999999998E-2</v>
      </c>
      <c r="AM172" s="2">
        <v>5.8000000000000003E-2</v>
      </c>
      <c r="AN172" s="2">
        <v>6.5000000000000002E-2</v>
      </c>
    </row>
    <row r="173" spans="1:40" ht="15.75" customHeight="1" x14ac:dyDescent="0.25">
      <c r="A173" s="2">
        <v>357</v>
      </c>
      <c r="B173" s="2">
        <v>8.9999999999999993E-3</v>
      </c>
      <c r="C173" s="2">
        <v>2.5999999999999999E-2</v>
      </c>
      <c r="D173" s="2">
        <v>3.1E-2</v>
      </c>
      <c r="E173" s="2">
        <v>4.1000000000000002E-2</v>
      </c>
      <c r="F173" s="2">
        <v>5.1999999999999998E-2</v>
      </c>
      <c r="G173" s="2">
        <v>6.5000000000000002E-2</v>
      </c>
      <c r="H173" s="2">
        <v>7.4999999999999997E-2</v>
      </c>
      <c r="I173" s="2">
        <v>8.4000000000000005E-2</v>
      </c>
      <c r="J173" s="2">
        <v>9.0999999999999998E-2</v>
      </c>
      <c r="N173" s="83"/>
      <c r="P173" s="2">
        <v>357</v>
      </c>
      <c r="Q173" s="2">
        <v>3.0000000000000001E-3</v>
      </c>
      <c r="R173" s="2">
        <v>1.7999999999999999E-2</v>
      </c>
      <c r="S173" s="2">
        <v>2.4E-2</v>
      </c>
      <c r="T173" s="2">
        <v>2.8000000000000001E-2</v>
      </c>
      <c r="U173" s="2">
        <v>3.3000000000000002E-2</v>
      </c>
      <c r="V173" s="2">
        <v>3.9E-2</v>
      </c>
      <c r="W173" s="2">
        <v>5.2999999999999999E-2</v>
      </c>
      <c r="X173" s="2">
        <v>6.8000000000000005E-2</v>
      </c>
      <c r="Y173" s="2">
        <v>6.9000000000000006E-2</v>
      </c>
      <c r="AC173" s="83"/>
      <c r="AE173" s="2">
        <v>357</v>
      </c>
      <c r="AF173" s="2">
        <v>0.01</v>
      </c>
      <c r="AG173" s="2">
        <v>2.4E-2</v>
      </c>
      <c r="AH173" s="2">
        <v>2.9000000000000001E-2</v>
      </c>
      <c r="AI173" s="2">
        <v>3.2000000000000001E-2</v>
      </c>
      <c r="AJ173" s="2">
        <v>3.6999999999999998E-2</v>
      </c>
      <c r="AK173" s="2">
        <v>4.7E-2</v>
      </c>
      <c r="AL173" s="2">
        <v>5.1999999999999998E-2</v>
      </c>
      <c r="AM173" s="2">
        <v>5.8000000000000003E-2</v>
      </c>
      <c r="AN173" s="2">
        <v>6.5000000000000002E-2</v>
      </c>
    </row>
    <row r="174" spans="1:40" ht="15.75" customHeight="1" x14ac:dyDescent="0.25">
      <c r="A174" s="2">
        <v>358</v>
      </c>
      <c r="B174" s="2">
        <v>0.01</v>
      </c>
      <c r="C174" s="2">
        <v>2.5999999999999999E-2</v>
      </c>
      <c r="D174" s="2">
        <v>3.1E-2</v>
      </c>
      <c r="E174" s="2">
        <v>4.1000000000000002E-2</v>
      </c>
      <c r="F174" s="2">
        <v>5.1999999999999998E-2</v>
      </c>
      <c r="G174" s="2">
        <v>6.5000000000000002E-2</v>
      </c>
      <c r="H174" s="2">
        <v>7.3999999999999996E-2</v>
      </c>
      <c r="I174" s="2">
        <v>8.3000000000000004E-2</v>
      </c>
      <c r="J174" s="2">
        <v>9.0999999999999998E-2</v>
      </c>
      <c r="N174" s="83"/>
      <c r="P174" s="2">
        <v>358</v>
      </c>
      <c r="Q174" s="2">
        <v>3.0000000000000001E-3</v>
      </c>
      <c r="R174" s="2">
        <v>1.7999999999999999E-2</v>
      </c>
      <c r="S174" s="2">
        <v>2.4E-2</v>
      </c>
      <c r="T174" s="2">
        <v>2.8000000000000001E-2</v>
      </c>
      <c r="U174" s="2">
        <v>3.2000000000000001E-2</v>
      </c>
      <c r="V174" s="2">
        <v>3.9E-2</v>
      </c>
      <c r="W174" s="2">
        <v>5.2999999999999999E-2</v>
      </c>
      <c r="X174" s="2">
        <v>6.7000000000000004E-2</v>
      </c>
      <c r="Y174" s="2">
        <v>6.8000000000000005E-2</v>
      </c>
      <c r="AC174" s="83"/>
      <c r="AE174" s="2">
        <v>358</v>
      </c>
      <c r="AF174" s="2">
        <v>0.01</v>
      </c>
      <c r="AG174" s="2">
        <v>2.4E-2</v>
      </c>
      <c r="AH174" s="2">
        <v>2.9000000000000001E-2</v>
      </c>
      <c r="AI174" s="2">
        <v>3.2000000000000001E-2</v>
      </c>
      <c r="AJ174" s="2">
        <v>3.6999999999999998E-2</v>
      </c>
      <c r="AK174" s="2">
        <v>4.7E-2</v>
      </c>
      <c r="AL174" s="2">
        <v>5.1999999999999998E-2</v>
      </c>
      <c r="AM174" s="2">
        <v>5.8000000000000003E-2</v>
      </c>
      <c r="AN174" s="2">
        <v>6.4000000000000001E-2</v>
      </c>
    </row>
    <row r="175" spans="1:40" ht="15.75" customHeight="1" x14ac:dyDescent="0.25">
      <c r="A175" s="2">
        <v>359</v>
      </c>
      <c r="B175" s="2">
        <v>0.01</v>
      </c>
      <c r="C175" s="2">
        <v>2.5999999999999999E-2</v>
      </c>
      <c r="D175" s="2">
        <v>3.1E-2</v>
      </c>
      <c r="E175" s="2">
        <v>4.1000000000000002E-2</v>
      </c>
      <c r="F175" s="2">
        <v>5.1999999999999998E-2</v>
      </c>
      <c r="G175" s="2">
        <v>6.5000000000000002E-2</v>
      </c>
      <c r="H175" s="2">
        <v>7.3999999999999996E-2</v>
      </c>
      <c r="I175" s="2">
        <v>8.3000000000000004E-2</v>
      </c>
      <c r="J175" s="2">
        <v>0.09</v>
      </c>
      <c r="N175" s="83"/>
      <c r="P175" s="2">
        <v>359</v>
      </c>
      <c r="Q175" s="2">
        <v>4.0000000000000001E-3</v>
      </c>
      <c r="R175" s="2">
        <v>1.7999999999999999E-2</v>
      </c>
      <c r="S175" s="2">
        <v>2.4E-2</v>
      </c>
      <c r="T175" s="2">
        <v>2.8000000000000001E-2</v>
      </c>
      <c r="U175" s="2">
        <v>3.2000000000000001E-2</v>
      </c>
      <c r="V175" s="2">
        <v>3.7999999999999999E-2</v>
      </c>
      <c r="W175" s="2">
        <v>5.1999999999999998E-2</v>
      </c>
      <c r="X175" s="2">
        <v>6.6000000000000003E-2</v>
      </c>
      <c r="Y175" s="2">
        <v>6.8000000000000005E-2</v>
      </c>
      <c r="AC175" s="83"/>
      <c r="AE175" s="2">
        <v>359</v>
      </c>
      <c r="AF175" s="2">
        <v>0.01</v>
      </c>
      <c r="AG175" s="2">
        <v>2.4E-2</v>
      </c>
      <c r="AH175" s="2">
        <v>2.9000000000000001E-2</v>
      </c>
      <c r="AI175" s="2">
        <v>3.2000000000000001E-2</v>
      </c>
      <c r="AJ175" s="2">
        <v>3.6999999999999998E-2</v>
      </c>
      <c r="AK175" s="2">
        <v>4.5999999999999999E-2</v>
      </c>
      <c r="AL175" s="2">
        <v>5.0999999999999997E-2</v>
      </c>
      <c r="AM175" s="2">
        <v>5.7000000000000002E-2</v>
      </c>
      <c r="AN175" s="2">
        <v>6.4000000000000001E-2</v>
      </c>
    </row>
    <row r="176" spans="1:40" ht="15.75" customHeight="1" x14ac:dyDescent="0.25">
      <c r="A176" s="2">
        <v>360</v>
      </c>
      <c r="B176" s="2">
        <v>0.01</v>
      </c>
      <c r="C176" s="2">
        <v>2.5999999999999999E-2</v>
      </c>
      <c r="D176" s="2">
        <v>3.1E-2</v>
      </c>
      <c r="E176" s="2">
        <v>4.1000000000000002E-2</v>
      </c>
      <c r="F176" s="2">
        <v>5.1999999999999998E-2</v>
      </c>
      <c r="G176" s="2">
        <v>6.4000000000000001E-2</v>
      </c>
      <c r="H176" s="2">
        <v>7.3999999999999996E-2</v>
      </c>
      <c r="I176" s="2">
        <v>8.2000000000000003E-2</v>
      </c>
      <c r="J176" s="2">
        <v>0.09</v>
      </c>
      <c r="N176" s="83"/>
      <c r="P176" s="2">
        <v>360</v>
      </c>
      <c r="Q176" s="2">
        <v>4.0000000000000001E-3</v>
      </c>
      <c r="R176" s="2">
        <v>1.7999999999999999E-2</v>
      </c>
      <c r="S176" s="2">
        <v>2.4E-2</v>
      </c>
      <c r="T176" s="2">
        <v>2.8000000000000001E-2</v>
      </c>
      <c r="U176" s="2">
        <v>3.2000000000000001E-2</v>
      </c>
      <c r="V176" s="2">
        <v>3.7999999999999999E-2</v>
      </c>
      <c r="W176" s="2">
        <v>5.1999999999999998E-2</v>
      </c>
      <c r="X176" s="2">
        <v>6.6000000000000003E-2</v>
      </c>
      <c r="Y176" s="2">
        <v>6.8000000000000005E-2</v>
      </c>
      <c r="AC176" s="83"/>
      <c r="AE176" s="2">
        <v>360</v>
      </c>
      <c r="AF176" s="2">
        <v>0.01</v>
      </c>
      <c r="AG176" s="2">
        <v>2.4E-2</v>
      </c>
      <c r="AH176" s="2">
        <v>2.9000000000000001E-2</v>
      </c>
      <c r="AI176" s="2">
        <v>3.2000000000000001E-2</v>
      </c>
      <c r="AJ176" s="2">
        <v>3.6999999999999998E-2</v>
      </c>
      <c r="AK176" s="2">
        <v>4.5999999999999999E-2</v>
      </c>
      <c r="AL176" s="2">
        <v>5.0999999999999997E-2</v>
      </c>
      <c r="AM176" s="2">
        <v>5.7000000000000002E-2</v>
      </c>
      <c r="AN176" s="2">
        <v>6.3E-2</v>
      </c>
    </row>
    <row r="177" spans="1:40" ht="15.75" customHeight="1" x14ac:dyDescent="0.25">
      <c r="A177" s="2">
        <v>361</v>
      </c>
      <c r="B177" s="2">
        <v>8.9999999999999993E-3</v>
      </c>
      <c r="C177" s="2">
        <v>2.5000000000000001E-2</v>
      </c>
      <c r="D177" s="2">
        <v>0.03</v>
      </c>
      <c r="E177" s="2">
        <v>0.04</v>
      </c>
      <c r="F177" s="2">
        <v>5.0999999999999997E-2</v>
      </c>
      <c r="G177" s="2">
        <v>6.3E-2</v>
      </c>
      <c r="H177" s="2">
        <v>7.2999999999999995E-2</v>
      </c>
      <c r="I177" s="2">
        <v>8.1000000000000003E-2</v>
      </c>
      <c r="J177" s="2">
        <v>8.8999999999999996E-2</v>
      </c>
      <c r="N177" s="83"/>
      <c r="P177" s="2">
        <v>361</v>
      </c>
      <c r="Q177" s="2">
        <v>3.0000000000000001E-3</v>
      </c>
      <c r="R177" s="2">
        <v>1.7000000000000001E-2</v>
      </c>
      <c r="S177" s="2">
        <v>2.3E-2</v>
      </c>
      <c r="T177" s="2">
        <v>2.7E-2</v>
      </c>
      <c r="U177" s="2">
        <v>3.1E-2</v>
      </c>
      <c r="V177" s="2">
        <v>3.6999999999999998E-2</v>
      </c>
      <c r="W177" s="2">
        <v>5.0999999999999997E-2</v>
      </c>
      <c r="X177" s="2">
        <v>6.5000000000000002E-2</v>
      </c>
      <c r="Y177" s="2">
        <v>6.7000000000000004E-2</v>
      </c>
      <c r="AC177" s="83"/>
      <c r="AE177" s="2">
        <v>361</v>
      </c>
      <c r="AF177" s="2">
        <v>0.01</v>
      </c>
      <c r="AG177" s="2">
        <v>2.1999999999999999E-2</v>
      </c>
      <c r="AH177" s="2">
        <v>2.8000000000000001E-2</v>
      </c>
      <c r="AI177" s="2">
        <v>3.1E-2</v>
      </c>
      <c r="AJ177" s="2">
        <v>3.5000000000000003E-2</v>
      </c>
      <c r="AK177" s="2">
        <v>4.4999999999999998E-2</v>
      </c>
      <c r="AL177" s="2">
        <v>4.9000000000000002E-2</v>
      </c>
      <c r="AM177" s="2">
        <v>5.5E-2</v>
      </c>
      <c r="AN177" s="2">
        <v>6.2E-2</v>
      </c>
    </row>
    <row r="178" spans="1:40" ht="15.75" customHeight="1" x14ac:dyDescent="0.25">
      <c r="A178" s="2">
        <v>362</v>
      </c>
      <c r="B178" s="2">
        <v>8.9999999999999993E-3</v>
      </c>
      <c r="C178" s="2">
        <v>2.4E-2</v>
      </c>
      <c r="D178" s="2">
        <v>2.9000000000000001E-2</v>
      </c>
      <c r="E178" s="2">
        <v>3.9E-2</v>
      </c>
      <c r="F178" s="2">
        <v>4.9000000000000002E-2</v>
      </c>
      <c r="G178" s="2">
        <v>6.2E-2</v>
      </c>
      <c r="H178" s="2">
        <v>7.1999999999999995E-2</v>
      </c>
      <c r="I178" s="2">
        <v>7.9000000000000001E-2</v>
      </c>
      <c r="J178" s="2">
        <v>8.7999999999999995E-2</v>
      </c>
      <c r="N178" s="83"/>
      <c r="P178" s="2">
        <v>362</v>
      </c>
      <c r="Q178" s="2">
        <v>2E-3</v>
      </c>
      <c r="R178" s="2">
        <v>1.6E-2</v>
      </c>
      <c r="S178" s="2">
        <v>2.1999999999999999E-2</v>
      </c>
      <c r="T178" s="2">
        <v>2.5999999999999999E-2</v>
      </c>
      <c r="U178" s="2">
        <v>0.03</v>
      </c>
      <c r="V178" s="2">
        <v>3.5999999999999997E-2</v>
      </c>
      <c r="W178" s="2">
        <v>0.05</v>
      </c>
      <c r="X178" s="2">
        <v>6.4000000000000001E-2</v>
      </c>
      <c r="Y178" s="2">
        <v>6.6000000000000003E-2</v>
      </c>
      <c r="AC178" s="83"/>
      <c r="AE178" s="2">
        <v>362</v>
      </c>
      <c r="AF178" s="2">
        <v>8.9999999999999993E-3</v>
      </c>
      <c r="AG178" s="2">
        <v>2.1000000000000001E-2</v>
      </c>
      <c r="AH178" s="2">
        <v>2.7E-2</v>
      </c>
      <c r="AI178" s="2">
        <v>2.9000000000000001E-2</v>
      </c>
      <c r="AJ178" s="2">
        <v>3.4000000000000002E-2</v>
      </c>
      <c r="AK178" s="2">
        <v>4.3999999999999997E-2</v>
      </c>
      <c r="AL178" s="2">
        <v>4.8000000000000001E-2</v>
      </c>
      <c r="AM178" s="2">
        <v>5.3999999999999999E-2</v>
      </c>
      <c r="AN178" s="2">
        <v>0.06</v>
      </c>
    </row>
    <row r="179" spans="1:40" ht="15.75" customHeight="1" x14ac:dyDescent="0.25">
      <c r="A179" s="2">
        <v>363</v>
      </c>
      <c r="B179" s="2">
        <v>8.0000000000000002E-3</v>
      </c>
      <c r="C179" s="2">
        <v>2.3E-2</v>
      </c>
      <c r="D179" s="2">
        <v>2.7E-2</v>
      </c>
      <c r="E179" s="2">
        <v>3.6999999999999998E-2</v>
      </c>
      <c r="F179" s="2">
        <v>4.8000000000000001E-2</v>
      </c>
      <c r="G179" s="2">
        <v>6.0999999999999999E-2</v>
      </c>
      <c r="H179" s="2">
        <v>7.0999999999999994E-2</v>
      </c>
      <c r="I179" s="2">
        <v>7.8E-2</v>
      </c>
      <c r="J179" s="2">
        <v>8.5999999999999993E-2</v>
      </c>
      <c r="N179" s="83"/>
      <c r="P179" s="2">
        <v>363</v>
      </c>
      <c r="Q179" s="2">
        <v>2E-3</v>
      </c>
      <c r="R179" s="2">
        <v>1.4999999999999999E-2</v>
      </c>
      <c r="S179" s="2">
        <v>2.1000000000000001E-2</v>
      </c>
      <c r="T179" s="2">
        <v>2.5000000000000001E-2</v>
      </c>
      <c r="U179" s="2">
        <v>2.9000000000000001E-2</v>
      </c>
      <c r="V179" s="2">
        <v>3.5000000000000003E-2</v>
      </c>
      <c r="W179" s="2">
        <v>4.9000000000000002E-2</v>
      </c>
      <c r="X179" s="2">
        <v>6.3E-2</v>
      </c>
      <c r="Y179" s="2">
        <v>6.5000000000000002E-2</v>
      </c>
      <c r="AC179" s="83"/>
      <c r="AE179" s="2">
        <v>363</v>
      </c>
      <c r="AF179" s="2">
        <v>8.0000000000000002E-3</v>
      </c>
      <c r="AG179" s="2">
        <v>0.02</v>
      </c>
      <c r="AH179" s="2">
        <v>2.5000000000000001E-2</v>
      </c>
      <c r="AI179" s="2">
        <v>2.8000000000000001E-2</v>
      </c>
      <c r="AJ179" s="2">
        <v>3.2000000000000001E-2</v>
      </c>
      <c r="AK179" s="2">
        <v>4.2999999999999997E-2</v>
      </c>
      <c r="AL179" s="2">
        <v>4.5999999999999999E-2</v>
      </c>
      <c r="AM179" s="2">
        <v>5.1999999999999998E-2</v>
      </c>
      <c r="AN179" s="2">
        <v>5.8000000000000003E-2</v>
      </c>
    </row>
    <row r="180" spans="1:40" ht="15.75" customHeight="1" x14ac:dyDescent="0.25">
      <c r="A180" s="2">
        <v>364</v>
      </c>
      <c r="B180" s="2">
        <v>7.0000000000000001E-3</v>
      </c>
      <c r="C180" s="2">
        <v>2.1999999999999999E-2</v>
      </c>
      <c r="D180" s="2">
        <v>2.5999999999999999E-2</v>
      </c>
      <c r="E180" s="2">
        <v>3.5999999999999997E-2</v>
      </c>
      <c r="F180" s="2">
        <v>4.7E-2</v>
      </c>
      <c r="G180" s="2">
        <v>0.06</v>
      </c>
      <c r="H180" s="2">
        <v>7.0000000000000007E-2</v>
      </c>
      <c r="I180" s="2">
        <v>7.6999999999999999E-2</v>
      </c>
      <c r="J180" s="2">
        <v>8.5000000000000006E-2</v>
      </c>
      <c r="N180" s="83"/>
      <c r="P180" s="2">
        <v>364</v>
      </c>
      <c r="Q180" s="2">
        <v>1E-3</v>
      </c>
      <c r="R180" s="2">
        <v>1.4999999999999999E-2</v>
      </c>
      <c r="S180" s="2">
        <v>2.1000000000000001E-2</v>
      </c>
      <c r="T180" s="2">
        <v>2.4E-2</v>
      </c>
      <c r="U180" s="2">
        <v>2.9000000000000001E-2</v>
      </c>
      <c r="V180" s="2">
        <v>3.5000000000000003E-2</v>
      </c>
      <c r="W180" s="2">
        <v>4.8000000000000001E-2</v>
      </c>
      <c r="X180" s="2">
        <v>6.2E-2</v>
      </c>
      <c r="Y180" s="2">
        <v>6.4000000000000001E-2</v>
      </c>
      <c r="AC180" s="83"/>
      <c r="AE180" s="2">
        <v>364</v>
      </c>
      <c r="AF180" s="2">
        <v>7.0000000000000001E-3</v>
      </c>
      <c r="AG180" s="2">
        <v>1.9E-2</v>
      </c>
      <c r="AH180" s="2">
        <v>2.4E-2</v>
      </c>
      <c r="AI180" s="2">
        <v>2.5999999999999999E-2</v>
      </c>
      <c r="AJ180" s="2">
        <v>3.1E-2</v>
      </c>
      <c r="AK180" s="2">
        <v>4.2000000000000003E-2</v>
      </c>
      <c r="AL180" s="2">
        <v>4.4999999999999998E-2</v>
      </c>
      <c r="AM180" s="2">
        <v>0.05</v>
      </c>
      <c r="AN180" s="2">
        <v>5.7000000000000002E-2</v>
      </c>
    </row>
    <row r="181" spans="1:40" ht="15.75" customHeight="1" x14ac:dyDescent="0.25">
      <c r="A181" s="2">
        <v>365</v>
      </c>
      <c r="B181" s="2">
        <v>7.0000000000000001E-3</v>
      </c>
      <c r="C181" s="2">
        <v>2.1999999999999999E-2</v>
      </c>
      <c r="D181" s="2">
        <v>2.5999999999999999E-2</v>
      </c>
      <c r="E181" s="2">
        <v>3.5999999999999997E-2</v>
      </c>
      <c r="F181" s="2">
        <v>4.7E-2</v>
      </c>
      <c r="G181" s="2">
        <v>5.8999999999999997E-2</v>
      </c>
      <c r="H181" s="2">
        <v>6.9000000000000006E-2</v>
      </c>
      <c r="I181" s="2">
        <v>7.5999999999999998E-2</v>
      </c>
      <c r="J181" s="2">
        <v>8.4000000000000005E-2</v>
      </c>
      <c r="N181" s="83"/>
      <c r="P181" s="2">
        <v>365</v>
      </c>
      <c r="Q181" s="2">
        <v>1E-3</v>
      </c>
      <c r="R181" s="2">
        <v>1.4E-2</v>
      </c>
      <c r="S181" s="2">
        <v>0.02</v>
      </c>
      <c r="T181" s="2">
        <v>2.4E-2</v>
      </c>
      <c r="U181" s="2">
        <v>2.8000000000000001E-2</v>
      </c>
      <c r="V181" s="2">
        <v>3.4000000000000002E-2</v>
      </c>
      <c r="W181" s="2">
        <v>4.8000000000000001E-2</v>
      </c>
      <c r="X181" s="2">
        <v>6.2E-2</v>
      </c>
      <c r="Y181" s="2">
        <v>6.3E-2</v>
      </c>
      <c r="AC181" s="83"/>
      <c r="AE181" s="2">
        <v>365</v>
      </c>
      <c r="AF181" s="2">
        <v>6.0000000000000001E-3</v>
      </c>
      <c r="AG181" s="2">
        <v>1.7999999999999999E-2</v>
      </c>
      <c r="AH181" s="2">
        <v>2.3E-2</v>
      </c>
      <c r="AI181" s="2">
        <v>2.5999999999999999E-2</v>
      </c>
      <c r="AJ181" s="2">
        <v>3.1E-2</v>
      </c>
      <c r="AK181" s="2">
        <v>0.04</v>
      </c>
      <c r="AL181" s="2">
        <v>4.3999999999999997E-2</v>
      </c>
      <c r="AM181" s="2">
        <v>0.05</v>
      </c>
      <c r="AN181" s="2">
        <v>5.6000000000000001E-2</v>
      </c>
    </row>
    <row r="182" spans="1:40" ht="15.75" customHeight="1" x14ac:dyDescent="0.25">
      <c r="A182" s="2">
        <v>366</v>
      </c>
      <c r="B182" s="2">
        <v>6.0000000000000001E-3</v>
      </c>
      <c r="C182" s="2">
        <v>2.1000000000000001E-2</v>
      </c>
      <c r="D182" s="2">
        <v>2.5000000000000001E-2</v>
      </c>
      <c r="E182" s="2">
        <v>3.5000000000000003E-2</v>
      </c>
      <c r="F182" s="2">
        <v>4.5999999999999999E-2</v>
      </c>
      <c r="G182" s="2">
        <v>5.8999999999999997E-2</v>
      </c>
      <c r="H182" s="2">
        <v>6.8000000000000005E-2</v>
      </c>
      <c r="I182" s="2">
        <v>7.4999999999999997E-2</v>
      </c>
      <c r="J182" s="2">
        <v>8.3000000000000004E-2</v>
      </c>
      <c r="N182" s="83"/>
      <c r="P182" s="2">
        <v>366</v>
      </c>
      <c r="Q182" s="2">
        <v>0</v>
      </c>
      <c r="R182" s="2">
        <v>1.4E-2</v>
      </c>
      <c r="S182" s="2">
        <v>0.02</v>
      </c>
      <c r="T182" s="2">
        <v>2.4E-2</v>
      </c>
      <c r="U182" s="2">
        <v>2.8000000000000001E-2</v>
      </c>
      <c r="V182" s="2">
        <v>3.4000000000000002E-2</v>
      </c>
      <c r="W182" s="2">
        <v>4.7E-2</v>
      </c>
      <c r="X182" s="2">
        <v>6.0999999999999999E-2</v>
      </c>
      <c r="Y182" s="2">
        <v>6.3E-2</v>
      </c>
      <c r="AC182" s="83"/>
      <c r="AE182" s="2">
        <v>366</v>
      </c>
      <c r="AF182" s="2">
        <v>6.0000000000000001E-3</v>
      </c>
      <c r="AG182" s="2">
        <v>1.7000000000000001E-2</v>
      </c>
      <c r="AH182" s="2">
        <v>2.1999999999999999E-2</v>
      </c>
      <c r="AI182" s="2">
        <v>2.5000000000000001E-2</v>
      </c>
      <c r="AJ182" s="2">
        <v>0.03</v>
      </c>
      <c r="AK182" s="2">
        <v>3.7999999999999999E-2</v>
      </c>
      <c r="AL182" s="2">
        <v>4.2999999999999997E-2</v>
      </c>
      <c r="AM182" s="2">
        <v>4.9000000000000002E-2</v>
      </c>
      <c r="AN182" s="2">
        <v>5.5E-2</v>
      </c>
    </row>
    <row r="183" spans="1:40" ht="15.75" customHeight="1" x14ac:dyDescent="0.25">
      <c r="A183" s="2">
        <v>367</v>
      </c>
      <c r="B183" s="2">
        <v>6.0000000000000001E-3</v>
      </c>
      <c r="C183" s="2">
        <v>2.1000000000000001E-2</v>
      </c>
      <c r="D183" s="2">
        <v>2.5000000000000001E-2</v>
      </c>
      <c r="E183" s="2">
        <v>3.5000000000000003E-2</v>
      </c>
      <c r="F183" s="2">
        <v>4.4999999999999998E-2</v>
      </c>
      <c r="G183" s="2">
        <v>5.8000000000000003E-2</v>
      </c>
      <c r="H183" s="2">
        <v>6.7000000000000004E-2</v>
      </c>
      <c r="I183" s="2">
        <v>7.3999999999999996E-2</v>
      </c>
      <c r="J183" s="2">
        <v>8.2000000000000003E-2</v>
      </c>
      <c r="N183" s="83"/>
      <c r="P183" s="2">
        <v>367</v>
      </c>
      <c r="Q183" s="2">
        <v>0</v>
      </c>
      <c r="R183" s="2">
        <v>1.2999999999999999E-2</v>
      </c>
      <c r="S183" s="2">
        <v>1.9E-2</v>
      </c>
      <c r="T183" s="2">
        <v>2.3E-2</v>
      </c>
      <c r="U183" s="2">
        <v>2.7E-2</v>
      </c>
      <c r="V183" s="2">
        <v>3.3000000000000002E-2</v>
      </c>
      <c r="W183" s="2">
        <v>4.7E-2</v>
      </c>
      <c r="X183" s="2">
        <v>0.06</v>
      </c>
      <c r="Y183" s="2">
        <v>6.2E-2</v>
      </c>
      <c r="AC183" s="83"/>
      <c r="AE183" s="2">
        <v>367</v>
      </c>
      <c r="AF183" s="2">
        <v>6.0000000000000001E-3</v>
      </c>
      <c r="AG183" s="2">
        <v>1.7000000000000001E-2</v>
      </c>
      <c r="AH183" s="2">
        <v>2.1999999999999999E-2</v>
      </c>
      <c r="AI183" s="2">
        <v>2.4E-2</v>
      </c>
      <c r="AJ183" s="2">
        <v>2.9000000000000001E-2</v>
      </c>
      <c r="AK183" s="2">
        <v>3.6999999999999998E-2</v>
      </c>
      <c r="AL183" s="2">
        <v>4.2000000000000003E-2</v>
      </c>
      <c r="AM183" s="2">
        <v>4.8000000000000001E-2</v>
      </c>
      <c r="AN183" s="2">
        <v>5.3999999999999999E-2</v>
      </c>
    </row>
    <row r="184" spans="1:40" ht="15.75" customHeight="1" x14ac:dyDescent="0.25">
      <c r="A184" s="2">
        <v>368</v>
      </c>
      <c r="B184" s="2">
        <v>6.0000000000000001E-3</v>
      </c>
      <c r="C184" s="2">
        <v>0.02</v>
      </c>
      <c r="D184" s="2">
        <v>2.5000000000000001E-2</v>
      </c>
      <c r="E184" s="2">
        <v>3.4000000000000002E-2</v>
      </c>
      <c r="F184" s="2">
        <v>4.4999999999999998E-2</v>
      </c>
      <c r="G184" s="2">
        <v>5.8000000000000003E-2</v>
      </c>
      <c r="H184" s="2">
        <v>6.6000000000000003E-2</v>
      </c>
      <c r="I184" s="2">
        <v>7.3999999999999996E-2</v>
      </c>
      <c r="J184" s="2">
        <v>8.1000000000000003E-2</v>
      </c>
      <c r="N184" s="83"/>
      <c r="P184" s="2">
        <v>368</v>
      </c>
      <c r="Q184" s="2">
        <v>0</v>
      </c>
      <c r="R184" s="2">
        <v>1.2999999999999999E-2</v>
      </c>
      <c r="S184" s="2">
        <v>1.9E-2</v>
      </c>
      <c r="T184" s="2">
        <v>2.3E-2</v>
      </c>
      <c r="U184" s="2">
        <v>2.7E-2</v>
      </c>
      <c r="V184" s="2">
        <v>3.3000000000000002E-2</v>
      </c>
      <c r="W184" s="2">
        <v>4.5999999999999999E-2</v>
      </c>
      <c r="X184" s="2">
        <v>0.06</v>
      </c>
      <c r="Y184" s="2">
        <v>6.2E-2</v>
      </c>
      <c r="AC184" s="83"/>
      <c r="AE184" s="2">
        <v>368</v>
      </c>
      <c r="AF184" s="2">
        <v>6.0000000000000001E-3</v>
      </c>
      <c r="AG184" s="2">
        <v>1.7000000000000001E-2</v>
      </c>
      <c r="AH184" s="2">
        <v>2.1000000000000001E-2</v>
      </c>
      <c r="AI184" s="2">
        <v>2.4E-2</v>
      </c>
      <c r="AJ184" s="2">
        <v>2.8000000000000001E-2</v>
      </c>
      <c r="AK184" s="2">
        <v>3.5999999999999997E-2</v>
      </c>
      <c r="AL184" s="2">
        <v>4.2000000000000003E-2</v>
      </c>
      <c r="AM184" s="2">
        <v>4.7E-2</v>
      </c>
      <c r="AN184" s="2">
        <v>5.2999999999999999E-2</v>
      </c>
    </row>
    <row r="185" spans="1:40" ht="15.75" customHeight="1" x14ac:dyDescent="0.25">
      <c r="A185" s="2">
        <v>369</v>
      </c>
      <c r="B185" s="2">
        <v>6.0000000000000001E-3</v>
      </c>
      <c r="C185" s="2">
        <v>0.02</v>
      </c>
      <c r="D185" s="2">
        <v>2.4E-2</v>
      </c>
      <c r="E185" s="2">
        <v>3.4000000000000002E-2</v>
      </c>
      <c r="F185" s="2">
        <v>4.4999999999999998E-2</v>
      </c>
      <c r="G185" s="2">
        <v>5.7000000000000002E-2</v>
      </c>
      <c r="H185" s="2">
        <v>6.5000000000000002E-2</v>
      </c>
      <c r="I185" s="2">
        <v>7.2999999999999995E-2</v>
      </c>
      <c r="J185" s="2">
        <v>0.08</v>
      </c>
      <c r="N185" s="83"/>
      <c r="P185" s="2">
        <v>369</v>
      </c>
      <c r="Q185" s="2">
        <v>0</v>
      </c>
      <c r="R185" s="2">
        <v>1.2999999999999999E-2</v>
      </c>
      <c r="S185" s="2">
        <v>1.9E-2</v>
      </c>
      <c r="T185" s="2">
        <v>2.1999999999999999E-2</v>
      </c>
      <c r="U185" s="2">
        <v>2.5999999999999999E-2</v>
      </c>
      <c r="V185" s="2">
        <v>3.2000000000000001E-2</v>
      </c>
      <c r="W185" s="2">
        <v>4.5999999999999999E-2</v>
      </c>
      <c r="X185" s="2">
        <v>5.8999999999999997E-2</v>
      </c>
      <c r="Y185" s="2">
        <v>6.0999999999999999E-2</v>
      </c>
      <c r="AC185" s="83"/>
      <c r="AE185" s="2">
        <v>369</v>
      </c>
      <c r="AF185" s="2">
        <v>5.0000000000000001E-3</v>
      </c>
      <c r="AG185" s="2">
        <v>1.6E-2</v>
      </c>
      <c r="AH185" s="2">
        <v>2.1000000000000001E-2</v>
      </c>
      <c r="AI185" s="2">
        <v>2.3E-2</v>
      </c>
      <c r="AJ185" s="2">
        <v>2.7E-2</v>
      </c>
      <c r="AK185" s="2">
        <v>3.5000000000000003E-2</v>
      </c>
      <c r="AL185" s="2">
        <v>4.1000000000000002E-2</v>
      </c>
      <c r="AM185" s="2">
        <v>4.5999999999999999E-2</v>
      </c>
      <c r="AN185" s="2">
        <v>5.1999999999999998E-2</v>
      </c>
    </row>
    <row r="186" spans="1:40" ht="15.75" customHeight="1" x14ac:dyDescent="0.25">
      <c r="A186" s="2">
        <v>370</v>
      </c>
      <c r="B186" s="2">
        <v>6.0000000000000001E-3</v>
      </c>
      <c r="C186" s="2">
        <v>0.02</v>
      </c>
      <c r="D186" s="2">
        <v>2.4E-2</v>
      </c>
      <c r="E186" s="2">
        <v>3.3000000000000002E-2</v>
      </c>
      <c r="F186" s="2">
        <v>4.3999999999999997E-2</v>
      </c>
      <c r="G186" s="2">
        <v>5.7000000000000002E-2</v>
      </c>
      <c r="H186" s="2">
        <v>6.5000000000000002E-2</v>
      </c>
      <c r="I186" s="2">
        <v>7.1999999999999995E-2</v>
      </c>
      <c r="J186" s="2">
        <v>0.08</v>
      </c>
      <c r="N186" s="83"/>
      <c r="P186" s="2">
        <v>370</v>
      </c>
      <c r="Q186" s="2">
        <v>1E-3</v>
      </c>
      <c r="R186" s="2">
        <v>1.2999999999999999E-2</v>
      </c>
      <c r="S186" s="2">
        <v>1.9E-2</v>
      </c>
      <c r="T186" s="2">
        <v>2.1999999999999999E-2</v>
      </c>
      <c r="U186" s="2">
        <v>2.5999999999999999E-2</v>
      </c>
      <c r="V186" s="2">
        <v>3.2000000000000001E-2</v>
      </c>
      <c r="W186" s="2">
        <v>4.4999999999999998E-2</v>
      </c>
      <c r="X186" s="2">
        <v>5.8999999999999997E-2</v>
      </c>
      <c r="Y186" s="2">
        <v>6.0999999999999999E-2</v>
      </c>
      <c r="AC186" s="83"/>
      <c r="AE186" s="2">
        <v>370</v>
      </c>
      <c r="AF186" s="2">
        <v>6.0000000000000001E-3</v>
      </c>
      <c r="AG186" s="2">
        <v>1.6E-2</v>
      </c>
      <c r="AH186" s="2">
        <v>2.1000000000000001E-2</v>
      </c>
      <c r="AI186" s="2">
        <v>2.3E-2</v>
      </c>
      <c r="AJ186" s="2">
        <v>2.7E-2</v>
      </c>
      <c r="AK186" s="2">
        <v>3.5000000000000003E-2</v>
      </c>
      <c r="AL186" s="2">
        <v>4.1000000000000002E-2</v>
      </c>
      <c r="AM186" s="2">
        <v>4.5999999999999999E-2</v>
      </c>
      <c r="AN186" s="2">
        <v>5.1999999999999998E-2</v>
      </c>
    </row>
    <row r="187" spans="1:40" ht="15.75" customHeight="1" x14ac:dyDescent="0.25">
      <c r="A187" s="2">
        <v>371</v>
      </c>
      <c r="B187" s="2">
        <v>6.0000000000000001E-3</v>
      </c>
      <c r="C187" s="2">
        <v>0.02</v>
      </c>
      <c r="D187" s="2">
        <v>2.4E-2</v>
      </c>
      <c r="E187" s="2">
        <v>3.3000000000000002E-2</v>
      </c>
      <c r="F187" s="2">
        <v>4.3999999999999997E-2</v>
      </c>
      <c r="G187" s="2">
        <v>5.7000000000000002E-2</v>
      </c>
      <c r="H187" s="2">
        <v>6.4000000000000001E-2</v>
      </c>
      <c r="I187" s="2">
        <v>7.1999999999999995E-2</v>
      </c>
      <c r="J187" s="2">
        <v>7.9000000000000001E-2</v>
      </c>
      <c r="N187" s="83"/>
      <c r="P187" s="2">
        <v>371</v>
      </c>
      <c r="Q187" s="2">
        <v>1E-3</v>
      </c>
      <c r="R187" s="2">
        <v>1.2999999999999999E-2</v>
      </c>
      <c r="S187" s="2">
        <v>1.7999999999999999E-2</v>
      </c>
      <c r="T187" s="2">
        <v>2.1999999999999999E-2</v>
      </c>
      <c r="U187" s="2">
        <v>2.5999999999999999E-2</v>
      </c>
      <c r="V187" s="2">
        <v>3.1E-2</v>
      </c>
      <c r="W187" s="2">
        <v>4.4999999999999998E-2</v>
      </c>
      <c r="X187" s="2">
        <v>5.8000000000000003E-2</v>
      </c>
      <c r="Y187" s="2">
        <v>6.0999999999999999E-2</v>
      </c>
      <c r="AC187" s="83"/>
      <c r="AE187" s="2">
        <v>371</v>
      </c>
      <c r="AF187" s="2">
        <v>6.0000000000000001E-3</v>
      </c>
      <c r="AG187" s="2">
        <v>1.6E-2</v>
      </c>
      <c r="AH187" s="2">
        <v>2.1000000000000001E-2</v>
      </c>
      <c r="AI187" s="2">
        <v>2.3E-2</v>
      </c>
      <c r="AJ187" s="2">
        <v>2.7E-2</v>
      </c>
      <c r="AK187" s="2">
        <v>3.5000000000000003E-2</v>
      </c>
      <c r="AL187" s="2">
        <v>0.04</v>
      </c>
      <c r="AM187" s="2">
        <v>4.5999999999999999E-2</v>
      </c>
      <c r="AN187" s="2">
        <v>5.1999999999999998E-2</v>
      </c>
    </row>
    <row r="188" spans="1:40" ht="15.75" customHeight="1" x14ac:dyDescent="0.25">
      <c r="A188" s="2">
        <v>372</v>
      </c>
      <c r="B188" s="2">
        <v>7.0000000000000001E-3</v>
      </c>
      <c r="C188" s="2">
        <v>0.02</v>
      </c>
      <c r="D188" s="2">
        <v>2.4E-2</v>
      </c>
      <c r="E188" s="2">
        <v>3.3000000000000002E-2</v>
      </c>
      <c r="F188" s="2">
        <v>4.3999999999999997E-2</v>
      </c>
      <c r="G188" s="2">
        <v>5.7000000000000002E-2</v>
      </c>
      <c r="H188" s="2">
        <v>6.4000000000000001E-2</v>
      </c>
      <c r="I188" s="2">
        <v>7.1999999999999995E-2</v>
      </c>
      <c r="J188" s="2">
        <v>7.9000000000000001E-2</v>
      </c>
      <c r="N188" s="83"/>
      <c r="P188" s="2">
        <v>372</v>
      </c>
      <c r="Q188" s="2">
        <v>1E-3</v>
      </c>
      <c r="R188" s="2">
        <v>1.2999999999999999E-2</v>
      </c>
      <c r="S188" s="2">
        <v>1.7999999999999999E-2</v>
      </c>
      <c r="T188" s="2">
        <v>2.1999999999999999E-2</v>
      </c>
      <c r="U188" s="2">
        <v>2.5999999999999999E-2</v>
      </c>
      <c r="V188" s="2">
        <v>3.1E-2</v>
      </c>
      <c r="W188" s="2">
        <v>4.4999999999999998E-2</v>
      </c>
      <c r="X188" s="2">
        <v>5.7000000000000002E-2</v>
      </c>
      <c r="Y188" s="2">
        <v>6.0999999999999999E-2</v>
      </c>
      <c r="AC188" s="83"/>
      <c r="AE188" s="2">
        <v>372</v>
      </c>
      <c r="AF188" s="2">
        <v>6.0000000000000001E-3</v>
      </c>
      <c r="AG188" s="2">
        <v>1.6E-2</v>
      </c>
      <c r="AH188" s="2">
        <v>2.1000000000000001E-2</v>
      </c>
      <c r="AI188" s="2">
        <v>2.3E-2</v>
      </c>
      <c r="AJ188" s="2">
        <v>2.7E-2</v>
      </c>
      <c r="AK188" s="2">
        <v>3.4000000000000002E-2</v>
      </c>
      <c r="AL188" s="2">
        <v>0.04</v>
      </c>
      <c r="AM188" s="2">
        <v>4.5999999999999999E-2</v>
      </c>
      <c r="AN188" s="2">
        <v>5.0999999999999997E-2</v>
      </c>
    </row>
    <row r="189" spans="1:40" ht="15.75" customHeight="1" x14ac:dyDescent="0.25">
      <c r="A189" s="2">
        <v>373</v>
      </c>
      <c r="B189" s="2">
        <v>7.0000000000000001E-3</v>
      </c>
      <c r="C189" s="2">
        <v>0.02</v>
      </c>
      <c r="D189" s="2">
        <v>2.4E-2</v>
      </c>
      <c r="E189" s="2">
        <v>3.3000000000000002E-2</v>
      </c>
      <c r="F189" s="2">
        <v>4.3999999999999997E-2</v>
      </c>
      <c r="G189" s="2">
        <v>5.6000000000000001E-2</v>
      </c>
      <c r="H189" s="2">
        <v>6.4000000000000001E-2</v>
      </c>
      <c r="I189" s="2">
        <v>7.0999999999999994E-2</v>
      </c>
      <c r="J189" s="2">
        <v>7.8E-2</v>
      </c>
      <c r="N189" s="83"/>
      <c r="P189" s="2">
        <v>373</v>
      </c>
      <c r="Q189" s="2">
        <v>1E-3</v>
      </c>
      <c r="R189" s="2">
        <v>1.2E-2</v>
      </c>
      <c r="S189" s="2">
        <v>1.7999999999999999E-2</v>
      </c>
      <c r="T189" s="2">
        <v>2.1999999999999999E-2</v>
      </c>
      <c r="U189" s="2">
        <v>2.5999999999999999E-2</v>
      </c>
      <c r="V189" s="2">
        <v>3.1E-2</v>
      </c>
      <c r="W189" s="2">
        <v>4.3999999999999997E-2</v>
      </c>
      <c r="X189" s="2">
        <v>5.7000000000000002E-2</v>
      </c>
      <c r="Y189" s="2">
        <v>0.06</v>
      </c>
      <c r="AC189" s="83"/>
      <c r="AE189" s="2">
        <v>373</v>
      </c>
      <c r="AF189" s="2">
        <v>7.0000000000000001E-3</v>
      </c>
      <c r="AG189" s="2">
        <v>1.6E-2</v>
      </c>
      <c r="AH189" s="2">
        <v>2.1000000000000001E-2</v>
      </c>
      <c r="AI189" s="2">
        <v>2.3E-2</v>
      </c>
      <c r="AJ189" s="2">
        <v>2.7E-2</v>
      </c>
      <c r="AK189" s="2">
        <v>3.4000000000000002E-2</v>
      </c>
      <c r="AL189" s="2">
        <v>0.04</v>
      </c>
      <c r="AM189" s="2">
        <v>4.4999999999999998E-2</v>
      </c>
      <c r="AN189" s="2">
        <v>5.0999999999999997E-2</v>
      </c>
    </row>
    <row r="190" spans="1:40" ht="15.75" customHeight="1" x14ac:dyDescent="0.25">
      <c r="A190" s="2">
        <v>374</v>
      </c>
      <c r="B190" s="2">
        <v>7.0000000000000001E-3</v>
      </c>
      <c r="C190" s="2">
        <v>0.02</v>
      </c>
      <c r="D190" s="2">
        <v>2.4E-2</v>
      </c>
      <c r="E190" s="2">
        <v>3.3000000000000002E-2</v>
      </c>
      <c r="F190" s="2">
        <v>4.2999999999999997E-2</v>
      </c>
      <c r="G190" s="2">
        <v>5.6000000000000001E-2</v>
      </c>
      <c r="H190" s="2">
        <v>6.4000000000000001E-2</v>
      </c>
      <c r="I190" s="2">
        <v>7.0999999999999994E-2</v>
      </c>
      <c r="J190" s="2">
        <v>7.8E-2</v>
      </c>
      <c r="N190" s="83"/>
      <c r="P190" s="2">
        <v>374</v>
      </c>
      <c r="Q190" s="2">
        <v>1E-3</v>
      </c>
      <c r="R190" s="2">
        <v>1.2999999999999999E-2</v>
      </c>
      <c r="S190" s="2">
        <v>1.7999999999999999E-2</v>
      </c>
      <c r="T190" s="2">
        <v>2.1000000000000001E-2</v>
      </c>
      <c r="U190" s="2">
        <v>2.5000000000000001E-2</v>
      </c>
      <c r="V190" s="2">
        <v>3.1E-2</v>
      </c>
      <c r="W190" s="2">
        <v>4.3999999999999997E-2</v>
      </c>
      <c r="X190" s="2">
        <v>5.7000000000000002E-2</v>
      </c>
      <c r="Y190" s="2">
        <v>5.8999999999999997E-2</v>
      </c>
      <c r="AC190" s="83"/>
      <c r="AE190" s="2">
        <v>374</v>
      </c>
      <c r="AF190" s="2">
        <v>7.0000000000000001E-3</v>
      </c>
      <c r="AG190" s="2">
        <v>1.7000000000000001E-2</v>
      </c>
      <c r="AH190" s="2">
        <v>2.1000000000000001E-2</v>
      </c>
      <c r="AI190" s="2">
        <v>2.3E-2</v>
      </c>
      <c r="AJ190" s="2">
        <v>2.7E-2</v>
      </c>
      <c r="AK190" s="2">
        <v>3.4000000000000002E-2</v>
      </c>
      <c r="AL190" s="2">
        <v>0.04</v>
      </c>
      <c r="AM190" s="2">
        <v>4.4999999999999998E-2</v>
      </c>
      <c r="AN190" s="2">
        <v>5.0999999999999997E-2</v>
      </c>
    </row>
    <row r="191" spans="1:40" ht="15.75" customHeight="1" x14ac:dyDescent="0.25">
      <c r="A191" s="2">
        <v>375</v>
      </c>
      <c r="B191" s="2">
        <v>7.0000000000000001E-3</v>
      </c>
      <c r="C191" s="2">
        <v>0.02</v>
      </c>
      <c r="D191" s="2">
        <v>2.4E-2</v>
      </c>
      <c r="E191" s="2">
        <v>3.3000000000000002E-2</v>
      </c>
      <c r="F191" s="2">
        <v>4.2999999999999997E-2</v>
      </c>
      <c r="G191" s="2">
        <v>5.6000000000000001E-2</v>
      </c>
      <c r="H191" s="2">
        <v>6.3E-2</v>
      </c>
      <c r="I191" s="2">
        <v>7.0999999999999994E-2</v>
      </c>
      <c r="J191" s="2">
        <v>7.6999999999999999E-2</v>
      </c>
      <c r="N191" s="83"/>
      <c r="P191" s="2">
        <v>375</v>
      </c>
      <c r="Q191" s="2">
        <v>2E-3</v>
      </c>
      <c r="R191" s="2">
        <v>1.2999999999999999E-2</v>
      </c>
      <c r="S191" s="2">
        <v>1.7999999999999999E-2</v>
      </c>
      <c r="T191" s="2">
        <v>2.1000000000000001E-2</v>
      </c>
      <c r="U191" s="2">
        <v>2.5000000000000001E-2</v>
      </c>
      <c r="V191" s="2">
        <v>0.03</v>
      </c>
      <c r="W191" s="2">
        <v>4.3999999999999997E-2</v>
      </c>
      <c r="X191" s="2">
        <v>5.6000000000000001E-2</v>
      </c>
      <c r="Y191" s="2">
        <v>5.8999999999999997E-2</v>
      </c>
      <c r="AC191" s="83"/>
      <c r="AE191" s="2">
        <v>375</v>
      </c>
      <c r="AF191" s="2">
        <v>8.0000000000000002E-3</v>
      </c>
      <c r="AG191" s="2">
        <v>1.7000000000000001E-2</v>
      </c>
      <c r="AH191" s="2">
        <v>2.1000000000000001E-2</v>
      </c>
      <c r="AI191" s="2">
        <v>2.3E-2</v>
      </c>
      <c r="AJ191" s="2">
        <v>2.7E-2</v>
      </c>
      <c r="AK191" s="2">
        <v>3.5000000000000003E-2</v>
      </c>
      <c r="AL191" s="2">
        <v>0.04</v>
      </c>
      <c r="AM191" s="2">
        <v>4.4999999999999998E-2</v>
      </c>
      <c r="AN191" s="2">
        <v>5.0999999999999997E-2</v>
      </c>
    </row>
    <row r="192" spans="1:40" ht="15.75" customHeight="1" x14ac:dyDescent="0.25">
      <c r="A192" s="2">
        <v>376</v>
      </c>
      <c r="B192" s="2">
        <v>8.0000000000000002E-3</v>
      </c>
      <c r="C192" s="2">
        <v>0.02</v>
      </c>
      <c r="D192" s="2">
        <v>2.4E-2</v>
      </c>
      <c r="E192" s="2">
        <v>3.3000000000000002E-2</v>
      </c>
      <c r="F192" s="2">
        <v>4.2999999999999997E-2</v>
      </c>
      <c r="G192" s="2">
        <v>5.6000000000000001E-2</v>
      </c>
      <c r="H192" s="2">
        <v>6.3E-2</v>
      </c>
      <c r="I192" s="2">
        <v>7.0999999999999994E-2</v>
      </c>
      <c r="J192" s="2">
        <v>7.6999999999999999E-2</v>
      </c>
      <c r="N192" s="83"/>
      <c r="P192" s="2">
        <v>376</v>
      </c>
      <c r="Q192" s="2">
        <v>2E-3</v>
      </c>
      <c r="R192" s="2">
        <v>1.2999999999999999E-2</v>
      </c>
      <c r="S192" s="2">
        <v>1.7999999999999999E-2</v>
      </c>
      <c r="T192" s="2">
        <v>2.1000000000000001E-2</v>
      </c>
      <c r="U192" s="2">
        <v>2.5000000000000001E-2</v>
      </c>
      <c r="V192" s="2">
        <v>0.03</v>
      </c>
      <c r="W192" s="2">
        <v>4.2999999999999997E-2</v>
      </c>
      <c r="X192" s="2">
        <v>5.6000000000000001E-2</v>
      </c>
      <c r="Y192" s="2">
        <v>5.8000000000000003E-2</v>
      </c>
      <c r="AC192" s="83"/>
      <c r="AE192" s="2">
        <v>376</v>
      </c>
      <c r="AF192" s="2">
        <v>8.0000000000000002E-3</v>
      </c>
      <c r="AG192" s="2">
        <v>1.7000000000000001E-2</v>
      </c>
      <c r="AH192" s="2">
        <v>2.1000000000000001E-2</v>
      </c>
      <c r="AI192" s="2">
        <v>2.4E-2</v>
      </c>
      <c r="AJ192" s="2">
        <v>2.7E-2</v>
      </c>
      <c r="AK192" s="2">
        <v>3.5000000000000003E-2</v>
      </c>
      <c r="AL192" s="2">
        <v>0.04</v>
      </c>
      <c r="AM192" s="2">
        <v>4.4999999999999998E-2</v>
      </c>
      <c r="AN192" s="2">
        <v>5.0999999999999997E-2</v>
      </c>
    </row>
    <row r="193" spans="1:40" ht="15.75" customHeight="1" x14ac:dyDescent="0.25">
      <c r="A193" s="2">
        <v>377</v>
      </c>
      <c r="B193" s="2">
        <v>8.9999999999999993E-3</v>
      </c>
      <c r="C193" s="2">
        <v>2.1000000000000001E-2</v>
      </c>
      <c r="D193" s="2">
        <v>2.4E-2</v>
      </c>
      <c r="E193" s="2">
        <v>3.3000000000000002E-2</v>
      </c>
      <c r="F193" s="2">
        <v>4.3999999999999997E-2</v>
      </c>
      <c r="G193" s="2">
        <v>5.7000000000000002E-2</v>
      </c>
      <c r="H193" s="2">
        <v>6.3E-2</v>
      </c>
      <c r="I193" s="2">
        <v>7.0999999999999994E-2</v>
      </c>
      <c r="J193" s="2">
        <v>7.6999999999999999E-2</v>
      </c>
      <c r="N193" s="83"/>
      <c r="P193" s="2">
        <v>377</v>
      </c>
      <c r="Q193" s="2">
        <v>3.0000000000000001E-3</v>
      </c>
      <c r="R193" s="2">
        <v>1.2999999999999999E-2</v>
      </c>
      <c r="S193" s="2">
        <v>1.7999999999999999E-2</v>
      </c>
      <c r="T193" s="2">
        <v>2.1000000000000001E-2</v>
      </c>
      <c r="U193" s="2">
        <v>2.5000000000000001E-2</v>
      </c>
      <c r="V193" s="2">
        <v>0.03</v>
      </c>
      <c r="W193" s="2">
        <v>4.2999999999999997E-2</v>
      </c>
      <c r="X193" s="2">
        <v>5.6000000000000001E-2</v>
      </c>
      <c r="Y193" s="2">
        <v>5.8000000000000003E-2</v>
      </c>
      <c r="AC193" s="83"/>
      <c r="AE193" s="2">
        <v>377</v>
      </c>
      <c r="AF193" s="2">
        <v>8.9999999999999993E-3</v>
      </c>
      <c r="AG193" s="2">
        <v>1.7999999999999999E-2</v>
      </c>
      <c r="AH193" s="2">
        <v>2.1999999999999999E-2</v>
      </c>
      <c r="AI193" s="2">
        <v>2.4E-2</v>
      </c>
      <c r="AJ193" s="2">
        <v>2.8000000000000001E-2</v>
      </c>
      <c r="AK193" s="2">
        <v>3.5999999999999997E-2</v>
      </c>
      <c r="AL193" s="2">
        <v>0.04</v>
      </c>
      <c r="AM193" s="2">
        <v>4.4999999999999998E-2</v>
      </c>
      <c r="AN193" s="2">
        <v>5.0999999999999997E-2</v>
      </c>
    </row>
    <row r="194" spans="1:40" ht="15.75" customHeight="1" x14ac:dyDescent="0.25">
      <c r="A194" s="2">
        <v>378</v>
      </c>
      <c r="B194" s="2">
        <v>8.9999999999999993E-3</v>
      </c>
      <c r="C194" s="2">
        <v>2.1000000000000001E-2</v>
      </c>
      <c r="D194" s="2">
        <v>2.5000000000000001E-2</v>
      </c>
      <c r="E194" s="2">
        <v>3.4000000000000002E-2</v>
      </c>
      <c r="F194" s="2">
        <v>4.3999999999999997E-2</v>
      </c>
      <c r="G194" s="2">
        <v>5.7000000000000002E-2</v>
      </c>
      <c r="H194" s="2">
        <v>6.2E-2</v>
      </c>
      <c r="I194" s="2">
        <v>7.0000000000000007E-2</v>
      </c>
      <c r="J194" s="2">
        <v>7.6999999999999999E-2</v>
      </c>
      <c r="N194" s="83"/>
      <c r="P194" s="2">
        <v>378</v>
      </c>
      <c r="Q194" s="2">
        <v>4.0000000000000001E-3</v>
      </c>
      <c r="R194" s="2">
        <v>1.2999999999999999E-2</v>
      </c>
      <c r="S194" s="2">
        <v>1.9E-2</v>
      </c>
      <c r="T194" s="2">
        <v>2.1999999999999999E-2</v>
      </c>
      <c r="U194" s="2">
        <v>2.5000000000000001E-2</v>
      </c>
      <c r="V194" s="2">
        <v>0.03</v>
      </c>
      <c r="W194" s="2">
        <v>4.2999999999999997E-2</v>
      </c>
      <c r="X194" s="2">
        <v>5.6000000000000001E-2</v>
      </c>
      <c r="Y194" s="2">
        <v>5.7000000000000002E-2</v>
      </c>
      <c r="AC194" s="83"/>
      <c r="AE194" s="2">
        <v>378</v>
      </c>
      <c r="AF194" s="2">
        <v>0.01</v>
      </c>
      <c r="AG194" s="2">
        <v>1.7999999999999999E-2</v>
      </c>
      <c r="AH194" s="2">
        <v>2.1999999999999999E-2</v>
      </c>
      <c r="AI194" s="2">
        <v>2.5000000000000001E-2</v>
      </c>
      <c r="AJ194" s="2">
        <v>2.8000000000000001E-2</v>
      </c>
      <c r="AK194" s="2">
        <v>3.5999999999999997E-2</v>
      </c>
      <c r="AL194" s="2">
        <v>0.04</v>
      </c>
      <c r="AM194" s="2">
        <v>4.5999999999999999E-2</v>
      </c>
      <c r="AN194" s="2">
        <v>5.1999999999999998E-2</v>
      </c>
    </row>
    <row r="195" spans="1:40" ht="15.75" customHeight="1" x14ac:dyDescent="0.25">
      <c r="A195" s="2">
        <v>379</v>
      </c>
      <c r="B195" s="2">
        <v>8.9999999999999993E-3</v>
      </c>
      <c r="C195" s="2">
        <v>2.1000000000000001E-2</v>
      </c>
      <c r="D195" s="2">
        <v>2.5000000000000001E-2</v>
      </c>
      <c r="E195" s="2">
        <v>3.3000000000000002E-2</v>
      </c>
      <c r="F195" s="2">
        <v>4.3999999999999997E-2</v>
      </c>
      <c r="G195" s="2">
        <v>5.7000000000000002E-2</v>
      </c>
      <c r="H195" s="2">
        <v>6.2E-2</v>
      </c>
      <c r="I195" s="2">
        <v>7.0000000000000007E-2</v>
      </c>
      <c r="J195" s="2">
        <v>7.6999999999999999E-2</v>
      </c>
      <c r="N195" s="83"/>
      <c r="P195" s="2">
        <v>379</v>
      </c>
      <c r="Q195" s="2">
        <v>4.0000000000000001E-3</v>
      </c>
      <c r="R195" s="2">
        <v>1.2999999999999999E-2</v>
      </c>
      <c r="S195" s="2">
        <v>1.7999999999999999E-2</v>
      </c>
      <c r="T195" s="2">
        <v>2.1000000000000001E-2</v>
      </c>
      <c r="U195" s="2">
        <v>2.5000000000000001E-2</v>
      </c>
      <c r="V195" s="2">
        <v>0.03</v>
      </c>
      <c r="W195" s="2">
        <v>4.2999999999999997E-2</v>
      </c>
      <c r="X195" s="2">
        <v>5.6000000000000001E-2</v>
      </c>
      <c r="Y195" s="2">
        <v>5.7000000000000002E-2</v>
      </c>
      <c r="AC195" s="83"/>
      <c r="AE195" s="2">
        <v>379</v>
      </c>
      <c r="AF195" s="2">
        <v>0.01</v>
      </c>
      <c r="AG195" s="2">
        <v>1.9E-2</v>
      </c>
      <c r="AH195" s="2">
        <v>2.1999999999999999E-2</v>
      </c>
      <c r="AI195" s="2">
        <v>2.5000000000000001E-2</v>
      </c>
      <c r="AJ195" s="2">
        <v>2.8000000000000001E-2</v>
      </c>
      <c r="AK195" s="2">
        <v>3.5999999999999997E-2</v>
      </c>
      <c r="AL195" s="2">
        <v>0.04</v>
      </c>
      <c r="AM195" s="2">
        <v>4.4999999999999998E-2</v>
      </c>
      <c r="AN195" s="2">
        <v>5.0999999999999997E-2</v>
      </c>
    </row>
    <row r="196" spans="1:40" ht="15.75" customHeight="1" x14ac:dyDescent="0.25">
      <c r="A196" s="2">
        <v>380</v>
      </c>
      <c r="B196" s="2">
        <v>8.9999999999999993E-3</v>
      </c>
      <c r="C196" s="2">
        <v>2.1000000000000001E-2</v>
      </c>
      <c r="D196" s="2">
        <v>2.4E-2</v>
      </c>
      <c r="E196" s="2">
        <v>3.3000000000000002E-2</v>
      </c>
      <c r="F196" s="2">
        <v>4.2999999999999997E-2</v>
      </c>
      <c r="G196" s="2">
        <v>5.6000000000000001E-2</v>
      </c>
      <c r="H196" s="2">
        <v>6.2E-2</v>
      </c>
      <c r="I196" s="2">
        <v>6.9000000000000006E-2</v>
      </c>
      <c r="J196" s="2">
        <v>7.5999999999999998E-2</v>
      </c>
      <c r="N196" s="83"/>
      <c r="P196" s="2">
        <v>380</v>
      </c>
      <c r="Q196" s="2">
        <v>3.0000000000000001E-3</v>
      </c>
      <c r="R196" s="2">
        <v>1.2999999999999999E-2</v>
      </c>
      <c r="S196" s="2">
        <v>1.7999999999999999E-2</v>
      </c>
      <c r="T196" s="2">
        <v>2.1000000000000001E-2</v>
      </c>
      <c r="U196" s="2">
        <v>2.4E-2</v>
      </c>
      <c r="V196" s="2">
        <v>2.9000000000000001E-2</v>
      </c>
      <c r="W196" s="2">
        <v>4.2000000000000003E-2</v>
      </c>
      <c r="X196" s="2">
        <v>5.5E-2</v>
      </c>
      <c r="Y196" s="2">
        <v>5.6000000000000001E-2</v>
      </c>
      <c r="AC196" s="83"/>
      <c r="AE196" s="2">
        <v>380</v>
      </c>
      <c r="AF196" s="2">
        <v>8.9999999999999993E-3</v>
      </c>
      <c r="AG196" s="2">
        <v>1.7999999999999999E-2</v>
      </c>
      <c r="AH196" s="2">
        <v>2.1000000000000001E-2</v>
      </c>
      <c r="AI196" s="2">
        <v>2.4E-2</v>
      </c>
      <c r="AJ196" s="2">
        <v>2.7E-2</v>
      </c>
      <c r="AK196" s="2">
        <v>3.5000000000000003E-2</v>
      </c>
      <c r="AL196" s="2">
        <v>3.9E-2</v>
      </c>
      <c r="AM196" s="2">
        <v>4.3999999999999997E-2</v>
      </c>
      <c r="AN196" s="2">
        <v>0.05</v>
      </c>
    </row>
    <row r="197" spans="1:40" ht="15.75" customHeight="1" x14ac:dyDescent="0.25">
      <c r="A197" s="2">
        <v>381</v>
      </c>
      <c r="B197" s="2">
        <v>8.0000000000000002E-3</v>
      </c>
      <c r="C197" s="2">
        <v>0.02</v>
      </c>
      <c r="D197" s="2">
        <v>2.3E-2</v>
      </c>
      <c r="E197" s="2">
        <v>3.2000000000000001E-2</v>
      </c>
      <c r="F197" s="2">
        <v>4.2000000000000003E-2</v>
      </c>
      <c r="G197" s="2">
        <v>5.5E-2</v>
      </c>
      <c r="H197" s="2">
        <v>6.0999999999999999E-2</v>
      </c>
      <c r="I197" s="2">
        <v>6.8000000000000005E-2</v>
      </c>
      <c r="J197" s="2">
        <v>7.4999999999999997E-2</v>
      </c>
      <c r="N197" s="83"/>
      <c r="P197" s="2">
        <v>381</v>
      </c>
      <c r="Q197" s="2">
        <v>2E-3</v>
      </c>
      <c r="R197" s="2">
        <v>1.2E-2</v>
      </c>
      <c r="S197" s="2">
        <v>1.7000000000000001E-2</v>
      </c>
      <c r="T197" s="2">
        <v>0.02</v>
      </c>
      <c r="U197" s="2">
        <v>2.4E-2</v>
      </c>
      <c r="V197" s="2">
        <v>2.8000000000000001E-2</v>
      </c>
      <c r="W197" s="2">
        <v>4.1000000000000002E-2</v>
      </c>
      <c r="X197" s="2">
        <v>5.3999999999999999E-2</v>
      </c>
      <c r="Y197" s="2">
        <v>5.6000000000000001E-2</v>
      </c>
      <c r="AC197" s="83"/>
      <c r="AE197" s="2">
        <v>381</v>
      </c>
      <c r="AF197" s="2">
        <v>8.0000000000000002E-3</v>
      </c>
      <c r="AG197" s="2">
        <v>1.7000000000000001E-2</v>
      </c>
      <c r="AH197" s="2">
        <v>0.02</v>
      </c>
      <c r="AI197" s="2">
        <v>2.1999999999999999E-2</v>
      </c>
      <c r="AJ197" s="2">
        <v>2.5999999999999999E-2</v>
      </c>
      <c r="AK197" s="2">
        <v>3.3000000000000002E-2</v>
      </c>
      <c r="AL197" s="2">
        <v>3.7999999999999999E-2</v>
      </c>
      <c r="AM197" s="2">
        <v>4.2999999999999997E-2</v>
      </c>
      <c r="AN197" s="2">
        <v>4.9000000000000002E-2</v>
      </c>
    </row>
    <row r="198" spans="1:40" ht="15.75" customHeight="1" x14ac:dyDescent="0.25">
      <c r="A198" s="2">
        <v>382</v>
      </c>
      <c r="B198" s="2">
        <v>7.0000000000000001E-3</v>
      </c>
      <c r="C198" s="2">
        <v>1.9E-2</v>
      </c>
      <c r="D198" s="2">
        <v>2.1999999999999999E-2</v>
      </c>
      <c r="E198" s="2">
        <v>3.1E-2</v>
      </c>
      <c r="F198" s="2">
        <v>4.1000000000000002E-2</v>
      </c>
      <c r="G198" s="2">
        <v>5.3999999999999999E-2</v>
      </c>
      <c r="H198" s="2">
        <v>0.06</v>
      </c>
      <c r="I198" s="2">
        <v>6.7000000000000004E-2</v>
      </c>
      <c r="J198" s="2">
        <v>7.3999999999999996E-2</v>
      </c>
      <c r="N198" s="83"/>
      <c r="P198" s="2">
        <v>382</v>
      </c>
      <c r="Q198" s="2">
        <v>2E-3</v>
      </c>
      <c r="R198" s="2">
        <v>1.0999999999999999E-2</v>
      </c>
      <c r="S198" s="2">
        <v>1.6E-2</v>
      </c>
      <c r="T198" s="2">
        <v>0.02</v>
      </c>
      <c r="U198" s="2">
        <v>2.3E-2</v>
      </c>
      <c r="V198" s="2">
        <v>2.8000000000000001E-2</v>
      </c>
      <c r="W198" s="2">
        <v>4.1000000000000002E-2</v>
      </c>
      <c r="X198" s="2">
        <v>5.3999999999999999E-2</v>
      </c>
      <c r="Y198" s="2">
        <v>5.5E-2</v>
      </c>
      <c r="AC198" s="83"/>
      <c r="AE198" s="2">
        <v>382</v>
      </c>
      <c r="AF198" s="2">
        <v>7.0000000000000001E-3</v>
      </c>
      <c r="AG198" s="2">
        <v>1.4999999999999999E-2</v>
      </c>
      <c r="AH198" s="2">
        <v>1.9E-2</v>
      </c>
      <c r="AI198" s="2">
        <v>2.1000000000000001E-2</v>
      </c>
      <c r="AJ198" s="2">
        <v>2.5000000000000001E-2</v>
      </c>
      <c r="AK198" s="2">
        <v>3.2000000000000001E-2</v>
      </c>
      <c r="AL198" s="2">
        <v>3.5999999999999997E-2</v>
      </c>
      <c r="AM198" s="2">
        <v>4.1000000000000002E-2</v>
      </c>
      <c r="AN198" s="2">
        <v>4.7E-2</v>
      </c>
    </row>
    <row r="199" spans="1:40" ht="15.75" customHeight="1" x14ac:dyDescent="0.25">
      <c r="A199" s="2">
        <v>383</v>
      </c>
      <c r="B199" s="2">
        <v>6.0000000000000001E-3</v>
      </c>
      <c r="C199" s="2">
        <v>1.7000000000000001E-2</v>
      </c>
      <c r="D199" s="2">
        <v>2.1000000000000001E-2</v>
      </c>
      <c r="E199" s="2">
        <v>0.03</v>
      </c>
      <c r="F199" s="2">
        <v>0.04</v>
      </c>
      <c r="G199" s="2">
        <v>5.2999999999999999E-2</v>
      </c>
      <c r="H199" s="2">
        <v>5.8999999999999997E-2</v>
      </c>
      <c r="I199" s="2">
        <v>6.6000000000000003E-2</v>
      </c>
      <c r="J199" s="2">
        <v>7.2999999999999995E-2</v>
      </c>
      <c r="N199" s="83"/>
      <c r="P199" s="2">
        <v>383</v>
      </c>
      <c r="Q199" s="2">
        <v>1E-3</v>
      </c>
      <c r="R199" s="2">
        <v>0.01</v>
      </c>
      <c r="S199" s="2">
        <v>1.6E-2</v>
      </c>
      <c r="T199" s="2">
        <v>1.9E-2</v>
      </c>
      <c r="U199" s="2">
        <v>2.3E-2</v>
      </c>
      <c r="V199" s="2">
        <v>2.7E-2</v>
      </c>
      <c r="W199" s="2">
        <v>0.04</v>
      </c>
      <c r="X199" s="2">
        <v>5.2999999999999999E-2</v>
      </c>
      <c r="Y199" s="2">
        <v>5.5E-2</v>
      </c>
      <c r="AC199" s="83"/>
      <c r="AE199" s="2">
        <v>383</v>
      </c>
      <c r="AF199" s="2">
        <v>6.0000000000000001E-3</v>
      </c>
      <c r="AG199" s="2">
        <v>1.4E-2</v>
      </c>
      <c r="AH199" s="2">
        <v>1.7000000000000001E-2</v>
      </c>
      <c r="AI199" s="2">
        <v>0.02</v>
      </c>
      <c r="AJ199" s="2">
        <v>2.3E-2</v>
      </c>
      <c r="AK199" s="2">
        <v>0.03</v>
      </c>
      <c r="AL199" s="2">
        <v>3.5000000000000003E-2</v>
      </c>
      <c r="AM199" s="2">
        <v>0.04</v>
      </c>
      <c r="AN199" s="2">
        <v>4.5999999999999999E-2</v>
      </c>
    </row>
    <row r="200" spans="1:40" ht="15.75" customHeight="1" x14ac:dyDescent="0.25">
      <c r="A200" s="2">
        <v>384</v>
      </c>
      <c r="B200" s="2">
        <v>5.0000000000000001E-3</v>
      </c>
      <c r="C200" s="2">
        <v>1.7000000000000001E-2</v>
      </c>
      <c r="D200" s="2">
        <v>0.02</v>
      </c>
      <c r="E200" s="2">
        <v>2.9000000000000001E-2</v>
      </c>
      <c r="F200" s="2">
        <v>3.9E-2</v>
      </c>
      <c r="G200" s="2">
        <v>5.1999999999999998E-2</v>
      </c>
      <c r="H200" s="2">
        <v>5.8999999999999997E-2</v>
      </c>
      <c r="I200" s="2">
        <v>6.6000000000000003E-2</v>
      </c>
      <c r="J200" s="2">
        <v>7.2999999999999995E-2</v>
      </c>
      <c r="N200" s="83"/>
      <c r="P200" s="2">
        <v>384</v>
      </c>
      <c r="Q200" s="2">
        <v>0</v>
      </c>
      <c r="R200" s="2">
        <v>0.01</v>
      </c>
      <c r="S200" s="2">
        <v>1.4999999999999999E-2</v>
      </c>
      <c r="T200" s="2">
        <v>1.7999999999999999E-2</v>
      </c>
      <c r="U200" s="2">
        <v>2.1999999999999999E-2</v>
      </c>
      <c r="V200" s="2">
        <v>2.7E-2</v>
      </c>
      <c r="W200" s="2">
        <v>0.04</v>
      </c>
      <c r="X200" s="2">
        <v>5.2999999999999999E-2</v>
      </c>
      <c r="Y200" s="2">
        <v>5.3999999999999999E-2</v>
      </c>
      <c r="AC200" s="83"/>
      <c r="AE200" s="2">
        <v>384</v>
      </c>
      <c r="AF200" s="2">
        <v>5.0000000000000001E-3</v>
      </c>
      <c r="AG200" s="2">
        <v>1.2999999999999999E-2</v>
      </c>
      <c r="AH200" s="2">
        <v>1.6E-2</v>
      </c>
      <c r="AI200" s="2">
        <v>1.9E-2</v>
      </c>
      <c r="AJ200" s="2">
        <v>2.3E-2</v>
      </c>
      <c r="AK200" s="2">
        <v>2.9000000000000001E-2</v>
      </c>
      <c r="AL200" s="2">
        <v>3.4000000000000002E-2</v>
      </c>
      <c r="AM200" s="2">
        <v>3.9E-2</v>
      </c>
      <c r="AN200" s="2">
        <v>4.4999999999999998E-2</v>
      </c>
    </row>
    <row r="201" spans="1:40" ht="15.75" customHeight="1" x14ac:dyDescent="0.25">
      <c r="A201" s="2">
        <v>385</v>
      </c>
      <c r="B201" s="2">
        <v>5.0000000000000001E-3</v>
      </c>
      <c r="C201" s="2">
        <v>1.6E-2</v>
      </c>
      <c r="D201" s="2">
        <v>0.02</v>
      </c>
      <c r="E201" s="2">
        <v>2.9000000000000001E-2</v>
      </c>
      <c r="F201" s="2">
        <v>3.7999999999999999E-2</v>
      </c>
      <c r="G201" s="2">
        <v>5.0999999999999997E-2</v>
      </c>
      <c r="H201" s="2">
        <v>5.8000000000000003E-2</v>
      </c>
      <c r="I201" s="2">
        <v>6.5000000000000002E-2</v>
      </c>
      <c r="J201" s="2">
        <v>7.1999999999999995E-2</v>
      </c>
      <c r="N201" s="83"/>
      <c r="P201" s="2">
        <v>385</v>
      </c>
      <c r="Q201" s="2">
        <v>0</v>
      </c>
      <c r="R201" s="2">
        <v>0.01</v>
      </c>
      <c r="S201" s="2">
        <v>1.4999999999999999E-2</v>
      </c>
      <c r="T201" s="2">
        <v>1.7999999999999999E-2</v>
      </c>
      <c r="U201" s="2">
        <v>2.1999999999999999E-2</v>
      </c>
      <c r="V201" s="2">
        <v>2.5999999999999999E-2</v>
      </c>
      <c r="W201" s="2">
        <v>3.9E-2</v>
      </c>
      <c r="X201" s="2">
        <v>5.1999999999999998E-2</v>
      </c>
      <c r="Y201" s="2">
        <v>5.3999999999999999E-2</v>
      </c>
      <c r="AC201" s="83"/>
      <c r="AE201" s="2">
        <v>385</v>
      </c>
      <c r="AF201" s="2">
        <v>5.0000000000000001E-3</v>
      </c>
      <c r="AG201" s="2">
        <v>1.2999999999999999E-2</v>
      </c>
      <c r="AH201" s="2">
        <v>1.6E-2</v>
      </c>
      <c r="AI201" s="2">
        <v>1.7999999999999999E-2</v>
      </c>
      <c r="AJ201" s="2">
        <v>2.1999999999999999E-2</v>
      </c>
      <c r="AK201" s="2">
        <v>2.9000000000000001E-2</v>
      </c>
      <c r="AL201" s="2">
        <v>3.3000000000000002E-2</v>
      </c>
      <c r="AM201" s="2">
        <v>3.7999999999999999E-2</v>
      </c>
      <c r="AN201" s="2">
        <v>4.3999999999999997E-2</v>
      </c>
    </row>
    <row r="202" spans="1:40" ht="15.75" customHeight="1" x14ac:dyDescent="0.25">
      <c r="A202" s="2">
        <v>386</v>
      </c>
      <c r="B202" s="2">
        <v>5.0000000000000001E-3</v>
      </c>
      <c r="C202" s="2">
        <v>1.6E-2</v>
      </c>
      <c r="D202" s="2">
        <v>1.9E-2</v>
      </c>
      <c r="E202" s="2">
        <v>2.8000000000000001E-2</v>
      </c>
      <c r="F202" s="2">
        <v>3.7999999999999999E-2</v>
      </c>
      <c r="G202" s="2">
        <v>5.0999999999999997E-2</v>
      </c>
      <c r="H202" s="2">
        <v>5.8000000000000003E-2</v>
      </c>
      <c r="I202" s="2">
        <v>6.5000000000000002E-2</v>
      </c>
      <c r="J202" s="2">
        <v>7.1999999999999995E-2</v>
      </c>
      <c r="N202" s="83"/>
      <c r="P202" s="2">
        <v>386</v>
      </c>
      <c r="Q202" s="2">
        <v>0</v>
      </c>
      <c r="R202" s="2">
        <v>8.9999999999999993E-3</v>
      </c>
      <c r="S202" s="2">
        <v>1.4999999999999999E-2</v>
      </c>
      <c r="T202" s="2">
        <v>1.7999999999999999E-2</v>
      </c>
      <c r="U202" s="2">
        <v>2.1000000000000001E-2</v>
      </c>
      <c r="V202" s="2">
        <v>2.5999999999999999E-2</v>
      </c>
      <c r="W202" s="2">
        <v>3.9E-2</v>
      </c>
      <c r="X202" s="2">
        <v>5.0999999999999997E-2</v>
      </c>
      <c r="Y202" s="2">
        <v>5.3999999999999999E-2</v>
      </c>
      <c r="AC202" s="83"/>
      <c r="AE202" s="2">
        <v>386</v>
      </c>
      <c r="AF202" s="2">
        <v>5.0000000000000001E-3</v>
      </c>
      <c r="AG202" s="2">
        <v>1.2999999999999999E-2</v>
      </c>
      <c r="AH202" s="2">
        <v>1.4999999999999999E-2</v>
      </c>
      <c r="AI202" s="2">
        <v>1.7999999999999999E-2</v>
      </c>
      <c r="AJ202" s="2">
        <v>2.1000000000000001E-2</v>
      </c>
      <c r="AK202" s="2">
        <v>2.8000000000000001E-2</v>
      </c>
      <c r="AL202" s="2">
        <v>3.2000000000000001E-2</v>
      </c>
      <c r="AM202" s="2">
        <v>3.6999999999999998E-2</v>
      </c>
      <c r="AN202" s="2">
        <v>4.2999999999999997E-2</v>
      </c>
    </row>
    <row r="203" spans="1:40" ht="15.75" customHeight="1" x14ac:dyDescent="0.25">
      <c r="A203" s="2">
        <v>387</v>
      </c>
      <c r="B203" s="2">
        <v>4.0000000000000001E-3</v>
      </c>
      <c r="C203" s="2">
        <v>1.4999999999999999E-2</v>
      </c>
      <c r="D203" s="2">
        <v>1.9E-2</v>
      </c>
      <c r="E203" s="2">
        <v>2.8000000000000001E-2</v>
      </c>
      <c r="F203" s="2">
        <v>3.6999999999999998E-2</v>
      </c>
      <c r="G203" s="2">
        <v>0.05</v>
      </c>
      <c r="H203" s="2">
        <v>5.7000000000000002E-2</v>
      </c>
      <c r="I203" s="2">
        <v>6.4000000000000001E-2</v>
      </c>
      <c r="J203" s="2">
        <v>7.1999999999999995E-2</v>
      </c>
      <c r="N203" s="83"/>
      <c r="P203" s="2">
        <v>387</v>
      </c>
      <c r="Q203" s="2">
        <v>0</v>
      </c>
      <c r="R203" s="2">
        <v>8.9999999999999993E-3</v>
      </c>
      <c r="S203" s="2">
        <v>1.4E-2</v>
      </c>
      <c r="T203" s="2">
        <v>1.7000000000000001E-2</v>
      </c>
      <c r="U203" s="2">
        <v>2.1000000000000001E-2</v>
      </c>
      <c r="V203" s="2">
        <v>2.5000000000000001E-2</v>
      </c>
      <c r="W203" s="2">
        <v>3.7999999999999999E-2</v>
      </c>
      <c r="X203" s="2">
        <v>5.0999999999999997E-2</v>
      </c>
      <c r="Y203" s="2">
        <v>5.2999999999999999E-2</v>
      </c>
      <c r="AC203" s="83"/>
      <c r="AE203" s="2">
        <v>387</v>
      </c>
      <c r="AF203" s="2">
        <v>4.0000000000000001E-3</v>
      </c>
      <c r="AG203" s="2">
        <v>1.2E-2</v>
      </c>
      <c r="AH203" s="2">
        <v>1.4999999999999999E-2</v>
      </c>
      <c r="AI203" s="2">
        <v>1.7000000000000001E-2</v>
      </c>
      <c r="AJ203" s="2">
        <v>2.1000000000000001E-2</v>
      </c>
      <c r="AK203" s="2">
        <v>2.8000000000000001E-2</v>
      </c>
      <c r="AL203" s="2">
        <v>3.2000000000000001E-2</v>
      </c>
      <c r="AM203" s="2">
        <v>3.5999999999999997E-2</v>
      </c>
      <c r="AN203" s="2">
        <v>4.2999999999999997E-2</v>
      </c>
    </row>
    <row r="204" spans="1:40" ht="15.75" customHeight="1" x14ac:dyDescent="0.25">
      <c r="A204" s="2">
        <v>388</v>
      </c>
      <c r="B204" s="2">
        <v>4.0000000000000001E-3</v>
      </c>
      <c r="C204" s="2">
        <v>1.4999999999999999E-2</v>
      </c>
      <c r="D204" s="2">
        <v>1.7999999999999999E-2</v>
      </c>
      <c r="E204" s="2">
        <v>2.8000000000000001E-2</v>
      </c>
      <c r="F204" s="2">
        <v>3.6999999999999998E-2</v>
      </c>
      <c r="G204" s="2">
        <v>0.05</v>
      </c>
      <c r="H204" s="2">
        <v>5.6000000000000001E-2</v>
      </c>
      <c r="I204" s="2">
        <v>6.3E-2</v>
      </c>
      <c r="J204" s="2">
        <v>7.0999999999999994E-2</v>
      </c>
      <c r="N204" s="83"/>
      <c r="P204" s="2">
        <v>388</v>
      </c>
      <c r="Q204" s="2">
        <v>-1E-3</v>
      </c>
      <c r="R204" s="2">
        <v>8.9999999999999993E-3</v>
      </c>
      <c r="S204" s="2">
        <v>1.4E-2</v>
      </c>
      <c r="T204" s="2">
        <v>1.7000000000000001E-2</v>
      </c>
      <c r="U204" s="2">
        <v>2.1000000000000001E-2</v>
      </c>
      <c r="V204" s="2">
        <v>2.5000000000000001E-2</v>
      </c>
      <c r="W204" s="2">
        <v>3.7999999999999999E-2</v>
      </c>
      <c r="X204" s="2">
        <v>5.0999999999999997E-2</v>
      </c>
      <c r="Y204" s="2">
        <v>5.2999999999999999E-2</v>
      </c>
      <c r="AC204" s="83"/>
      <c r="AE204" s="2">
        <v>388</v>
      </c>
      <c r="AF204" s="2">
        <v>4.0000000000000001E-3</v>
      </c>
      <c r="AG204" s="2">
        <v>1.2E-2</v>
      </c>
      <c r="AH204" s="2">
        <v>1.4999999999999999E-2</v>
      </c>
      <c r="AI204" s="2">
        <v>1.7000000000000001E-2</v>
      </c>
      <c r="AJ204" s="2">
        <v>2.1000000000000001E-2</v>
      </c>
      <c r="AK204" s="2">
        <v>2.8000000000000001E-2</v>
      </c>
      <c r="AL204" s="2">
        <v>3.1E-2</v>
      </c>
      <c r="AM204" s="2">
        <v>3.5999999999999997E-2</v>
      </c>
      <c r="AN204" s="2">
        <v>4.2000000000000003E-2</v>
      </c>
    </row>
    <row r="205" spans="1:40" ht="15.75" customHeight="1" x14ac:dyDescent="0.25">
      <c r="A205" s="2">
        <v>389</v>
      </c>
      <c r="B205" s="2">
        <v>4.0000000000000001E-3</v>
      </c>
      <c r="C205" s="2">
        <v>1.4999999999999999E-2</v>
      </c>
      <c r="D205" s="2">
        <v>1.7999999999999999E-2</v>
      </c>
      <c r="E205" s="2">
        <v>2.7E-2</v>
      </c>
      <c r="F205" s="2">
        <v>3.6999999999999998E-2</v>
      </c>
      <c r="G205" s="2">
        <v>0.05</v>
      </c>
      <c r="H205" s="2">
        <v>5.6000000000000001E-2</v>
      </c>
      <c r="I205" s="2">
        <v>6.3E-2</v>
      </c>
      <c r="J205" s="2">
        <v>7.0999999999999994E-2</v>
      </c>
      <c r="N205" s="83"/>
      <c r="P205" s="2">
        <v>389</v>
      </c>
      <c r="Q205" s="2">
        <v>-1E-3</v>
      </c>
      <c r="R205" s="2">
        <v>8.9999999999999993E-3</v>
      </c>
      <c r="S205" s="2">
        <v>1.4E-2</v>
      </c>
      <c r="T205" s="2">
        <v>1.7000000000000001E-2</v>
      </c>
      <c r="U205" s="2">
        <v>2.1000000000000001E-2</v>
      </c>
      <c r="V205" s="2">
        <v>2.5000000000000001E-2</v>
      </c>
      <c r="W205" s="2">
        <v>3.7999999999999999E-2</v>
      </c>
      <c r="X205" s="2">
        <v>0.05</v>
      </c>
      <c r="Y205" s="2">
        <v>5.1999999999999998E-2</v>
      </c>
      <c r="AC205" s="83"/>
      <c r="AE205" s="2">
        <v>389</v>
      </c>
      <c r="AF205" s="2">
        <v>4.0000000000000001E-3</v>
      </c>
      <c r="AG205" s="2">
        <v>1.2E-2</v>
      </c>
      <c r="AH205" s="2">
        <v>1.4E-2</v>
      </c>
      <c r="AI205" s="2">
        <v>1.7000000000000001E-2</v>
      </c>
      <c r="AJ205" s="2">
        <v>0.02</v>
      </c>
      <c r="AK205" s="2">
        <v>2.8000000000000001E-2</v>
      </c>
      <c r="AL205" s="2">
        <v>3.1E-2</v>
      </c>
      <c r="AM205" s="2">
        <v>3.5999999999999997E-2</v>
      </c>
      <c r="AN205" s="2">
        <v>4.2000000000000003E-2</v>
      </c>
    </row>
    <row r="206" spans="1:40" ht="15.75" customHeight="1" x14ac:dyDescent="0.25">
      <c r="A206" s="2">
        <v>390</v>
      </c>
      <c r="B206" s="2">
        <v>4.0000000000000001E-3</v>
      </c>
      <c r="C206" s="2">
        <v>1.4999999999999999E-2</v>
      </c>
      <c r="D206" s="2">
        <v>1.7999999999999999E-2</v>
      </c>
      <c r="E206" s="2">
        <v>2.7E-2</v>
      </c>
      <c r="F206" s="2">
        <v>3.5999999999999997E-2</v>
      </c>
      <c r="G206" s="2">
        <v>4.9000000000000002E-2</v>
      </c>
      <c r="H206" s="2">
        <v>5.5E-2</v>
      </c>
      <c r="I206" s="2">
        <v>6.2E-2</v>
      </c>
      <c r="J206" s="2">
        <v>7.0000000000000007E-2</v>
      </c>
      <c r="N206" s="83"/>
      <c r="P206" s="2">
        <v>390</v>
      </c>
      <c r="Q206" s="2">
        <v>-1E-3</v>
      </c>
      <c r="R206" s="2">
        <v>8.0000000000000002E-3</v>
      </c>
      <c r="S206" s="2">
        <v>1.4E-2</v>
      </c>
      <c r="T206" s="2">
        <v>1.7000000000000001E-2</v>
      </c>
      <c r="U206" s="2">
        <v>0.02</v>
      </c>
      <c r="V206" s="2">
        <v>2.5000000000000001E-2</v>
      </c>
      <c r="W206" s="2">
        <v>3.7999999999999999E-2</v>
      </c>
      <c r="X206" s="2">
        <v>0.05</v>
      </c>
      <c r="Y206" s="2">
        <v>5.1999999999999998E-2</v>
      </c>
      <c r="AC206" s="83"/>
      <c r="AE206" s="2">
        <v>390</v>
      </c>
      <c r="AF206" s="2">
        <v>4.0000000000000001E-3</v>
      </c>
      <c r="AG206" s="2">
        <v>1.0999999999999999E-2</v>
      </c>
      <c r="AH206" s="2">
        <v>1.4E-2</v>
      </c>
      <c r="AI206" s="2">
        <v>1.6E-2</v>
      </c>
      <c r="AJ206" s="2">
        <v>0.02</v>
      </c>
      <c r="AK206" s="2">
        <v>2.8000000000000001E-2</v>
      </c>
      <c r="AL206" s="2">
        <v>0.03</v>
      </c>
      <c r="AM206" s="2">
        <v>3.5000000000000003E-2</v>
      </c>
      <c r="AN206" s="2">
        <v>4.1000000000000002E-2</v>
      </c>
    </row>
    <row r="207" spans="1:40" ht="15.75" customHeight="1" x14ac:dyDescent="0.25">
      <c r="A207" s="2">
        <v>391</v>
      </c>
      <c r="B207" s="2">
        <v>4.0000000000000001E-3</v>
      </c>
      <c r="C207" s="2">
        <v>1.4999999999999999E-2</v>
      </c>
      <c r="D207" s="2">
        <v>1.7999999999999999E-2</v>
      </c>
      <c r="E207" s="2">
        <v>2.7E-2</v>
      </c>
      <c r="F207" s="2">
        <v>3.5999999999999997E-2</v>
      </c>
      <c r="G207" s="2">
        <v>4.9000000000000002E-2</v>
      </c>
      <c r="H207" s="2">
        <v>5.5E-2</v>
      </c>
      <c r="I207" s="2">
        <v>6.2E-2</v>
      </c>
      <c r="J207" s="2">
        <v>7.0000000000000007E-2</v>
      </c>
      <c r="N207" s="83"/>
      <c r="P207" s="2">
        <v>391</v>
      </c>
      <c r="Q207" s="2">
        <v>-1E-3</v>
      </c>
      <c r="R207" s="2">
        <v>8.0000000000000002E-3</v>
      </c>
      <c r="S207" s="2">
        <v>1.2999999999999999E-2</v>
      </c>
      <c r="T207" s="2">
        <v>1.6E-2</v>
      </c>
      <c r="U207" s="2">
        <v>0.02</v>
      </c>
      <c r="V207" s="2">
        <v>2.4E-2</v>
      </c>
      <c r="W207" s="2">
        <v>3.6999999999999998E-2</v>
      </c>
      <c r="X207" s="2">
        <v>4.9000000000000002E-2</v>
      </c>
      <c r="Y207" s="2">
        <v>5.1999999999999998E-2</v>
      </c>
      <c r="AC207" s="83"/>
      <c r="AE207" s="2">
        <v>391</v>
      </c>
      <c r="AF207" s="2">
        <v>4.0000000000000001E-3</v>
      </c>
      <c r="AG207" s="2">
        <v>1.0999999999999999E-2</v>
      </c>
      <c r="AH207" s="2">
        <v>1.4E-2</v>
      </c>
      <c r="AI207" s="2">
        <v>1.6E-2</v>
      </c>
      <c r="AJ207" s="2">
        <v>0.02</v>
      </c>
      <c r="AK207" s="2">
        <v>2.7E-2</v>
      </c>
      <c r="AL207" s="2">
        <v>0.03</v>
      </c>
      <c r="AM207" s="2">
        <v>3.5000000000000003E-2</v>
      </c>
      <c r="AN207" s="2">
        <v>4.1000000000000002E-2</v>
      </c>
    </row>
    <row r="208" spans="1:40" ht="15.75" customHeight="1" x14ac:dyDescent="0.25">
      <c r="A208" s="2">
        <v>392</v>
      </c>
      <c r="B208" s="2">
        <v>4.0000000000000001E-3</v>
      </c>
      <c r="C208" s="2">
        <v>1.4E-2</v>
      </c>
      <c r="D208" s="2">
        <v>1.7999999999999999E-2</v>
      </c>
      <c r="E208" s="2">
        <v>2.7E-2</v>
      </c>
      <c r="F208" s="2">
        <v>3.5999999999999997E-2</v>
      </c>
      <c r="G208" s="2">
        <v>4.9000000000000002E-2</v>
      </c>
      <c r="H208" s="2">
        <v>5.5E-2</v>
      </c>
      <c r="I208" s="2">
        <v>6.2E-2</v>
      </c>
      <c r="J208" s="2">
        <v>7.0000000000000007E-2</v>
      </c>
      <c r="N208" s="83"/>
      <c r="P208" s="2">
        <v>392</v>
      </c>
      <c r="Q208" s="2">
        <v>-1E-3</v>
      </c>
      <c r="R208" s="2">
        <v>8.0000000000000002E-3</v>
      </c>
      <c r="S208" s="2">
        <v>1.2999999999999999E-2</v>
      </c>
      <c r="T208" s="2">
        <v>1.6E-2</v>
      </c>
      <c r="U208" s="2">
        <v>0.02</v>
      </c>
      <c r="V208" s="2">
        <v>2.4E-2</v>
      </c>
      <c r="W208" s="2">
        <v>3.6999999999999998E-2</v>
      </c>
      <c r="X208" s="2">
        <v>4.9000000000000002E-2</v>
      </c>
      <c r="Y208" s="2">
        <v>5.0999999999999997E-2</v>
      </c>
      <c r="AC208" s="83"/>
      <c r="AE208" s="2">
        <v>392</v>
      </c>
      <c r="AF208" s="2">
        <v>4.0000000000000001E-3</v>
      </c>
      <c r="AG208" s="2">
        <v>1.0999999999999999E-2</v>
      </c>
      <c r="AH208" s="2">
        <v>1.4E-2</v>
      </c>
      <c r="AI208" s="2">
        <v>1.6E-2</v>
      </c>
      <c r="AJ208" s="2">
        <v>0.02</v>
      </c>
      <c r="AK208" s="2">
        <v>2.7E-2</v>
      </c>
      <c r="AL208" s="2">
        <v>0.03</v>
      </c>
      <c r="AM208" s="2">
        <v>3.5000000000000003E-2</v>
      </c>
      <c r="AN208" s="2">
        <v>4.1000000000000002E-2</v>
      </c>
    </row>
    <row r="209" spans="1:40" ht="15.75" customHeight="1" x14ac:dyDescent="0.25">
      <c r="A209" s="2">
        <v>393</v>
      </c>
      <c r="B209" s="2">
        <v>4.0000000000000001E-3</v>
      </c>
      <c r="C209" s="2">
        <v>1.4E-2</v>
      </c>
      <c r="D209" s="2">
        <v>1.7000000000000001E-2</v>
      </c>
      <c r="E209" s="2">
        <v>2.7E-2</v>
      </c>
      <c r="F209" s="2">
        <v>3.5999999999999997E-2</v>
      </c>
      <c r="G209" s="2">
        <v>4.9000000000000002E-2</v>
      </c>
      <c r="H209" s="2">
        <v>5.5E-2</v>
      </c>
      <c r="I209" s="2">
        <v>6.0999999999999999E-2</v>
      </c>
      <c r="J209" s="2">
        <v>7.0000000000000007E-2</v>
      </c>
      <c r="N209" s="83"/>
      <c r="P209" s="2">
        <v>393</v>
      </c>
      <c r="Q209" s="2">
        <v>-1E-3</v>
      </c>
      <c r="R209" s="2">
        <v>8.0000000000000002E-3</v>
      </c>
      <c r="S209" s="2">
        <v>1.2999999999999999E-2</v>
      </c>
      <c r="T209" s="2">
        <v>1.6E-2</v>
      </c>
      <c r="U209" s="2">
        <v>0.02</v>
      </c>
      <c r="V209" s="2">
        <v>2.4E-2</v>
      </c>
      <c r="W209" s="2">
        <v>3.6999999999999998E-2</v>
      </c>
      <c r="X209" s="2">
        <v>4.9000000000000002E-2</v>
      </c>
      <c r="Y209" s="2">
        <v>0.05</v>
      </c>
      <c r="AC209" s="83"/>
      <c r="AE209" s="2">
        <v>393</v>
      </c>
      <c r="AF209" s="2">
        <v>4.0000000000000001E-3</v>
      </c>
      <c r="AG209" s="2">
        <v>1.0999999999999999E-2</v>
      </c>
      <c r="AH209" s="2">
        <v>1.4E-2</v>
      </c>
      <c r="AI209" s="2">
        <v>1.6E-2</v>
      </c>
      <c r="AJ209" s="2">
        <v>1.9E-2</v>
      </c>
      <c r="AK209" s="2">
        <v>2.5999999999999999E-2</v>
      </c>
      <c r="AL209" s="2">
        <v>0.03</v>
      </c>
      <c r="AM209" s="2">
        <v>3.4000000000000002E-2</v>
      </c>
      <c r="AN209" s="2">
        <v>0.04</v>
      </c>
    </row>
    <row r="210" spans="1:40" ht="15.75" customHeight="1" x14ac:dyDescent="0.25">
      <c r="A210" s="2">
        <v>394</v>
      </c>
      <c r="B210" s="2">
        <v>4.0000000000000001E-3</v>
      </c>
      <c r="C210" s="2">
        <v>1.4E-2</v>
      </c>
      <c r="D210" s="2">
        <v>1.7000000000000001E-2</v>
      </c>
      <c r="E210" s="2">
        <v>2.5999999999999999E-2</v>
      </c>
      <c r="F210" s="2">
        <v>3.5999999999999997E-2</v>
      </c>
      <c r="G210" s="2">
        <v>4.8000000000000001E-2</v>
      </c>
      <c r="H210" s="2">
        <v>5.5E-2</v>
      </c>
      <c r="I210" s="2">
        <v>6.0999999999999999E-2</v>
      </c>
      <c r="J210" s="2">
        <v>7.0000000000000007E-2</v>
      </c>
      <c r="N210" s="83"/>
      <c r="P210" s="2">
        <v>394</v>
      </c>
      <c r="Q210" s="2">
        <v>-1E-3</v>
      </c>
      <c r="R210" s="2">
        <v>8.0000000000000002E-3</v>
      </c>
      <c r="S210" s="2">
        <v>1.2999999999999999E-2</v>
      </c>
      <c r="T210" s="2">
        <v>1.6E-2</v>
      </c>
      <c r="U210" s="2">
        <v>0.02</v>
      </c>
      <c r="V210" s="2">
        <v>2.4E-2</v>
      </c>
      <c r="W210" s="2">
        <v>3.6999999999999998E-2</v>
      </c>
      <c r="X210" s="2">
        <v>4.9000000000000002E-2</v>
      </c>
      <c r="Y210" s="2">
        <v>0.05</v>
      </c>
      <c r="AC210" s="83"/>
      <c r="AE210" s="2">
        <v>394</v>
      </c>
      <c r="AF210" s="2">
        <v>4.0000000000000001E-3</v>
      </c>
      <c r="AG210" s="2">
        <v>1.0999999999999999E-2</v>
      </c>
      <c r="AH210" s="2">
        <v>1.4E-2</v>
      </c>
      <c r="AI210" s="2">
        <v>1.6E-2</v>
      </c>
      <c r="AJ210" s="2">
        <v>1.9E-2</v>
      </c>
      <c r="AK210" s="2">
        <v>2.5999999999999999E-2</v>
      </c>
      <c r="AL210" s="2">
        <v>2.9000000000000001E-2</v>
      </c>
      <c r="AM210" s="2">
        <v>3.4000000000000002E-2</v>
      </c>
      <c r="AN210" s="2">
        <v>0.04</v>
      </c>
    </row>
    <row r="211" spans="1:40" ht="15.75" customHeight="1" x14ac:dyDescent="0.25">
      <c r="A211" s="2">
        <v>395</v>
      </c>
      <c r="B211" s="2">
        <v>4.0000000000000001E-3</v>
      </c>
      <c r="C211" s="2">
        <v>1.4E-2</v>
      </c>
      <c r="D211" s="2">
        <v>1.7000000000000001E-2</v>
      </c>
      <c r="E211" s="2">
        <v>2.5999999999999999E-2</v>
      </c>
      <c r="F211" s="2">
        <v>3.5999999999999997E-2</v>
      </c>
      <c r="G211" s="2">
        <v>4.8000000000000001E-2</v>
      </c>
      <c r="H211" s="2">
        <v>5.3999999999999999E-2</v>
      </c>
      <c r="I211" s="2">
        <v>6.0999999999999999E-2</v>
      </c>
      <c r="J211" s="2">
        <v>6.9000000000000006E-2</v>
      </c>
      <c r="N211" s="83"/>
      <c r="P211" s="2">
        <v>395</v>
      </c>
      <c r="Q211" s="2">
        <v>-1E-3</v>
      </c>
      <c r="R211" s="2">
        <v>8.0000000000000002E-3</v>
      </c>
      <c r="S211" s="2">
        <v>1.2999999999999999E-2</v>
      </c>
      <c r="T211" s="2">
        <v>1.6E-2</v>
      </c>
      <c r="U211" s="2">
        <v>1.9E-2</v>
      </c>
      <c r="V211" s="2">
        <v>2.4E-2</v>
      </c>
      <c r="W211" s="2">
        <v>3.5999999999999997E-2</v>
      </c>
      <c r="X211" s="2">
        <v>4.9000000000000002E-2</v>
      </c>
      <c r="Y211" s="2">
        <v>0.05</v>
      </c>
      <c r="AC211" s="83"/>
      <c r="AE211" s="2">
        <v>395</v>
      </c>
      <c r="AF211" s="2">
        <v>4.0000000000000001E-3</v>
      </c>
      <c r="AG211" s="2">
        <v>1.0999999999999999E-2</v>
      </c>
      <c r="AH211" s="2">
        <v>1.2999999999999999E-2</v>
      </c>
      <c r="AI211" s="2">
        <v>1.4999999999999999E-2</v>
      </c>
      <c r="AJ211" s="2">
        <v>1.9E-2</v>
      </c>
      <c r="AK211" s="2">
        <v>2.5999999999999999E-2</v>
      </c>
      <c r="AL211" s="2">
        <v>2.9000000000000001E-2</v>
      </c>
      <c r="AM211" s="2">
        <v>3.4000000000000002E-2</v>
      </c>
      <c r="AN211" s="2">
        <v>0.04</v>
      </c>
    </row>
    <row r="212" spans="1:40" ht="15.75" customHeight="1" x14ac:dyDescent="0.25">
      <c r="A212" s="2">
        <v>396</v>
      </c>
      <c r="B212" s="2">
        <v>4.0000000000000001E-3</v>
      </c>
      <c r="C212" s="2">
        <v>1.4E-2</v>
      </c>
      <c r="D212" s="2">
        <v>1.7000000000000001E-2</v>
      </c>
      <c r="E212" s="2">
        <v>2.5999999999999999E-2</v>
      </c>
      <c r="F212" s="2">
        <v>3.5999999999999997E-2</v>
      </c>
      <c r="G212" s="2">
        <v>4.8000000000000001E-2</v>
      </c>
      <c r="H212" s="2">
        <v>5.2999999999999999E-2</v>
      </c>
      <c r="I212" s="2">
        <v>0.06</v>
      </c>
      <c r="J212" s="2">
        <v>6.9000000000000006E-2</v>
      </c>
      <c r="N212" s="83"/>
      <c r="P212" s="2">
        <v>396</v>
      </c>
      <c r="Q212" s="2">
        <v>-1E-3</v>
      </c>
      <c r="R212" s="2">
        <v>8.0000000000000002E-3</v>
      </c>
      <c r="S212" s="2">
        <v>1.2999999999999999E-2</v>
      </c>
      <c r="T212" s="2">
        <v>1.6E-2</v>
      </c>
      <c r="U212" s="2">
        <v>1.9E-2</v>
      </c>
      <c r="V212" s="2">
        <v>2.3E-2</v>
      </c>
      <c r="W212" s="2">
        <v>3.5999999999999997E-2</v>
      </c>
      <c r="X212" s="2">
        <v>4.8000000000000001E-2</v>
      </c>
      <c r="Y212" s="2">
        <v>4.9000000000000002E-2</v>
      </c>
      <c r="AC212" s="83"/>
      <c r="AE212" s="2">
        <v>396</v>
      </c>
      <c r="AF212" s="2">
        <v>4.0000000000000001E-3</v>
      </c>
      <c r="AG212" s="2">
        <v>1.0999999999999999E-2</v>
      </c>
      <c r="AH212" s="2">
        <v>1.2999999999999999E-2</v>
      </c>
      <c r="AI212" s="2">
        <v>1.4999999999999999E-2</v>
      </c>
      <c r="AJ212" s="2">
        <v>1.9E-2</v>
      </c>
      <c r="AK212" s="2">
        <v>2.5000000000000001E-2</v>
      </c>
      <c r="AL212" s="2">
        <v>2.9000000000000001E-2</v>
      </c>
      <c r="AM212" s="2">
        <v>3.3000000000000002E-2</v>
      </c>
      <c r="AN212" s="2">
        <v>3.9E-2</v>
      </c>
    </row>
    <row r="213" spans="1:40" ht="15.75" customHeight="1" x14ac:dyDescent="0.25">
      <c r="A213" s="2">
        <v>397</v>
      </c>
      <c r="B213" s="2">
        <v>4.0000000000000001E-3</v>
      </c>
      <c r="C213" s="2">
        <v>1.4E-2</v>
      </c>
      <c r="D213" s="2">
        <v>1.7000000000000001E-2</v>
      </c>
      <c r="E213" s="2">
        <v>2.5999999999999999E-2</v>
      </c>
      <c r="F213" s="2">
        <v>3.5000000000000003E-2</v>
      </c>
      <c r="G213" s="2">
        <v>4.8000000000000001E-2</v>
      </c>
      <c r="H213" s="2">
        <v>5.2999999999999999E-2</v>
      </c>
      <c r="I213" s="2">
        <v>0.06</v>
      </c>
      <c r="J213" s="2">
        <v>6.9000000000000006E-2</v>
      </c>
      <c r="N213" s="83"/>
      <c r="P213" s="2">
        <v>397</v>
      </c>
      <c r="Q213" s="2">
        <v>-1E-3</v>
      </c>
      <c r="R213" s="2">
        <v>8.0000000000000002E-3</v>
      </c>
      <c r="S213" s="2">
        <v>1.2999999999999999E-2</v>
      </c>
      <c r="T213" s="2">
        <v>1.6E-2</v>
      </c>
      <c r="U213" s="2">
        <v>1.9E-2</v>
      </c>
      <c r="V213" s="2">
        <v>2.3E-2</v>
      </c>
      <c r="W213" s="2">
        <v>3.5999999999999997E-2</v>
      </c>
      <c r="X213" s="2">
        <v>4.8000000000000001E-2</v>
      </c>
      <c r="Y213" s="2">
        <v>4.9000000000000002E-2</v>
      </c>
      <c r="AC213" s="83"/>
      <c r="AE213" s="2">
        <v>397</v>
      </c>
      <c r="AF213" s="2">
        <v>4.0000000000000001E-3</v>
      </c>
      <c r="AG213" s="2">
        <v>1.0999999999999999E-2</v>
      </c>
      <c r="AH213" s="2">
        <v>1.2999999999999999E-2</v>
      </c>
      <c r="AI213" s="2">
        <v>1.4999999999999999E-2</v>
      </c>
      <c r="AJ213" s="2">
        <v>1.9E-2</v>
      </c>
      <c r="AK213" s="2">
        <v>2.5000000000000001E-2</v>
      </c>
      <c r="AL213" s="2">
        <v>2.9000000000000001E-2</v>
      </c>
      <c r="AM213" s="2">
        <v>3.3000000000000002E-2</v>
      </c>
      <c r="AN213" s="2">
        <v>3.9E-2</v>
      </c>
    </row>
    <row r="214" spans="1:40" ht="15.75" customHeight="1" x14ac:dyDescent="0.25">
      <c r="A214" s="2">
        <v>398</v>
      </c>
      <c r="B214" s="2">
        <v>4.0000000000000001E-3</v>
      </c>
      <c r="C214" s="2">
        <v>1.4E-2</v>
      </c>
      <c r="D214" s="2">
        <v>1.7000000000000001E-2</v>
      </c>
      <c r="E214" s="2">
        <v>2.5999999999999999E-2</v>
      </c>
      <c r="F214" s="2">
        <v>3.5000000000000003E-2</v>
      </c>
      <c r="G214" s="2">
        <v>4.8000000000000001E-2</v>
      </c>
      <c r="H214" s="2">
        <v>5.1999999999999998E-2</v>
      </c>
      <c r="I214" s="2">
        <v>0.06</v>
      </c>
      <c r="J214" s="2">
        <v>6.9000000000000006E-2</v>
      </c>
      <c r="N214" s="83"/>
      <c r="P214" s="2">
        <v>398</v>
      </c>
      <c r="Q214" s="2">
        <v>-1E-3</v>
      </c>
      <c r="R214" s="2">
        <v>8.0000000000000002E-3</v>
      </c>
      <c r="S214" s="2">
        <v>1.2999999999999999E-2</v>
      </c>
      <c r="T214" s="2">
        <v>1.4999999999999999E-2</v>
      </c>
      <c r="U214" s="2">
        <v>1.9E-2</v>
      </c>
      <c r="V214" s="2">
        <v>2.3E-2</v>
      </c>
      <c r="W214" s="2">
        <v>3.5999999999999997E-2</v>
      </c>
      <c r="X214" s="2">
        <v>4.8000000000000001E-2</v>
      </c>
      <c r="Y214" s="2">
        <v>4.9000000000000002E-2</v>
      </c>
      <c r="AC214" s="83"/>
      <c r="AE214" s="2">
        <v>398</v>
      </c>
      <c r="AF214" s="2">
        <v>4.0000000000000001E-3</v>
      </c>
      <c r="AG214" s="2">
        <v>0.01</v>
      </c>
      <c r="AH214" s="2">
        <v>1.2999999999999999E-2</v>
      </c>
      <c r="AI214" s="2">
        <v>1.4999999999999999E-2</v>
      </c>
      <c r="AJ214" s="2">
        <v>1.9E-2</v>
      </c>
      <c r="AK214" s="2">
        <v>2.5000000000000001E-2</v>
      </c>
      <c r="AL214" s="2">
        <v>2.9000000000000001E-2</v>
      </c>
      <c r="AM214" s="2">
        <v>3.3000000000000002E-2</v>
      </c>
      <c r="AN214" s="2">
        <v>3.9E-2</v>
      </c>
    </row>
    <row r="215" spans="1:40" ht="15.75" customHeight="1" x14ac:dyDescent="0.25">
      <c r="A215" s="2">
        <v>399</v>
      </c>
      <c r="B215" s="2">
        <v>4.0000000000000001E-3</v>
      </c>
      <c r="C215" s="2">
        <v>1.4E-2</v>
      </c>
      <c r="D215" s="2">
        <v>1.7000000000000001E-2</v>
      </c>
      <c r="E215" s="2">
        <v>2.5000000000000001E-2</v>
      </c>
      <c r="F215" s="2">
        <v>3.5000000000000003E-2</v>
      </c>
      <c r="G215" s="2">
        <v>4.8000000000000001E-2</v>
      </c>
      <c r="H215" s="2">
        <v>5.1999999999999998E-2</v>
      </c>
      <c r="I215" s="2">
        <v>5.8999999999999997E-2</v>
      </c>
      <c r="J215" s="2">
        <v>6.9000000000000006E-2</v>
      </c>
      <c r="N215" s="83"/>
      <c r="P215" s="2">
        <v>399</v>
      </c>
      <c r="Q215" s="2">
        <v>-1E-3</v>
      </c>
      <c r="R215" s="2">
        <v>8.0000000000000002E-3</v>
      </c>
      <c r="S215" s="2">
        <v>1.2E-2</v>
      </c>
      <c r="T215" s="2">
        <v>1.4999999999999999E-2</v>
      </c>
      <c r="U215" s="2">
        <v>1.9E-2</v>
      </c>
      <c r="V215" s="2">
        <v>2.3E-2</v>
      </c>
      <c r="W215" s="2">
        <v>3.5999999999999997E-2</v>
      </c>
      <c r="X215" s="2">
        <v>4.8000000000000001E-2</v>
      </c>
      <c r="Y215" s="2">
        <v>4.9000000000000002E-2</v>
      </c>
      <c r="AC215" s="83"/>
      <c r="AE215" s="2">
        <v>399</v>
      </c>
      <c r="AF215" s="2">
        <v>3.0000000000000001E-3</v>
      </c>
      <c r="AG215" s="2">
        <v>0.01</v>
      </c>
      <c r="AH215" s="2">
        <v>1.2999999999999999E-2</v>
      </c>
      <c r="AI215" s="2">
        <v>1.4E-2</v>
      </c>
      <c r="AJ215" s="2">
        <v>1.7999999999999999E-2</v>
      </c>
      <c r="AK215" s="2">
        <v>2.5000000000000001E-2</v>
      </c>
      <c r="AL215" s="2">
        <v>2.8000000000000001E-2</v>
      </c>
      <c r="AM215" s="2">
        <v>3.3000000000000002E-2</v>
      </c>
      <c r="AN215" s="2">
        <v>3.7999999999999999E-2</v>
      </c>
    </row>
    <row r="216" spans="1:40" ht="15.75" customHeight="1" x14ac:dyDescent="0.25">
      <c r="A216" s="2">
        <v>400</v>
      </c>
      <c r="B216" s="2">
        <v>4.0000000000000001E-3</v>
      </c>
      <c r="C216" s="2">
        <v>1.4E-2</v>
      </c>
      <c r="D216" s="2">
        <v>1.6E-2</v>
      </c>
      <c r="E216" s="2">
        <v>2.5000000000000001E-2</v>
      </c>
      <c r="F216" s="2">
        <v>3.5000000000000003E-2</v>
      </c>
      <c r="G216" s="2">
        <v>4.8000000000000001E-2</v>
      </c>
      <c r="H216" s="2">
        <v>5.1999999999999998E-2</v>
      </c>
      <c r="I216" s="2">
        <v>5.8999999999999997E-2</v>
      </c>
      <c r="J216" s="2">
        <v>6.9000000000000006E-2</v>
      </c>
      <c r="N216" s="83"/>
      <c r="P216" s="2">
        <v>400</v>
      </c>
      <c r="Q216" s="2">
        <v>-1E-3</v>
      </c>
      <c r="R216" s="2">
        <v>8.0000000000000002E-3</v>
      </c>
      <c r="S216" s="2">
        <v>1.2E-2</v>
      </c>
      <c r="T216" s="2">
        <v>1.4999999999999999E-2</v>
      </c>
      <c r="U216" s="2">
        <v>1.7999999999999999E-2</v>
      </c>
      <c r="V216" s="2">
        <v>2.3E-2</v>
      </c>
      <c r="W216" s="2">
        <v>3.5000000000000003E-2</v>
      </c>
      <c r="X216" s="2">
        <v>4.8000000000000001E-2</v>
      </c>
      <c r="Y216" s="2">
        <v>4.9000000000000002E-2</v>
      </c>
      <c r="AC216" s="83"/>
      <c r="AE216" s="2">
        <v>400</v>
      </c>
      <c r="AF216" s="2">
        <v>4.0000000000000001E-3</v>
      </c>
      <c r="AG216" s="2">
        <v>0.01</v>
      </c>
      <c r="AH216" s="2">
        <v>1.2999999999999999E-2</v>
      </c>
      <c r="AI216" s="2">
        <v>1.4E-2</v>
      </c>
      <c r="AJ216" s="2">
        <v>1.7999999999999999E-2</v>
      </c>
      <c r="AK216" s="2">
        <v>2.5000000000000001E-2</v>
      </c>
      <c r="AL216" s="2">
        <v>2.8000000000000001E-2</v>
      </c>
      <c r="AM216" s="2">
        <v>3.3000000000000002E-2</v>
      </c>
      <c r="AN216" s="2">
        <v>3.7999999999999999E-2</v>
      </c>
    </row>
    <row r="217" spans="1:40" ht="15.75" customHeight="1" x14ac:dyDescent="0.25">
      <c r="N217" s="83"/>
      <c r="AC217" s="83"/>
    </row>
    <row r="218" spans="1:40" ht="15.75" customHeight="1" x14ac:dyDescent="0.25">
      <c r="N218" s="83"/>
      <c r="AC218" s="83"/>
    </row>
    <row r="219" spans="1:40" ht="15.75" customHeight="1" x14ac:dyDescent="0.25">
      <c r="N219" s="83"/>
      <c r="AC219" s="83"/>
    </row>
    <row r="220" spans="1:40" ht="15.75" customHeight="1" x14ac:dyDescent="0.25">
      <c r="N220" s="83"/>
      <c r="AC220" s="83"/>
    </row>
    <row r="221" spans="1:40" ht="15.75" customHeight="1" x14ac:dyDescent="0.25">
      <c r="N221" s="83"/>
      <c r="AC221" s="83"/>
    </row>
    <row r="222" spans="1:40" ht="15.75" customHeight="1" x14ac:dyDescent="0.25">
      <c r="N222" s="83"/>
      <c r="AC222" s="83"/>
    </row>
    <row r="223" spans="1:40" ht="15.75" customHeight="1" x14ac:dyDescent="0.25">
      <c r="N223" s="83"/>
      <c r="AC223" s="83"/>
    </row>
    <row r="224" spans="1:40" ht="15.75" customHeight="1" x14ac:dyDescent="0.25">
      <c r="N224" s="83"/>
      <c r="AC224" s="83"/>
    </row>
    <row r="225" spans="14:29" ht="15.75" customHeight="1" x14ac:dyDescent="0.25">
      <c r="N225" s="83"/>
      <c r="AC225" s="83"/>
    </row>
    <row r="226" spans="14:29" ht="15.75" customHeight="1" x14ac:dyDescent="0.25">
      <c r="N226" s="83"/>
      <c r="AC226" s="83"/>
    </row>
    <row r="227" spans="14:29" ht="15.75" customHeight="1" x14ac:dyDescent="0.25">
      <c r="N227" s="83"/>
      <c r="AC227" s="83"/>
    </row>
    <row r="228" spans="14:29" ht="15.75" customHeight="1" x14ac:dyDescent="0.25">
      <c r="N228" s="83"/>
      <c r="AC228" s="83"/>
    </row>
    <row r="229" spans="14:29" ht="15.75" customHeight="1" x14ac:dyDescent="0.25">
      <c r="N229" s="83"/>
      <c r="AC229" s="83"/>
    </row>
    <row r="230" spans="14:29" ht="15.75" customHeight="1" x14ac:dyDescent="0.25">
      <c r="N230" s="83"/>
      <c r="AC230" s="83"/>
    </row>
    <row r="231" spans="14:29" ht="15.75" customHeight="1" x14ac:dyDescent="0.25">
      <c r="N231" s="83"/>
      <c r="AC231" s="83"/>
    </row>
    <row r="232" spans="14:29" ht="15.75" customHeight="1" x14ac:dyDescent="0.25">
      <c r="N232" s="83"/>
      <c r="AC232" s="83"/>
    </row>
    <row r="233" spans="14:29" ht="15.75" customHeight="1" x14ac:dyDescent="0.25">
      <c r="N233" s="83"/>
      <c r="AC233" s="83"/>
    </row>
    <row r="234" spans="14:29" ht="15.75" customHeight="1" x14ac:dyDescent="0.25">
      <c r="N234" s="83"/>
      <c r="AC234" s="83"/>
    </row>
    <row r="235" spans="14:29" ht="15.75" customHeight="1" x14ac:dyDescent="0.25">
      <c r="N235" s="83"/>
      <c r="AC235" s="83"/>
    </row>
    <row r="236" spans="14:29" ht="15.75" customHeight="1" x14ac:dyDescent="0.25">
      <c r="N236" s="83"/>
      <c r="AC236" s="83"/>
    </row>
    <row r="237" spans="14:29" ht="15.75" customHeight="1" x14ac:dyDescent="0.25">
      <c r="N237" s="83"/>
      <c r="AC237" s="83"/>
    </row>
    <row r="238" spans="14:29" ht="15.75" customHeight="1" x14ac:dyDescent="0.25">
      <c r="N238" s="83"/>
      <c r="AC238" s="83"/>
    </row>
    <row r="239" spans="14:29" ht="15.75" customHeight="1" x14ac:dyDescent="0.25">
      <c r="N239" s="83"/>
      <c r="AC239" s="83"/>
    </row>
    <row r="240" spans="14:29" ht="15.75" customHeight="1" x14ac:dyDescent="0.25">
      <c r="N240" s="83"/>
      <c r="AC240" s="83"/>
    </row>
    <row r="241" spans="14:29" ht="15.75" customHeight="1" x14ac:dyDescent="0.25">
      <c r="N241" s="83"/>
      <c r="AC241" s="83"/>
    </row>
    <row r="242" spans="14:29" ht="15.75" customHeight="1" x14ac:dyDescent="0.25">
      <c r="N242" s="83"/>
      <c r="AC242" s="83"/>
    </row>
    <row r="243" spans="14:29" ht="15.75" customHeight="1" x14ac:dyDescent="0.25">
      <c r="N243" s="83"/>
      <c r="AC243" s="83"/>
    </row>
    <row r="244" spans="14:29" ht="15.75" customHeight="1" x14ac:dyDescent="0.25">
      <c r="N244" s="83"/>
      <c r="AC244" s="83"/>
    </row>
    <row r="245" spans="14:29" ht="15.75" customHeight="1" x14ac:dyDescent="0.25">
      <c r="N245" s="83"/>
      <c r="AC245" s="83"/>
    </row>
    <row r="246" spans="14:29" ht="15.75" customHeight="1" x14ac:dyDescent="0.25">
      <c r="N246" s="83"/>
      <c r="AC246" s="83"/>
    </row>
    <row r="247" spans="14:29" ht="15.75" customHeight="1" x14ac:dyDescent="0.25">
      <c r="N247" s="83"/>
      <c r="AC247" s="83"/>
    </row>
    <row r="248" spans="14:29" ht="15.75" customHeight="1" x14ac:dyDescent="0.25">
      <c r="N248" s="83"/>
      <c r="AC248" s="83"/>
    </row>
    <row r="249" spans="14:29" ht="15.75" customHeight="1" x14ac:dyDescent="0.25">
      <c r="N249" s="83"/>
      <c r="AC249" s="83"/>
    </row>
    <row r="250" spans="14:29" ht="15.75" customHeight="1" x14ac:dyDescent="0.25">
      <c r="N250" s="83"/>
      <c r="AC250" s="83"/>
    </row>
    <row r="251" spans="14:29" ht="15.75" customHeight="1" x14ac:dyDescent="0.25">
      <c r="N251" s="83"/>
      <c r="AC251" s="83"/>
    </row>
    <row r="252" spans="14:29" ht="15.75" customHeight="1" x14ac:dyDescent="0.25">
      <c r="N252" s="83"/>
      <c r="AC252" s="83"/>
    </row>
    <row r="253" spans="14:29" ht="15.75" customHeight="1" x14ac:dyDescent="0.25">
      <c r="N253" s="83"/>
      <c r="AC253" s="83"/>
    </row>
    <row r="254" spans="14:29" ht="15.75" customHeight="1" x14ac:dyDescent="0.25">
      <c r="N254" s="83"/>
      <c r="AC254" s="83"/>
    </row>
    <row r="255" spans="14:29" ht="15.75" customHeight="1" x14ac:dyDescent="0.25">
      <c r="N255" s="83"/>
      <c r="AC255" s="83"/>
    </row>
    <row r="256" spans="14:29" ht="15.75" customHeight="1" x14ac:dyDescent="0.25">
      <c r="N256" s="83"/>
      <c r="AC256" s="83"/>
    </row>
    <row r="257" spans="14:29" ht="15.75" customHeight="1" x14ac:dyDescent="0.25">
      <c r="N257" s="83"/>
      <c r="AC257" s="83"/>
    </row>
    <row r="258" spans="14:29" ht="15.75" customHeight="1" x14ac:dyDescent="0.25">
      <c r="N258" s="83"/>
      <c r="AC258" s="83"/>
    </row>
    <row r="259" spans="14:29" ht="15.75" customHeight="1" x14ac:dyDescent="0.25">
      <c r="N259" s="83"/>
      <c r="AC259" s="83"/>
    </row>
    <row r="260" spans="14:29" ht="15.75" customHeight="1" x14ac:dyDescent="0.25">
      <c r="N260" s="83"/>
      <c r="AC260" s="83"/>
    </row>
    <row r="261" spans="14:29" ht="15.75" customHeight="1" x14ac:dyDescent="0.25">
      <c r="N261" s="83"/>
      <c r="AC261" s="83"/>
    </row>
    <row r="262" spans="14:29" ht="15.75" customHeight="1" x14ac:dyDescent="0.25">
      <c r="N262" s="83"/>
      <c r="AC262" s="83"/>
    </row>
    <row r="263" spans="14:29" ht="15.75" customHeight="1" x14ac:dyDescent="0.25">
      <c r="N263" s="83"/>
      <c r="AC263" s="83"/>
    </row>
    <row r="264" spans="14:29" ht="15.75" customHeight="1" x14ac:dyDescent="0.25">
      <c r="N264" s="83"/>
      <c r="AC264" s="83"/>
    </row>
    <row r="265" spans="14:29" ht="15.75" customHeight="1" x14ac:dyDescent="0.25">
      <c r="N265" s="83"/>
      <c r="AC265" s="83"/>
    </row>
    <row r="266" spans="14:29" ht="15.75" customHeight="1" x14ac:dyDescent="0.25">
      <c r="N266" s="83"/>
      <c r="AC266" s="83"/>
    </row>
    <row r="267" spans="14:29" ht="15.75" customHeight="1" x14ac:dyDescent="0.25">
      <c r="N267" s="83"/>
      <c r="AC267" s="83"/>
    </row>
    <row r="268" spans="14:29" ht="15.75" customHeight="1" x14ac:dyDescent="0.25">
      <c r="N268" s="83"/>
      <c r="AC268" s="83"/>
    </row>
    <row r="269" spans="14:29" ht="15.75" customHeight="1" x14ac:dyDescent="0.25">
      <c r="N269" s="83"/>
      <c r="AC269" s="83"/>
    </row>
    <row r="270" spans="14:29" ht="15.75" customHeight="1" x14ac:dyDescent="0.25">
      <c r="N270" s="83"/>
      <c r="AC270" s="83"/>
    </row>
    <row r="271" spans="14:29" ht="15.75" customHeight="1" x14ac:dyDescent="0.25">
      <c r="N271" s="83"/>
      <c r="AC271" s="83"/>
    </row>
    <row r="272" spans="14:29" ht="15.75" customHeight="1" x14ac:dyDescent="0.25">
      <c r="N272" s="83"/>
      <c r="AC272" s="83"/>
    </row>
    <row r="273" spans="14:29" ht="15.75" customHeight="1" x14ac:dyDescent="0.25">
      <c r="N273" s="83"/>
      <c r="AC273" s="83"/>
    </row>
    <row r="274" spans="14:29" ht="15.75" customHeight="1" x14ac:dyDescent="0.25">
      <c r="N274" s="83"/>
      <c r="AC274" s="83"/>
    </row>
    <row r="275" spans="14:29" ht="15.75" customHeight="1" x14ac:dyDescent="0.25">
      <c r="N275" s="83"/>
      <c r="AC275" s="83"/>
    </row>
    <row r="276" spans="14:29" ht="15.75" customHeight="1" x14ac:dyDescent="0.25">
      <c r="N276" s="83"/>
      <c r="AC276" s="83"/>
    </row>
    <row r="277" spans="14:29" ht="15.75" customHeight="1" x14ac:dyDescent="0.25">
      <c r="N277" s="83"/>
      <c r="AC277" s="83"/>
    </row>
    <row r="278" spans="14:29" ht="15.75" customHeight="1" x14ac:dyDescent="0.25">
      <c r="N278" s="83"/>
      <c r="AC278" s="83"/>
    </row>
    <row r="279" spans="14:29" ht="15.75" customHeight="1" x14ac:dyDescent="0.25">
      <c r="N279" s="83"/>
      <c r="AC279" s="83"/>
    </row>
    <row r="280" spans="14:29" ht="15.75" customHeight="1" x14ac:dyDescent="0.25">
      <c r="N280" s="83"/>
      <c r="AC280" s="83"/>
    </row>
    <row r="281" spans="14:29" ht="15.75" customHeight="1" x14ac:dyDescent="0.25">
      <c r="N281" s="83"/>
      <c r="AC281" s="83"/>
    </row>
    <row r="282" spans="14:29" ht="15.75" customHeight="1" x14ac:dyDescent="0.25">
      <c r="N282" s="83"/>
      <c r="AC282" s="83"/>
    </row>
    <row r="283" spans="14:29" ht="15.75" customHeight="1" x14ac:dyDescent="0.25">
      <c r="N283" s="83"/>
      <c r="AC283" s="83"/>
    </row>
    <row r="284" spans="14:29" ht="15.75" customHeight="1" x14ac:dyDescent="0.25">
      <c r="N284" s="83"/>
      <c r="AC284" s="83"/>
    </row>
    <row r="285" spans="14:29" ht="15.75" customHeight="1" x14ac:dyDescent="0.25">
      <c r="N285" s="83"/>
      <c r="AC285" s="83"/>
    </row>
    <row r="286" spans="14:29" ht="15.75" customHeight="1" x14ac:dyDescent="0.25">
      <c r="N286" s="83"/>
      <c r="AC286" s="83"/>
    </row>
    <row r="287" spans="14:29" ht="15.75" customHeight="1" x14ac:dyDescent="0.25">
      <c r="N287" s="83"/>
      <c r="AC287" s="83"/>
    </row>
    <row r="288" spans="14:29" ht="15.75" customHeight="1" x14ac:dyDescent="0.25">
      <c r="N288" s="83"/>
      <c r="AC288" s="83"/>
    </row>
    <row r="289" spans="14:29" ht="15.75" customHeight="1" x14ac:dyDescent="0.25">
      <c r="N289" s="83"/>
      <c r="AC289" s="83"/>
    </row>
    <row r="290" spans="14:29" ht="15.75" customHeight="1" x14ac:dyDescent="0.25">
      <c r="N290" s="83"/>
      <c r="AC290" s="83"/>
    </row>
    <row r="291" spans="14:29" ht="15.75" customHeight="1" x14ac:dyDescent="0.25">
      <c r="N291" s="83"/>
      <c r="AC291" s="83"/>
    </row>
    <row r="292" spans="14:29" ht="15.75" customHeight="1" x14ac:dyDescent="0.25">
      <c r="N292" s="83"/>
      <c r="AC292" s="83"/>
    </row>
    <row r="293" spans="14:29" ht="15.75" customHeight="1" x14ac:dyDescent="0.25">
      <c r="N293" s="83"/>
      <c r="AC293" s="83"/>
    </row>
    <row r="294" spans="14:29" ht="15.75" customHeight="1" x14ac:dyDescent="0.25">
      <c r="N294" s="83"/>
      <c r="AC294" s="83"/>
    </row>
    <row r="295" spans="14:29" ht="15.75" customHeight="1" x14ac:dyDescent="0.25">
      <c r="N295" s="83"/>
      <c r="AC295" s="83"/>
    </row>
    <row r="296" spans="14:29" ht="15.75" customHeight="1" x14ac:dyDescent="0.25">
      <c r="N296" s="83"/>
      <c r="AC296" s="83"/>
    </row>
    <row r="297" spans="14:29" ht="15.75" customHeight="1" x14ac:dyDescent="0.25">
      <c r="N297" s="83"/>
      <c r="AC297" s="83"/>
    </row>
    <row r="298" spans="14:29" ht="15.75" customHeight="1" x14ac:dyDescent="0.25">
      <c r="N298" s="83"/>
      <c r="AC298" s="83"/>
    </row>
    <row r="299" spans="14:29" ht="15.75" customHeight="1" x14ac:dyDescent="0.25">
      <c r="N299" s="83"/>
      <c r="AC299" s="83"/>
    </row>
    <row r="300" spans="14:29" ht="15.75" customHeight="1" x14ac:dyDescent="0.25">
      <c r="N300" s="83"/>
      <c r="AC300" s="83"/>
    </row>
    <row r="301" spans="14:29" ht="15.75" customHeight="1" x14ac:dyDescent="0.25">
      <c r="N301" s="83"/>
      <c r="AC301" s="83"/>
    </row>
    <row r="302" spans="14:29" ht="15.75" customHeight="1" x14ac:dyDescent="0.25">
      <c r="N302" s="83"/>
      <c r="AC302" s="83"/>
    </row>
    <row r="303" spans="14:29" ht="15.75" customHeight="1" x14ac:dyDescent="0.25">
      <c r="N303" s="83"/>
      <c r="AC303" s="83"/>
    </row>
    <row r="304" spans="14:29" ht="15.75" customHeight="1" x14ac:dyDescent="0.25">
      <c r="N304" s="83"/>
      <c r="AC304" s="83"/>
    </row>
    <row r="305" spans="14:29" ht="15.75" customHeight="1" x14ac:dyDescent="0.25">
      <c r="N305" s="83"/>
      <c r="AC305" s="83"/>
    </row>
    <row r="306" spans="14:29" ht="15.75" customHeight="1" x14ac:dyDescent="0.25">
      <c r="N306" s="83"/>
      <c r="AC306" s="83"/>
    </row>
    <row r="307" spans="14:29" ht="15.75" customHeight="1" x14ac:dyDescent="0.25">
      <c r="N307" s="83"/>
      <c r="AC307" s="83"/>
    </row>
    <row r="308" spans="14:29" ht="15.75" customHeight="1" x14ac:dyDescent="0.25">
      <c r="N308" s="83"/>
      <c r="AC308" s="83"/>
    </row>
    <row r="309" spans="14:29" ht="15.75" customHeight="1" x14ac:dyDescent="0.25">
      <c r="N309" s="83"/>
      <c r="AC309" s="83"/>
    </row>
    <row r="310" spans="14:29" ht="15.75" customHeight="1" x14ac:dyDescent="0.25">
      <c r="N310" s="83"/>
      <c r="AC310" s="83"/>
    </row>
    <row r="311" spans="14:29" ht="15.75" customHeight="1" x14ac:dyDescent="0.25">
      <c r="N311" s="83"/>
      <c r="AC311" s="83"/>
    </row>
    <row r="312" spans="14:29" ht="15.75" customHeight="1" x14ac:dyDescent="0.25">
      <c r="N312" s="83"/>
      <c r="AC312" s="83"/>
    </row>
    <row r="313" spans="14:29" ht="15.75" customHeight="1" x14ac:dyDescent="0.25">
      <c r="N313" s="83"/>
      <c r="AC313" s="83"/>
    </row>
    <row r="314" spans="14:29" ht="15.75" customHeight="1" x14ac:dyDescent="0.25">
      <c r="N314" s="83"/>
      <c r="AC314" s="83"/>
    </row>
    <row r="315" spans="14:29" ht="15.75" customHeight="1" x14ac:dyDescent="0.25">
      <c r="N315" s="83"/>
      <c r="AC315" s="83"/>
    </row>
    <row r="316" spans="14:29" ht="15.75" customHeight="1" x14ac:dyDescent="0.25">
      <c r="N316" s="83"/>
      <c r="AC316" s="83"/>
    </row>
    <row r="317" spans="14:29" ht="15.75" customHeight="1" x14ac:dyDescent="0.25">
      <c r="N317" s="83"/>
      <c r="AC317" s="83"/>
    </row>
    <row r="318" spans="14:29" ht="15.75" customHeight="1" x14ac:dyDescent="0.25">
      <c r="N318" s="83"/>
      <c r="AC318" s="83"/>
    </row>
    <row r="319" spans="14:29" ht="15.75" customHeight="1" x14ac:dyDescent="0.25">
      <c r="N319" s="83"/>
      <c r="AC319" s="83"/>
    </row>
    <row r="320" spans="14:29" ht="15.75" customHeight="1" x14ac:dyDescent="0.25">
      <c r="N320" s="83"/>
      <c r="AC320" s="83"/>
    </row>
    <row r="321" spans="14:29" ht="15.75" customHeight="1" x14ac:dyDescent="0.25">
      <c r="N321" s="83"/>
      <c r="AC321" s="83"/>
    </row>
    <row r="322" spans="14:29" ht="15.75" customHeight="1" x14ac:dyDescent="0.25">
      <c r="N322" s="83"/>
      <c r="AC322" s="83"/>
    </row>
    <row r="323" spans="14:29" ht="15.75" customHeight="1" x14ac:dyDescent="0.25">
      <c r="N323" s="83"/>
      <c r="AC323" s="83"/>
    </row>
    <row r="324" spans="14:29" ht="15.75" customHeight="1" x14ac:dyDescent="0.25">
      <c r="N324" s="83"/>
      <c r="AC324" s="83"/>
    </row>
    <row r="325" spans="14:29" ht="15.75" customHeight="1" x14ac:dyDescent="0.25">
      <c r="N325" s="83"/>
      <c r="AC325" s="83"/>
    </row>
    <row r="326" spans="14:29" ht="15.75" customHeight="1" x14ac:dyDescent="0.25">
      <c r="N326" s="83"/>
      <c r="AC326" s="83"/>
    </row>
    <row r="327" spans="14:29" ht="15.75" customHeight="1" x14ac:dyDescent="0.25">
      <c r="N327" s="83"/>
      <c r="AC327" s="83"/>
    </row>
    <row r="328" spans="14:29" ht="15.75" customHeight="1" x14ac:dyDescent="0.25">
      <c r="N328" s="83"/>
      <c r="AC328" s="83"/>
    </row>
    <row r="329" spans="14:29" ht="15.75" customHeight="1" x14ac:dyDescent="0.25">
      <c r="N329" s="83"/>
      <c r="AC329" s="83"/>
    </row>
    <row r="330" spans="14:29" ht="15.75" customHeight="1" x14ac:dyDescent="0.25">
      <c r="N330" s="83"/>
      <c r="AC330" s="83"/>
    </row>
    <row r="331" spans="14:29" ht="15.75" customHeight="1" x14ac:dyDescent="0.25">
      <c r="N331" s="83"/>
      <c r="AC331" s="83"/>
    </row>
    <row r="332" spans="14:29" ht="15.75" customHeight="1" x14ac:dyDescent="0.25">
      <c r="N332" s="83"/>
      <c r="AC332" s="83"/>
    </row>
    <row r="333" spans="14:29" ht="15.75" customHeight="1" x14ac:dyDescent="0.25">
      <c r="N333" s="83"/>
      <c r="AC333" s="83"/>
    </row>
    <row r="334" spans="14:29" ht="15.75" customHeight="1" x14ac:dyDescent="0.25">
      <c r="N334" s="83"/>
      <c r="AC334" s="83"/>
    </row>
    <row r="335" spans="14:29" ht="15.75" customHeight="1" x14ac:dyDescent="0.25">
      <c r="N335" s="83"/>
      <c r="AC335" s="83"/>
    </row>
    <row r="336" spans="14:29" ht="15.75" customHeight="1" x14ac:dyDescent="0.25">
      <c r="N336" s="83"/>
      <c r="AC336" s="83"/>
    </row>
    <row r="337" spans="14:29" ht="15.75" customHeight="1" x14ac:dyDescent="0.25">
      <c r="N337" s="83"/>
      <c r="AC337" s="83"/>
    </row>
    <row r="338" spans="14:29" ht="15.75" customHeight="1" x14ac:dyDescent="0.25">
      <c r="N338" s="83"/>
      <c r="AC338" s="83"/>
    </row>
    <row r="339" spans="14:29" ht="15.75" customHeight="1" x14ac:dyDescent="0.25">
      <c r="N339" s="83"/>
      <c r="AC339" s="83"/>
    </row>
    <row r="340" spans="14:29" ht="15.75" customHeight="1" x14ac:dyDescent="0.25">
      <c r="N340" s="83"/>
      <c r="AC340" s="83"/>
    </row>
    <row r="341" spans="14:29" ht="15.75" customHeight="1" x14ac:dyDescent="0.25">
      <c r="N341" s="83"/>
      <c r="AC341" s="83"/>
    </row>
    <row r="342" spans="14:29" ht="15.75" customHeight="1" x14ac:dyDescent="0.25">
      <c r="N342" s="83"/>
      <c r="AC342" s="83"/>
    </row>
    <row r="343" spans="14:29" ht="15.75" customHeight="1" x14ac:dyDescent="0.25">
      <c r="N343" s="83"/>
      <c r="AC343" s="83"/>
    </row>
    <row r="344" spans="14:29" ht="15.75" customHeight="1" x14ac:dyDescent="0.25">
      <c r="N344" s="83"/>
      <c r="AC344" s="83"/>
    </row>
    <row r="345" spans="14:29" ht="15.75" customHeight="1" x14ac:dyDescent="0.25">
      <c r="N345" s="83"/>
      <c r="AC345" s="83"/>
    </row>
    <row r="346" spans="14:29" ht="15.75" customHeight="1" x14ac:dyDescent="0.25">
      <c r="N346" s="83"/>
      <c r="AC346" s="83"/>
    </row>
    <row r="347" spans="14:29" ht="15.75" customHeight="1" x14ac:dyDescent="0.25">
      <c r="N347" s="83"/>
      <c r="AC347" s="83"/>
    </row>
    <row r="348" spans="14:29" ht="15.75" customHeight="1" x14ac:dyDescent="0.25">
      <c r="N348" s="83"/>
      <c r="AC348" s="83"/>
    </row>
    <row r="349" spans="14:29" ht="15.75" customHeight="1" x14ac:dyDescent="0.25">
      <c r="N349" s="83"/>
      <c r="AC349" s="83"/>
    </row>
    <row r="350" spans="14:29" ht="15.75" customHeight="1" x14ac:dyDescent="0.25">
      <c r="N350" s="83"/>
      <c r="AC350" s="83"/>
    </row>
    <row r="351" spans="14:29" ht="15.75" customHeight="1" x14ac:dyDescent="0.25">
      <c r="N351" s="83"/>
      <c r="AC351" s="83"/>
    </row>
    <row r="352" spans="14:29" ht="15.75" customHeight="1" x14ac:dyDescent="0.25">
      <c r="N352" s="83"/>
      <c r="AC352" s="83"/>
    </row>
    <row r="353" spans="14:29" ht="15.75" customHeight="1" x14ac:dyDescent="0.25">
      <c r="N353" s="83"/>
      <c r="AC353" s="83"/>
    </row>
    <row r="354" spans="14:29" ht="15.75" customHeight="1" x14ac:dyDescent="0.25">
      <c r="N354" s="83"/>
      <c r="AC354" s="83"/>
    </row>
    <row r="355" spans="14:29" ht="15.75" customHeight="1" x14ac:dyDescent="0.25">
      <c r="N355" s="83"/>
      <c r="AC355" s="83"/>
    </row>
    <row r="356" spans="14:29" ht="15.75" customHeight="1" x14ac:dyDescent="0.25">
      <c r="N356" s="83"/>
      <c r="AC356" s="83"/>
    </row>
    <row r="357" spans="14:29" ht="15.75" customHeight="1" x14ac:dyDescent="0.25">
      <c r="N357" s="83"/>
      <c r="AC357" s="83"/>
    </row>
    <row r="358" spans="14:29" ht="15.75" customHeight="1" x14ac:dyDescent="0.25">
      <c r="N358" s="83"/>
      <c r="AC358" s="83"/>
    </row>
    <row r="359" spans="14:29" ht="15.75" customHeight="1" x14ac:dyDescent="0.25">
      <c r="N359" s="83"/>
      <c r="AC359" s="83"/>
    </row>
    <row r="360" spans="14:29" ht="15.75" customHeight="1" x14ac:dyDescent="0.25">
      <c r="N360" s="83"/>
      <c r="AC360" s="83"/>
    </row>
    <row r="361" spans="14:29" ht="15.75" customHeight="1" x14ac:dyDescent="0.25">
      <c r="N361" s="83"/>
      <c r="AC361" s="83"/>
    </row>
    <row r="362" spans="14:29" ht="15.75" customHeight="1" x14ac:dyDescent="0.25">
      <c r="N362" s="83"/>
      <c r="AC362" s="83"/>
    </row>
    <row r="363" spans="14:29" ht="15.75" customHeight="1" x14ac:dyDescent="0.25">
      <c r="N363" s="83"/>
      <c r="AC363" s="83"/>
    </row>
    <row r="364" spans="14:29" ht="15.75" customHeight="1" x14ac:dyDescent="0.25">
      <c r="N364" s="83"/>
      <c r="AC364" s="83"/>
    </row>
    <row r="365" spans="14:29" ht="15.75" customHeight="1" x14ac:dyDescent="0.25">
      <c r="N365" s="83"/>
      <c r="AC365" s="83"/>
    </row>
    <row r="366" spans="14:29" ht="15.75" customHeight="1" x14ac:dyDescent="0.25">
      <c r="N366" s="83"/>
      <c r="AC366" s="83"/>
    </row>
    <row r="367" spans="14:29" ht="15.75" customHeight="1" x14ac:dyDescent="0.25">
      <c r="N367" s="83"/>
      <c r="AC367" s="83"/>
    </row>
    <row r="368" spans="14:29" ht="15.75" customHeight="1" x14ac:dyDescent="0.25">
      <c r="N368" s="83"/>
      <c r="AC368" s="83"/>
    </row>
    <row r="369" spans="14:29" ht="15.75" customHeight="1" x14ac:dyDescent="0.25">
      <c r="N369" s="83"/>
      <c r="AC369" s="83"/>
    </row>
    <row r="370" spans="14:29" ht="15.75" customHeight="1" x14ac:dyDescent="0.25">
      <c r="N370" s="83"/>
      <c r="AC370" s="83"/>
    </row>
    <row r="371" spans="14:29" ht="15.75" customHeight="1" x14ac:dyDescent="0.25">
      <c r="N371" s="83"/>
      <c r="AC371" s="83"/>
    </row>
    <row r="372" spans="14:29" ht="15.75" customHeight="1" x14ac:dyDescent="0.25">
      <c r="N372" s="83"/>
      <c r="AC372" s="83"/>
    </row>
    <row r="373" spans="14:29" ht="15.75" customHeight="1" x14ac:dyDescent="0.25">
      <c r="N373" s="83"/>
      <c r="AC373" s="83"/>
    </row>
    <row r="374" spans="14:29" ht="15.75" customHeight="1" x14ac:dyDescent="0.25">
      <c r="N374" s="83"/>
      <c r="AC374" s="83"/>
    </row>
    <row r="375" spans="14:29" ht="15.75" customHeight="1" x14ac:dyDescent="0.25">
      <c r="N375" s="83"/>
      <c r="AC375" s="83"/>
    </row>
    <row r="376" spans="14:29" ht="15.75" customHeight="1" x14ac:dyDescent="0.25">
      <c r="N376" s="83"/>
      <c r="AC376" s="83"/>
    </row>
    <row r="377" spans="14:29" ht="15.75" customHeight="1" x14ac:dyDescent="0.25">
      <c r="N377" s="83"/>
      <c r="AC377" s="83"/>
    </row>
    <row r="378" spans="14:29" ht="15.75" customHeight="1" x14ac:dyDescent="0.25">
      <c r="N378" s="83"/>
      <c r="AC378" s="83"/>
    </row>
    <row r="379" spans="14:29" ht="15.75" customHeight="1" x14ac:dyDescent="0.25">
      <c r="N379" s="83"/>
      <c r="AC379" s="83"/>
    </row>
    <row r="380" spans="14:29" ht="15.75" customHeight="1" x14ac:dyDescent="0.25">
      <c r="N380" s="83"/>
      <c r="AC380" s="83"/>
    </row>
    <row r="381" spans="14:29" ht="15.75" customHeight="1" x14ac:dyDescent="0.25">
      <c r="N381" s="83"/>
      <c r="AC381" s="83"/>
    </row>
    <row r="382" spans="14:29" ht="15.75" customHeight="1" x14ac:dyDescent="0.25">
      <c r="N382" s="83"/>
      <c r="AC382" s="83"/>
    </row>
    <row r="383" spans="14:29" ht="15.75" customHeight="1" x14ac:dyDescent="0.25">
      <c r="N383" s="83"/>
      <c r="AC383" s="83"/>
    </row>
    <row r="384" spans="14:29" ht="15.75" customHeight="1" x14ac:dyDescent="0.25">
      <c r="N384" s="83"/>
      <c r="AC384" s="83"/>
    </row>
    <row r="385" spans="14:29" ht="15.75" customHeight="1" x14ac:dyDescent="0.25">
      <c r="N385" s="83"/>
      <c r="AC385" s="83"/>
    </row>
    <row r="386" spans="14:29" ht="15.75" customHeight="1" x14ac:dyDescent="0.25">
      <c r="N386" s="83"/>
      <c r="AC386" s="83"/>
    </row>
    <row r="387" spans="14:29" ht="15.75" customHeight="1" x14ac:dyDescent="0.25">
      <c r="N387" s="83"/>
      <c r="AC387" s="83"/>
    </row>
    <row r="388" spans="14:29" ht="15.75" customHeight="1" x14ac:dyDescent="0.25">
      <c r="N388" s="83"/>
      <c r="AC388" s="83"/>
    </row>
    <row r="389" spans="14:29" ht="15.75" customHeight="1" x14ac:dyDescent="0.25">
      <c r="N389" s="83"/>
      <c r="AC389" s="83"/>
    </row>
    <row r="390" spans="14:29" ht="15.75" customHeight="1" x14ac:dyDescent="0.25">
      <c r="N390" s="83"/>
      <c r="AC390" s="83"/>
    </row>
    <row r="391" spans="14:29" ht="15.75" customHeight="1" x14ac:dyDescent="0.25">
      <c r="N391" s="83"/>
      <c r="AC391" s="83"/>
    </row>
    <row r="392" spans="14:29" ht="15.75" customHeight="1" x14ac:dyDescent="0.25">
      <c r="N392" s="83"/>
      <c r="AC392" s="83"/>
    </row>
    <row r="393" spans="14:29" ht="15.75" customHeight="1" x14ac:dyDescent="0.25">
      <c r="N393" s="83"/>
      <c r="AC393" s="83"/>
    </row>
    <row r="394" spans="14:29" ht="15.75" customHeight="1" x14ac:dyDescent="0.25">
      <c r="N394" s="83"/>
      <c r="AC394" s="83"/>
    </row>
    <row r="395" spans="14:29" ht="15.75" customHeight="1" x14ac:dyDescent="0.25">
      <c r="N395" s="83"/>
      <c r="AC395" s="83"/>
    </row>
    <row r="396" spans="14:29" ht="15.75" customHeight="1" x14ac:dyDescent="0.25">
      <c r="N396" s="83"/>
      <c r="AC396" s="83"/>
    </row>
    <row r="397" spans="14:29" ht="15.75" customHeight="1" x14ac:dyDescent="0.25">
      <c r="N397" s="83"/>
      <c r="AC397" s="83"/>
    </row>
    <row r="398" spans="14:29" ht="15.75" customHeight="1" x14ac:dyDescent="0.25">
      <c r="N398" s="83"/>
      <c r="AC398" s="83"/>
    </row>
    <row r="399" spans="14:29" ht="15.75" customHeight="1" x14ac:dyDescent="0.25">
      <c r="N399" s="83"/>
      <c r="AC399" s="83"/>
    </row>
    <row r="400" spans="14:29" ht="15.75" customHeight="1" x14ac:dyDescent="0.25">
      <c r="N400" s="83"/>
      <c r="AC400" s="83"/>
    </row>
    <row r="401" spans="14:29" ht="15.75" customHeight="1" x14ac:dyDescent="0.25">
      <c r="N401" s="83"/>
      <c r="AC401" s="83"/>
    </row>
    <row r="402" spans="14:29" ht="15.75" customHeight="1" x14ac:dyDescent="0.25">
      <c r="N402" s="83"/>
      <c r="AC402" s="83"/>
    </row>
    <row r="403" spans="14:29" ht="15.75" customHeight="1" x14ac:dyDescent="0.25">
      <c r="N403" s="83"/>
      <c r="AC403" s="83"/>
    </row>
    <row r="404" spans="14:29" ht="15.75" customHeight="1" x14ac:dyDescent="0.25">
      <c r="N404" s="83"/>
      <c r="AC404" s="83"/>
    </row>
    <row r="405" spans="14:29" ht="15.75" customHeight="1" x14ac:dyDescent="0.25">
      <c r="N405" s="83"/>
      <c r="AC405" s="83"/>
    </row>
    <row r="406" spans="14:29" ht="15.75" customHeight="1" x14ac:dyDescent="0.25">
      <c r="N406" s="83"/>
      <c r="AC406" s="83"/>
    </row>
    <row r="407" spans="14:29" ht="15.75" customHeight="1" x14ac:dyDescent="0.25">
      <c r="N407" s="83"/>
      <c r="AC407" s="83"/>
    </row>
    <row r="408" spans="14:29" ht="15.75" customHeight="1" x14ac:dyDescent="0.25">
      <c r="N408" s="83"/>
      <c r="AC408" s="83"/>
    </row>
    <row r="409" spans="14:29" ht="15.75" customHeight="1" x14ac:dyDescent="0.25">
      <c r="N409" s="83"/>
      <c r="AC409" s="83"/>
    </row>
    <row r="410" spans="14:29" ht="15.75" customHeight="1" x14ac:dyDescent="0.25">
      <c r="N410" s="83"/>
      <c r="AC410" s="83"/>
    </row>
    <row r="411" spans="14:29" ht="15.75" customHeight="1" x14ac:dyDescent="0.25">
      <c r="N411" s="83"/>
      <c r="AC411" s="83"/>
    </row>
    <row r="412" spans="14:29" ht="15.75" customHeight="1" x14ac:dyDescent="0.25">
      <c r="N412" s="83"/>
      <c r="AC412" s="83"/>
    </row>
    <row r="413" spans="14:29" ht="15.75" customHeight="1" x14ac:dyDescent="0.25">
      <c r="N413" s="83"/>
      <c r="AC413" s="83"/>
    </row>
    <row r="414" spans="14:29" ht="15.75" customHeight="1" x14ac:dyDescent="0.25">
      <c r="N414" s="83"/>
      <c r="AC414" s="83"/>
    </row>
    <row r="415" spans="14:29" ht="15.75" customHeight="1" x14ac:dyDescent="0.25">
      <c r="N415" s="83"/>
      <c r="AC415" s="83"/>
    </row>
    <row r="416" spans="14:29" ht="15.75" customHeight="1" x14ac:dyDescent="0.25">
      <c r="N416" s="83"/>
      <c r="AC416" s="83"/>
    </row>
    <row r="417" spans="14:29" ht="15.75" customHeight="1" x14ac:dyDescent="0.25">
      <c r="N417" s="83"/>
      <c r="AC417" s="83"/>
    </row>
    <row r="418" spans="14:29" ht="15.75" customHeight="1" x14ac:dyDescent="0.25">
      <c r="N418" s="83"/>
      <c r="AC418" s="83"/>
    </row>
    <row r="419" spans="14:29" ht="15.75" customHeight="1" x14ac:dyDescent="0.25">
      <c r="N419" s="83"/>
      <c r="AC419" s="83"/>
    </row>
    <row r="420" spans="14:29" ht="15.75" customHeight="1" x14ac:dyDescent="0.25">
      <c r="N420" s="83"/>
      <c r="AC420" s="83"/>
    </row>
    <row r="421" spans="14:29" ht="15.75" customHeight="1" x14ac:dyDescent="0.25">
      <c r="N421" s="83"/>
      <c r="AC421" s="83"/>
    </row>
    <row r="422" spans="14:29" ht="15.75" customHeight="1" x14ac:dyDescent="0.25">
      <c r="N422" s="83"/>
      <c r="AC422" s="83"/>
    </row>
    <row r="423" spans="14:29" ht="15.75" customHeight="1" x14ac:dyDescent="0.25">
      <c r="N423" s="83"/>
      <c r="AC423" s="83"/>
    </row>
    <row r="424" spans="14:29" ht="15.75" customHeight="1" x14ac:dyDescent="0.25">
      <c r="N424" s="83"/>
      <c r="AC424" s="83"/>
    </row>
    <row r="425" spans="14:29" ht="15.75" customHeight="1" x14ac:dyDescent="0.25">
      <c r="N425" s="83"/>
      <c r="AC425" s="83"/>
    </row>
    <row r="426" spans="14:29" ht="15.75" customHeight="1" x14ac:dyDescent="0.25">
      <c r="N426" s="83"/>
      <c r="AC426" s="83"/>
    </row>
    <row r="427" spans="14:29" ht="15.75" customHeight="1" x14ac:dyDescent="0.25">
      <c r="N427" s="83"/>
      <c r="AC427" s="83"/>
    </row>
    <row r="428" spans="14:29" ht="15.75" customHeight="1" x14ac:dyDescent="0.25">
      <c r="N428" s="83"/>
      <c r="AC428" s="83"/>
    </row>
    <row r="429" spans="14:29" ht="15.75" customHeight="1" x14ac:dyDescent="0.25">
      <c r="N429" s="83"/>
      <c r="AC429" s="83"/>
    </row>
    <row r="430" spans="14:29" ht="15.75" customHeight="1" x14ac:dyDescent="0.25">
      <c r="N430" s="83"/>
      <c r="AC430" s="83"/>
    </row>
    <row r="431" spans="14:29" ht="15.75" customHeight="1" x14ac:dyDescent="0.25">
      <c r="N431" s="83"/>
      <c r="AC431" s="83"/>
    </row>
    <row r="432" spans="14:29" ht="15.75" customHeight="1" x14ac:dyDescent="0.25">
      <c r="N432" s="83"/>
      <c r="AC432" s="83"/>
    </row>
    <row r="433" spans="14:29" ht="15.75" customHeight="1" x14ac:dyDescent="0.25">
      <c r="N433" s="83"/>
      <c r="AC433" s="83"/>
    </row>
    <row r="434" spans="14:29" ht="15.75" customHeight="1" x14ac:dyDescent="0.25">
      <c r="N434" s="83"/>
      <c r="AC434" s="83"/>
    </row>
    <row r="435" spans="14:29" ht="15.75" customHeight="1" x14ac:dyDescent="0.25">
      <c r="N435" s="83"/>
      <c r="AC435" s="83"/>
    </row>
    <row r="436" spans="14:29" ht="15.75" customHeight="1" x14ac:dyDescent="0.25">
      <c r="N436" s="83"/>
      <c r="AC436" s="83"/>
    </row>
    <row r="437" spans="14:29" ht="15.75" customHeight="1" x14ac:dyDescent="0.25">
      <c r="N437" s="83"/>
      <c r="AC437" s="83"/>
    </row>
    <row r="438" spans="14:29" ht="15.75" customHeight="1" x14ac:dyDescent="0.25">
      <c r="N438" s="83"/>
      <c r="AC438" s="83"/>
    </row>
    <row r="439" spans="14:29" ht="15.75" customHeight="1" x14ac:dyDescent="0.25">
      <c r="N439" s="83"/>
      <c r="AC439" s="83"/>
    </row>
    <row r="440" spans="14:29" ht="15.75" customHeight="1" x14ac:dyDescent="0.25">
      <c r="N440" s="83"/>
      <c r="AC440" s="83"/>
    </row>
    <row r="441" spans="14:29" ht="15.75" customHeight="1" x14ac:dyDescent="0.25">
      <c r="N441" s="83"/>
      <c r="AC441" s="83"/>
    </row>
    <row r="442" spans="14:29" ht="15.75" customHeight="1" x14ac:dyDescent="0.25">
      <c r="N442" s="83"/>
      <c r="AC442" s="83"/>
    </row>
    <row r="443" spans="14:29" ht="15.75" customHeight="1" x14ac:dyDescent="0.25">
      <c r="N443" s="83"/>
      <c r="AC443" s="83"/>
    </row>
    <row r="444" spans="14:29" ht="15.75" customHeight="1" x14ac:dyDescent="0.25">
      <c r="N444" s="83"/>
      <c r="AC444" s="83"/>
    </row>
    <row r="445" spans="14:29" ht="15.75" customHeight="1" x14ac:dyDescent="0.25">
      <c r="N445" s="83"/>
      <c r="AC445" s="83"/>
    </row>
    <row r="446" spans="14:29" ht="15.75" customHeight="1" x14ac:dyDescent="0.25">
      <c r="N446" s="83"/>
      <c r="AC446" s="83"/>
    </row>
    <row r="447" spans="14:29" ht="15.75" customHeight="1" x14ac:dyDescent="0.25">
      <c r="N447" s="83"/>
      <c r="AC447" s="83"/>
    </row>
    <row r="448" spans="14:29" ht="15.75" customHeight="1" x14ac:dyDescent="0.25">
      <c r="N448" s="83"/>
      <c r="AC448" s="83"/>
    </row>
    <row r="449" spans="14:29" ht="15.75" customHeight="1" x14ac:dyDescent="0.25">
      <c r="N449" s="83"/>
      <c r="AC449" s="83"/>
    </row>
    <row r="450" spans="14:29" ht="15.75" customHeight="1" x14ac:dyDescent="0.25">
      <c r="N450" s="83"/>
      <c r="AC450" s="83"/>
    </row>
    <row r="451" spans="14:29" ht="15.75" customHeight="1" x14ac:dyDescent="0.25">
      <c r="N451" s="83"/>
      <c r="AC451" s="83"/>
    </row>
    <row r="452" spans="14:29" ht="15.75" customHeight="1" x14ac:dyDescent="0.25">
      <c r="N452" s="83"/>
      <c r="AC452" s="83"/>
    </row>
    <row r="453" spans="14:29" ht="15.75" customHeight="1" x14ac:dyDescent="0.25">
      <c r="N453" s="83"/>
      <c r="AC453" s="83"/>
    </row>
    <row r="454" spans="14:29" ht="15.75" customHeight="1" x14ac:dyDescent="0.25">
      <c r="N454" s="83"/>
      <c r="AC454" s="83"/>
    </row>
    <row r="455" spans="14:29" ht="15.75" customHeight="1" x14ac:dyDescent="0.25">
      <c r="N455" s="83"/>
      <c r="AC455" s="83"/>
    </row>
    <row r="456" spans="14:29" ht="15.75" customHeight="1" x14ac:dyDescent="0.25">
      <c r="N456" s="83"/>
      <c r="AC456" s="83"/>
    </row>
    <row r="457" spans="14:29" ht="15.75" customHeight="1" x14ac:dyDescent="0.25">
      <c r="N457" s="83"/>
      <c r="AC457" s="83"/>
    </row>
    <row r="458" spans="14:29" ht="15.75" customHeight="1" x14ac:dyDescent="0.25">
      <c r="N458" s="83"/>
      <c r="AC458" s="83"/>
    </row>
    <row r="459" spans="14:29" ht="15.75" customHeight="1" x14ac:dyDescent="0.25">
      <c r="N459" s="83"/>
      <c r="AC459" s="83"/>
    </row>
    <row r="460" spans="14:29" ht="15.75" customHeight="1" x14ac:dyDescent="0.25">
      <c r="N460" s="83"/>
      <c r="AC460" s="83"/>
    </row>
    <row r="461" spans="14:29" ht="15.75" customHeight="1" x14ac:dyDescent="0.25">
      <c r="N461" s="83"/>
      <c r="AC461" s="83"/>
    </row>
    <row r="462" spans="14:29" ht="15.75" customHeight="1" x14ac:dyDescent="0.25">
      <c r="N462" s="83"/>
      <c r="AC462" s="83"/>
    </row>
    <row r="463" spans="14:29" ht="15.75" customHeight="1" x14ac:dyDescent="0.25">
      <c r="N463" s="83"/>
      <c r="AC463" s="83"/>
    </row>
    <row r="464" spans="14:29" ht="15.75" customHeight="1" x14ac:dyDescent="0.25">
      <c r="N464" s="83"/>
      <c r="AC464" s="83"/>
    </row>
    <row r="465" spans="14:29" ht="15.75" customHeight="1" x14ac:dyDescent="0.25">
      <c r="N465" s="83"/>
      <c r="AC465" s="83"/>
    </row>
    <row r="466" spans="14:29" ht="15.75" customHeight="1" x14ac:dyDescent="0.25">
      <c r="N466" s="83"/>
      <c r="AC466" s="83"/>
    </row>
    <row r="467" spans="14:29" ht="15.75" customHeight="1" x14ac:dyDescent="0.25">
      <c r="N467" s="83"/>
      <c r="AC467" s="83"/>
    </row>
    <row r="468" spans="14:29" ht="15.75" customHeight="1" x14ac:dyDescent="0.25">
      <c r="N468" s="83"/>
      <c r="AC468" s="83"/>
    </row>
    <row r="469" spans="14:29" ht="15.75" customHeight="1" x14ac:dyDescent="0.25">
      <c r="N469" s="83"/>
      <c r="AC469" s="83"/>
    </row>
    <row r="470" spans="14:29" ht="15.75" customHeight="1" x14ac:dyDescent="0.25">
      <c r="N470" s="83"/>
      <c r="AC470" s="83"/>
    </row>
    <row r="471" spans="14:29" ht="15.75" customHeight="1" x14ac:dyDescent="0.25">
      <c r="N471" s="83"/>
      <c r="AC471" s="83"/>
    </row>
    <row r="472" spans="14:29" ht="15.75" customHeight="1" x14ac:dyDescent="0.25">
      <c r="N472" s="83"/>
      <c r="AC472" s="83"/>
    </row>
    <row r="473" spans="14:29" ht="15.75" customHeight="1" x14ac:dyDescent="0.25">
      <c r="N473" s="83"/>
      <c r="AC473" s="83"/>
    </row>
    <row r="474" spans="14:29" ht="15.75" customHeight="1" x14ac:dyDescent="0.25">
      <c r="N474" s="83"/>
      <c r="AC474" s="83"/>
    </row>
    <row r="475" spans="14:29" ht="15.75" customHeight="1" x14ac:dyDescent="0.25">
      <c r="N475" s="83"/>
      <c r="AC475" s="83"/>
    </row>
    <row r="476" spans="14:29" ht="15.75" customHeight="1" x14ac:dyDescent="0.25">
      <c r="N476" s="83"/>
      <c r="AC476" s="83"/>
    </row>
    <row r="477" spans="14:29" ht="15.75" customHeight="1" x14ac:dyDescent="0.25">
      <c r="N477" s="83"/>
      <c r="AC477" s="83"/>
    </row>
    <row r="478" spans="14:29" ht="15.75" customHeight="1" x14ac:dyDescent="0.25">
      <c r="N478" s="83"/>
      <c r="AC478" s="83"/>
    </row>
    <row r="479" spans="14:29" ht="15.75" customHeight="1" x14ac:dyDescent="0.25">
      <c r="N479" s="83"/>
      <c r="AC479" s="83"/>
    </row>
    <row r="480" spans="14:29" ht="15.75" customHeight="1" x14ac:dyDescent="0.25">
      <c r="N480" s="83"/>
      <c r="AC480" s="83"/>
    </row>
    <row r="481" spans="14:29" ht="15.75" customHeight="1" x14ac:dyDescent="0.25">
      <c r="N481" s="83"/>
      <c r="AC481" s="83"/>
    </row>
    <row r="482" spans="14:29" ht="15.75" customHeight="1" x14ac:dyDescent="0.25">
      <c r="N482" s="83"/>
      <c r="AC482" s="83"/>
    </row>
    <row r="483" spans="14:29" ht="15.75" customHeight="1" x14ac:dyDescent="0.25">
      <c r="N483" s="83"/>
      <c r="AC483" s="83"/>
    </row>
    <row r="484" spans="14:29" ht="15.75" customHeight="1" x14ac:dyDescent="0.25">
      <c r="N484" s="83"/>
      <c r="AC484" s="83"/>
    </row>
    <row r="485" spans="14:29" ht="15.75" customHeight="1" x14ac:dyDescent="0.25">
      <c r="N485" s="83"/>
      <c r="AC485" s="83"/>
    </row>
    <row r="486" spans="14:29" ht="15.75" customHeight="1" x14ac:dyDescent="0.25">
      <c r="N486" s="83"/>
      <c r="AC486" s="83"/>
    </row>
    <row r="487" spans="14:29" ht="15.75" customHeight="1" x14ac:dyDescent="0.25">
      <c r="N487" s="83"/>
      <c r="AC487" s="83"/>
    </row>
    <row r="488" spans="14:29" ht="15.75" customHeight="1" x14ac:dyDescent="0.25">
      <c r="N488" s="83"/>
      <c r="AC488" s="83"/>
    </row>
    <row r="489" spans="14:29" ht="15.75" customHeight="1" x14ac:dyDescent="0.25">
      <c r="N489" s="83"/>
      <c r="AC489" s="83"/>
    </row>
    <row r="490" spans="14:29" ht="15.75" customHeight="1" x14ac:dyDescent="0.25">
      <c r="N490" s="83"/>
      <c r="AC490" s="83"/>
    </row>
    <row r="491" spans="14:29" ht="15.75" customHeight="1" x14ac:dyDescent="0.25">
      <c r="N491" s="83"/>
      <c r="AC491" s="83"/>
    </row>
    <row r="492" spans="14:29" ht="15.75" customHeight="1" x14ac:dyDescent="0.25">
      <c r="N492" s="83"/>
      <c r="AC492" s="83"/>
    </row>
    <row r="493" spans="14:29" ht="15.75" customHeight="1" x14ac:dyDescent="0.25">
      <c r="N493" s="83"/>
      <c r="AC493" s="83"/>
    </row>
    <row r="494" spans="14:29" ht="15.75" customHeight="1" x14ac:dyDescent="0.25">
      <c r="N494" s="83"/>
      <c r="AC494" s="83"/>
    </row>
    <row r="495" spans="14:29" ht="15.75" customHeight="1" x14ac:dyDescent="0.25">
      <c r="N495" s="83"/>
      <c r="AC495" s="83"/>
    </row>
    <row r="496" spans="14:29" ht="15.75" customHeight="1" x14ac:dyDescent="0.25">
      <c r="N496" s="83"/>
      <c r="AC496" s="83"/>
    </row>
    <row r="497" spans="14:29" ht="15.75" customHeight="1" x14ac:dyDescent="0.25">
      <c r="N497" s="83"/>
      <c r="AC497" s="83"/>
    </row>
    <row r="498" spans="14:29" ht="15.75" customHeight="1" x14ac:dyDescent="0.25">
      <c r="N498" s="83"/>
      <c r="AC498" s="83"/>
    </row>
    <row r="499" spans="14:29" ht="15.75" customHeight="1" x14ac:dyDescent="0.25">
      <c r="N499" s="83"/>
      <c r="AC499" s="83"/>
    </row>
    <row r="500" spans="14:29" ht="15.75" customHeight="1" x14ac:dyDescent="0.25">
      <c r="N500" s="83"/>
      <c r="AC500" s="83"/>
    </row>
    <row r="501" spans="14:29" ht="15.75" customHeight="1" x14ac:dyDescent="0.25">
      <c r="N501" s="83"/>
      <c r="AC501" s="83"/>
    </row>
    <row r="502" spans="14:29" ht="15.75" customHeight="1" x14ac:dyDescent="0.25">
      <c r="N502" s="83"/>
      <c r="AC502" s="83"/>
    </row>
    <row r="503" spans="14:29" ht="15.75" customHeight="1" x14ac:dyDescent="0.25">
      <c r="N503" s="83"/>
      <c r="AC503" s="83"/>
    </row>
    <row r="504" spans="14:29" ht="15.75" customHeight="1" x14ac:dyDescent="0.25">
      <c r="N504" s="83"/>
      <c r="AC504" s="83"/>
    </row>
    <row r="505" spans="14:29" ht="15.75" customHeight="1" x14ac:dyDescent="0.25">
      <c r="N505" s="83"/>
      <c r="AC505" s="83"/>
    </row>
    <row r="506" spans="14:29" ht="15.75" customHeight="1" x14ac:dyDescent="0.25">
      <c r="N506" s="83"/>
      <c r="AC506" s="83"/>
    </row>
    <row r="507" spans="14:29" ht="15.75" customHeight="1" x14ac:dyDescent="0.25">
      <c r="N507" s="83"/>
      <c r="AC507" s="83"/>
    </row>
    <row r="508" spans="14:29" ht="15.75" customHeight="1" x14ac:dyDescent="0.25">
      <c r="N508" s="83"/>
      <c r="AC508" s="83"/>
    </row>
    <row r="509" spans="14:29" ht="15.75" customHeight="1" x14ac:dyDescent="0.25">
      <c r="N509" s="83"/>
      <c r="AC509" s="83"/>
    </row>
    <row r="510" spans="14:29" ht="15.75" customHeight="1" x14ac:dyDescent="0.25">
      <c r="N510" s="83"/>
      <c r="AC510" s="83"/>
    </row>
    <row r="511" spans="14:29" ht="15.75" customHeight="1" x14ac:dyDescent="0.25">
      <c r="N511" s="83"/>
      <c r="AC511" s="83"/>
    </row>
    <row r="512" spans="14:29" ht="15.75" customHeight="1" x14ac:dyDescent="0.25">
      <c r="N512" s="83"/>
      <c r="AC512" s="83"/>
    </row>
    <row r="513" spans="14:29" ht="15.75" customHeight="1" x14ac:dyDescent="0.25">
      <c r="N513" s="83"/>
      <c r="AC513" s="83"/>
    </row>
    <row r="514" spans="14:29" ht="15.75" customHeight="1" x14ac:dyDescent="0.25">
      <c r="N514" s="83"/>
      <c r="AC514" s="83"/>
    </row>
    <row r="515" spans="14:29" ht="15.75" customHeight="1" x14ac:dyDescent="0.25">
      <c r="N515" s="83"/>
      <c r="AC515" s="83"/>
    </row>
    <row r="516" spans="14:29" ht="15.75" customHeight="1" x14ac:dyDescent="0.25">
      <c r="N516" s="83"/>
      <c r="AC516" s="83"/>
    </row>
    <row r="517" spans="14:29" ht="15.75" customHeight="1" x14ac:dyDescent="0.25">
      <c r="N517" s="83"/>
      <c r="AC517" s="83"/>
    </row>
    <row r="518" spans="14:29" ht="15.75" customHeight="1" x14ac:dyDescent="0.25">
      <c r="N518" s="83"/>
      <c r="AC518" s="83"/>
    </row>
    <row r="519" spans="14:29" ht="15.75" customHeight="1" x14ac:dyDescent="0.25">
      <c r="N519" s="83"/>
      <c r="AC519" s="83"/>
    </row>
    <row r="520" spans="14:29" ht="15.75" customHeight="1" x14ac:dyDescent="0.25">
      <c r="N520" s="83"/>
      <c r="AC520" s="83"/>
    </row>
    <row r="521" spans="14:29" ht="15.75" customHeight="1" x14ac:dyDescent="0.25">
      <c r="N521" s="83"/>
      <c r="AC521" s="83"/>
    </row>
    <row r="522" spans="14:29" ht="15.75" customHeight="1" x14ac:dyDescent="0.25">
      <c r="N522" s="83"/>
      <c r="AC522" s="83"/>
    </row>
    <row r="523" spans="14:29" ht="15.75" customHeight="1" x14ac:dyDescent="0.25">
      <c r="N523" s="83"/>
      <c r="AC523" s="83"/>
    </row>
    <row r="524" spans="14:29" ht="15.75" customHeight="1" x14ac:dyDescent="0.25">
      <c r="N524" s="83"/>
      <c r="AC524" s="83"/>
    </row>
    <row r="525" spans="14:29" ht="15.75" customHeight="1" x14ac:dyDescent="0.25">
      <c r="N525" s="83"/>
      <c r="AC525" s="83"/>
    </row>
    <row r="526" spans="14:29" ht="15.75" customHeight="1" x14ac:dyDescent="0.25">
      <c r="N526" s="83"/>
      <c r="AC526" s="83"/>
    </row>
    <row r="527" spans="14:29" ht="15.75" customHeight="1" x14ac:dyDescent="0.25">
      <c r="N527" s="83"/>
      <c r="AC527" s="83"/>
    </row>
    <row r="528" spans="14:29" ht="15.75" customHeight="1" x14ac:dyDescent="0.25">
      <c r="N528" s="83"/>
      <c r="AC528" s="83"/>
    </row>
    <row r="529" spans="14:29" ht="15.75" customHeight="1" x14ac:dyDescent="0.25">
      <c r="N529" s="83"/>
      <c r="AC529" s="83"/>
    </row>
    <row r="530" spans="14:29" ht="15.75" customHeight="1" x14ac:dyDescent="0.25">
      <c r="N530" s="83"/>
      <c r="AC530" s="83"/>
    </row>
    <row r="531" spans="14:29" ht="15.75" customHeight="1" x14ac:dyDescent="0.25">
      <c r="N531" s="83"/>
      <c r="AC531" s="83"/>
    </row>
    <row r="532" spans="14:29" ht="15.75" customHeight="1" x14ac:dyDescent="0.25">
      <c r="N532" s="83"/>
      <c r="AC532" s="83"/>
    </row>
    <row r="533" spans="14:29" ht="15.75" customHeight="1" x14ac:dyDescent="0.25">
      <c r="N533" s="83"/>
      <c r="AC533" s="83"/>
    </row>
    <row r="534" spans="14:29" ht="15.75" customHeight="1" x14ac:dyDescent="0.25">
      <c r="N534" s="83"/>
      <c r="AC534" s="83"/>
    </row>
    <row r="535" spans="14:29" ht="15.75" customHeight="1" x14ac:dyDescent="0.25">
      <c r="N535" s="83"/>
      <c r="AC535" s="83"/>
    </row>
    <row r="536" spans="14:29" ht="15.75" customHeight="1" x14ac:dyDescent="0.25">
      <c r="N536" s="83"/>
      <c r="AC536" s="83"/>
    </row>
    <row r="537" spans="14:29" ht="15.75" customHeight="1" x14ac:dyDescent="0.25">
      <c r="N537" s="83"/>
      <c r="AC537" s="83"/>
    </row>
    <row r="538" spans="14:29" ht="15.75" customHeight="1" x14ac:dyDescent="0.25">
      <c r="N538" s="83"/>
      <c r="AC538" s="83"/>
    </row>
    <row r="539" spans="14:29" ht="15.75" customHeight="1" x14ac:dyDescent="0.25">
      <c r="N539" s="83"/>
      <c r="AC539" s="83"/>
    </row>
    <row r="540" spans="14:29" ht="15.75" customHeight="1" x14ac:dyDescent="0.25">
      <c r="N540" s="83"/>
      <c r="AC540" s="83"/>
    </row>
    <row r="541" spans="14:29" ht="15.75" customHeight="1" x14ac:dyDescent="0.25">
      <c r="N541" s="83"/>
      <c r="AC541" s="83"/>
    </row>
    <row r="542" spans="14:29" ht="15.75" customHeight="1" x14ac:dyDescent="0.25">
      <c r="N542" s="83"/>
      <c r="AC542" s="83"/>
    </row>
    <row r="543" spans="14:29" ht="15.75" customHeight="1" x14ac:dyDescent="0.25">
      <c r="N543" s="83"/>
      <c r="AC543" s="83"/>
    </row>
    <row r="544" spans="14:29" ht="15.75" customHeight="1" x14ac:dyDescent="0.25">
      <c r="N544" s="83"/>
      <c r="AC544" s="83"/>
    </row>
    <row r="545" spans="14:29" ht="15.75" customHeight="1" x14ac:dyDescent="0.25">
      <c r="N545" s="83"/>
      <c r="AC545" s="83"/>
    </row>
    <row r="546" spans="14:29" ht="15.75" customHeight="1" x14ac:dyDescent="0.25">
      <c r="N546" s="83"/>
      <c r="AC546" s="83"/>
    </row>
    <row r="547" spans="14:29" ht="15.75" customHeight="1" x14ac:dyDescent="0.25">
      <c r="N547" s="83"/>
      <c r="AC547" s="83"/>
    </row>
    <row r="548" spans="14:29" ht="15.75" customHeight="1" x14ac:dyDescent="0.25">
      <c r="N548" s="83"/>
      <c r="AC548" s="83"/>
    </row>
    <row r="549" spans="14:29" ht="15.75" customHeight="1" x14ac:dyDescent="0.25">
      <c r="N549" s="83"/>
      <c r="AC549" s="83"/>
    </row>
    <row r="550" spans="14:29" ht="15.75" customHeight="1" x14ac:dyDescent="0.25">
      <c r="N550" s="83"/>
      <c r="AC550" s="83"/>
    </row>
    <row r="551" spans="14:29" ht="15.75" customHeight="1" x14ac:dyDescent="0.25">
      <c r="N551" s="83"/>
      <c r="AC551" s="83"/>
    </row>
    <row r="552" spans="14:29" ht="15.75" customHeight="1" x14ac:dyDescent="0.25">
      <c r="N552" s="83"/>
      <c r="AC552" s="83"/>
    </row>
    <row r="553" spans="14:29" ht="15.75" customHeight="1" x14ac:dyDescent="0.25">
      <c r="N553" s="83"/>
      <c r="AC553" s="83"/>
    </row>
    <row r="554" spans="14:29" ht="15.75" customHeight="1" x14ac:dyDescent="0.25">
      <c r="N554" s="83"/>
      <c r="AC554" s="83"/>
    </row>
    <row r="555" spans="14:29" ht="15.75" customHeight="1" x14ac:dyDescent="0.25">
      <c r="N555" s="83"/>
      <c r="AC555" s="83"/>
    </row>
    <row r="556" spans="14:29" ht="15.75" customHeight="1" x14ac:dyDescent="0.25">
      <c r="N556" s="83"/>
      <c r="AC556" s="83"/>
    </row>
    <row r="557" spans="14:29" ht="15.75" customHeight="1" x14ac:dyDescent="0.25">
      <c r="N557" s="83"/>
      <c r="AC557" s="83"/>
    </row>
    <row r="558" spans="14:29" ht="15.75" customHeight="1" x14ac:dyDescent="0.25">
      <c r="N558" s="83"/>
      <c r="AC558" s="83"/>
    </row>
    <row r="559" spans="14:29" ht="15.75" customHeight="1" x14ac:dyDescent="0.25">
      <c r="N559" s="83"/>
      <c r="AC559" s="83"/>
    </row>
    <row r="560" spans="14:29" ht="15.75" customHeight="1" x14ac:dyDescent="0.25">
      <c r="N560" s="83"/>
      <c r="AC560" s="83"/>
    </row>
    <row r="561" spans="14:29" ht="15.75" customHeight="1" x14ac:dyDescent="0.25">
      <c r="N561" s="83"/>
      <c r="AC561" s="83"/>
    </row>
    <row r="562" spans="14:29" ht="15.75" customHeight="1" x14ac:dyDescent="0.25">
      <c r="N562" s="83"/>
      <c r="AC562" s="83"/>
    </row>
    <row r="563" spans="14:29" ht="15.75" customHeight="1" x14ac:dyDescent="0.25">
      <c r="N563" s="83"/>
      <c r="AC563" s="83"/>
    </row>
    <row r="564" spans="14:29" ht="15.75" customHeight="1" x14ac:dyDescent="0.25">
      <c r="N564" s="83"/>
      <c r="AC564" s="83"/>
    </row>
    <row r="565" spans="14:29" ht="15.75" customHeight="1" x14ac:dyDescent="0.25">
      <c r="N565" s="83"/>
      <c r="AC565" s="83"/>
    </row>
    <row r="566" spans="14:29" ht="15.75" customHeight="1" x14ac:dyDescent="0.25">
      <c r="N566" s="83"/>
      <c r="AC566" s="83"/>
    </row>
    <row r="567" spans="14:29" ht="15.75" customHeight="1" x14ac:dyDescent="0.25">
      <c r="N567" s="83"/>
      <c r="AC567" s="83"/>
    </row>
    <row r="568" spans="14:29" ht="15.75" customHeight="1" x14ac:dyDescent="0.25">
      <c r="N568" s="83"/>
      <c r="AC568" s="83"/>
    </row>
    <row r="569" spans="14:29" ht="15.75" customHeight="1" x14ac:dyDescent="0.25">
      <c r="N569" s="83"/>
      <c r="AC569" s="83"/>
    </row>
    <row r="570" spans="14:29" ht="15.75" customHeight="1" x14ac:dyDescent="0.25">
      <c r="N570" s="83"/>
      <c r="AC570" s="83"/>
    </row>
    <row r="571" spans="14:29" ht="15.75" customHeight="1" x14ac:dyDescent="0.25">
      <c r="N571" s="83"/>
      <c r="AC571" s="83"/>
    </row>
    <row r="572" spans="14:29" ht="15.75" customHeight="1" x14ac:dyDescent="0.25">
      <c r="N572" s="83"/>
      <c r="AC572" s="83"/>
    </row>
    <row r="573" spans="14:29" ht="15.75" customHeight="1" x14ac:dyDescent="0.25">
      <c r="N573" s="83"/>
      <c r="AC573" s="83"/>
    </row>
    <row r="574" spans="14:29" ht="15.75" customHeight="1" x14ac:dyDescent="0.25">
      <c r="N574" s="83"/>
      <c r="AC574" s="83"/>
    </row>
    <row r="575" spans="14:29" ht="15.75" customHeight="1" x14ac:dyDescent="0.25">
      <c r="N575" s="83"/>
      <c r="AC575" s="83"/>
    </row>
    <row r="576" spans="14:29" ht="15.75" customHeight="1" x14ac:dyDescent="0.25">
      <c r="N576" s="83"/>
      <c r="AC576" s="83"/>
    </row>
    <row r="577" spans="14:29" ht="15.75" customHeight="1" x14ac:dyDescent="0.25">
      <c r="N577" s="83"/>
      <c r="AC577" s="83"/>
    </row>
    <row r="578" spans="14:29" ht="15.75" customHeight="1" x14ac:dyDescent="0.25">
      <c r="N578" s="83"/>
      <c r="AC578" s="83"/>
    </row>
    <row r="579" spans="14:29" ht="15.75" customHeight="1" x14ac:dyDescent="0.25">
      <c r="N579" s="83"/>
      <c r="AC579" s="83"/>
    </row>
    <row r="580" spans="14:29" ht="15.75" customHeight="1" x14ac:dyDescent="0.25">
      <c r="N580" s="83"/>
      <c r="AC580" s="83"/>
    </row>
    <row r="581" spans="14:29" ht="15.75" customHeight="1" x14ac:dyDescent="0.25">
      <c r="N581" s="83"/>
      <c r="AC581" s="83"/>
    </row>
    <row r="582" spans="14:29" ht="15.75" customHeight="1" x14ac:dyDescent="0.25">
      <c r="N582" s="83"/>
      <c r="AC582" s="83"/>
    </row>
    <row r="583" spans="14:29" ht="15.75" customHeight="1" x14ac:dyDescent="0.25">
      <c r="N583" s="83"/>
      <c r="AC583" s="83"/>
    </row>
    <row r="584" spans="14:29" ht="15.75" customHeight="1" x14ac:dyDescent="0.25">
      <c r="N584" s="83"/>
      <c r="AC584" s="83"/>
    </row>
    <row r="585" spans="14:29" ht="15.75" customHeight="1" x14ac:dyDescent="0.25">
      <c r="N585" s="83"/>
      <c r="AC585" s="83"/>
    </row>
    <row r="586" spans="14:29" ht="15.75" customHeight="1" x14ac:dyDescent="0.25">
      <c r="N586" s="83"/>
      <c r="AC586" s="83"/>
    </row>
    <row r="587" spans="14:29" ht="15.75" customHeight="1" x14ac:dyDescent="0.25">
      <c r="N587" s="83"/>
      <c r="AC587" s="83"/>
    </row>
    <row r="588" spans="14:29" ht="15.75" customHeight="1" x14ac:dyDescent="0.25">
      <c r="N588" s="83"/>
      <c r="AC588" s="83"/>
    </row>
    <row r="589" spans="14:29" ht="15.75" customHeight="1" x14ac:dyDescent="0.25">
      <c r="N589" s="83"/>
      <c r="AC589" s="83"/>
    </row>
    <row r="590" spans="14:29" ht="15.75" customHeight="1" x14ac:dyDescent="0.25">
      <c r="N590" s="83"/>
      <c r="AC590" s="83"/>
    </row>
    <row r="591" spans="14:29" ht="15.75" customHeight="1" x14ac:dyDescent="0.25">
      <c r="N591" s="83"/>
      <c r="AC591" s="83"/>
    </row>
    <row r="592" spans="14:29" ht="15.75" customHeight="1" x14ac:dyDescent="0.25">
      <c r="N592" s="83"/>
      <c r="AC592" s="83"/>
    </row>
    <row r="593" spans="14:29" ht="15.75" customHeight="1" x14ac:dyDescent="0.25">
      <c r="N593" s="83"/>
      <c r="AC593" s="83"/>
    </row>
    <row r="594" spans="14:29" ht="15.75" customHeight="1" x14ac:dyDescent="0.25">
      <c r="N594" s="83"/>
      <c r="AC594" s="83"/>
    </row>
    <row r="595" spans="14:29" ht="15.75" customHeight="1" x14ac:dyDescent="0.25">
      <c r="N595" s="83"/>
      <c r="AC595" s="83"/>
    </row>
    <row r="596" spans="14:29" ht="15.75" customHeight="1" x14ac:dyDescent="0.25">
      <c r="N596" s="83"/>
      <c r="AC596" s="83"/>
    </row>
    <row r="597" spans="14:29" ht="15.75" customHeight="1" x14ac:dyDescent="0.25">
      <c r="N597" s="83"/>
      <c r="AC597" s="83"/>
    </row>
    <row r="598" spans="14:29" ht="15.75" customHeight="1" x14ac:dyDescent="0.25">
      <c r="N598" s="83"/>
      <c r="AC598" s="83"/>
    </row>
    <row r="599" spans="14:29" ht="15.75" customHeight="1" x14ac:dyDescent="0.25">
      <c r="N599" s="83"/>
      <c r="AC599" s="83"/>
    </row>
    <row r="600" spans="14:29" ht="15.75" customHeight="1" x14ac:dyDescent="0.25">
      <c r="N600" s="83"/>
      <c r="AC600" s="83"/>
    </row>
    <row r="601" spans="14:29" ht="15.75" customHeight="1" x14ac:dyDescent="0.25">
      <c r="N601" s="83"/>
      <c r="AC601" s="83"/>
    </row>
    <row r="602" spans="14:29" ht="15.75" customHeight="1" x14ac:dyDescent="0.25">
      <c r="N602" s="83"/>
      <c r="AC602" s="83"/>
    </row>
    <row r="603" spans="14:29" ht="15.75" customHeight="1" x14ac:dyDescent="0.25">
      <c r="N603" s="83"/>
      <c r="AC603" s="83"/>
    </row>
    <row r="604" spans="14:29" ht="15.75" customHeight="1" x14ac:dyDescent="0.25">
      <c r="N604" s="83"/>
      <c r="AC604" s="83"/>
    </row>
    <row r="605" spans="14:29" ht="15.75" customHeight="1" x14ac:dyDescent="0.25">
      <c r="N605" s="83"/>
      <c r="AC605" s="83"/>
    </row>
    <row r="606" spans="14:29" ht="15.75" customHeight="1" x14ac:dyDescent="0.25">
      <c r="N606" s="83"/>
      <c r="AC606" s="83"/>
    </row>
    <row r="607" spans="14:29" ht="15.75" customHeight="1" x14ac:dyDescent="0.25">
      <c r="N607" s="83"/>
      <c r="AC607" s="83"/>
    </row>
    <row r="608" spans="14:29" ht="15.75" customHeight="1" x14ac:dyDescent="0.25">
      <c r="N608" s="83"/>
      <c r="AC608" s="83"/>
    </row>
    <row r="609" spans="14:29" ht="15.75" customHeight="1" x14ac:dyDescent="0.25">
      <c r="N609" s="83"/>
      <c r="AC609" s="83"/>
    </row>
    <row r="610" spans="14:29" ht="15.75" customHeight="1" x14ac:dyDescent="0.25">
      <c r="N610" s="83"/>
      <c r="AC610" s="83"/>
    </row>
    <row r="611" spans="14:29" ht="15.75" customHeight="1" x14ac:dyDescent="0.25">
      <c r="N611" s="83"/>
      <c r="AC611" s="83"/>
    </row>
    <row r="612" spans="14:29" ht="15.75" customHeight="1" x14ac:dyDescent="0.25">
      <c r="N612" s="83"/>
      <c r="AC612" s="83"/>
    </row>
    <row r="613" spans="14:29" ht="15.75" customHeight="1" x14ac:dyDescent="0.25">
      <c r="N613" s="83"/>
      <c r="AC613" s="83"/>
    </row>
    <row r="614" spans="14:29" ht="15.75" customHeight="1" x14ac:dyDescent="0.25">
      <c r="N614" s="83"/>
      <c r="AC614" s="83"/>
    </row>
    <row r="615" spans="14:29" ht="15.75" customHeight="1" x14ac:dyDescent="0.25">
      <c r="N615" s="83"/>
      <c r="AC615" s="83"/>
    </row>
    <row r="616" spans="14:29" ht="15.75" customHeight="1" x14ac:dyDescent="0.25">
      <c r="N616" s="83"/>
      <c r="AC616" s="83"/>
    </row>
    <row r="617" spans="14:29" ht="15.75" customHeight="1" x14ac:dyDescent="0.25">
      <c r="N617" s="83"/>
      <c r="AC617" s="83"/>
    </row>
    <row r="618" spans="14:29" ht="15.75" customHeight="1" x14ac:dyDescent="0.25">
      <c r="N618" s="83"/>
      <c r="AC618" s="83"/>
    </row>
    <row r="619" spans="14:29" ht="15.75" customHeight="1" x14ac:dyDescent="0.25">
      <c r="N619" s="83"/>
      <c r="AC619" s="83"/>
    </row>
    <row r="620" spans="14:29" ht="15.75" customHeight="1" x14ac:dyDescent="0.25">
      <c r="N620" s="83"/>
      <c r="AC620" s="83"/>
    </row>
    <row r="621" spans="14:29" ht="15.75" customHeight="1" x14ac:dyDescent="0.25">
      <c r="N621" s="83"/>
      <c r="AC621" s="83"/>
    </row>
    <row r="622" spans="14:29" ht="15.75" customHeight="1" x14ac:dyDescent="0.25">
      <c r="N622" s="83"/>
      <c r="AC622" s="83"/>
    </row>
    <row r="623" spans="14:29" ht="15.75" customHeight="1" x14ac:dyDescent="0.25">
      <c r="N623" s="83"/>
      <c r="AC623" s="83"/>
    </row>
    <row r="624" spans="14:29" ht="15.75" customHeight="1" x14ac:dyDescent="0.25">
      <c r="N624" s="83"/>
      <c r="AC624" s="83"/>
    </row>
    <row r="625" spans="14:29" ht="15.75" customHeight="1" x14ac:dyDescent="0.25">
      <c r="N625" s="83"/>
      <c r="AC625" s="83"/>
    </row>
    <row r="626" spans="14:29" ht="15.75" customHeight="1" x14ac:dyDescent="0.25">
      <c r="N626" s="83"/>
      <c r="AC626" s="83"/>
    </row>
    <row r="627" spans="14:29" ht="15.75" customHeight="1" x14ac:dyDescent="0.25">
      <c r="N627" s="83"/>
      <c r="AC627" s="83"/>
    </row>
    <row r="628" spans="14:29" ht="15.75" customHeight="1" x14ac:dyDescent="0.25">
      <c r="N628" s="83"/>
      <c r="AC628" s="83"/>
    </row>
    <row r="629" spans="14:29" ht="15.75" customHeight="1" x14ac:dyDescent="0.25">
      <c r="N629" s="83"/>
      <c r="AC629" s="83"/>
    </row>
    <row r="630" spans="14:29" ht="15.75" customHeight="1" x14ac:dyDescent="0.25">
      <c r="N630" s="83"/>
      <c r="AC630" s="83"/>
    </row>
    <row r="631" spans="14:29" ht="15.75" customHeight="1" x14ac:dyDescent="0.25">
      <c r="N631" s="83"/>
      <c r="AC631" s="83"/>
    </row>
    <row r="632" spans="14:29" ht="15.75" customHeight="1" x14ac:dyDescent="0.25">
      <c r="N632" s="83"/>
      <c r="AC632" s="83"/>
    </row>
    <row r="633" spans="14:29" ht="15.75" customHeight="1" x14ac:dyDescent="0.25">
      <c r="N633" s="83"/>
      <c r="AC633" s="83"/>
    </row>
    <row r="634" spans="14:29" ht="15.75" customHeight="1" x14ac:dyDescent="0.25">
      <c r="N634" s="83"/>
      <c r="AC634" s="83"/>
    </row>
    <row r="635" spans="14:29" ht="15.75" customHeight="1" x14ac:dyDescent="0.25">
      <c r="N635" s="83"/>
      <c r="AC635" s="83"/>
    </row>
    <row r="636" spans="14:29" ht="15.75" customHeight="1" x14ac:dyDescent="0.25">
      <c r="N636" s="83"/>
      <c r="AC636" s="83"/>
    </row>
    <row r="637" spans="14:29" ht="15.75" customHeight="1" x14ac:dyDescent="0.25">
      <c r="N637" s="83"/>
      <c r="AC637" s="83"/>
    </row>
    <row r="638" spans="14:29" ht="15.75" customHeight="1" x14ac:dyDescent="0.25">
      <c r="N638" s="83"/>
      <c r="AC638" s="83"/>
    </row>
    <row r="639" spans="14:29" ht="15.75" customHeight="1" x14ac:dyDescent="0.25">
      <c r="N639" s="83"/>
      <c r="AC639" s="83"/>
    </row>
    <row r="640" spans="14:29" ht="15.75" customHeight="1" x14ac:dyDescent="0.25">
      <c r="N640" s="83"/>
      <c r="AC640" s="83"/>
    </row>
    <row r="641" spans="14:29" ht="15.75" customHeight="1" x14ac:dyDescent="0.25">
      <c r="N641" s="83"/>
      <c r="AC641" s="83"/>
    </row>
    <row r="642" spans="14:29" ht="15.75" customHeight="1" x14ac:dyDescent="0.25">
      <c r="N642" s="83"/>
      <c r="AC642" s="83"/>
    </row>
    <row r="643" spans="14:29" ht="15.75" customHeight="1" x14ac:dyDescent="0.25">
      <c r="N643" s="83"/>
      <c r="AC643" s="83"/>
    </row>
    <row r="644" spans="14:29" ht="15.75" customHeight="1" x14ac:dyDescent="0.25">
      <c r="N644" s="83"/>
      <c r="AC644" s="83"/>
    </row>
    <row r="645" spans="14:29" ht="15.75" customHeight="1" x14ac:dyDescent="0.25">
      <c r="N645" s="83"/>
      <c r="AC645" s="83"/>
    </row>
    <row r="646" spans="14:29" ht="15.75" customHeight="1" x14ac:dyDescent="0.25">
      <c r="N646" s="83"/>
      <c r="AC646" s="83"/>
    </row>
    <row r="647" spans="14:29" ht="15.75" customHeight="1" x14ac:dyDescent="0.25">
      <c r="N647" s="83"/>
      <c r="AC647" s="83"/>
    </row>
    <row r="648" spans="14:29" ht="15.75" customHeight="1" x14ac:dyDescent="0.25">
      <c r="N648" s="83"/>
      <c r="AC648" s="83"/>
    </row>
    <row r="649" spans="14:29" ht="15.75" customHeight="1" x14ac:dyDescent="0.25">
      <c r="N649" s="83"/>
      <c r="AC649" s="83"/>
    </row>
    <row r="650" spans="14:29" ht="15.75" customHeight="1" x14ac:dyDescent="0.25">
      <c r="N650" s="83"/>
      <c r="AC650" s="83"/>
    </row>
    <row r="651" spans="14:29" ht="15.75" customHeight="1" x14ac:dyDescent="0.25">
      <c r="N651" s="83"/>
      <c r="AC651" s="83"/>
    </row>
    <row r="652" spans="14:29" ht="15.75" customHeight="1" x14ac:dyDescent="0.25">
      <c r="N652" s="83"/>
      <c r="AC652" s="83"/>
    </row>
    <row r="653" spans="14:29" ht="15.75" customHeight="1" x14ac:dyDescent="0.25">
      <c r="N653" s="83"/>
      <c r="AC653" s="83"/>
    </row>
    <row r="654" spans="14:29" ht="15.75" customHeight="1" x14ac:dyDescent="0.25">
      <c r="N654" s="83"/>
      <c r="AC654" s="83"/>
    </row>
    <row r="655" spans="14:29" ht="15.75" customHeight="1" x14ac:dyDescent="0.25">
      <c r="N655" s="83"/>
      <c r="AC655" s="83"/>
    </row>
    <row r="656" spans="14:29" ht="15.75" customHeight="1" x14ac:dyDescent="0.25">
      <c r="N656" s="83"/>
      <c r="AC656" s="83"/>
    </row>
    <row r="657" spans="14:29" ht="15.75" customHeight="1" x14ac:dyDescent="0.25">
      <c r="N657" s="83"/>
      <c r="AC657" s="83"/>
    </row>
    <row r="658" spans="14:29" ht="15.75" customHeight="1" x14ac:dyDescent="0.25">
      <c r="N658" s="83"/>
      <c r="AC658" s="83"/>
    </row>
    <row r="659" spans="14:29" ht="15.75" customHeight="1" x14ac:dyDescent="0.25">
      <c r="N659" s="83"/>
      <c r="AC659" s="83"/>
    </row>
    <row r="660" spans="14:29" ht="15.75" customHeight="1" x14ac:dyDescent="0.25">
      <c r="N660" s="83"/>
      <c r="AC660" s="83"/>
    </row>
    <row r="661" spans="14:29" ht="15.75" customHeight="1" x14ac:dyDescent="0.25">
      <c r="N661" s="83"/>
      <c r="AC661" s="83"/>
    </row>
    <row r="662" spans="14:29" ht="15.75" customHeight="1" x14ac:dyDescent="0.25">
      <c r="N662" s="83"/>
      <c r="AC662" s="83"/>
    </row>
    <row r="663" spans="14:29" ht="15.75" customHeight="1" x14ac:dyDescent="0.25">
      <c r="N663" s="83"/>
      <c r="AC663" s="83"/>
    </row>
    <row r="664" spans="14:29" ht="15.75" customHeight="1" x14ac:dyDescent="0.25">
      <c r="N664" s="83"/>
      <c r="AC664" s="83"/>
    </row>
    <row r="665" spans="14:29" ht="15.75" customHeight="1" x14ac:dyDescent="0.25">
      <c r="N665" s="83"/>
      <c r="AC665" s="83"/>
    </row>
    <row r="666" spans="14:29" ht="15.75" customHeight="1" x14ac:dyDescent="0.25">
      <c r="N666" s="83"/>
      <c r="AC666" s="83"/>
    </row>
    <row r="667" spans="14:29" ht="15.75" customHeight="1" x14ac:dyDescent="0.25">
      <c r="N667" s="83"/>
      <c r="AC667" s="83"/>
    </row>
    <row r="668" spans="14:29" ht="15.75" customHeight="1" x14ac:dyDescent="0.25">
      <c r="N668" s="83"/>
      <c r="AC668" s="83"/>
    </row>
    <row r="669" spans="14:29" ht="15.75" customHeight="1" x14ac:dyDescent="0.25">
      <c r="N669" s="83"/>
      <c r="AC669" s="83"/>
    </row>
    <row r="670" spans="14:29" ht="15.75" customHeight="1" x14ac:dyDescent="0.25">
      <c r="N670" s="83"/>
      <c r="AC670" s="83"/>
    </row>
    <row r="671" spans="14:29" ht="15.75" customHeight="1" x14ac:dyDescent="0.25">
      <c r="N671" s="83"/>
      <c r="AC671" s="83"/>
    </row>
    <row r="672" spans="14:29" ht="15.75" customHeight="1" x14ac:dyDescent="0.25">
      <c r="N672" s="83"/>
      <c r="AC672" s="83"/>
    </row>
    <row r="673" spans="14:29" ht="15.75" customHeight="1" x14ac:dyDescent="0.25">
      <c r="N673" s="83"/>
      <c r="AC673" s="83"/>
    </row>
    <row r="674" spans="14:29" ht="15.75" customHeight="1" x14ac:dyDescent="0.25">
      <c r="N674" s="83"/>
      <c r="AC674" s="83"/>
    </row>
    <row r="675" spans="14:29" ht="15.75" customHeight="1" x14ac:dyDescent="0.25">
      <c r="N675" s="83"/>
      <c r="AC675" s="83"/>
    </row>
    <row r="676" spans="14:29" ht="15.75" customHeight="1" x14ac:dyDescent="0.25">
      <c r="N676" s="83"/>
      <c r="AC676" s="83"/>
    </row>
    <row r="677" spans="14:29" ht="15.75" customHeight="1" x14ac:dyDescent="0.25">
      <c r="N677" s="83"/>
      <c r="AC677" s="83"/>
    </row>
    <row r="678" spans="14:29" ht="15.75" customHeight="1" x14ac:dyDescent="0.25">
      <c r="N678" s="83"/>
      <c r="AC678" s="83"/>
    </row>
    <row r="679" spans="14:29" ht="15.75" customHeight="1" x14ac:dyDescent="0.25">
      <c r="N679" s="83"/>
      <c r="AC679" s="83"/>
    </row>
    <row r="680" spans="14:29" ht="15.75" customHeight="1" x14ac:dyDescent="0.25">
      <c r="N680" s="83"/>
      <c r="AC680" s="83"/>
    </row>
    <row r="681" spans="14:29" ht="15.75" customHeight="1" x14ac:dyDescent="0.25">
      <c r="N681" s="83"/>
      <c r="AC681" s="83"/>
    </row>
    <row r="682" spans="14:29" ht="15.75" customHeight="1" x14ac:dyDescent="0.25">
      <c r="N682" s="83"/>
      <c r="AC682" s="83"/>
    </row>
    <row r="683" spans="14:29" ht="15.75" customHeight="1" x14ac:dyDescent="0.25">
      <c r="N683" s="83"/>
      <c r="AC683" s="83"/>
    </row>
    <row r="684" spans="14:29" ht="15.75" customHeight="1" x14ac:dyDescent="0.25">
      <c r="N684" s="83"/>
      <c r="AC684" s="83"/>
    </row>
    <row r="685" spans="14:29" ht="15.75" customHeight="1" x14ac:dyDescent="0.25">
      <c r="N685" s="83"/>
      <c r="AC685" s="83"/>
    </row>
    <row r="686" spans="14:29" ht="15.75" customHeight="1" x14ac:dyDescent="0.25">
      <c r="N686" s="83"/>
      <c r="AC686" s="83"/>
    </row>
    <row r="687" spans="14:29" ht="15.75" customHeight="1" x14ac:dyDescent="0.25">
      <c r="N687" s="83"/>
      <c r="AC687" s="83"/>
    </row>
    <row r="688" spans="14:29" ht="15.75" customHeight="1" x14ac:dyDescent="0.25">
      <c r="N688" s="83"/>
      <c r="AC688" s="83"/>
    </row>
    <row r="689" spans="14:29" ht="15.75" customHeight="1" x14ac:dyDescent="0.25">
      <c r="N689" s="83"/>
      <c r="AC689" s="83"/>
    </row>
    <row r="690" spans="14:29" ht="15.75" customHeight="1" x14ac:dyDescent="0.25">
      <c r="N690" s="83"/>
      <c r="AC690" s="83"/>
    </row>
    <row r="691" spans="14:29" ht="15.75" customHeight="1" x14ac:dyDescent="0.25">
      <c r="N691" s="83"/>
      <c r="AC691" s="83"/>
    </row>
    <row r="692" spans="14:29" ht="15.75" customHeight="1" x14ac:dyDescent="0.25">
      <c r="N692" s="83"/>
      <c r="AC692" s="83"/>
    </row>
    <row r="693" spans="14:29" ht="15.75" customHeight="1" x14ac:dyDescent="0.25">
      <c r="N693" s="83"/>
      <c r="AC693" s="83"/>
    </row>
    <row r="694" spans="14:29" ht="15.75" customHeight="1" x14ac:dyDescent="0.25">
      <c r="N694" s="83"/>
      <c r="AC694" s="83"/>
    </row>
    <row r="695" spans="14:29" ht="15.75" customHeight="1" x14ac:dyDescent="0.25">
      <c r="N695" s="83"/>
      <c r="AC695" s="83"/>
    </row>
    <row r="696" spans="14:29" ht="15.75" customHeight="1" x14ac:dyDescent="0.25">
      <c r="N696" s="83"/>
      <c r="AC696" s="83"/>
    </row>
    <row r="697" spans="14:29" ht="15.75" customHeight="1" x14ac:dyDescent="0.25">
      <c r="N697" s="83"/>
      <c r="AC697" s="83"/>
    </row>
    <row r="698" spans="14:29" ht="15.75" customHeight="1" x14ac:dyDescent="0.25">
      <c r="N698" s="83"/>
      <c r="AC698" s="83"/>
    </row>
    <row r="699" spans="14:29" ht="15.75" customHeight="1" x14ac:dyDescent="0.25">
      <c r="N699" s="83"/>
      <c r="AC699" s="83"/>
    </row>
    <row r="700" spans="14:29" ht="15.75" customHeight="1" x14ac:dyDescent="0.25">
      <c r="N700" s="83"/>
      <c r="AC700" s="83"/>
    </row>
    <row r="701" spans="14:29" ht="15.75" customHeight="1" x14ac:dyDescent="0.25">
      <c r="N701" s="83"/>
      <c r="AC701" s="83"/>
    </row>
    <row r="702" spans="14:29" ht="15.75" customHeight="1" x14ac:dyDescent="0.25">
      <c r="N702" s="83"/>
      <c r="AC702" s="83"/>
    </row>
    <row r="703" spans="14:29" ht="15.75" customHeight="1" x14ac:dyDescent="0.25">
      <c r="N703" s="83"/>
      <c r="AC703" s="83"/>
    </row>
    <row r="704" spans="14:29" ht="15.75" customHeight="1" x14ac:dyDescent="0.25">
      <c r="N704" s="83"/>
      <c r="AC704" s="83"/>
    </row>
    <row r="705" spans="14:29" ht="15.75" customHeight="1" x14ac:dyDescent="0.25">
      <c r="N705" s="83"/>
      <c r="AC705" s="83"/>
    </row>
    <row r="706" spans="14:29" ht="15.75" customHeight="1" x14ac:dyDescent="0.25">
      <c r="N706" s="83"/>
      <c r="AC706" s="83"/>
    </row>
    <row r="707" spans="14:29" ht="15.75" customHeight="1" x14ac:dyDescent="0.25">
      <c r="N707" s="83"/>
      <c r="AC707" s="83"/>
    </row>
    <row r="708" spans="14:29" ht="15.75" customHeight="1" x14ac:dyDescent="0.25">
      <c r="N708" s="83"/>
      <c r="AC708" s="83"/>
    </row>
    <row r="709" spans="14:29" ht="15.75" customHeight="1" x14ac:dyDescent="0.25">
      <c r="N709" s="83"/>
      <c r="AC709" s="83"/>
    </row>
    <row r="710" spans="14:29" ht="15.75" customHeight="1" x14ac:dyDescent="0.25">
      <c r="N710" s="83"/>
      <c r="AC710" s="83"/>
    </row>
    <row r="711" spans="14:29" ht="15.75" customHeight="1" x14ac:dyDescent="0.25">
      <c r="N711" s="83"/>
      <c r="AC711" s="83"/>
    </row>
    <row r="712" spans="14:29" ht="15.75" customHeight="1" x14ac:dyDescent="0.25">
      <c r="N712" s="83"/>
      <c r="AC712" s="83"/>
    </row>
    <row r="713" spans="14:29" ht="15.75" customHeight="1" x14ac:dyDescent="0.25">
      <c r="N713" s="83"/>
      <c r="AC713" s="83"/>
    </row>
    <row r="714" spans="14:29" ht="15.75" customHeight="1" x14ac:dyDescent="0.25">
      <c r="N714" s="83"/>
      <c r="AC714" s="83"/>
    </row>
    <row r="715" spans="14:29" ht="15.75" customHeight="1" x14ac:dyDescent="0.25">
      <c r="N715" s="83"/>
      <c r="AC715" s="83"/>
    </row>
    <row r="716" spans="14:29" ht="15.75" customHeight="1" x14ac:dyDescent="0.25">
      <c r="N716" s="83"/>
      <c r="AC716" s="83"/>
    </row>
    <row r="717" spans="14:29" ht="15.75" customHeight="1" x14ac:dyDescent="0.25">
      <c r="N717" s="83"/>
      <c r="AC717" s="83"/>
    </row>
    <row r="718" spans="14:29" ht="15.75" customHeight="1" x14ac:dyDescent="0.25">
      <c r="N718" s="83"/>
      <c r="AC718" s="83"/>
    </row>
    <row r="719" spans="14:29" ht="15.75" customHeight="1" x14ac:dyDescent="0.25">
      <c r="N719" s="83"/>
      <c r="AC719" s="83"/>
    </row>
    <row r="720" spans="14:29" ht="15.75" customHeight="1" x14ac:dyDescent="0.25">
      <c r="N720" s="83"/>
      <c r="AC720" s="83"/>
    </row>
    <row r="721" spans="14:29" ht="15.75" customHeight="1" x14ac:dyDescent="0.25">
      <c r="N721" s="83"/>
      <c r="AC721" s="83"/>
    </row>
    <row r="722" spans="14:29" ht="15.75" customHeight="1" x14ac:dyDescent="0.25">
      <c r="N722" s="83"/>
      <c r="AC722" s="83"/>
    </row>
    <row r="723" spans="14:29" ht="15.75" customHeight="1" x14ac:dyDescent="0.25">
      <c r="N723" s="83"/>
      <c r="AC723" s="83"/>
    </row>
    <row r="724" spans="14:29" ht="15.75" customHeight="1" x14ac:dyDescent="0.25">
      <c r="N724" s="83"/>
      <c r="AC724" s="83"/>
    </row>
    <row r="725" spans="14:29" ht="15.75" customHeight="1" x14ac:dyDescent="0.25">
      <c r="N725" s="83"/>
      <c r="AC725" s="83"/>
    </row>
    <row r="726" spans="14:29" ht="15.75" customHeight="1" x14ac:dyDescent="0.25">
      <c r="N726" s="83"/>
      <c r="AC726" s="83"/>
    </row>
    <row r="727" spans="14:29" ht="15.75" customHeight="1" x14ac:dyDescent="0.25">
      <c r="N727" s="83"/>
      <c r="AC727" s="83"/>
    </row>
    <row r="728" spans="14:29" ht="15.75" customHeight="1" x14ac:dyDescent="0.25">
      <c r="N728" s="83"/>
      <c r="AC728" s="83"/>
    </row>
    <row r="729" spans="14:29" ht="15.75" customHeight="1" x14ac:dyDescent="0.25">
      <c r="N729" s="83"/>
      <c r="AC729" s="83"/>
    </row>
    <row r="730" spans="14:29" ht="15.75" customHeight="1" x14ac:dyDescent="0.25">
      <c r="N730" s="83"/>
      <c r="AC730" s="83"/>
    </row>
    <row r="731" spans="14:29" ht="15.75" customHeight="1" x14ac:dyDescent="0.25">
      <c r="N731" s="83"/>
      <c r="AC731" s="83"/>
    </row>
    <row r="732" spans="14:29" ht="15.75" customHeight="1" x14ac:dyDescent="0.25">
      <c r="N732" s="83"/>
      <c r="AC732" s="83"/>
    </row>
    <row r="733" spans="14:29" ht="15.75" customHeight="1" x14ac:dyDescent="0.25">
      <c r="N733" s="83"/>
      <c r="AC733" s="83"/>
    </row>
    <row r="734" spans="14:29" ht="15.75" customHeight="1" x14ac:dyDescent="0.25">
      <c r="N734" s="83"/>
      <c r="AC734" s="83"/>
    </row>
    <row r="735" spans="14:29" ht="15.75" customHeight="1" x14ac:dyDescent="0.25">
      <c r="N735" s="83"/>
      <c r="AC735" s="83"/>
    </row>
    <row r="736" spans="14:29" ht="15.75" customHeight="1" x14ac:dyDescent="0.25">
      <c r="N736" s="83"/>
      <c r="AC736" s="83"/>
    </row>
    <row r="737" spans="14:29" ht="15.75" customHeight="1" x14ac:dyDescent="0.25">
      <c r="N737" s="83"/>
      <c r="AC737" s="83"/>
    </row>
    <row r="738" spans="14:29" ht="15.75" customHeight="1" x14ac:dyDescent="0.25">
      <c r="N738" s="83"/>
      <c r="AC738" s="83"/>
    </row>
    <row r="739" spans="14:29" ht="15.75" customHeight="1" x14ac:dyDescent="0.25">
      <c r="N739" s="83"/>
      <c r="AC739" s="83"/>
    </row>
    <row r="740" spans="14:29" ht="15.75" customHeight="1" x14ac:dyDescent="0.25">
      <c r="N740" s="83"/>
      <c r="AC740" s="83"/>
    </row>
    <row r="741" spans="14:29" ht="15.75" customHeight="1" x14ac:dyDescent="0.25">
      <c r="N741" s="83"/>
      <c r="AC741" s="83"/>
    </row>
    <row r="742" spans="14:29" ht="15.75" customHeight="1" x14ac:dyDescent="0.25">
      <c r="N742" s="83"/>
      <c r="AC742" s="83"/>
    </row>
    <row r="743" spans="14:29" ht="15.75" customHeight="1" x14ac:dyDescent="0.25">
      <c r="N743" s="83"/>
      <c r="AC743" s="83"/>
    </row>
    <row r="744" spans="14:29" ht="15.75" customHeight="1" x14ac:dyDescent="0.25">
      <c r="N744" s="83"/>
      <c r="AC744" s="83"/>
    </row>
    <row r="745" spans="14:29" ht="15.75" customHeight="1" x14ac:dyDescent="0.25">
      <c r="N745" s="83"/>
      <c r="AC745" s="83"/>
    </row>
    <row r="746" spans="14:29" ht="15.75" customHeight="1" x14ac:dyDescent="0.25">
      <c r="N746" s="83"/>
      <c r="AC746" s="83"/>
    </row>
    <row r="747" spans="14:29" ht="15.75" customHeight="1" x14ac:dyDescent="0.25">
      <c r="N747" s="83"/>
      <c r="AC747" s="83"/>
    </row>
    <row r="748" spans="14:29" ht="15.75" customHeight="1" x14ac:dyDescent="0.25">
      <c r="N748" s="83"/>
      <c r="AC748" s="83"/>
    </row>
    <row r="749" spans="14:29" ht="15.75" customHeight="1" x14ac:dyDescent="0.25">
      <c r="N749" s="83"/>
      <c r="AC749" s="83"/>
    </row>
    <row r="750" spans="14:29" ht="15.75" customHeight="1" x14ac:dyDescent="0.25">
      <c r="N750" s="83"/>
      <c r="AC750" s="83"/>
    </row>
    <row r="751" spans="14:29" ht="15.75" customHeight="1" x14ac:dyDescent="0.25">
      <c r="N751" s="83"/>
      <c r="AC751" s="83"/>
    </row>
    <row r="752" spans="14:29" ht="15.75" customHeight="1" x14ac:dyDescent="0.25">
      <c r="N752" s="83"/>
      <c r="AC752" s="83"/>
    </row>
    <row r="753" spans="14:29" ht="15.75" customHeight="1" x14ac:dyDescent="0.25">
      <c r="N753" s="83"/>
      <c r="AC753" s="83"/>
    </row>
    <row r="754" spans="14:29" ht="15.75" customHeight="1" x14ac:dyDescent="0.25">
      <c r="N754" s="83"/>
      <c r="AC754" s="83"/>
    </row>
    <row r="755" spans="14:29" ht="15.75" customHeight="1" x14ac:dyDescent="0.25">
      <c r="N755" s="83"/>
      <c r="AC755" s="83"/>
    </row>
    <row r="756" spans="14:29" ht="15.75" customHeight="1" x14ac:dyDescent="0.25">
      <c r="N756" s="83"/>
      <c r="AC756" s="83"/>
    </row>
    <row r="757" spans="14:29" ht="15.75" customHeight="1" x14ac:dyDescent="0.25">
      <c r="N757" s="83"/>
      <c r="AC757" s="83"/>
    </row>
    <row r="758" spans="14:29" ht="15.75" customHeight="1" x14ac:dyDescent="0.25">
      <c r="N758" s="83"/>
      <c r="AC758" s="83"/>
    </row>
    <row r="759" spans="14:29" ht="15.75" customHeight="1" x14ac:dyDescent="0.25">
      <c r="N759" s="83"/>
      <c r="AC759" s="83"/>
    </row>
    <row r="760" spans="14:29" ht="15.75" customHeight="1" x14ac:dyDescent="0.25">
      <c r="N760" s="83"/>
      <c r="AC760" s="83"/>
    </row>
    <row r="761" spans="14:29" ht="15.75" customHeight="1" x14ac:dyDescent="0.25">
      <c r="N761" s="83"/>
      <c r="AC761" s="83"/>
    </row>
    <row r="762" spans="14:29" ht="15.75" customHeight="1" x14ac:dyDescent="0.25">
      <c r="N762" s="83"/>
      <c r="AC762" s="83"/>
    </row>
    <row r="763" spans="14:29" ht="15.75" customHeight="1" x14ac:dyDescent="0.25">
      <c r="N763" s="83"/>
      <c r="AC763" s="83"/>
    </row>
    <row r="764" spans="14:29" ht="15.75" customHeight="1" x14ac:dyDescent="0.25">
      <c r="N764" s="83"/>
      <c r="AC764" s="83"/>
    </row>
    <row r="765" spans="14:29" ht="15.75" customHeight="1" x14ac:dyDescent="0.25">
      <c r="N765" s="83"/>
      <c r="AC765" s="83"/>
    </row>
    <row r="766" spans="14:29" ht="15.75" customHeight="1" x14ac:dyDescent="0.25">
      <c r="N766" s="83"/>
      <c r="AC766" s="83"/>
    </row>
    <row r="767" spans="14:29" ht="15.75" customHeight="1" x14ac:dyDescent="0.25">
      <c r="N767" s="83"/>
      <c r="AC767" s="83"/>
    </row>
    <row r="768" spans="14:29" ht="15.75" customHeight="1" x14ac:dyDescent="0.25">
      <c r="N768" s="83"/>
      <c r="AC768" s="83"/>
    </row>
    <row r="769" spans="14:29" ht="15.75" customHeight="1" x14ac:dyDescent="0.25">
      <c r="N769" s="83"/>
      <c r="AC769" s="83"/>
    </row>
    <row r="770" spans="14:29" ht="15.75" customHeight="1" x14ac:dyDescent="0.25">
      <c r="N770" s="83"/>
      <c r="AC770" s="83"/>
    </row>
    <row r="771" spans="14:29" ht="15.75" customHeight="1" x14ac:dyDescent="0.25">
      <c r="N771" s="83"/>
      <c r="AC771" s="83"/>
    </row>
    <row r="772" spans="14:29" ht="15.75" customHeight="1" x14ac:dyDescent="0.25">
      <c r="N772" s="83"/>
      <c r="AC772" s="83"/>
    </row>
    <row r="773" spans="14:29" ht="15.75" customHeight="1" x14ac:dyDescent="0.25">
      <c r="N773" s="83"/>
      <c r="AC773" s="83"/>
    </row>
    <row r="774" spans="14:29" ht="15.75" customHeight="1" x14ac:dyDescent="0.25">
      <c r="N774" s="83"/>
      <c r="AC774" s="83"/>
    </row>
    <row r="775" spans="14:29" ht="15.75" customHeight="1" x14ac:dyDescent="0.25">
      <c r="N775" s="83"/>
      <c r="AC775" s="83"/>
    </row>
    <row r="776" spans="14:29" ht="15.75" customHeight="1" x14ac:dyDescent="0.25">
      <c r="N776" s="83"/>
      <c r="AC776" s="83"/>
    </row>
    <row r="777" spans="14:29" ht="15.75" customHeight="1" x14ac:dyDescent="0.25">
      <c r="N777" s="83"/>
      <c r="AC777" s="83"/>
    </row>
    <row r="778" spans="14:29" ht="15.75" customHeight="1" x14ac:dyDescent="0.25">
      <c r="N778" s="83"/>
      <c r="AC778" s="83"/>
    </row>
    <row r="779" spans="14:29" ht="15.75" customHeight="1" x14ac:dyDescent="0.25">
      <c r="N779" s="83"/>
      <c r="AC779" s="83"/>
    </row>
    <row r="780" spans="14:29" ht="15.75" customHeight="1" x14ac:dyDescent="0.25">
      <c r="N780" s="83"/>
      <c r="AC780" s="83"/>
    </row>
    <row r="781" spans="14:29" ht="15.75" customHeight="1" x14ac:dyDescent="0.25">
      <c r="N781" s="83"/>
      <c r="AC781" s="83"/>
    </row>
    <row r="782" spans="14:29" ht="15.75" customHeight="1" x14ac:dyDescent="0.25">
      <c r="N782" s="83"/>
      <c r="AC782" s="83"/>
    </row>
    <row r="783" spans="14:29" ht="15.75" customHeight="1" x14ac:dyDescent="0.25">
      <c r="N783" s="83"/>
      <c r="AC783" s="83"/>
    </row>
    <row r="784" spans="14:29" ht="15.75" customHeight="1" x14ac:dyDescent="0.25">
      <c r="N784" s="83"/>
      <c r="AC784" s="83"/>
    </row>
    <row r="785" spans="14:29" ht="15.75" customHeight="1" x14ac:dyDescent="0.25">
      <c r="N785" s="83"/>
      <c r="AC785" s="83"/>
    </row>
    <row r="786" spans="14:29" ht="15.75" customHeight="1" x14ac:dyDescent="0.25">
      <c r="N786" s="83"/>
      <c r="AC786" s="83"/>
    </row>
    <row r="787" spans="14:29" ht="15.75" customHeight="1" x14ac:dyDescent="0.25">
      <c r="N787" s="83"/>
      <c r="AC787" s="83"/>
    </row>
    <row r="788" spans="14:29" ht="15.75" customHeight="1" x14ac:dyDescent="0.25">
      <c r="N788" s="83"/>
      <c r="AC788" s="83"/>
    </row>
    <row r="789" spans="14:29" ht="15.75" customHeight="1" x14ac:dyDescent="0.25">
      <c r="N789" s="83"/>
      <c r="AC789" s="83"/>
    </row>
    <row r="790" spans="14:29" ht="15.75" customHeight="1" x14ac:dyDescent="0.25">
      <c r="N790" s="83"/>
      <c r="AC790" s="83"/>
    </row>
    <row r="791" spans="14:29" ht="15.75" customHeight="1" x14ac:dyDescent="0.25">
      <c r="N791" s="83"/>
      <c r="AC791" s="83"/>
    </row>
    <row r="792" spans="14:29" ht="15.75" customHeight="1" x14ac:dyDescent="0.25">
      <c r="N792" s="83"/>
      <c r="AC792" s="83"/>
    </row>
    <row r="793" spans="14:29" ht="15.75" customHeight="1" x14ac:dyDescent="0.25">
      <c r="N793" s="83"/>
      <c r="AC793" s="83"/>
    </row>
    <row r="794" spans="14:29" ht="15.75" customHeight="1" x14ac:dyDescent="0.25">
      <c r="N794" s="83"/>
      <c r="AC794" s="83"/>
    </row>
    <row r="795" spans="14:29" ht="15.75" customHeight="1" x14ac:dyDescent="0.25">
      <c r="N795" s="83"/>
      <c r="AC795" s="83"/>
    </row>
    <row r="796" spans="14:29" ht="15.75" customHeight="1" x14ac:dyDescent="0.25">
      <c r="N796" s="83"/>
      <c r="AC796" s="83"/>
    </row>
    <row r="797" spans="14:29" ht="15.75" customHeight="1" x14ac:dyDescent="0.25">
      <c r="N797" s="83"/>
      <c r="AC797" s="83"/>
    </row>
    <row r="798" spans="14:29" ht="15.75" customHeight="1" x14ac:dyDescent="0.25">
      <c r="N798" s="83"/>
      <c r="AC798" s="83"/>
    </row>
    <row r="799" spans="14:29" ht="15.75" customHeight="1" x14ac:dyDescent="0.25">
      <c r="N799" s="83"/>
      <c r="AC799" s="83"/>
    </row>
    <row r="800" spans="14:29" ht="15.75" customHeight="1" x14ac:dyDescent="0.25">
      <c r="N800" s="83"/>
      <c r="AC800" s="83"/>
    </row>
    <row r="801" spans="14:29" ht="15.75" customHeight="1" x14ac:dyDescent="0.25">
      <c r="N801" s="83"/>
      <c r="AC801" s="83"/>
    </row>
    <row r="802" spans="14:29" ht="15.75" customHeight="1" x14ac:dyDescent="0.25">
      <c r="N802" s="83"/>
      <c r="AC802" s="83"/>
    </row>
    <row r="803" spans="14:29" ht="15.75" customHeight="1" x14ac:dyDescent="0.25">
      <c r="N803" s="83"/>
      <c r="AC803" s="83"/>
    </row>
    <row r="804" spans="14:29" ht="15.75" customHeight="1" x14ac:dyDescent="0.25">
      <c r="N804" s="83"/>
      <c r="AC804" s="83"/>
    </row>
    <row r="805" spans="14:29" ht="15.75" customHeight="1" x14ac:dyDescent="0.25">
      <c r="N805" s="83"/>
      <c r="AC805" s="83"/>
    </row>
    <row r="806" spans="14:29" ht="15.75" customHeight="1" x14ac:dyDescent="0.25">
      <c r="N806" s="83"/>
      <c r="AC806" s="83"/>
    </row>
    <row r="807" spans="14:29" ht="15.75" customHeight="1" x14ac:dyDescent="0.25">
      <c r="N807" s="83"/>
      <c r="AC807" s="83"/>
    </row>
    <row r="808" spans="14:29" ht="15.75" customHeight="1" x14ac:dyDescent="0.25">
      <c r="N808" s="83"/>
      <c r="AC808" s="83"/>
    </row>
    <row r="809" spans="14:29" ht="15.75" customHeight="1" x14ac:dyDescent="0.25">
      <c r="N809" s="83"/>
      <c r="AC809" s="83"/>
    </row>
    <row r="810" spans="14:29" ht="15.75" customHeight="1" x14ac:dyDescent="0.25">
      <c r="N810" s="83"/>
      <c r="AC810" s="83"/>
    </row>
    <row r="811" spans="14:29" ht="15.75" customHeight="1" x14ac:dyDescent="0.25">
      <c r="N811" s="83"/>
      <c r="AC811" s="83"/>
    </row>
    <row r="812" spans="14:29" ht="15.75" customHeight="1" x14ac:dyDescent="0.25">
      <c r="N812" s="83"/>
      <c r="AC812" s="83"/>
    </row>
    <row r="813" spans="14:29" ht="15.75" customHeight="1" x14ac:dyDescent="0.25">
      <c r="N813" s="83"/>
      <c r="AC813" s="83"/>
    </row>
    <row r="814" spans="14:29" ht="15.75" customHeight="1" x14ac:dyDescent="0.25">
      <c r="N814" s="83"/>
      <c r="AC814" s="83"/>
    </row>
    <row r="815" spans="14:29" ht="15.75" customHeight="1" x14ac:dyDescent="0.25">
      <c r="N815" s="83"/>
      <c r="AC815" s="83"/>
    </row>
    <row r="816" spans="14:29" ht="15.75" customHeight="1" x14ac:dyDescent="0.25">
      <c r="N816" s="83"/>
      <c r="AC816" s="83"/>
    </row>
    <row r="817" spans="14:29" ht="15.75" customHeight="1" x14ac:dyDescent="0.25">
      <c r="N817" s="83"/>
      <c r="AC817" s="83"/>
    </row>
    <row r="818" spans="14:29" ht="15.75" customHeight="1" x14ac:dyDescent="0.25">
      <c r="N818" s="83"/>
      <c r="AC818" s="83"/>
    </row>
    <row r="819" spans="14:29" ht="15.75" customHeight="1" x14ac:dyDescent="0.25">
      <c r="N819" s="83"/>
      <c r="AC819" s="83"/>
    </row>
    <row r="820" spans="14:29" ht="15.75" customHeight="1" x14ac:dyDescent="0.25">
      <c r="N820" s="83"/>
      <c r="AC820" s="83"/>
    </row>
    <row r="821" spans="14:29" ht="15.75" customHeight="1" x14ac:dyDescent="0.25">
      <c r="N821" s="83"/>
      <c r="AC821" s="83"/>
    </row>
    <row r="822" spans="14:29" ht="15.75" customHeight="1" x14ac:dyDescent="0.25">
      <c r="N822" s="83"/>
      <c r="AC822" s="83"/>
    </row>
    <row r="823" spans="14:29" ht="15.75" customHeight="1" x14ac:dyDescent="0.25">
      <c r="N823" s="83"/>
      <c r="AC823" s="83"/>
    </row>
    <row r="824" spans="14:29" ht="15.75" customHeight="1" x14ac:dyDescent="0.25">
      <c r="N824" s="83"/>
      <c r="AC824" s="83"/>
    </row>
    <row r="825" spans="14:29" ht="15.75" customHeight="1" x14ac:dyDescent="0.25">
      <c r="N825" s="83"/>
      <c r="AC825" s="83"/>
    </row>
    <row r="826" spans="14:29" ht="15.75" customHeight="1" x14ac:dyDescent="0.25">
      <c r="N826" s="83"/>
      <c r="AC826" s="83"/>
    </row>
    <row r="827" spans="14:29" ht="15.75" customHeight="1" x14ac:dyDescent="0.25">
      <c r="N827" s="83"/>
      <c r="AC827" s="83"/>
    </row>
    <row r="828" spans="14:29" ht="15.75" customHeight="1" x14ac:dyDescent="0.25">
      <c r="N828" s="83"/>
      <c r="AC828" s="83"/>
    </row>
    <row r="829" spans="14:29" ht="15.75" customHeight="1" x14ac:dyDescent="0.25">
      <c r="N829" s="83"/>
      <c r="AC829" s="83"/>
    </row>
    <row r="830" spans="14:29" ht="15.75" customHeight="1" x14ac:dyDescent="0.25">
      <c r="N830" s="83"/>
      <c r="AC830" s="83"/>
    </row>
    <row r="831" spans="14:29" ht="15.75" customHeight="1" x14ac:dyDescent="0.25">
      <c r="N831" s="83"/>
      <c r="AC831" s="83"/>
    </row>
    <row r="832" spans="14:29" ht="15.75" customHeight="1" x14ac:dyDescent="0.25">
      <c r="N832" s="83"/>
      <c r="AC832" s="83"/>
    </row>
    <row r="833" spans="14:29" ht="15.75" customHeight="1" x14ac:dyDescent="0.25">
      <c r="N833" s="83"/>
      <c r="AC833" s="83"/>
    </row>
    <row r="834" spans="14:29" ht="15.75" customHeight="1" x14ac:dyDescent="0.25">
      <c r="N834" s="83"/>
      <c r="AC834" s="83"/>
    </row>
    <row r="835" spans="14:29" ht="15.75" customHeight="1" x14ac:dyDescent="0.25">
      <c r="N835" s="83"/>
      <c r="AC835" s="83"/>
    </row>
    <row r="836" spans="14:29" ht="15.75" customHeight="1" x14ac:dyDescent="0.25">
      <c r="N836" s="83"/>
      <c r="AC836" s="83"/>
    </row>
    <row r="837" spans="14:29" ht="15.75" customHeight="1" x14ac:dyDescent="0.25">
      <c r="N837" s="83"/>
      <c r="AC837" s="83"/>
    </row>
    <row r="838" spans="14:29" ht="15.75" customHeight="1" x14ac:dyDescent="0.25">
      <c r="N838" s="83"/>
      <c r="AC838" s="83"/>
    </row>
    <row r="839" spans="14:29" ht="15.75" customHeight="1" x14ac:dyDescent="0.25">
      <c r="N839" s="83"/>
      <c r="AC839" s="83"/>
    </row>
    <row r="840" spans="14:29" ht="15.75" customHeight="1" x14ac:dyDescent="0.25">
      <c r="N840" s="83"/>
      <c r="AC840" s="83"/>
    </row>
    <row r="841" spans="14:29" ht="15.75" customHeight="1" x14ac:dyDescent="0.25">
      <c r="N841" s="83"/>
      <c r="AC841" s="83"/>
    </row>
    <row r="842" spans="14:29" ht="15.75" customHeight="1" x14ac:dyDescent="0.25">
      <c r="N842" s="83"/>
      <c r="AC842" s="83"/>
    </row>
    <row r="843" spans="14:29" ht="15.75" customHeight="1" x14ac:dyDescent="0.25">
      <c r="N843" s="83"/>
      <c r="AC843" s="83"/>
    </row>
    <row r="844" spans="14:29" ht="15.75" customHeight="1" x14ac:dyDescent="0.25">
      <c r="N844" s="83"/>
      <c r="AC844" s="83"/>
    </row>
    <row r="845" spans="14:29" ht="15.75" customHeight="1" x14ac:dyDescent="0.25">
      <c r="N845" s="83"/>
      <c r="AC845" s="83"/>
    </row>
    <row r="846" spans="14:29" ht="15.75" customHeight="1" x14ac:dyDescent="0.25">
      <c r="N846" s="83"/>
      <c r="AC846" s="83"/>
    </row>
    <row r="847" spans="14:29" ht="15.75" customHeight="1" x14ac:dyDescent="0.25">
      <c r="N847" s="83"/>
      <c r="AC847" s="83"/>
    </row>
    <row r="848" spans="14:29" ht="15.75" customHeight="1" x14ac:dyDescent="0.25">
      <c r="N848" s="83"/>
      <c r="AC848" s="83"/>
    </row>
    <row r="849" spans="14:29" ht="15.75" customHeight="1" x14ac:dyDescent="0.25">
      <c r="N849" s="83"/>
      <c r="AC849" s="83"/>
    </row>
    <row r="850" spans="14:29" ht="15.75" customHeight="1" x14ac:dyDescent="0.25">
      <c r="N850" s="83"/>
      <c r="AC850" s="83"/>
    </row>
    <row r="851" spans="14:29" ht="15.75" customHeight="1" x14ac:dyDescent="0.25">
      <c r="N851" s="83"/>
      <c r="AC851" s="83"/>
    </row>
    <row r="852" spans="14:29" ht="15.75" customHeight="1" x14ac:dyDescent="0.25">
      <c r="N852" s="83"/>
      <c r="AC852" s="83"/>
    </row>
    <row r="853" spans="14:29" ht="15.75" customHeight="1" x14ac:dyDescent="0.25">
      <c r="N853" s="83"/>
      <c r="AC853" s="83"/>
    </row>
    <row r="854" spans="14:29" ht="15.75" customHeight="1" x14ac:dyDescent="0.25">
      <c r="N854" s="83"/>
      <c r="AC854" s="83"/>
    </row>
    <row r="855" spans="14:29" ht="15.75" customHeight="1" x14ac:dyDescent="0.25">
      <c r="N855" s="83"/>
      <c r="AC855" s="83"/>
    </row>
    <row r="856" spans="14:29" ht="15.75" customHeight="1" x14ac:dyDescent="0.25">
      <c r="N856" s="83"/>
      <c r="AC856" s="83"/>
    </row>
    <row r="857" spans="14:29" ht="15.75" customHeight="1" x14ac:dyDescent="0.25">
      <c r="N857" s="83"/>
      <c r="AC857" s="83"/>
    </row>
    <row r="858" spans="14:29" ht="15.75" customHeight="1" x14ac:dyDescent="0.25">
      <c r="N858" s="83"/>
      <c r="AC858" s="83"/>
    </row>
    <row r="859" spans="14:29" ht="15.75" customHeight="1" x14ac:dyDescent="0.25">
      <c r="N859" s="83"/>
      <c r="AC859" s="83"/>
    </row>
    <row r="860" spans="14:29" ht="15.75" customHeight="1" x14ac:dyDescent="0.25">
      <c r="N860" s="83"/>
      <c r="AC860" s="83"/>
    </row>
    <row r="861" spans="14:29" ht="15.75" customHeight="1" x14ac:dyDescent="0.25">
      <c r="N861" s="83"/>
      <c r="AC861" s="83"/>
    </row>
    <row r="862" spans="14:29" ht="15.75" customHeight="1" x14ac:dyDescent="0.25">
      <c r="N862" s="83"/>
      <c r="AC862" s="83"/>
    </row>
    <row r="863" spans="14:29" ht="15.75" customHeight="1" x14ac:dyDescent="0.25">
      <c r="N863" s="83"/>
      <c r="AC863" s="83"/>
    </row>
    <row r="864" spans="14:29" ht="15.75" customHeight="1" x14ac:dyDescent="0.25">
      <c r="N864" s="83"/>
      <c r="AC864" s="83"/>
    </row>
    <row r="865" spans="14:29" ht="15.75" customHeight="1" x14ac:dyDescent="0.25">
      <c r="N865" s="83"/>
      <c r="AC865" s="83"/>
    </row>
    <row r="866" spans="14:29" ht="15.75" customHeight="1" x14ac:dyDescent="0.25">
      <c r="N866" s="83"/>
      <c r="AC866" s="83"/>
    </row>
    <row r="867" spans="14:29" ht="15.75" customHeight="1" x14ac:dyDescent="0.25">
      <c r="N867" s="83"/>
      <c r="AC867" s="83"/>
    </row>
    <row r="868" spans="14:29" ht="15.75" customHeight="1" x14ac:dyDescent="0.25">
      <c r="N868" s="83"/>
      <c r="AC868" s="83"/>
    </row>
    <row r="869" spans="14:29" ht="15.75" customHeight="1" x14ac:dyDescent="0.25">
      <c r="N869" s="83"/>
      <c r="AC869" s="83"/>
    </row>
    <row r="870" spans="14:29" ht="15.75" customHeight="1" x14ac:dyDescent="0.25">
      <c r="N870" s="83"/>
      <c r="AC870" s="83"/>
    </row>
    <row r="871" spans="14:29" ht="15.75" customHeight="1" x14ac:dyDescent="0.25">
      <c r="N871" s="83"/>
      <c r="AC871" s="83"/>
    </row>
    <row r="872" spans="14:29" ht="15.75" customHeight="1" x14ac:dyDescent="0.25">
      <c r="N872" s="83"/>
      <c r="AC872" s="83"/>
    </row>
    <row r="873" spans="14:29" ht="15.75" customHeight="1" x14ac:dyDescent="0.25">
      <c r="N873" s="83"/>
      <c r="AC873" s="83"/>
    </row>
    <row r="874" spans="14:29" ht="15.75" customHeight="1" x14ac:dyDescent="0.25">
      <c r="N874" s="83"/>
      <c r="AC874" s="83"/>
    </row>
    <row r="875" spans="14:29" ht="15.75" customHeight="1" x14ac:dyDescent="0.25">
      <c r="N875" s="83"/>
      <c r="AC875" s="83"/>
    </row>
    <row r="876" spans="14:29" ht="15.75" customHeight="1" x14ac:dyDescent="0.25">
      <c r="N876" s="83"/>
      <c r="AC876" s="83"/>
    </row>
    <row r="877" spans="14:29" ht="15.75" customHeight="1" x14ac:dyDescent="0.25">
      <c r="N877" s="83"/>
      <c r="AC877" s="83"/>
    </row>
    <row r="878" spans="14:29" ht="15.75" customHeight="1" x14ac:dyDescent="0.25">
      <c r="N878" s="83"/>
      <c r="AC878" s="83"/>
    </row>
    <row r="879" spans="14:29" ht="15.75" customHeight="1" x14ac:dyDescent="0.25">
      <c r="N879" s="83"/>
      <c r="AC879" s="83"/>
    </row>
    <row r="880" spans="14:29" ht="15.75" customHeight="1" x14ac:dyDescent="0.25">
      <c r="N880" s="83"/>
      <c r="AC880" s="83"/>
    </row>
    <row r="881" spans="14:29" ht="15.75" customHeight="1" x14ac:dyDescent="0.25">
      <c r="N881" s="83"/>
      <c r="AC881" s="83"/>
    </row>
    <row r="882" spans="14:29" ht="15.75" customHeight="1" x14ac:dyDescent="0.25">
      <c r="N882" s="83"/>
      <c r="AC882" s="83"/>
    </row>
    <row r="883" spans="14:29" ht="15.75" customHeight="1" x14ac:dyDescent="0.25">
      <c r="N883" s="83"/>
      <c r="AC883" s="83"/>
    </row>
    <row r="884" spans="14:29" ht="15.75" customHeight="1" x14ac:dyDescent="0.25">
      <c r="N884" s="83"/>
      <c r="AC884" s="83"/>
    </row>
    <row r="885" spans="14:29" ht="15.75" customHeight="1" x14ac:dyDescent="0.25">
      <c r="N885" s="83"/>
      <c r="AC885" s="83"/>
    </row>
    <row r="886" spans="14:29" ht="15.75" customHeight="1" x14ac:dyDescent="0.25">
      <c r="N886" s="83"/>
      <c r="AC886" s="83"/>
    </row>
    <row r="887" spans="14:29" ht="15.75" customHeight="1" x14ac:dyDescent="0.25">
      <c r="N887" s="83"/>
      <c r="AC887" s="83"/>
    </row>
    <row r="888" spans="14:29" ht="15.75" customHeight="1" x14ac:dyDescent="0.25">
      <c r="N888" s="83"/>
      <c r="AC888" s="83"/>
    </row>
    <row r="889" spans="14:29" ht="15.75" customHeight="1" x14ac:dyDescent="0.25">
      <c r="N889" s="83"/>
      <c r="AC889" s="83"/>
    </row>
    <row r="890" spans="14:29" ht="15.75" customHeight="1" x14ac:dyDescent="0.25">
      <c r="N890" s="83"/>
      <c r="AC890" s="83"/>
    </row>
    <row r="891" spans="14:29" ht="15.75" customHeight="1" x14ac:dyDescent="0.25">
      <c r="N891" s="83"/>
      <c r="AC891" s="83"/>
    </row>
    <row r="892" spans="14:29" ht="15.75" customHeight="1" x14ac:dyDescent="0.25">
      <c r="N892" s="83"/>
      <c r="AC892" s="83"/>
    </row>
    <row r="893" spans="14:29" ht="15.75" customHeight="1" x14ac:dyDescent="0.25">
      <c r="N893" s="83"/>
      <c r="AC893" s="83"/>
    </row>
    <row r="894" spans="14:29" ht="15.75" customHeight="1" x14ac:dyDescent="0.25">
      <c r="N894" s="83"/>
      <c r="AC894" s="83"/>
    </row>
    <row r="895" spans="14:29" ht="15.75" customHeight="1" x14ac:dyDescent="0.25">
      <c r="N895" s="83"/>
      <c r="AC895" s="83"/>
    </row>
    <row r="896" spans="14:29" ht="15.75" customHeight="1" x14ac:dyDescent="0.25">
      <c r="N896" s="83"/>
      <c r="AC896" s="83"/>
    </row>
    <row r="897" spans="14:29" ht="15.75" customHeight="1" x14ac:dyDescent="0.25">
      <c r="N897" s="83"/>
      <c r="AC897" s="83"/>
    </row>
    <row r="898" spans="14:29" ht="15.75" customHeight="1" x14ac:dyDescent="0.25">
      <c r="N898" s="83"/>
      <c r="AC898" s="83"/>
    </row>
    <row r="899" spans="14:29" ht="15.75" customHeight="1" x14ac:dyDescent="0.25">
      <c r="N899" s="83"/>
      <c r="AC899" s="83"/>
    </row>
    <row r="900" spans="14:29" ht="15.75" customHeight="1" x14ac:dyDescent="0.25">
      <c r="N900" s="83"/>
      <c r="AC900" s="83"/>
    </row>
    <row r="901" spans="14:29" ht="15.75" customHeight="1" x14ac:dyDescent="0.25">
      <c r="N901" s="83"/>
      <c r="AC901" s="83"/>
    </row>
    <row r="902" spans="14:29" ht="15.75" customHeight="1" x14ac:dyDescent="0.25">
      <c r="N902" s="83"/>
      <c r="AC902" s="83"/>
    </row>
    <row r="903" spans="14:29" ht="15.75" customHeight="1" x14ac:dyDescent="0.25">
      <c r="N903" s="83"/>
      <c r="AC903" s="83"/>
    </row>
    <row r="904" spans="14:29" ht="15.75" customHeight="1" x14ac:dyDescent="0.25">
      <c r="N904" s="83"/>
      <c r="AC904" s="83"/>
    </row>
    <row r="905" spans="14:29" ht="15.75" customHeight="1" x14ac:dyDescent="0.25">
      <c r="N905" s="83"/>
      <c r="AC905" s="83"/>
    </row>
    <row r="906" spans="14:29" ht="15.75" customHeight="1" x14ac:dyDescent="0.25">
      <c r="N906" s="83"/>
      <c r="AC906" s="83"/>
    </row>
    <row r="907" spans="14:29" ht="15.75" customHeight="1" x14ac:dyDescent="0.25">
      <c r="N907" s="83"/>
      <c r="AC907" s="83"/>
    </row>
    <row r="908" spans="14:29" ht="15.75" customHeight="1" x14ac:dyDescent="0.25">
      <c r="N908" s="83"/>
      <c r="AC908" s="83"/>
    </row>
    <row r="909" spans="14:29" ht="15.75" customHeight="1" x14ac:dyDescent="0.25">
      <c r="N909" s="83"/>
      <c r="AC909" s="83"/>
    </row>
    <row r="910" spans="14:29" ht="15.75" customHeight="1" x14ac:dyDescent="0.25">
      <c r="N910" s="83"/>
      <c r="AC910" s="83"/>
    </row>
    <row r="911" spans="14:29" ht="15.75" customHeight="1" x14ac:dyDescent="0.25">
      <c r="N911" s="83"/>
      <c r="AC911" s="83"/>
    </row>
    <row r="912" spans="14:29" ht="15.75" customHeight="1" x14ac:dyDescent="0.25">
      <c r="N912" s="83"/>
      <c r="AC912" s="83"/>
    </row>
    <row r="913" spans="14:29" ht="15.75" customHeight="1" x14ac:dyDescent="0.25">
      <c r="N913" s="83"/>
      <c r="AC913" s="83"/>
    </row>
    <row r="914" spans="14:29" ht="15.75" customHeight="1" x14ac:dyDescent="0.25">
      <c r="N914" s="83"/>
      <c r="AC914" s="83"/>
    </row>
    <row r="915" spans="14:29" ht="15.75" customHeight="1" x14ac:dyDescent="0.25">
      <c r="N915" s="83"/>
      <c r="AC915" s="83"/>
    </row>
    <row r="916" spans="14:29" ht="15.75" customHeight="1" x14ac:dyDescent="0.25">
      <c r="N916" s="83"/>
      <c r="AC916" s="83"/>
    </row>
    <row r="917" spans="14:29" ht="15.75" customHeight="1" x14ac:dyDescent="0.25">
      <c r="N917" s="83"/>
      <c r="AC917" s="83"/>
    </row>
    <row r="918" spans="14:29" ht="15.75" customHeight="1" x14ac:dyDescent="0.25">
      <c r="N918" s="83"/>
      <c r="AC918" s="83"/>
    </row>
    <row r="919" spans="14:29" ht="15.75" customHeight="1" x14ac:dyDescent="0.25">
      <c r="N919" s="83"/>
      <c r="AC919" s="83"/>
    </row>
    <row r="920" spans="14:29" ht="15.75" customHeight="1" x14ac:dyDescent="0.25">
      <c r="N920" s="83"/>
      <c r="AC920" s="83"/>
    </row>
    <row r="921" spans="14:29" ht="15.75" customHeight="1" x14ac:dyDescent="0.25">
      <c r="N921" s="83"/>
      <c r="AC921" s="83"/>
    </row>
    <row r="922" spans="14:29" ht="15.75" customHeight="1" x14ac:dyDescent="0.25">
      <c r="N922" s="83"/>
      <c r="AC922" s="83"/>
    </row>
    <row r="923" spans="14:29" ht="15.75" customHeight="1" x14ac:dyDescent="0.25">
      <c r="N923" s="83"/>
      <c r="AC923" s="83"/>
    </row>
    <row r="924" spans="14:29" ht="15.75" customHeight="1" x14ac:dyDescent="0.25">
      <c r="N924" s="83"/>
      <c r="AC924" s="83"/>
    </row>
    <row r="925" spans="14:29" ht="15.75" customHeight="1" x14ac:dyDescent="0.25">
      <c r="N925" s="83"/>
      <c r="AC925" s="83"/>
    </row>
    <row r="926" spans="14:29" ht="15.75" customHeight="1" x14ac:dyDescent="0.25">
      <c r="N926" s="83"/>
      <c r="AC926" s="83"/>
    </row>
    <row r="927" spans="14:29" ht="15.75" customHeight="1" x14ac:dyDescent="0.25">
      <c r="N927" s="83"/>
      <c r="AC927" s="83"/>
    </row>
    <row r="928" spans="14:29" ht="15.75" customHeight="1" x14ac:dyDescent="0.25">
      <c r="N928" s="83"/>
      <c r="AC928" s="83"/>
    </row>
    <row r="929" spans="14:29" ht="15.75" customHeight="1" x14ac:dyDescent="0.25">
      <c r="N929" s="83"/>
      <c r="AC929" s="83"/>
    </row>
    <row r="930" spans="14:29" ht="15.75" customHeight="1" x14ac:dyDescent="0.25">
      <c r="N930" s="83"/>
      <c r="AC930" s="83"/>
    </row>
    <row r="931" spans="14:29" ht="15.75" customHeight="1" x14ac:dyDescent="0.25">
      <c r="N931" s="83"/>
      <c r="AC931" s="83"/>
    </row>
    <row r="932" spans="14:29" ht="15.75" customHeight="1" x14ac:dyDescent="0.25">
      <c r="N932" s="83"/>
      <c r="AC932" s="83"/>
    </row>
    <row r="933" spans="14:29" ht="15.75" customHeight="1" x14ac:dyDescent="0.25">
      <c r="N933" s="83"/>
      <c r="AC933" s="83"/>
    </row>
    <row r="934" spans="14:29" ht="15.75" customHeight="1" x14ac:dyDescent="0.25">
      <c r="N934" s="83"/>
      <c r="AC934" s="83"/>
    </row>
    <row r="935" spans="14:29" ht="15.75" customHeight="1" x14ac:dyDescent="0.25">
      <c r="N935" s="83"/>
      <c r="AC935" s="83"/>
    </row>
    <row r="936" spans="14:29" ht="15.75" customHeight="1" x14ac:dyDescent="0.25">
      <c r="N936" s="83"/>
      <c r="AC936" s="83"/>
    </row>
    <row r="937" spans="14:29" ht="15.75" customHeight="1" x14ac:dyDescent="0.25">
      <c r="N937" s="83"/>
      <c r="AC937" s="83"/>
    </row>
    <row r="938" spans="14:29" ht="15.75" customHeight="1" x14ac:dyDescent="0.25">
      <c r="N938" s="83"/>
      <c r="AC938" s="83"/>
    </row>
    <row r="939" spans="14:29" ht="15.75" customHeight="1" x14ac:dyDescent="0.25">
      <c r="N939" s="83"/>
      <c r="AC939" s="83"/>
    </row>
    <row r="940" spans="14:29" ht="15.75" customHeight="1" x14ac:dyDescent="0.25">
      <c r="N940" s="83"/>
      <c r="AC940" s="83"/>
    </row>
    <row r="941" spans="14:29" ht="15.75" customHeight="1" x14ac:dyDescent="0.25">
      <c r="N941" s="83"/>
      <c r="AC941" s="83"/>
    </row>
    <row r="942" spans="14:29" ht="15.75" customHeight="1" x14ac:dyDescent="0.25">
      <c r="N942" s="83"/>
      <c r="AC942" s="83"/>
    </row>
    <row r="943" spans="14:29" ht="15.75" customHeight="1" x14ac:dyDescent="0.25">
      <c r="N943" s="83"/>
      <c r="AC943" s="83"/>
    </row>
    <row r="944" spans="14:29" ht="15.75" customHeight="1" x14ac:dyDescent="0.25">
      <c r="N944" s="83"/>
      <c r="AC944" s="83"/>
    </row>
    <row r="945" spans="14:29" ht="15.75" customHeight="1" x14ac:dyDescent="0.25">
      <c r="N945" s="83"/>
      <c r="AC945" s="83"/>
    </row>
    <row r="946" spans="14:29" ht="15.75" customHeight="1" x14ac:dyDescent="0.25">
      <c r="N946" s="83"/>
      <c r="AC946" s="83"/>
    </row>
    <row r="947" spans="14:29" ht="15.75" customHeight="1" x14ac:dyDescent="0.25">
      <c r="N947" s="83"/>
      <c r="AC947" s="83"/>
    </row>
    <row r="948" spans="14:29" ht="15.75" customHeight="1" x14ac:dyDescent="0.25">
      <c r="N948" s="83"/>
      <c r="AC948" s="83"/>
    </row>
    <row r="949" spans="14:29" ht="15.75" customHeight="1" x14ac:dyDescent="0.25">
      <c r="N949" s="83"/>
      <c r="AC949" s="83"/>
    </row>
    <row r="950" spans="14:29" ht="15.75" customHeight="1" x14ac:dyDescent="0.25">
      <c r="N950" s="83"/>
      <c r="AC950" s="83"/>
    </row>
    <row r="951" spans="14:29" ht="15.75" customHeight="1" x14ac:dyDescent="0.25">
      <c r="N951" s="83"/>
      <c r="AC951" s="83"/>
    </row>
    <row r="952" spans="14:29" ht="15.75" customHeight="1" x14ac:dyDescent="0.25">
      <c r="N952" s="83"/>
      <c r="AC952" s="83"/>
    </row>
    <row r="953" spans="14:29" ht="15.75" customHeight="1" x14ac:dyDescent="0.25">
      <c r="N953" s="83"/>
      <c r="AC953" s="83"/>
    </row>
    <row r="954" spans="14:29" ht="15.75" customHeight="1" x14ac:dyDescent="0.25">
      <c r="N954" s="83"/>
      <c r="AC954" s="83"/>
    </row>
    <row r="955" spans="14:29" ht="15.75" customHeight="1" x14ac:dyDescent="0.25">
      <c r="N955" s="83"/>
      <c r="AC955" s="83"/>
    </row>
    <row r="956" spans="14:29" ht="15.75" customHeight="1" x14ac:dyDescent="0.25">
      <c r="N956" s="83"/>
      <c r="AC956" s="83"/>
    </row>
    <row r="957" spans="14:29" ht="15.75" customHeight="1" x14ac:dyDescent="0.25">
      <c r="N957" s="83"/>
      <c r="AC957" s="83"/>
    </row>
    <row r="958" spans="14:29" ht="15.75" customHeight="1" x14ac:dyDescent="0.25">
      <c r="N958" s="83"/>
      <c r="AC958" s="83"/>
    </row>
    <row r="959" spans="14:29" ht="15.75" customHeight="1" x14ac:dyDescent="0.25">
      <c r="N959" s="83"/>
      <c r="AC959" s="83"/>
    </row>
    <row r="960" spans="14:29" ht="15.75" customHeight="1" x14ac:dyDescent="0.25">
      <c r="N960" s="83"/>
      <c r="AC960" s="83"/>
    </row>
    <row r="961" spans="14:29" ht="15.75" customHeight="1" x14ac:dyDescent="0.25">
      <c r="N961" s="83"/>
      <c r="AC961" s="83"/>
    </row>
    <row r="962" spans="14:29" ht="15.75" customHeight="1" x14ac:dyDescent="0.25">
      <c r="N962" s="83"/>
      <c r="AC962" s="83"/>
    </row>
    <row r="963" spans="14:29" ht="15.75" customHeight="1" x14ac:dyDescent="0.25">
      <c r="N963" s="83"/>
      <c r="AC963" s="83"/>
    </row>
    <row r="964" spans="14:29" ht="15.75" customHeight="1" x14ac:dyDescent="0.25">
      <c r="N964" s="83"/>
      <c r="AC964" s="83"/>
    </row>
    <row r="965" spans="14:29" ht="15.75" customHeight="1" x14ac:dyDescent="0.25">
      <c r="N965" s="83"/>
      <c r="AC965" s="83"/>
    </row>
    <row r="966" spans="14:29" ht="15.75" customHeight="1" x14ac:dyDescent="0.25">
      <c r="N966" s="83"/>
      <c r="AC966" s="83"/>
    </row>
    <row r="967" spans="14:29" ht="15.75" customHeight="1" x14ac:dyDescent="0.25">
      <c r="N967" s="83"/>
      <c r="AC967" s="83"/>
    </row>
    <row r="968" spans="14:29" ht="15.75" customHeight="1" x14ac:dyDescent="0.25">
      <c r="N968" s="83"/>
      <c r="AC968" s="83"/>
    </row>
    <row r="969" spans="14:29" ht="15.75" customHeight="1" x14ac:dyDescent="0.25">
      <c r="N969" s="83"/>
      <c r="AC969" s="83"/>
    </row>
    <row r="970" spans="14:29" ht="15.75" customHeight="1" x14ac:dyDescent="0.25">
      <c r="N970" s="83"/>
      <c r="AC970" s="83"/>
    </row>
    <row r="971" spans="14:29" ht="15.75" customHeight="1" x14ac:dyDescent="0.25">
      <c r="N971" s="83"/>
      <c r="AC971" s="83"/>
    </row>
    <row r="972" spans="14:29" ht="15.75" customHeight="1" x14ac:dyDescent="0.25">
      <c r="N972" s="83"/>
      <c r="AC972" s="83"/>
    </row>
    <row r="973" spans="14:29" ht="15.75" customHeight="1" x14ac:dyDescent="0.25">
      <c r="N973" s="83"/>
      <c r="AC973" s="83"/>
    </row>
    <row r="974" spans="14:29" ht="15.75" customHeight="1" x14ac:dyDescent="0.25">
      <c r="N974" s="83"/>
      <c r="AC974" s="83"/>
    </row>
    <row r="975" spans="14:29" ht="15.75" customHeight="1" x14ac:dyDescent="0.25">
      <c r="N975" s="83"/>
      <c r="AC975" s="83"/>
    </row>
    <row r="976" spans="14:29" ht="15.75" customHeight="1" x14ac:dyDescent="0.25">
      <c r="N976" s="83"/>
      <c r="AC976" s="83"/>
    </row>
    <row r="977" spans="14:29" ht="15.75" customHeight="1" x14ac:dyDescent="0.25">
      <c r="N977" s="83"/>
      <c r="AC977" s="83"/>
    </row>
    <row r="978" spans="14:29" ht="15.75" customHeight="1" x14ac:dyDescent="0.25">
      <c r="N978" s="83"/>
      <c r="AC978" s="83"/>
    </row>
    <row r="979" spans="14:29" ht="15.75" customHeight="1" x14ac:dyDescent="0.25">
      <c r="N979" s="83"/>
      <c r="AC979" s="83"/>
    </row>
    <row r="980" spans="14:29" ht="15.75" customHeight="1" x14ac:dyDescent="0.25">
      <c r="N980" s="83"/>
      <c r="AC980" s="83"/>
    </row>
    <row r="981" spans="14:29" ht="15.75" customHeight="1" x14ac:dyDescent="0.25">
      <c r="N981" s="83"/>
      <c r="AC981" s="83"/>
    </row>
    <row r="982" spans="14:29" ht="15.75" customHeight="1" x14ac:dyDescent="0.25">
      <c r="N982" s="83"/>
      <c r="AC982" s="83"/>
    </row>
    <row r="983" spans="14:29" ht="15.75" customHeight="1" x14ac:dyDescent="0.25">
      <c r="N983" s="83"/>
      <c r="AC983" s="83"/>
    </row>
    <row r="984" spans="14:29" ht="15.75" customHeight="1" x14ac:dyDescent="0.25">
      <c r="N984" s="83"/>
      <c r="AC984" s="83"/>
    </row>
    <row r="985" spans="14:29" ht="15.75" customHeight="1" x14ac:dyDescent="0.25">
      <c r="N985" s="83"/>
      <c r="AC985" s="83"/>
    </row>
    <row r="986" spans="14:29" ht="15.75" customHeight="1" x14ac:dyDescent="0.25">
      <c r="N986" s="83"/>
      <c r="AC986" s="83"/>
    </row>
    <row r="987" spans="14:29" ht="15.75" customHeight="1" x14ac:dyDescent="0.25">
      <c r="N987" s="83"/>
      <c r="AC987" s="83"/>
    </row>
    <row r="988" spans="14:29" ht="15.75" customHeight="1" x14ac:dyDescent="0.25">
      <c r="N988" s="83"/>
      <c r="AC988" s="83"/>
    </row>
    <row r="989" spans="14:29" ht="15.75" customHeight="1" x14ac:dyDescent="0.25">
      <c r="N989" s="83"/>
      <c r="AC989" s="83"/>
    </row>
    <row r="990" spans="14:29" ht="15.75" customHeight="1" x14ac:dyDescent="0.25">
      <c r="N990" s="83"/>
      <c r="AC990" s="83"/>
    </row>
    <row r="991" spans="14:29" ht="15.75" customHeight="1" x14ac:dyDescent="0.25">
      <c r="N991" s="83"/>
      <c r="AC991" s="83"/>
    </row>
    <row r="992" spans="14:29" ht="15.75" customHeight="1" x14ac:dyDescent="0.25">
      <c r="N992" s="83"/>
      <c r="AC992" s="83"/>
    </row>
    <row r="993" spans="14:29" ht="15.75" customHeight="1" x14ac:dyDescent="0.25">
      <c r="N993" s="83"/>
      <c r="AC993" s="83"/>
    </row>
    <row r="994" spans="14:29" ht="15.75" customHeight="1" x14ac:dyDescent="0.25">
      <c r="N994" s="83"/>
      <c r="AC994" s="83"/>
    </row>
    <row r="995" spans="14:29" ht="15.75" customHeight="1" x14ac:dyDescent="0.25">
      <c r="N995" s="83"/>
      <c r="AC995" s="83"/>
    </row>
    <row r="996" spans="14:29" ht="15.75" customHeight="1" x14ac:dyDescent="0.25">
      <c r="N996" s="83"/>
      <c r="AC996" s="83"/>
    </row>
    <row r="997" spans="14:29" ht="15.75" customHeight="1" x14ac:dyDescent="0.25">
      <c r="N997" s="83"/>
      <c r="AC997" s="83"/>
    </row>
    <row r="998" spans="14:29" ht="15.75" customHeight="1" x14ac:dyDescent="0.25">
      <c r="N998" s="83"/>
      <c r="AC998" s="83"/>
    </row>
    <row r="999" spans="14:29" ht="15.75" customHeight="1" x14ac:dyDescent="0.25">
      <c r="N999" s="83"/>
      <c r="AC999" s="83"/>
    </row>
    <row r="1000" spans="14:29" ht="15.75" customHeight="1" x14ac:dyDescent="0.25">
      <c r="N1000" s="83"/>
      <c r="AC1000" s="83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P1000"/>
  <sheetViews>
    <sheetView workbookViewId="0"/>
  </sheetViews>
  <sheetFormatPr baseColWidth="10" defaultColWidth="14.42578125" defaultRowHeight="15" customHeight="1" x14ac:dyDescent="0.25"/>
  <cols>
    <col min="1" max="13" width="10.7109375" customWidth="1"/>
    <col min="14" max="14" width="4.85546875" customWidth="1"/>
    <col min="15" max="28" width="10.7109375" customWidth="1"/>
    <col min="29" max="29" width="4.140625" customWidth="1"/>
    <col min="30" max="42" width="10.7109375" customWidth="1"/>
  </cols>
  <sheetData>
    <row r="1" spans="1:42" x14ac:dyDescent="0.25">
      <c r="A1" s="2" t="s">
        <v>66</v>
      </c>
      <c r="N1" s="83"/>
      <c r="O1" s="2" t="s">
        <v>67</v>
      </c>
      <c r="AC1" s="83"/>
      <c r="AE1" s="2" t="s">
        <v>68</v>
      </c>
    </row>
    <row r="2" spans="1:42" x14ac:dyDescent="0.25">
      <c r="A2" s="2" t="s">
        <v>71</v>
      </c>
      <c r="B2" s="63">
        <v>0.4375</v>
      </c>
      <c r="C2" s="63">
        <v>0.45833333333333331</v>
      </c>
      <c r="D2" s="63">
        <v>0.47916666666666702</v>
      </c>
      <c r="E2" s="63">
        <v>0.5</v>
      </c>
      <c r="F2" s="63">
        <v>0.52083333333333304</v>
      </c>
      <c r="G2" s="63">
        <v>0.5625</v>
      </c>
      <c r="H2" s="63">
        <v>0.60416666666666696</v>
      </c>
      <c r="I2" s="63">
        <v>0.64583333333333304</v>
      </c>
      <c r="J2" s="63">
        <v>0.6875</v>
      </c>
      <c r="K2" s="63"/>
      <c r="L2" s="63"/>
      <c r="N2" s="83"/>
      <c r="P2" s="2" t="s">
        <v>71</v>
      </c>
      <c r="Q2" s="63">
        <v>0.44444444444444442</v>
      </c>
      <c r="R2" s="63">
        <v>0.46527777777777773</v>
      </c>
      <c r="S2" s="63">
        <v>0.48611111111111099</v>
      </c>
      <c r="T2" s="63">
        <v>0.50694444444444398</v>
      </c>
      <c r="U2" s="63">
        <v>0.52777777777777801</v>
      </c>
      <c r="V2" s="63">
        <v>0.56944444444444398</v>
      </c>
      <c r="W2" s="63">
        <v>0.61111111111111105</v>
      </c>
      <c r="X2" s="63">
        <v>0.65277777777777701</v>
      </c>
      <c r="Y2" s="63">
        <v>0.69444444444444398</v>
      </c>
      <c r="Z2" s="63"/>
      <c r="AA2" s="63"/>
      <c r="AC2" s="83"/>
      <c r="AE2" s="2" t="s">
        <v>71</v>
      </c>
      <c r="AF2" s="63">
        <v>0.4513888888888889</v>
      </c>
      <c r="AG2" s="63">
        <v>0.47222222222222227</v>
      </c>
      <c r="AH2" s="63">
        <v>0.49305555555555602</v>
      </c>
      <c r="AI2" s="63">
        <v>0.51388888888888895</v>
      </c>
      <c r="AJ2" s="63">
        <v>0.53472222222222199</v>
      </c>
      <c r="AK2" s="63">
        <v>0.57638888888888895</v>
      </c>
      <c r="AL2" s="63">
        <v>0.61805555555555602</v>
      </c>
      <c r="AM2" s="63">
        <v>0.65972222222222299</v>
      </c>
      <c r="AN2" s="63">
        <v>0.70138888888888895</v>
      </c>
      <c r="AO2" s="63"/>
      <c r="AP2" s="63"/>
    </row>
    <row r="3" spans="1:42" x14ac:dyDescent="0.25">
      <c r="B3" s="2">
        <v>0</v>
      </c>
      <c r="C3" s="2">
        <v>0.5</v>
      </c>
      <c r="D3" s="2">
        <v>1</v>
      </c>
      <c r="E3" s="2">
        <v>1.5</v>
      </c>
      <c r="F3" s="2">
        <v>2</v>
      </c>
      <c r="G3" s="2">
        <v>3</v>
      </c>
      <c r="H3" s="2">
        <v>4</v>
      </c>
      <c r="I3" s="2">
        <v>5</v>
      </c>
      <c r="J3" s="2">
        <v>6</v>
      </c>
      <c r="N3" s="83"/>
      <c r="Q3" s="2">
        <v>0</v>
      </c>
      <c r="R3" s="2">
        <v>0.5</v>
      </c>
      <c r="S3" s="2">
        <v>1</v>
      </c>
      <c r="T3" s="2">
        <v>1.5</v>
      </c>
      <c r="U3" s="2">
        <v>2</v>
      </c>
      <c r="V3" s="2">
        <v>3</v>
      </c>
      <c r="W3" s="2">
        <v>4</v>
      </c>
      <c r="X3" s="2">
        <v>5</v>
      </c>
      <c r="Y3" s="2">
        <v>6</v>
      </c>
      <c r="AC3" s="83"/>
      <c r="AF3" s="2">
        <v>0</v>
      </c>
      <c r="AG3" s="2">
        <v>0.5</v>
      </c>
      <c r="AH3" s="2">
        <v>1</v>
      </c>
      <c r="AI3" s="2">
        <v>1.5</v>
      </c>
      <c r="AJ3" s="2">
        <v>2</v>
      </c>
      <c r="AK3" s="2">
        <v>3</v>
      </c>
      <c r="AL3" s="2">
        <v>4</v>
      </c>
      <c r="AM3" s="2">
        <v>5</v>
      </c>
      <c r="AN3" s="2">
        <v>6</v>
      </c>
    </row>
    <row r="4" spans="1:42" x14ac:dyDescent="0.25">
      <c r="N4" s="83"/>
      <c r="AC4" s="83"/>
    </row>
    <row r="5" spans="1:42" x14ac:dyDescent="0.25">
      <c r="A5" s="2" t="s">
        <v>106</v>
      </c>
      <c r="B5" s="2" t="s">
        <v>105</v>
      </c>
      <c r="C5" s="2" t="s">
        <v>105</v>
      </c>
      <c r="D5" s="2" t="s">
        <v>105</v>
      </c>
      <c r="E5" s="2" t="s">
        <v>105</v>
      </c>
      <c r="F5" s="2" t="s">
        <v>105</v>
      </c>
      <c r="G5" s="2" t="s">
        <v>105</v>
      </c>
      <c r="H5" s="2" t="s">
        <v>105</v>
      </c>
      <c r="I5" s="2" t="s">
        <v>105</v>
      </c>
      <c r="J5" s="2" t="s">
        <v>105</v>
      </c>
      <c r="N5" s="83"/>
      <c r="P5" s="2" t="s">
        <v>106</v>
      </c>
      <c r="Q5" s="2" t="s">
        <v>105</v>
      </c>
      <c r="R5" s="2" t="s">
        <v>105</v>
      </c>
      <c r="S5" s="2" t="s">
        <v>105</v>
      </c>
      <c r="T5" s="2" t="s">
        <v>105</v>
      </c>
      <c r="U5" s="2" t="s">
        <v>105</v>
      </c>
      <c r="V5" s="2" t="s">
        <v>105</v>
      </c>
      <c r="W5" s="2" t="s">
        <v>105</v>
      </c>
      <c r="X5" s="2" t="s">
        <v>105</v>
      </c>
      <c r="Y5" s="2" t="s">
        <v>105</v>
      </c>
      <c r="AC5" s="83"/>
      <c r="AE5" s="2" t="s">
        <v>106</v>
      </c>
      <c r="AF5" s="2" t="s">
        <v>105</v>
      </c>
      <c r="AG5" s="2" t="s">
        <v>105</v>
      </c>
      <c r="AH5" s="2" t="s">
        <v>105</v>
      </c>
      <c r="AI5" s="2" t="s">
        <v>105</v>
      </c>
      <c r="AJ5" s="2" t="s">
        <v>105</v>
      </c>
      <c r="AK5" s="2" t="s">
        <v>105</v>
      </c>
      <c r="AL5" s="2" t="s">
        <v>105</v>
      </c>
      <c r="AM5" s="2" t="s">
        <v>105</v>
      </c>
      <c r="AN5" s="2" t="s">
        <v>105</v>
      </c>
    </row>
    <row r="6" spans="1:42" x14ac:dyDescent="0.25">
      <c r="A6" s="2">
        <v>190</v>
      </c>
      <c r="B6" s="2">
        <v>2.6030000000000002</v>
      </c>
      <c r="C6" s="2">
        <v>1.9279999999999999</v>
      </c>
      <c r="D6" s="2">
        <v>3.6749999999999998</v>
      </c>
      <c r="E6" s="2">
        <v>2.0979999999999999</v>
      </c>
      <c r="F6" s="2">
        <v>3.7069999999999999</v>
      </c>
      <c r="G6" s="2">
        <v>4</v>
      </c>
      <c r="H6" s="2">
        <v>3.5</v>
      </c>
      <c r="I6" s="2">
        <v>3.8380000000000001</v>
      </c>
      <c r="J6" s="2">
        <v>0.432</v>
      </c>
      <c r="N6" s="83"/>
      <c r="P6" s="2">
        <v>190</v>
      </c>
      <c r="Q6" s="2">
        <v>2.7080000000000002</v>
      </c>
      <c r="R6" s="2">
        <v>0.93100000000000005</v>
      </c>
      <c r="S6" s="2">
        <v>1.1359999999999999</v>
      </c>
      <c r="T6" s="2">
        <v>2.298</v>
      </c>
      <c r="U6" s="2">
        <v>3.706</v>
      </c>
      <c r="V6" s="2">
        <v>3.5270000000000001</v>
      </c>
      <c r="W6" s="2">
        <v>3.67</v>
      </c>
      <c r="X6" s="2">
        <v>3.1389999999999998</v>
      </c>
      <c r="Y6" s="2">
        <v>0.26200000000000001</v>
      </c>
      <c r="AC6" s="83"/>
      <c r="AE6" s="2">
        <v>190</v>
      </c>
      <c r="AF6" s="2">
        <v>0.46</v>
      </c>
      <c r="AG6" s="2">
        <v>2.847</v>
      </c>
      <c r="AH6" s="2">
        <v>0.76400000000000001</v>
      </c>
      <c r="AI6" s="2">
        <v>1.5760000000000001</v>
      </c>
      <c r="AJ6" s="2">
        <v>0.84</v>
      </c>
      <c r="AK6" s="2">
        <v>3.4020000000000001</v>
      </c>
      <c r="AL6" s="2">
        <v>1.966</v>
      </c>
      <c r="AM6" s="2">
        <v>0.97199999999999998</v>
      </c>
      <c r="AN6" s="2">
        <v>3.544</v>
      </c>
    </row>
    <row r="7" spans="1:42" x14ac:dyDescent="0.25">
      <c r="A7" s="2">
        <v>191</v>
      </c>
      <c r="B7" s="2">
        <v>0.69299999999999995</v>
      </c>
      <c r="C7" s="2">
        <v>2.7850000000000001</v>
      </c>
      <c r="D7" s="2">
        <v>2.7719999999999998</v>
      </c>
      <c r="E7" s="2">
        <v>2.698</v>
      </c>
      <c r="F7" s="2">
        <v>3.1190000000000002</v>
      </c>
      <c r="G7" s="2">
        <v>3.524</v>
      </c>
      <c r="H7" s="2">
        <v>3.681</v>
      </c>
      <c r="I7" s="2">
        <v>4</v>
      </c>
      <c r="J7" s="2">
        <v>1.1830000000000001</v>
      </c>
      <c r="N7" s="83"/>
      <c r="P7" s="2">
        <v>191</v>
      </c>
      <c r="Q7" s="2">
        <v>1.6930000000000001</v>
      </c>
      <c r="R7" s="2">
        <v>3.1349999999999998</v>
      </c>
      <c r="S7" s="2">
        <v>2.1930000000000001</v>
      </c>
      <c r="T7" s="2">
        <v>3.242</v>
      </c>
      <c r="U7" s="2">
        <v>2.42</v>
      </c>
      <c r="V7" s="2">
        <v>3.5779999999999998</v>
      </c>
      <c r="W7" s="2">
        <v>3.456</v>
      </c>
      <c r="X7" s="2">
        <v>2.6850000000000001</v>
      </c>
      <c r="Y7" s="2">
        <v>0.8</v>
      </c>
      <c r="AC7" s="83"/>
      <c r="AE7" s="2">
        <v>191</v>
      </c>
      <c r="AF7" s="2">
        <v>2.0569999999999999</v>
      </c>
      <c r="AG7" s="2">
        <v>1.8540000000000001</v>
      </c>
      <c r="AH7" s="2">
        <v>1.0620000000000001</v>
      </c>
      <c r="AI7" s="2">
        <v>1.577</v>
      </c>
      <c r="AJ7" s="2">
        <v>0.85699999999999998</v>
      </c>
      <c r="AK7" s="2">
        <v>2.6030000000000002</v>
      </c>
      <c r="AL7" s="2">
        <v>3.2410000000000001</v>
      </c>
      <c r="AM7" s="2">
        <v>0.59899999999999998</v>
      </c>
      <c r="AN7" s="2">
        <v>3.1030000000000002</v>
      </c>
    </row>
    <row r="8" spans="1:42" x14ac:dyDescent="0.25">
      <c r="A8" s="2">
        <v>192</v>
      </c>
      <c r="B8" s="2">
        <v>1.2829999999999999</v>
      </c>
      <c r="C8" s="2">
        <v>3.2530000000000001</v>
      </c>
      <c r="D8" s="2">
        <v>3.6419999999999999</v>
      </c>
      <c r="E8" s="2">
        <v>3.2669999999999999</v>
      </c>
      <c r="F8" s="2">
        <v>3.0169999999999999</v>
      </c>
      <c r="G8" s="2">
        <v>3.7170000000000001</v>
      </c>
      <c r="H8" s="2">
        <v>3.871</v>
      </c>
      <c r="I8" s="2">
        <v>4</v>
      </c>
      <c r="J8" s="2">
        <v>1.7430000000000001</v>
      </c>
      <c r="N8" s="83"/>
      <c r="P8" s="2">
        <v>192</v>
      </c>
      <c r="Q8" s="2">
        <v>1.9690000000000001</v>
      </c>
      <c r="R8" s="2">
        <v>2.2669999999999999</v>
      </c>
      <c r="S8" s="2">
        <v>3.2690000000000001</v>
      </c>
      <c r="T8" s="2">
        <v>3.0070000000000001</v>
      </c>
      <c r="U8" s="2">
        <v>2.8769999999999998</v>
      </c>
      <c r="V8" s="2">
        <v>3.5750000000000002</v>
      </c>
      <c r="W8" s="2">
        <v>3.14</v>
      </c>
      <c r="X8" s="2">
        <v>3.1629999999999998</v>
      </c>
      <c r="Y8" s="2">
        <v>0.68899999999999995</v>
      </c>
      <c r="AC8" s="83"/>
      <c r="AE8" s="2">
        <v>192</v>
      </c>
      <c r="AF8" s="2">
        <v>1.39</v>
      </c>
      <c r="AG8" s="2">
        <v>1.3109999999999999</v>
      </c>
      <c r="AH8" s="2">
        <v>1.028</v>
      </c>
      <c r="AI8" s="2">
        <v>2.0110000000000001</v>
      </c>
      <c r="AJ8" s="2">
        <v>1.728</v>
      </c>
      <c r="AK8" s="2">
        <v>3.4380000000000002</v>
      </c>
      <c r="AL8" s="2">
        <v>3.0870000000000002</v>
      </c>
      <c r="AM8" s="2">
        <v>0.503</v>
      </c>
      <c r="AN8" s="2">
        <v>2.5529999999999999</v>
      </c>
    </row>
    <row r="9" spans="1:42" x14ac:dyDescent="0.25">
      <c r="A9" s="2">
        <v>193</v>
      </c>
      <c r="B9" s="2">
        <v>1.61</v>
      </c>
      <c r="C9" s="2">
        <v>1.8580000000000001</v>
      </c>
      <c r="D9" s="2">
        <v>3.1469999999999998</v>
      </c>
      <c r="E9" s="2">
        <v>2.9279999999999999</v>
      </c>
      <c r="F9" s="2">
        <v>3.4420000000000002</v>
      </c>
      <c r="G9" s="2">
        <v>3.8119999999999998</v>
      </c>
      <c r="H9" s="2">
        <v>3.86</v>
      </c>
      <c r="I9" s="2">
        <v>3.847</v>
      </c>
      <c r="J9" s="2">
        <v>1.1819999999999999</v>
      </c>
      <c r="N9" s="83"/>
      <c r="P9" s="2">
        <v>193</v>
      </c>
      <c r="Q9" s="2">
        <v>1.8620000000000001</v>
      </c>
      <c r="R9" s="2">
        <v>2.4209999999999998</v>
      </c>
      <c r="S9" s="2">
        <v>3.0019999999999998</v>
      </c>
      <c r="T9" s="2">
        <v>2.3559999999999999</v>
      </c>
      <c r="U9" s="2">
        <v>2.9910000000000001</v>
      </c>
      <c r="V9" s="2">
        <v>2.843</v>
      </c>
      <c r="W9" s="2">
        <v>3.0790000000000002</v>
      </c>
      <c r="X9" s="2">
        <v>2.569</v>
      </c>
      <c r="Y9" s="2">
        <v>0.625</v>
      </c>
      <c r="AC9" s="83"/>
      <c r="AE9" s="2">
        <v>193</v>
      </c>
      <c r="AF9" s="2">
        <v>1.5740000000000001</v>
      </c>
      <c r="AG9" s="2">
        <v>2.0299999999999998</v>
      </c>
      <c r="AH9" s="2">
        <v>1.657</v>
      </c>
      <c r="AI9" s="2">
        <v>2.456</v>
      </c>
      <c r="AJ9" s="2">
        <v>1.544</v>
      </c>
      <c r="AK9" s="2">
        <v>1.69</v>
      </c>
      <c r="AL9" s="2">
        <v>2.85</v>
      </c>
      <c r="AM9" s="2">
        <v>0.443</v>
      </c>
      <c r="AN9" s="2">
        <v>2.0779999999999998</v>
      </c>
    </row>
    <row r="10" spans="1:42" x14ac:dyDescent="0.25">
      <c r="A10" s="2">
        <v>194</v>
      </c>
      <c r="B10" s="2">
        <v>1.107</v>
      </c>
      <c r="C10" s="2">
        <v>2.339</v>
      </c>
      <c r="D10" s="2">
        <v>3.3759999999999999</v>
      </c>
      <c r="E10" s="2">
        <v>3.4350000000000001</v>
      </c>
      <c r="F10" s="2">
        <v>2.9889999999999999</v>
      </c>
      <c r="G10" s="2">
        <v>3.2389999999999999</v>
      </c>
      <c r="H10" s="2">
        <v>3.8530000000000002</v>
      </c>
      <c r="I10" s="2">
        <v>3.8719999999999999</v>
      </c>
      <c r="J10" s="2">
        <v>1.1240000000000001</v>
      </c>
      <c r="N10" s="83"/>
      <c r="P10" s="2">
        <v>194</v>
      </c>
      <c r="Q10" s="2">
        <v>1.635</v>
      </c>
      <c r="R10" s="2">
        <v>3.0030000000000001</v>
      </c>
      <c r="S10" s="2">
        <v>1.282</v>
      </c>
      <c r="T10" s="2">
        <v>2.3780000000000001</v>
      </c>
      <c r="U10" s="2">
        <v>2.9329999999999998</v>
      </c>
      <c r="V10" s="2">
        <v>3.2280000000000002</v>
      </c>
      <c r="W10" s="2">
        <v>1.9670000000000001</v>
      </c>
      <c r="X10" s="2">
        <v>2.6869999999999998</v>
      </c>
      <c r="Y10" s="2">
        <v>0.90100000000000002</v>
      </c>
      <c r="AC10" s="83"/>
      <c r="AE10" s="2">
        <v>194</v>
      </c>
      <c r="AF10" s="2">
        <v>1.5680000000000001</v>
      </c>
      <c r="AG10" s="2">
        <v>1.3620000000000001</v>
      </c>
      <c r="AH10" s="2">
        <v>1.361</v>
      </c>
      <c r="AI10" s="2">
        <v>2.266</v>
      </c>
      <c r="AJ10" s="2">
        <v>1.369</v>
      </c>
      <c r="AK10" s="2">
        <v>2.3170000000000002</v>
      </c>
      <c r="AL10" s="2">
        <v>2.323</v>
      </c>
      <c r="AM10" s="2">
        <v>0.84699999999999998</v>
      </c>
      <c r="AN10" s="2">
        <v>2.9990000000000001</v>
      </c>
    </row>
    <row r="11" spans="1:42" x14ac:dyDescent="0.25">
      <c r="A11" s="2">
        <v>195</v>
      </c>
      <c r="B11" s="2">
        <v>1.04</v>
      </c>
      <c r="C11" s="2">
        <v>2.4700000000000002</v>
      </c>
      <c r="D11" s="2">
        <v>2.8610000000000002</v>
      </c>
      <c r="E11" s="2">
        <v>3.0390000000000001</v>
      </c>
      <c r="F11" s="2">
        <v>3.26</v>
      </c>
      <c r="G11" s="2">
        <v>3.085</v>
      </c>
      <c r="H11" s="2">
        <v>3.863</v>
      </c>
      <c r="I11" s="2">
        <v>3.7469999999999999</v>
      </c>
      <c r="J11" s="2">
        <v>1.3180000000000001</v>
      </c>
      <c r="N11" s="83"/>
      <c r="P11" s="2">
        <v>195</v>
      </c>
      <c r="Q11" s="2">
        <v>1.302</v>
      </c>
      <c r="R11" s="2">
        <v>2.1120000000000001</v>
      </c>
      <c r="S11" s="2">
        <v>1.847</v>
      </c>
      <c r="T11" s="2">
        <v>2.8260000000000001</v>
      </c>
      <c r="U11" s="2">
        <v>2.84</v>
      </c>
      <c r="V11" s="2">
        <v>3.0750000000000002</v>
      </c>
      <c r="W11" s="2">
        <v>3.2549999999999999</v>
      </c>
      <c r="X11" s="2">
        <v>3.2650000000000001</v>
      </c>
      <c r="Y11" s="2">
        <v>0.73599999999999999</v>
      </c>
      <c r="AC11" s="83"/>
      <c r="AE11" s="2">
        <v>195</v>
      </c>
      <c r="AF11" s="2">
        <v>0.65700000000000003</v>
      </c>
      <c r="AG11" s="2">
        <v>1.484</v>
      </c>
      <c r="AH11" s="2">
        <v>1.4850000000000001</v>
      </c>
      <c r="AI11" s="2">
        <v>2.2869999999999999</v>
      </c>
      <c r="AJ11" s="2">
        <v>1.6819999999999999</v>
      </c>
      <c r="AK11" s="2">
        <v>2.81</v>
      </c>
      <c r="AL11" s="2">
        <v>2.0230000000000001</v>
      </c>
      <c r="AM11" s="2">
        <v>0.51400000000000001</v>
      </c>
      <c r="AN11" s="2">
        <v>1.71</v>
      </c>
    </row>
    <row r="12" spans="1:42" x14ac:dyDescent="0.25">
      <c r="A12" s="2">
        <v>196</v>
      </c>
      <c r="B12" s="2">
        <v>0.97099999999999997</v>
      </c>
      <c r="C12" s="2">
        <v>2.4449999999999998</v>
      </c>
      <c r="D12" s="2">
        <v>3.34</v>
      </c>
      <c r="E12" s="2">
        <v>3.2429999999999999</v>
      </c>
      <c r="F12" s="2">
        <v>3.3660000000000001</v>
      </c>
      <c r="G12" s="2">
        <v>4</v>
      </c>
      <c r="H12" s="2">
        <v>3.2639999999999998</v>
      </c>
      <c r="I12" s="2">
        <v>3.5369999999999999</v>
      </c>
      <c r="J12" s="2">
        <v>1.4430000000000001</v>
      </c>
      <c r="N12" s="83"/>
      <c r="P12" s="2">
        <v>196</v>
      </c>
      <c r="Q12" s="2">
        <v>1.056</v>
      </c>
      <c r="R12" s="2">
        <v>2.0819999999999999</v>
      </c>
      <c r="S12" s="2">
        <v>2.4020000000000001</v>
      </c>
      <c r="T12" s="2">
        <v>2.8109999999999999</v>
      </c>
      <c r="U12" s="2">
        <v>1.9390000000000001</v>
      </c>
      <c r="V12" s="2">
        <v>2.4510000000000001</v>
      </c>
      <c r="W12" s="2">
        <v>2.7090000000000001</v>
      </c>
      <c r="X12" s="2">
        <v>2.4209999999999998</v>
      </c>
      <c r="Y12" s="2">
        <v>0.67900000000000005</v>
      </c>
      <c r="AC12" s="83"/>
      <c r="AE12" s="2">
        <v>196</v>
      </c>
      <c r="AF12" s="2">
        <v>0.83199999999999996</v>
      </c>
      <c r="AG12" s="2">
        <v>0.99099999999999999</v>
      </c>
      <c r="AH12" s="2">
        <v>1.514</v>
      </c>
      <c r="AI12" s="2">
        <v>1.5029999999999999</v>
      </c>
      <c r="AJ12" s="2">
        <v>2.2240000000000002</v>
      </c>
      <c r="AK12" s="2">
        <v>2.387</v>
      </c>
      <c r="AL12" s="2">
        <v>2.2229999999999999</v>
      </c>
      <c r="AM12" s="2">
        <v>0.44400000000000001</v>
      </c>
      <c r="AN12" s="2">
        <v>2.0640000000000001</v>
      </c>
    </row>
    <row r="13" spans="1:42" x14ac:dyDescent="0.25">
      <c r="A13" s="2">
        <v>197</v>
      </c>
      <c r="B13" s="2">
        <v>1.3859999999999999</v>
      </c>
      <c r="C13" s="2">
        <v>2.661</v>
      </c>
      <c r="D13" s="2">
        <v>2.2389999999999999</v>
      </c>
      <c r="E13" s="2">
        <v>2.766</v>
      </c>
      <c r="F13" s="2">
        <v>2.875</v>
      </c>
      <c r="G13" s="2">
        <v>3.1859999999999999</v>
      </c>
      <c r="H13" s="2">
        <v>3.8460000000000001</v>
      </c>
      <c r="I13" s="2">
        <v>3.258</v>
      </c>
      <c r="J13" s="2">
        <v>1.0760000000000001</v>
      </c>
      <c r="N13" s="83"/>
      <c r="P13" s="2">
        <v>197</v>
      </c>
      <c r="Q13" s="2">
        <v>0.749</v>
      </c>
      <c r="R13" s="2">
        <v>2.0019999999999998</v>
      </c>
      <c r="S13" s="2">
        <v>1.85</v>
      </c>
      <c r="T13" s="2">
        <v>2.9220000000000002</v>
      </c>
      <c r="U13" s="2">
        <v>1.651</v>
      </c>
      <c r="V13" s="2">
        <v>2.5649999999999999</v>
      </c>
      <c r="W13" s="2">
        <v>2.2799999999999998</v>
      </c>
      <c r="X13" s="2">
        <v>2.4860000000000002</v>
      </c>
      <c r="Y13" s="2">
        <v>0.504</v>
      </c>
      <c r="AC13" s="83"/>
      <c r="AE13" s="2">
        <v>197</v>
      </c>
      <c r="AF13" s="2">
        <v>0.629</v>
      </c>
      <c r="AG13" s="2">
        <v>0.97199999999999998</v>
      </c>
      <c r="AH13" s="2">
        <v>1.0569999999999999</v>
      </c>
      <c r="AI13" s="2">
        <v>1.4410000000000001</v>
      </c>
      <c r="AJ13" s="2">
        <v>0.68400000000000005</v>
      </c>
      <c r="AK13" s="2">
        <v>1.585</v>
      </c>
      <c r="AL13" s="2">
        <v>2.0009999999999999</v>
      </c>
      <c r="AM13" s="2">
        <v>0.40400000000000003</v>
      </c>
      <c r="AN13" s="2">
        <v>2.0259999999999998</v>
      </c>
    </row>
    <row r="14" spans="1:42" x14ac:dyDescent="0.25">
      <c r="A14" s="2">
        <v>198</v>
      </c>
      <c r="B14" s="2">
        <v>0.85699999999999998</v>
      </c>
      <c r="C14" s="2">
        <v>2.3340000000000001</v>
      </c>
      <c r="D14" s="2">
        <v>2.4630000000000001</v>
      </c>
      <c r="E14" s="2">
        <v>2.6779999999999999</v>
      </c>
      <c r="F14" s="2">
        <v>3.387</v>
      </c>
      <c r="G14" s="2">
        <v>3.5760000000000001</v>
      </c>
      <c r="H14" s="2">
        <v>3.1240000000000001</v>
      </c>
      <c r="I14" s="2">
        <v>3.5750000000000002</v>
      </c>
      <c r="J14" s="2">
        <v>1.0229999999999999</v>
      </c>
      <c r="N14" s="83"/>
      <c r="P14" s="2">
        <v>198</v>
      </c>
      <c r="Q14" s="2">
        <v>0.60299999999999998</v>
      </c>
      <c r="R14" s="2">
        <v>1.25</v>
      </c>
      <c r="S14" s="2">
        <v>1.5</v>
      </c>
      <c r="T14" s="2">
        <v>1.83</v>
      </c>
      <c r="U14" s="2">
        <v>0.86799999999999999</v>
      </c>
      <c r="V14" s="2">
        <v>1.893</v>
      </c>
      <c r="W14" s="2">
        <v>2.1859999999999999</v>
      </c>
      <c r="X14" s="2">
        <v>1.8089999999999999</v>
      </c>
      <c r="Y14" s="2">
        <v>0.45700000000000002</v>
      </c>
      <c r="AC14" s="83"/>
      <c r="AE14" s="2">
        <v>198</v>
      </c>
      <c r="AF14" s="2">
        <v>0.442</v>
      </c>
      <c r="AG14" s="2">
        <v>0.98699999999999999</v>
      </c>
      <c r="AH14" s="2">
        <v>0.99199999999999999</v>
      </c>
      <c r="AI14" s="2">
        <v>0.68899999999999995</v>
      </c>
      <c r="AJ14" s="2">
        <v>0.48699999999999999</v>
      </c>
      <c r="AK14" s="2">
        <v>1.335</v>
      </c>
      <c r="AL14" s="2">
        <v>1.96</v>
      </c>
      <c r="AM14" s="2">
        <v>0.23599999999999999</v>
      </c>
      <c r="AN14" s="2">
        <v>2.5609999999999999</v>
      </c>
    </row>
    <row r="15" spans="1:42" x14ac:dyDescent="0.25">
      <c r="A15" s="2">
        <v>199</v>
      </c>
      <c r="B15" s="2">
        <v>0.52400000000000002</v>
      </c>
      <c r="C15" s="2">
        <v>0.78600000000000003</v>
      </c>
      <c r="D15" s="2">
        <v>2.3370000000000002</v>
      </c>
      <c r="E15" s="2">
        <v>1.7030000000000001</v>
      </c>
      <c r="F15" s="2">
        <v>2.8010000000000002</v>
      </c>
      <c r="G15" s="2">
        <v>2.7639999999999998</v>
      </c>
      <c r="H15" s="2">
        <v>3.121</v>
      </c>
      <c r="I15" s="2">
        <v>2.8250000000000002</v>
      </c>
      <c r="J15" s="2">
        <v>0.68200000000000005</v>
      </c>
      <c r="N15" s="83"/>
      <c r="P15" s="2">
        <v>199</v>
      </c>
      <c r="Q15" s="2">
        <v>0.189</v>
      </c>
      <c r="R15" s="2">
        <v>0.81399999999999995</v>
      </c>
      <c r="S15" s="2">
        <v>0.84</v>
      </c>
      <c r="T15" s="2">
        <v>1.127</v>
      </c>
      <c r="U15" s="2">
        <v>1.024</v>
      </c>
      <c r="V15" s="2">
        <v>1.4610000000000001</v>
      </c>
      <c r="W15" s="2">
        <v>1.157</v>
      </c>
      <c r="X15" s="2">
        <v>1.1499999999999999</v>
      </c>
      <c r="Y15" s="2">
        <v>0.3</v>
      </c>
      <c r="AC15" s="83"/>
      <c r="AE15" s="2">
        <v>199</v>
      </c>
      <c r="AF15" s="2">
        <v>0.22900000000000001</v>
      </c>
      <c r="AG15" s="2">
        <v>0.68100000000000005</v>
      </c>
      <c r="AH15" s="2">
        <v>0.67200000000000004</v>
      </c>
      <c r="AI15" s="2">
        <v>0.55200000000000005</v>
      </c>
      <c r="AJ15" s="2">
        <v>0.71199999999999997</v>
      </c>
      <c r="AK15" s="2">
        <v>1.2330000000000001</v>
      </c>
      <c r="AL15" s="2">
        <v>1.1879999999999999</v>
      </c>
      <c r="AM15" s="2">
        <v>0.253</v>
      </c>
      <c r="AN15" s="2">
        <v>0.68200000000000005</v>
      </c>
    </row>
    <row r="16" spans="1:42" x14ac:dyDescent="0.25">
      <c r="A16" s="2">
        <v>200</v>
      </c>
      <c r="B16" s="2">
        <v>0.32400000000000001</v>
      </c>
      <c r="C16" s="2">
        <v>0.61399999999999999</v>
      </c>
      <c r="D16" s="2">
        <v>1.7430000000000001</v>
      </c>
      <c r="E16" s="2">
        <v>1.1830000000000001</v>
      </c>
      <c r="F16" s="2">
        <v>0.99199999999999999</v>
      </c>
      <c r="G16" s="2">
        <v>1.861</v>
      </c>
      <c r="H16" s="2">
        <v>2.181</v>
      </c>
      <c r="I16" s="2">
        <v>2.0329999999999999</v>
      </c>
      <c r="J16" s="2">
        <v>0.6</v>
      </c>
      <c r="N16" s="83"/>
      <c r="P16" s="2">
        <v>200</v>
      </c>
      <c r="Q16" s="2">
        <v>6.3E-2</v>
      </c>
      <c r="R16" s="2">
        <v>0.32500000000000001</v>
      </c>
      <c r="S16" s="2">
        <v>0.375</v>
      </c>
      <c r="T16" s="2">
        <v>0.61399999999999999</v>
      </c>
      <c r="U16" s="2">
        <v>0.44700000000000001</v>
      </c>
      <c r="V16" s="2">
        <v>0.52500000000000002</v>
      </c>
      <c r="W16" s="2">
        <v>0.33700000000000002</v>
      </c>
      <c r="X16" s="2">
        <v>0.35499999999999998</v>
      </c>
      <c r="Y16" s="2">
        <v>0.189</v>
      </c>
      <c r="AC16" s="83"/>
      <c r="AE16" s="2">
        <v>200</v>
      </c>
      <c r="AF16" s="2">
        <v>0.123</v>
      </c>
      <c r="AG16" s="2">
        <v>0.29799999999999999</v>
      </c>
      <c r="AH16" s="2">
        <v>0.35199999999999998</v>
      </c>
      <c r="AI16" s="2">
        <v>0.36299999999999999</v>
      </c>
      <c r="AJ16" s="2">
        <v>0.224</v>
      </c>
      <c r="AK16" s="2">
        <v>0.47599999999999998</v>
      </c>
      <c r="AL16" s="2">
        <v>0.8</v>
      </c>
      <c r="AM16" s="2">
        <v>0.252</v>
      </c>
      <c r="AN16" s="2">
        <v>0.65200000000000002</v>
      </c>
    </row>
    <row r="17" spans="1:40" x14ac:dyDescent="0.25">
      <c r="A17" s="2">
        <v>201</v>
      </c>
      <c r="B17" s="2">
        <v>0.2</v>
      </c>
      <c r="C17" s="2">
        <v>0.47499999999999998</v>
      </c>
      <c r="D17" s="2">
        <v>0.47599999999999998</v>
      </c>
      <c r="E17" s="2">
        <v>0.621</v>
      </c>
      <c r="F17" s="2">
        <v>0.61199999999999999</v>
      </c>
      <c r="G17" s="2">
        <v>0.78400000000000003</v>
      </c>
      <c r="H17" s="2">
        <v>0.72499999999999998</v>
      </c>
      <c r="I17" s="2">
        <v>0.81</v>
      </c>
      <c r="J17" s="2">
        <v>0.73799999999999999</v>
      </c>
      <c r="N17" s="83"/>
      <c r="P17" s="2">
        <v>201</v>
      </c>
      <c r="Q17" s="2">
        <v>-7.0999999999999994E-2</v>
      </c>
      <c r="R17" s="2">
        <v>0.115</v>
      </c>
      <c r="S17" s="2">
        <v>0.19900000000000001</v>
      </c>
      <c r="T17" s="2">
        <v>0.20899999999999999</v>
      </c>
      <c r="U17" s="2">
        <v>0.158</v>
      </c>
      <c r="V17" s="2">
        <v>0.184</v>
      </c>
      <c r="W17" s="2">
        <v>0.185</v>
      </c>
      <c r="X17" s="2">
        <v>0.16800000000000001</v>
      </c>
      <c r="Y17" s="2">
        <v>0.13</v>
      </c>
      <c r="AC17" s="83"/>
      <c r="AE17" s="2">
        <v>201</v>
      </c>
      <c r="AF17" s="2">
        <v>-4.2000000000000003E-2</v>
      </c>
      <c r="AG17" s="2">
        <v>8.7999999999999995E-2</v>
      </c>
      <c r="AH17" s="2">
        <v>0.125</v>
      </c>
      <c r="AI17" s="2">
        <v>0.08</v>
      </c>
      <c r="AJ17" s="2">
        <v>0.108</v>
      </c>
      <c r="AK17" s="2">
        <v>0.153</v>
      </c>
      <c r="AL17" s="2">
        <v>0.253</v>
      </c>
      <c r="AM17" s="2">
        <v>0.251</v>
      </c>
      <c r="AN17" s="2">
        <v>0.29599999999999999</v>
      </c>
    </row>
    <row r="18" spans="1:40" x14ac:dyDescent="0.25">
      <c r="A18" s="2">
        <v>202</v>
      </c>
      <c r="B18" s="2">
        <v>0.23200000000000001</v>
      </c>
      <c r="C18" s="2">
        <v>0.42099999999999999</v>
      </c>
      <c r="D18" s="2">
        <v>0.48</v>
      </c>
      <c r="E18" s="2">
        <v>0.496</v>
      </c>
      <c r="F18" s="2">
        <v>0.49399999999999999</v>
      </c>
      <c r="G18" s="2">
        <v>0.55900000000000005</v>
      </c>
      <c r="H18" s="2">
        <v>0.57299999999999995</v>
      </c>
      <c r="I18" s="2">
        <v>0.60399999999999998</v>
      </c>
      <c r="J18" s="2">
        <v>0.67700000000000005</v>
      </c>
      <c r="N18" s="83"/>
      <c r="P18" s="2">
        <v>202</v>
      </c>
      <c r="Q18" s="2">
        <v>-4.8000000000000001E-2</v>
      </c>
      <c r="R18" s="2">
        <v>0.113</v>
      </c>
      <c r="S18" s="2">
        <v>0.14099999999999999</v>
      </c>
      <c r="T18" s="2">
        <v>0.16400000000000001</v>
      </c>
      <c r="U18" s="2">
        <v>0.10199999999999999</v>
      </c>
      <c r="V18" s="2">
        <v>0.113</v>
      </c>
      <c r="W18" s="2">
        <v>0.129</v>
      </c>
      <c r="X18" s="2">
        <v>0.11</v>
      </c>
      <c r="Y18" s="2">
        <v>0.20100000000000001</v>
      </c>
      <c r="AC18" s="83"/>
      <c r="AE18" s="2">
        <v>202</v>
      </c>
      <c r="AF18" s="2">
        <v>-4.8000000000000001E-2</v>
      </c>
      <c r="AG18" s="2">
        <v>3.2000000000000001E-2</v>
      </c>
      <c r="AH18" s="2">
        <v>7.6999999999999999E-2</v>
      </c>
      <c r="AI18" s="2">
        <v>5.1999999999999998E-2</v>
      </c>
      <c r="AJ18" s="2">
        <v>4.8000000000000001E-2</v>
      </c>
      <c r="AK18" s="2">
        <v>0.124</v>
      </c>
      <c r="AL18" s="2">
        <v>0.17699999999999999</v>
      </c>
      <c r="AM18" s="2">
        <v>0.32700000000000001</v>
      </c>
      <c r="AN18" s="2">
        <v>0.251</v>
      </c>
    </row>
    <row r="19" spans="1:40" x14ac:dyDescent="0.25">
      <c r="A19" s="2">
        <v>203</v>
      </c>
      <c r="B19" s="2">
        <v>0.33900000000000002</v>
      </c>
      <c r="C19" s="2">
        <v>0.48199999999999998</v>
      </c>
      <c r="D19" s="2">
        <v>0.505</v>
      </c>
      <c r="E19" s="2">
        <v>0.504</v>
      </c>
      <c r="F19" s="2">
        <v>0.52200000000000002</v>
      </c>
      <c r="G19" s="2">
        <v>0.53700000000000003</v>
      </c>
      <c r="H19" s="2">
        <v>0.57199999999999995</v>
      </c>
      <c r="I19" s="2">
        <v>0.623</v>
      </c>
      <c r="J19" s="2">
        <v>0.72</v>
      </c>
      <c r="N19" s="83"/>
      <c r="P19" s="2">
        <v>203</v>
      </c>
      <c r="Q19" s="2">
        <v>6.7000000000000004E-2</v>
      </c>
      <c r="R19" s="2">
        <v>0.192</v>
      </c>
      <c r="S19" s="2">
        <v>0.223</v>
      </c>
      <c r="T19" s="2">
        <v>0.23499999999999999</v>
      </c>
      <c r="U19" s="2">
        <v>0.17899999999999999</v>
      </c>
      <c r="V19" s="2">
        <v>0.16500000000000001</v>
      </c>
      <c r="W19" s="2">
        <v>0.2</v>
      </c>
      <c r="X19" s="2">
        <v>0.17499999999999999</v>
      </c>
      <c r="Y19" s="2">
        <v>0.27600000000000002</v>
      </c>
      <c r="AC19" s="83"/>
      <c r="AE19" s="2">
        <v>203</v>
      </c>
      <c r="AF19" s="2">
        <v>4.5999999999999999E-2</v>
      </c>
      <c r="AG19" s="2">
        <v>0.109</v>
      </c>
      <c r="AH19" s="2">
        <v>0.11600000000000001</v>
      </c>
      <c r="AI19" s="2">
        <v>0.10299999999999999</v>
      </c>
      <c r="AJ19" s="2">
        <v>0.11799999999999999</v>
      </c>
      <c r="AK19" s="2">
        <v>0.161</v>
      </c>
      <c r="AL19" s="2">
        <v>0.216</v>
      </c>
      <c r="AM19" s="2">
        <v>0.41</v>
      </c>
      <c r="AN19" s="2">
        <v>0.26800000000000002</v>
      </c>
    </row>
    <row r="20" spans="1:40" x14ac:dyDescent="0.25">
      <c r="A20" s="2">
        <v>204</v>
      </c>
      <c r="B20" s="2">
        <v>0.46300000000000002</v>
      </c>
      <c r="C20" s="2">
        <v>0.59899999999999998</v>
      </c>
      <c r="D20" s="2">
        <v>0.60099999999999998</v>
      </c>
      <c r="E20" s="2">
        <v>0.6</v>
      </c>
      <c r="F20" s="2">
        <v>0.61899999999999999</v>
      </c>
      <c r="G20" s="2">
        <v>0.64300000000000002</v>
      </c>
      <c r="H20" s="2">
        <v>0.65700000000000003</v>
      </c>
      <c r="I20" s="2">
        <v>0.68200000000000005</v>
      </c>
      <c r="J20" s="2">
        <v>0.80900000000000005</v>
      </c>
      <c r="N20" s="83"/>
      <c r="P20" s="2">
        <v>204</v>
      </c>
      <c r="Q20" s="2">
        <v>0.20300000000000001</v>
      </c>
      <c r="R20" s="2">
        <v>0.307</v>
      </c>
      <c r="S20" s="2">
        <v>0.33800000000000002</v>
      </c>
      <c r="T20" s="2">
        <v>0.33900000000000002</v>
      </c>
      <c r="U20" s="2">
        <v>0.28299999999999997</v>
      </c>
      <c r="V20" s="2">
        <v>0.26900000000000002</v>
      </c>
      <c r="W20" s="2">
        <v>0.29499999999999998</v>
      </c>
      <c r="X20" s="2">
        <v>0.26400000000000001</v>
      </c>
      <c r="Y20" s="2">
        <v>0.36599999999999999</v>
      </c>
      <c r="AC20" s="83"/>
      <c r="AE20" s="2">
        <v>204</v>
      </c>
      <c r="AF20" s="2">
        <v>0.16300000000000001</v>
      </c>
      <c r="AG20" s="2">
        <v>0.21199999999999999</v>
      </c>
      <c r="AH20" s="2">
        <v>0.20399999999999999</v>
      </c>
      <c r="AI20" s="2">
        <v>0.186</v>
      </c>
      <c r="AJ20" s="2">
        <v>0.19400000000000001</v>
      </c>
      <c r="AK20" s="2">
        <v>0.224</v>
      </c>
      <c r="AL20" s="2">
        <v>0.28100000000000003</v>
      </c>
      <c r="AM20" s="2">
        <v>0.47299999999999998</v>
      </c>
      <c r="AN20" s="2">
        <v>0.33900000000000002</v>
      </c>
    </row>
    <row r="21" spans="1:40" ht="15.75" customHeight="1" x14ac:dyDescent="0.25">
      <c r="A21" s="2">
        <v>205</v>
      </c>
      <c r="B21" s="2">
        <v>0.60399999999999998</v>
      </c>
      <c r="C21" s="2">
        <v>0.72199999999999998</v>
      </c>
      <c r="D21" s="2">
        <v>0.70899999999999996</v>
      </c>
      <c r="E21" s="2">
        <v>0.71799999999999997</v>
      </c>
      <c r="F21" s="2">
        <v>0.72199999999999998</v>
      </c>
      <c r="G21" s="2">
        <v>0.73699999999999999</v>
      </c>
      <c r="H21" s="2">
        <v>0.75700000000000001</v>
      </c>
      <c r="I21" s="2">
        <v>0.77700000000000002</v>
      </c>
      <c r="J21" s="2">
        <v>0.89500000000000002</v>
      </c>
      <c r="N21" s="83"/>
      <c r="P21" s="2">
        <v>205</v>
      </c>
      <c r="Q21" s="2">
        <v>0.35199999999999998</v>
      </c>
      <c r="R21" s="2">
        <v>0.43</v>
      </c>
      <c r="S21" s="2">
        <v>0.45100000000000001</v>
      </c>
      <c r="T21" s="2">
        <v>0.45300000000000001</v>
      </c>
      <c r="U21" s="2">
        <v>0.39600000000000002</v>
      </c>
      <c r="V21" s="2">
        <v>0.36599999999999999</v>
      </c>
      <c r="W21" s="2">
        <v>0.38300000000000001</v>
      </c>
      <c r="X21" s="2">
        <v>0.35899999999999999</v>
      </c>
      <c r="Y21" s="2">
        <v>0.44800000000000001</v>
      </c>
      <c r="AC21" s="83"/>
      <c r="AE21" s="2">
        <v>205</v>
      </c>
      <c r="AF21" s="2">
        <v>0.29099999999999998</v>
      </c>
      <c r="AG21" s="2">
        <v>0.31</v>
      </c>
      <c r="AH21" s="2">
        <v>0.29199999999999998</v>
      </c>
      <c r="AI21" s="2">
        <v>0.26600000000000001</v>
      </c>
      <c r="AJ21" s="2">
        <v>0.26700000000000002</v>
      </c>
      <c r="AK21" s="2">
        <v>0.29299999999999998</v>
      </c>
      <c r="AL21" s="2">
        <v>0.33800000000000002</v>
      </c>
      <c r="AM21" s="2">
        <v>0.52500000000000002</v>
      </c>
      <c r="AN21" s="2">
        <v>0.39500000000000002</v>
      </c>
    </row>
    <row r="22" spans="1:40" ht="15.75" customHeight="1" x14ac:dyDescent="0.25">
      <c r="A22" s="2">
        <v>206</v>
      </c>
      <c r="B22" s="2">
        <v>0.74199999999999999</v>
      </c>
      <c r="C22" s="2">
        <v>0.84099999999999997</v>
      </c>
      <c r="D22" s="2">
        <v>0.82299999999999995</v>
      </c>
      <c r="E22" s="2">
        <v>0.82299999999999995</v>
      </c>
      <c r="F22" s="2">
        <v>0.82799999999999996</v>
      </c>
      <c r="G22" s="2">
        <v>0.82899999999999996</v>
      </c>
      <c r="H22" s="2">
        <v>0.85199999999999998</v>
      </c>
      <c r="I22" s="2">
        <v>0.86499999999999999</v>
      </c>
      <c r="J22" s="2">
        <v>0.97499999999999998</v>
      </c>
      <c r="N22" s="83"/>
      <c r="P22" s="2">
        <v>206</v>
      </c>
      <c r="Q22" s="2">
        <v>0.48599999999999999</v>
      </c>
      <c r="R22" s="2">
        <v>0.54200000000000004</v>
      </c>
      <c r="S22" s="2">
        <v>0.55700000000000005</v>
      </c>
      <c r="T22" s="2">
        <v>0.56100000000000005</v>
      </c>
      <c r="U22" s="2">
        <v>0.49199999999999999</v>
      </c>
      <c r="V22" s="2">
        <v>0.45</v>
      </c>
      <c r="W22" s="2">
        <v>0.46300000000000002</v>
      </c>
      <c r="X22" s="2">
        <v>0.441</v>
      </c>
      <c r="Y22" s="2">
        <v>0.52200000000000002</v>
      </c>
      <c r="AC22" s="83"/>
      <c r="AE22" s="2">
        <v>206</v>
      </c>
      <c r="AF22" s="2">
        <v>0.40400000000000003</v>
      </c>
      <c r="AG22" s="2">
        <v>0.40100000000000002</v>
      </c>
      <c r="AH22" s="2">
        <v>0.37</v>
      </c>
      <c r="AI22" s="2">
        <v>0.33600000000000002</v>
      </c>
      <c r="AJ22" s="2">
        <v>0.33200000000000002</v>
      </c>
      <c r="AK22" s="2">
        <v>0.34599999999999997</v>
      </c>
      <c r="AL22" s="2">
        <v>0.38700000000000001</v>
      </c>
      <c r="AM22" s="2">
        <v>0.56399999999999995</v>
      </c>
      <c r="AN22" s="2">
        <v>0.442</v>
      </c>
    </row>
    <row r="23" spans="1:40" ht="15.75" customHeight="1" x14ac:dyDescent="0.25">
      <c r="A23" s="2">
        <v>207</v>
      </c>
      <c r="B23" s="2">
        <v>0.85299999999999998</v>
      </c>
      <c r="C23" s="2">
        <v>0.93200000000000005</v>
      </c>
      <c r="D23" s="2">
        <v>0.91200000000000003</v>
      </c>
      <c r="E23" s="2">
        <v>0.90600000000000003</v>
      </c>
      <c r="F23" s="2">
        <v>0.90900000000000003</v>
      </c>
      <c r="G23" s="2">
        <v>0.91</v>
      </c>
      <c r="H23" s="2">
        <v>0.91900000000000004</v>
      </c>
      <c r="I23" s="2">
        <v>0.93300000000000005</v>
      </c>
      <c r="J23" s="2">
        <v>1.032</v>
      </c>
      <c r="N23" s="83"/>
      <c r="P23" s="2">
        <v>207</v>
      </c>
      <c r="Q23" s="2">
        <v>0.59599999999999997</v>
      </c>
      <c r="R23" s="2">
        <v>0.63200000000000001</v>
      </c>
      <c r="S23" s="2">
        <v>0.64200000000000002</v>
      </c>
      <c r="T23" s="2">
        <v>0.64200000000000002</v>
      </c>
      <c r="U23" s="2">
        <v>0.56599999999999995</v>
      </c>
      <c r="V23" s="2">
        <v>0.51400000000000001</v>
      </c>
      <c r="W23" s="2">
        <v>0.52500000000000002</v>
      </c>
      <c r="X23" s="2">
        <v>0.498</v>
      </c>
      <c r="Y23" s="2">
        <v>0.56899999999999995</v>
      </c>
      <c r="AC23" s="83"/>
      <c r="AE23" s="2">
        <v>207</v>
      </c>
      <c r="AF23" s="2">
        <v>0.499</v>
      </c>
      <c r="AG23" s="2">
        <v>0.47299999999999998</v>
      </c>
      <c r="AH23" s="2">
        <v>0.42899999999999999</v>
      </c>
      <c r="AI23" s="2">
        <v>0.38900000000000001</v>
      </c>
      <c r="AJ23" s="2">
        <v>0.378</v>
      </c>
      <c r="AK23" s="2">
        <v>0.38500000000000001</v>
      </c>
      <c r="AL23" s="2">
        <v>0.42199999999999999</v>
      </c>
      <c r="AM23" s="2">
        <v>0.58399999999999996</v>
      </c>
      <c r="AN23" s="2">
        <v>0.47199999999999998</v>
      </c>
    </row>
    <row r="24" spans="1:40" ht="15.75" customHeight="1" x14ac:dyDescent="0.25">
      <c r="A24" s="2">
        <v>208</v>
      </c>
      <c r="B24" s="2">
        <v>0.93799999999999994</v>
      </c>
      <c r="C24" s="2">
        <v>1.006</v>
      </c>
      <c r="D24" s="2">
        <v>0.98</v>
      </c>
      <c r="E24" s="2">
        <v>0.97</v>
      </c>
      <c r="F24" s="2">
        <v>0.96799999999999997</v>
      </c>
      <c r="G24" s="2">
        <v>0.96099999999999997</v>
      </c>
      <c r="H24" s="2">
        <v>0.96699999999999997</v>
      </c>
      <c r="I24" s="2">
        <v>0.98099999999999998</v>
      </c>
      <c r="J24" s="2">
        <v>1.07</v>
      </c>
      <c r="N24" s="83"/>
      <c r="P24" s="2">
        <v>208</v>
      </c>
      <c r="Q24" s="2">
        <v>0.68</v>
      </c>
      <c r="R24" s="2">
        <v>0.69899999999999995</v>
      </c>
      <c r="S24" s="2">
        <v>0.70399999999999996</v>
      </c>
      <c r="T24" s="2">
        <v>0.7</v>
      </c>
      <c r="U24" s="2">
        <v>0.61899999999999999</v>
      </c>
      <c r="V24" s="2">
        <v>0.55800000000000005</v>
      </c>
      <c r="W24" s="2">
        <v>0.56699999999999995</v>
      </c>
      <c r="X24" s="2">
        <v>0.54</v>
      </c>
      <c r="Y24" s="2">
        <v>0.60199999999999998</v>
      </c>
      <c r="AC24" s="83"/>
      <c r="AE24" s="2">
        <v>208</v>
      </c>
      <c r="AF24" s="2">
        <v>0.57199999999999995</v>
      </c>
      <c r="AG24" s="2">
        <v>0.52600000000000002</v>
      </c>
      <c r="AH24" s="2">
        <v>0.47299999999999998</v>
      </c>
      <c r="AI24" s="2">
        <v>0.42499999999999999</v>
      </c>
      <c r="AJ24" s="2">
        <v>0.41</v>
      </c>
      <c r="AK24" s="2">
        <v>0.41099999999999998</v>
      </c>
      <c r="AL24" s="2">
        <v>0.443</v>
      </c>
      <c r="AM24" s="2">
        <v>0.59099999999999997</v>
      </c>
      <c r="AN24" s="2">
        <v>0.48799999999999999</v>
      </c>
    </row>
    <row r="25" spans="1:40" ht="15.75" customHeight="1" x14ac:dyDescent="0.25">
      <c r="A25" s="2">
        <v>209</v>
      </c>
      <c r="B25" s="2">
        <v>0.999</v>
      </c>
      <c r="C25" s="2">
        <v>1.0580000000000001</v>
      </c>
      <c r="D25" s="2">
        <v>1.0249999999999999</v>
      </c>
      <c r="E25" s="2">
        <v>1.012</v>
      </c>
      <c r="F25" s="2">
        <v>1.008</v>
      </c>
      <c r="G25" s="2">
        <v>0.998</v>
      </c>
      <c r="H25" s="2">
        <v>1.002</v>
      </c>
      <c r="I25" s="2">
        <v>1.012</v>
      </c>
      <c r="J25" s="2">
        <v>1.0960000000000001</v>
      </c>
      <c r="N25" s="83"/>
      <c r="P25" s="2">
        <v>209</v>
      </c>
      <c r="Q25" s="2">
        <v>0.74299999999999999</v>
      </c>
      <c r="R25" s="2">
        <v>0.746</v>
      </c>
      <c r="S25" s="2">
        <v>0.748</v>
      </c>
      <c r="T25" s="2">
        <v>0.74099999999999999</v>
      </c>
      <c r="U25" s="2">
        <v>0.65500000000000003</v>
      </c>
      <c r="V25" s="2">
        <v>0.58799999999999997</v>
      </c>
      <c r="W25" s="2">
        <v>0.59399999999999997</v>
      </c>
      <c r="X25" s="2">
        <v>0.56299999999999994</v>
      </c>
      <c r="Y25" s="2">
        <v>0.622</v>
      </c>
      <c r="AC25" s="83"/>
      <c r="AE25" s="2">
        <v>209</v>
      </c>
      <c r="AF25" s="2">
        <v>0.626</v>
      </c>
      <c r="AG25" s="2">
        <v>0.56399999999999995</v>
      </c>
      <c r="AH25" s="2">
        <v>0.502</v>
      </c>
      <c r="AI25" s="2">
        <v>0.44800000000000001</v>
      </c>
      <c r="AJ25" s="2">
        <v>0.43099999999999999</v>
      </c>
      <c r="AK25" s="2">
        <v>0.42499999999999999</v>
      </c>
      <c r="AL25" s="2">
        <v>0.45200000000000001</v>
      </c>
      <c r="AM25" s="2">
        <v>0.59199999999999997</v>
      </c>
      <c r="AN25" s="2">
        <v>0.49399999999999999</v>
      </c>
    </row>
    <row r="26" spans="1:40" ht="15.75" customHeight="1" x14ac:dyDescent="0.25">
      <c r="A26" s="2">
        <v>210</v>
      </c>
      <c r="B26" s="2">
        <v>1.05</v>
      </c>
      <c r="C26" s="2">
        <v>1.0940000000000001</v>
      </c>
      <c r="D26" s="2">
        <v>1.0589999999999999</v>
      </c>
      <c r="E26" s="2">
        <v>1.042</v>
      </c>
      <c r="F26" s="2">
        <v>1.038</v>
      </c>
      <c r="G26" s="2">
        <v>1.0229999999999999</v>
      </c>
      <c r="H26" s="2">
        <v>1.0249999999999999</v>
      </c>
      <c r="I26" s="2">
        <v>1.0329999999999999</v>
      </c>
      <c r="J26" s="2">
        <v>1.109</v>
      </c>
      <c r="N26" s="83"/>
      <c r="P26" s="2">
        <v>210</v>
      </c>
      <c r="Q26" s="2">
        <v>0.79100000000000004</v>
      </c>
      <c r="R26" s="2">
        <v>0.77900000000000003</v>
      </c>
      <c r="S26" s="2">
        <v>0.77700000000000002</v>
      </c>
      <c r="T26" s="2">
        <v>0.76800000000000002</v>
      </c>
      <c r="U26" s="2">
        <v>0.68</v>
      </c>
      <c r="V26" s="2">
        <v>0.60699999999999998</v>
      </c>
      <c r="W26" s="2">
        <v>0.61</v>
      </c>
      <c r="X26" s="2">
        <v>0.57799999999999996</v>
      </c>
      <c r="Y26" s="2">
        <v>0.63</v>
      </c>
      <c r="AC26" s="83"/>
      <c r="AE26" s="2">
        <v>210</v>
      </c>
      <c r="AF26" s="2">
        <v>0.66800000000000004</v>
      </c>
      <c r="AG26" s="2">
        <v>0.58899999999999997</v>
      </c>
      <c r="AH26" s="2">
        <v>0.51900000000000002</v>
      </c>
      <c r="AI26" s="2">
        <v>0.46200000000000002</v>
      </c>
      <c r="AJ26" s="2">
        <v>0.441</v>
      </c>
      <c r="AK26" s="2">
        <v>0.43099999999999999</v>
      </c>
      <c r="AL26" s="2">
        <v>0.45400000000000001</v>
      </c>
      <c r="AM26" s="2">
        <v>0.58399999999999996</v>
      </c>
      <c r="AN26" s="2">
        <v>0.49399999999999999</v>
      </c>
    </row>
    <row r="27" spans="1:40" ht="15.75" customHeight="1" x14ac:dyDescent="0.25">
      <c r="A27" s="2">
        <v>211</v>
      </c>
      <c r="B27" s="2">
        <v>1.0960000000000001</v>
      </c>
      <c r="C27" s="2">
        <v>1.1319999999999999</v>
      </c>
      <c r="D27" s="2">
        <v>1.095</v>
      </c>
      <c r="E27" s="2">
        <v>1.073</v>
      </c>
      <c r="F27" s="2">
        <v>1.0660000000000001</v>
      </c>
      <c r="G27" s="2">
        <v>1.0509999999999999</v>
      </c>
      <c r="H27" s="2">
        <v>1.0489999999999999</v>
      </c>
      <c r="I27" s="2">
        <v>1.056</v>
      </c>
      <c r="J27" s="2">
        <v>1.1240000000000001</v>
      </c>
      <c r="N27" s="83"/>
      <c r="P27" s="2">
        <v>211</v>
      </c>
      <c r="Q27" s="2">
        <v>0.83599999999999997</v>
      </c>
      <c r="R27" s="2">
        <v>0.81</v>
      </c>
      <c r="S27" s="2">
        <v>0.80600000000000005</v>
      </c>
      <c r="T27" s="2">
        <v>0.79300000000000004</v>
      </c>
      <c r="U27" s="2">
        <v>0.70199999999999996</v>
      </c>
      <c r="V27" s="2">
        <v>0.624</v>
      </c>
      <c r="W27" s="2">
        <v>0.624</v>
      </c>
      <c r="X27" s="2">
        <v>0.59</v>
      </c>
      <c r="Y27" s="2">
        <v>0.63700000000000001</v>
      </c>
      <c r="AC27" s="83"/>
      <c r="AE27" s="2">
        <v>211</v>
      </c>
      <c r="AF27" s="2">
        <v>0.70699999999999996</v>
      </c>
      <c r="AG27" s="2">
        <v>0.61299999999999999</v>
      </c>
      <c r="AH27" s="2">
        <v>0.53500000000000003</v>
      </c>
      <c r="AI27" s="2">
        <v>0.47499999999999998</v>
      </c>
      <c r="AJ27" s="2">
        <v>0.45</v>
      </c>
      <c r="AK27" s="2">
        <v>0.434</v>
      </c>
      <c r="AL27" s="2">
        <v>0.45300000000000001</v>
      </c>
      <c r="AM27" s="2">
        <v>0.57499999999999996</v>
      </c>
      <c r="AN27" s="2">
        <v>0.49</v>
      </c>
    </row>
    <row r="28" spans="1:40" ht="15.75" customHeight="1" x14ac:dyDescent="0.25">
      <c r="A28" s="2">
        <v>212</v>
      </c>
      <c r="B28" s="2">
        <v>1.1559999999999999</v>
      </c>
      <c r="C28" s="2">
        <v>1.1830000000000001</v>
      </c>
      <c r="D28" s="2">
        <v>1.1399999999999999</v>
      </c>
      <c r="E28" s="2">
        <v>1.1180000000000001</v>
      </c>
      <c r="F28" s="2">
        <v>1.1080000000000001</v>
      </c>
      <c r="G28" s="2">
        <v>1.0860000000000001</v>
      </c>
      <c r="H28" s="2">
        <v>1.083</v>
      </c>
      <c r="I28" s="2">
        <v>1.0860000000000001</v>
      </c>
      <c r="J28" s="2">
        <v>1.1499999999999999</v>
      </c>
      <c r="N28" s="83"/>
      <c r="P28" s="2">
        <v>212</v>
      </c>
      <c r="Q28" s="2">
        <v>0.89400000000000002</v>
      </c>
      <c r="R28" s="2">
        <v>0.85099999999999998</v>
      </c>
      <c r="S28" s="2">
        <v>0.84299999999999997</v>
      </c>
      <c r="T28" s="2">
        <v>0.82799999999999996</v>
      </c>
      <c r="U28" s="2">
        <v>0.73099999999999998</v>
      </c>
      <c r="V28" s="2">
        <v>0.64500000000000002</v>
      </c>
      <c r="W28" s="2">
        <v>0.64200000000000002</v>
      </c>
      <c r="X28" s="2">
        <v>0.60499999999999998</v>
      </c>
      <c r="Y28" s="2">
        <v>0.64800000000000002</v>
      </c>
      <c r="AC28" s="83"/>
      <c r="AE28" s="2">
        <v>212</v>
      </c>
      <c r="AF28" s="2">
        <v>0.75700000000000001</v>
      </c>
      <c r="AG28" s="2">
        <v>0.64300000000000002</v>
      </c>
      <c r="AH28" s="2">
        <v>0.55600000000000005</v>
      </c>
      <c r="AI28" s="2">
        <v>0.49</v>
      </c>
      <c r="AJ28" s="2">
        <v>0.46100000000000002</v>
      </c>
      <c r="AK28" s="2">
        <v>0.438</v>
      </c>
      <c r="AL28" s="2">
        <v>0.45200000000000001</v>
      </c>
      <c r="AM28" s="2">
        <v>0.56599999999999995</v>
      </c>
      <c r="AN28" s="2">
        <v>0.48399999999999999</v>
      </c>
    </row>
    <row r="29" spans="1:40" ht="15.75" customHeight="1" x14ac:dyDescent="0.25">
      <c r="A29" s="2">
        <v>213</v>
      </c>
      <c r="B29" s="2">
        <v>1.1930000000000001</v>
      </c>
      <c r="C29" s="2">
        <v>1.208</v>
      </c>
      <c r="D29" s="2">
        <v>1.1619999999999999</v>
      </c>
      <c r="E29" s="2">
        <v>1.137</v>
      </c>
      <c r="F29" s="2">
        <v>1.125</v>
      </c>
      <c r="G29" s="2">
        <v>1.1040000000000001</v>
      </c>
      <c r="H29" s="2">
        <v>1.097</v>
      </c>
      <c r="I29" s="2">
        <v>1.097</v>
      </c>
      <c r="J29" s="2">
        <v>1.157</v>
      </c>
      <c r="N29" s="83"/>
      <c r="P29" s="2">
        <v>213</v>
      </c>
      <c r="Q29" s="2">
        <v>0.92500000000000004</v>
      </c>
      <c r="R29" s="2">
        <v>0.87</v>
      </c>
      <c r="S29" s="2">
        <v>0.86099999999999999</v>
      </c>
      <c r="T29" s="2">
        <v>0.84399999999999997</v>
      </c>
      <c r="U29" s="2">
        <v>0.74399999999999999</v>
      </c>
      <c r="V29" s="2">
        <v>0.65300000000000002</v>
      </c>
      <c r="W29" s="2">
        <v>0.64900000000000002</v>
      </c>
      <c r="X29" s="2">
        <v>0.60899999999999999</v>
      </c>
      <c r="Y29" s="2">
        <v>0.64900000000000002</v>
      </c>
      <c r="AC29" s="83"/>
      <c r="AE29" s="2">
        <v>213</v>
      </c>
      <c r="AF29" s="2">
        <v>0.78300000000000003</v>
      </c>
      <c r="AG29" s="2">
        <v>0.65700000000000003</v>
      </c>
      <c r="AH29" s="2">
        <v>0.56599999999999995</v>
      </c>
      <c r="AI29" s="2">
        <v>0.495</v>
      </c>
      <c r="AJ29" s="2">
        <v>0.46300000000000002</v>
      </c>
      <c r="AK29" s="2">
        <v>0.436</v>
      </c>
      <c r="AL29" s="2">
        <v>0.44700000000000001</v>
      </c>
      <c r="AM29" s="2">
        <v>0.55400000000000005</v>
      </c>
      <c r="AN29" s="2">
        <v>0.47599999999999998</v>
      </c>
    </row>
    <row r="30" spans="1:40" ht="15.75" customHeight="1" x14ac:dyDescent="0.25">
      <c r="A30" s="2">
        <v>214</v>
      </c>
      <c r="B30" s="2">
        <v>1.1319999999999999</v>
      </c>
      <c r="C30" s="2">
        <v>1.147</v>
      </c>
      <c r="D30" s="2">
        <v>1.1060000000000001</v>
      </c>
      <c r="E30" s="2">
        <v>1.08</v>
      </c>
      <c r="F30" s="2">
        <v>1.071</v>
      </c>
      <c r="G30" s="2">
        <v>1.05</v>
      </c>
      <c r="H30" s="2">
        <v>1.046</v>
      </c>
      <c r="I30" s="2">
        <v>1.048</v>
      </c>
      <c r="J30" s="2">
        <v>1.1060000000000001</v>
      </c>
      <c r="N30" s="83"/>
      <c r="P30" s="2">
        <v>214</v>
      </c>
      <c r="Q30" s="2">
        <v>0.874</v>
      </c>
      <c r="R30" s="2">
        <v>0.82499999999999996</v>
      </c>
      <c r="S30" s="2">
        <v>0.81899999999999995</v>
      </c>
      <c r="T30" s="2">
        <v>0.80200000000000005</v>
      </c>
      <c r="U30" s="2">
        <v>0.70599999999999996</v>
      </c>
      <c r="V30" s="2">
        <v>0.622</v>
      </c>
      <c r="W30" s="2">
        <v>0.61799999999999999</v>
      </c>
      <c r="X30" s="2">
        <v>0.58099999999999996</v>
      </c>
      <c r="Y30" s="2">
        <v>0.622</v>
      </c>
      <c r="AC30" s="83"/>
      <c r="AE30" s="2">
        <v>214</v>
      </c>
      <c r="AF30" s="2">
        <v>0.73899999999999999</v>
      </c>
      <c r="AG30" s="2">
        <v>0.621</v>
      </c>
      <c r="AH30" s="2">
        <v>0.53500000000000003</v>
      </c>
      <c r="AI30" s="2">
        <v>0.46800000000000003</v>
      </c>
      <c r="AJ30" s="2">
        <v>0.439</v>
      </c>
      <c r="AK30" s="2">
        <v>0.41399999999999998</v>
      </c>
      <c r="AL30" s="2">
        <v>0.42599999999999999</v>
      </c>
      <c r="AM30" s="2">
        <v>0.53100000000000003</v>
      </c>
      <c r="AN30" s="2">
        <v>0.45400000000000001</v>
      </c>
    </row>
    <row r="31" spans="1:40" ht="15.75" customHeight="1" x14ac:dyDescent="0.25">
      <c r="A31" s="2">
        <v>215</v>
      </c>
      <c r="B31" s="2">
        <v>1.016</v>
      </c>
      <c r="C31" s="2">
        <v>1.0409999999999999</v>
      </c>
      <c r="D31" s="2">
        <v>1.0049999999999999</v>
      </c>
      <c r="E31" s="2">
        <v>0.98399999999999999</v>
      </c>
      <c r="F31" s="2">
        <v>0.97599999999999998</v>
      </c>
      <c r="G31" s="2">
        <v>0.96099999999999997</v>
      </c>
      <c r="H31" s="2">
        <v>0.95899999999999996</v>
      </c>
      <c r="I31" s="2">
        <v>0.96099999999999997</v>
      </c>
      <c r="J31" s="2">
        <v>1.022</v>
      </c>
      <c r="N31" s="83"/>
      <c r="P31" s="2">
        <v>215</v>
      </c>
      <c r="Q31" s="2">
        <v>0.77900000000000003</v>
      </c>
      <c r="R31" s="2">
        <v>0.74299999999999999</v>
      </c>
      <c r="S31" s="2">
        <v>0.74399999999999999</v>
      </c>
      <c r="T31" s="2">
        <v>0.72599999999999998</v>
      </c>
      <c r="U31" s="2">
        <v>0.64</v>
      </c>
      <c r="V31" s="2">
        <v>0.56699999999999995</v>
      </c>
      <c r="W31" s="2">
        <v>0.56599999999999995</v>
      </c>
      <c r="X31" s="2">
        <v>0.53300000000000003</v>
      </c>
      <c r="Y31" s="2">
        <v>0.57599999999999996</v>
      </c>
      <c r="AC31" s="83"/>
      <c r="AE31" s="2">
        <v>215</v>
      </c>
      <c r="AF31" s="2">
        <v>0.65800000000000003</v>
      </c>
      <c r="AG31" s="2">
        <v>0.55700000000000005</v>
      </c>
      <c r="AH31" s="2">
        <v>0.48299999999999998</v>
      </c>
      <c r="AI31" s="2">
        <v>0.42299999999999999</v>
      </c>
      <c r="AJ31" s="2">
        <v>0.39900000000000002</v>
      </c>
      <c r="AK31" s="2">
        <v>0.38</v>
      </c>
      <c r="AL31" s="2">
        <v>0.39600000000000002</v>
      </c>
      <c r="AM31" s="2">
        <v>0.502</v>
      </c>
      <c r="AN31" s="2">
        <v>0.42699999999999999</v>
      </c>
    </row>
    <row r="32" spans="1:40" ht="15.75" customHeight="1" x14ac:dyDescent="0.25">
      <c r="A32" s="2">
        <v>216</v>
      </c>
      <c r="B32" s="2">
        <v>0.92900000000000005</v>
      </c>
      <c r="C32" s="2">
        <v>0.96</v>
      </c>
      <c r="D32" s="2">
        <v>0.92800000000000005</v>
      </c>
      <c r="E32" s="2">
        <v>0.90900000000000003</v>
      </c>
      <c r="F32" s="2">
        <v>0.90300000000000002</v>
      </c>
      <c r="G32" s="2">
        <v>0.89</v>
      </c>
      <c r="H32" s="2">
        <v>0.89100000000000001</v>
      </c>
      <c r="I32" s="2">
        <v>0.89500000000000002</v>
      </c>
      <c r="J32" s="2">
        <v>0.95499999999999996</v>
      </c>
      <c r="N32" s="83"/>
      <c r="P32" s="2">
        <v>216</v>
      </c>
      <c r="Q32" s="2">
        <v>0.70899999999999996</v>
      </c>
      <c r="R32" s="2">
        <v>0.68200000000000005</v>
      </c>
      <c r="S32" s="2">
        <v>0.68700000000000006</v>
      </c>
      <c r="T32" s="2">
        <v>0.66900000000000004</v>
      </c>
      <c r="U32" s="2">
        <v>0.58899999999999997</v>
      </c>
      <c r="V32" s="2">
        <v>0.52300000000000002</v>
      </c>
      <c r="W32" s="2">
        <v>0.52500000000000002</v>
      </c>
      <c r="X32" s="2">
        <v>0.496</v>
      </c>
      <c r="Y32" s="2">
        <v>0.53900000000000003</v>
      </c>
      <c r="AC32" s="83"/>
      <c r="AE32" s="2">
        <v>216</v>
      </c>
      <c r="AF32" s="2">
        <v>0.59599999999999997</v>
      </c>
      <c r="AG32" s="2">
        <v>0.50900000000000001</v>
      </c>
      <c r="AH32" s="2">
        <v>0.442</v>
      </c>
      <c r="AI32" s="2">
        <v>0.38800000000000001</v>
      </c>
      <c r="AJ32" s="2">
        <v>0.36799999999999999</v>
      </c>
      <c r="AK32" s="2">
        <v>0.35199999999999998</v>
      </c>
      <c r="AL32" s="2">
        <v>0.371</v>
      </c>
      <c r="AM32" s="2">
        <v>0.47699999999999998</v>
      </c>
      <c r="AN32" s="2">
        <v>0.40200000000000002</v>
      </c>
    </row>
    <row r="33" spans="1:40" ht="15.75" customHeight="1" x14ac:dyDescent="0.25">
      <c r="A33" s="2">
        <v>217</v>
      </c>
      <c r="B33" s="2">
        <v>0.874</v>
      </c>
      <c r="C33" s="2">
        <v>0.90800000000000003</v>
      </c>
      <c r="D33" s="2">
        <v>0.878</v>
      </c>
      <c r="E33" s="2">
        <v>0.86099999999999999</v>
      </c>
      <c r="F33" s="2">
        <v>0.85599999999999998</v>
      </c>
      <c r="G33" s="2">
        <v>0.84299999999999997</v>
      </c>
      <c r="H33" s="2">
        <v>0.84599999999999997</v>
      </c>
      <c r="I33" s="2">
        <v>0.84899999999999998</v>
      </c>
      <c r="J33" s="2">
        <v>0.91</v>
      </c>
      <c r="N33" s="83"/>
      <c r="P33" s="2">
        <v>217</v>
      </c>
      <c r="Q33" s="2">
        <v>0.66300000000000003</v>
      </c>
      <c r="R33" s="2">
        <v>0.64100000000000001</v>
      </c>
      <c r="S33" s="2">
        <v>0.65</v>
      </c>
      <c r="T33" s="2">
        <v>0.63100000000000001</v>
      </c>
      <c r="U33" s="2">
        <v>0.55600000000000005</v>
      </c>
      <c r="V33" s="2">
        <v>0.49399999999999999</v>
      </c>
      <c r="W33" s="2">
        <v>0.498</v>
      </c>
      <c r="X33" s="2">
        <v>0.46899999999999997</v>
      </c>
      <c r="Y33" s="2">
        <v>0.51400000000000001</v>
      </c>
      <c r="AC33" s="83"/>
      <c r="AE33" s="2">
        <v>217</v>
      </c>
      <c r="AF33" s="2">
        <v>0.55700000000000005</v>
      </c>
      <c r="AG33" s="2">
        <v>0.47699999999999998</v>
      </c>
      <c r="AH33" s="2">
        <v>0.41499999999999998</v>
      </c>
      <c r="AI33" s="2">
        <v>0.36399999999999999</v>
      </c>
      <c r="AJ33" s="2">
        <v>0.34499999999999997</v>
      </c>
      <c r="AK33" s="2">
        <v>0.33200000000000002</v>
      </c>
      <c r="AL33" s="2">
        <v>0.35199999999999998</v>
      </c>
      <c r="AM33" s="2">
        <v>0.45700000000000002</v>
      </c>
      <c r="AN33" s="2">
        <v>0.38400000000000001</v>
      </c>
    </row>
    <row r="34" spans="1:40" ht="15.75" customHeight="1" x14ac:dyDescent="0.25">
      <c r="A34" s="2">
        <v>218</v>
      </c>
      <c r="B34" s="2">
        <v>0.80400000000000005</v>
      </c>
      <c r="C34" s="2">
        <v>0.84199999999999997</v>
      </c>
      <c r="D34" s="2">
        <v>0.81699999999999995</v>
      </c>
      <c r="E34" s="2">
        <v>0.80200000000000005</v>
      </c>
      <c r="F34" s="2">
        <v>0.79800000000000004</v>
      </c>
      <c r="G34" s="2">
        <v>0.78800000000000003</v>
      </c>
      <c r="H34" s="2">
        <v>0.79200000000000004</v>
      </c>
      <c r="I34" s="2">
        <v>0.79600000000000004</v>
      </c>
      <c r="J34" s="2">
        <v>0.85799999999999998</v>
      </c>
      <c r="N34" s="83"/>
      <c r="P34" s="2">
        <v>218</v>
      </c>
      <c r="Q34" s="2">
        <v>0.60399999999999998</v>
      </c>
      <c r="R34" s="2">
        <v>0.59199999999999997</v>
      </c>
      <c r="S34" s="2">
        <v>0.60499999999999998</v>
      </c>
      <c r="T34" s="2">
        <v>0.58599999999999997</v>
      </c>
      <c r="U34" s="2">
        <v>0.51600000000000001</v>
      </c>
      <c r="V34" s="2">
        <v>0.46</v>
      </c>
      <c r="W34" s="2">
        <v>0.46600000000000003</v>
      </c>
      <c r="X34" s="2">
        <v>0.44</v>
      </c>
      <c r="Y34" s="2">
        <v>0.48599999999999999</v>
      </c>
      <c r="AC34" s="83"/>
      <c r="AE34" s="2">
        <v>218</v>
      </c>
      <c r="AF34" s="2">
        <v>0.50700000000000001</v>
      </c>
      <c r="AG34" s="2">
        <v>0.438</v>
      </c>
      <c r="AH34" s="2">
        <v>0.38300000000000001</v>
      </c>
      <c r="AI34" s="2">
        <v>0.33600000000000002</v>
      </c>
      <c r="AJ34" s="2">
        <v>0.32</v>
      </c>
      <c r="AK34" s="2">
        <v>0.31</v>
      </c>
      <c r="AL34" s="2">
        <v>0.33200000000000002</v>
      </c>
      <c r="AM34" s="2">
        <v>0.437</v>
      </c>
      <c r="AN34" s="2">
        <v>0.36499999999999999</v>
      </c>
    </row>
    <row r="35" spans="1:40" ht="15.75" customHeight="1" x14ac:dyDescent="0.25">
      <c r="A35" s="2">
        <v>219</v>
      </c>
      <c r="B35" s="2">
        <v>0.72499999999999998</v>
      </c>
      <c r="C35" s="2">
        <v>0.77</v>
      </c>
      <c r="D35" s="2">
        <v>0.75</v>
      </c>
      <c r="E35" s="2">
        <v>0.73599999999999999</v>
      </c>
      <c r="F35" s="2">
        <v>0.73199999999999998</v>
      </c>
      <c r="G35" s="2">
        <v>0.72599999999999998</v>
      </c>
      <c r="H35" s="2">
        <v>0.73299999999999998</v>
      </c>
      <c r="I35" s="2">
        <v>0.73799999999999999</v>
      </c>
      <c r="J35" s="2">
        <v>0.79900000000000004</v>
      </c>
      <c r="N35" s="83"/>
      <c r="P35" s="2">
        <v>219</v>
      </c>
      <c r="Q35" s="2">
        <v>0.53900000000000003</v>
      </c>
      <c r="R35" s="2">
        <v>0.53600000000000003</v>
      </c>
      <c r="S35" s="2">
        <v>0.55500000000000005</v>
      </c>
      <c r="T35" s="2">
        <v>0.53500000000000003</v>
      </c>
      <c r="U35" s="2">
        <v>0.47099999999999997</v>
      </c>
      <c r="V35" s="2">
        <v>0.42299999999999999</v>
      </c>
      <c r="W35" s="2">
        <v>0.43099999999999999</v>
      </c>
      <c r="X35" s="2">
        <v>0.40899999999999997</v>
      </c>
      <c r="Y35" s="2">
        <v>0.45500000000000002</v>
      </c>
      <c r="AC35" s="83"/>
      <c r="AE35" s="2">
        <v>219</v>
      </c>
      <c r="AF35" s="2">
        <v>0.45</v>
      </c>
      <c r="AG35" s="2">
        <v>0.39500000000000002</v>
      </c>
      <c r="AH35" s="2">
        <v>0.34699999999999998</v>
      </c>
      <c r="AI35" s="2">
        <v>0.30499999999999999</v>
      </c>
      <c r="AJ35" s="2">
        <v>0.29199999999999998</v>
      </c>
      <c r="AK35" s="2">
        <v>0.28699999999999998</v>
      </c>
      <c r="AL35" s="2">
        <v>0.312</v>
      </c>
      <c r="AM35" s="2">
        <v>0.41699999999999998</v>
      </c>
      <c r="AN35" s="2">
        <v>0.34499999999999997</v>
      </c>
    </row>
    <row r="36" spans="1:40" ht="15.75" customHeight="1" x14ac:dyDescent="0.25">
      <c r="A36" s="2">
        <v>220</v>
      </c>
      <c r="B36" s="2">
        <v>0.69799999999999995</v>
      </c>
      <c r="C36" s="2">
        <v>0.745</v>
      </c>
      <c r="D36" s="2">
        <v>0.72499999999999998</v>
      </c>
      <c r="E36" s="2">
        <v>0.71099999999999997</v>
      </c>
      <c r="F36" s="2">
        <v>0.70699999999999996</v>
      </c>
      <c r="G36" s="2">
        <v>0.70199999999999996</v>
      </c>
      <c r="H36" s="2">
        <v>0.71099999999999997</v>
      </c>
      <c r="I36" s="2">
        <v>0.71499999999999997</v>
      </c>
      <c r="J36" s="2">
        <v>0.77400000000000002</v>
      </c>
      <c r="N36" s="83"/>
      <c r="P36" s="2">
        <v>220</v>
      </c>
      <c r="Q36" s="2">
        <v>0.51800000000000002</v>
      </c>
      <c r="R36" s="2">
        <v>0.51600000000000001</v>
      </c>
      <c r="S36" s="2">
        <v>0.53700000000000003</v>
      </c>
      <c r="T36" s="2">
        <v>0.51600000000000001</v>
      </c>
      <c r="U36" s="2">
        <v>0.45400000000000001</v>
      </c>
      <c r="V36" s="2">
        <v>0.40799999999999997</v>
      </c>
      <c r="W36" s="2">
        <v>0.41799999999999998</v>
      </c>
      <c r="X36" s="2">
        <v>0.39500000000000002</v>
      </c>
      <c r="Y36" s="2">
        <v>0.441</v>
      </c>
      <c r="AC36" s="83"/>
      <c r="AE36" s="2">
        <v>220</v>
      </c>
      <c r="AF36" s="2">
        <v>0.432</v>
      </c>
      <c r="AG36" s="2">
        <v>0.379</v>
      </c>
      <c r="AH36" s="2">
        <v>0.33300000000000002</v>
      </c>
      <c r="AI36" s="2">
        <v>0.29199999999999998</v>
      </c>
      <c r="AJ36" s="2">
        <v>0.28000000000000003</v>
      </c>
      <c r="AK36" s="2">
        <v>0.27500000000000002</v>
      </c>
      <c r="AL36" s="2">
        <v>0.3</v>
      </c>
      <c r="AM36" s="2">
        <v>0.40400000000000003</v>
      </c>
      <c r="AN36" s="2">
        <v>0.33300000000000002</v>
      </c>
    </row>
    <row r="37" spans="1:40" ht="15.75" customHeight="1" x14ac:dyDescent="0.25">
      <c r="A37" s="2">
        <v>221</v>
      </c>
      <c r="B37" s="2">
        <v>0.72499999999999998</v>
      </c>
      <c r="C37" s="2">
        <v>0.76600000000000001</v>
      </c>
      <c r="D37" s="2">
        <v>0.745</v>
      </c>
      <c r="E37" s="2">
        <v>0.72899999999999998</v>
      </c>
      <c r="F37" s="2">
        <v>0.72499999999999998</v>
      </c>
      <c r="G37" s="2">
        <v>0.71699999999999997</v>
      </c>
      <c r="H37" s="2">
        <v>0.72499999999999998</v>
      </c>
      <c r="I37" s="2">
        <v>0.72699999999999998</v>
      </c>
      <c r="J37" s="2">
        <v>0.78500000000000003</v>
      </c>
      <c r="N37" s="83"/>
      <c r="P37" s="2">
        <v>221</v>
      </c>
      <c r="Q37" s="2">
        <v>0.54200000000000004</v>
      </c>
      <c r="R37" s="2">
        <v>0.53200000000000003</v>
      </c>
      <c r="S37" s="2">
        <v>0.55300000000000005</v>
      </c>
      <c r="T37" s="2">
        <v>0.52900000000000003</v>
      </c>
      <c r="U37" s="2">
        <v>0.46600000000000003</v>
      </c>
      <c r="V37" s="2">
        <v>0.41499999999999998</v>
      </c>
      <c r="W37" s="2">
        <v>0.42499999999999999</v>
      </c>
      <c r="X37" s="2">
        <v>0.40100000000000002</v>
      </c>
      <c r="Y37" s="2">
        <v>0.44600000000000001</v>
      </c>
      <c r="AC37" s="83"/>
      <c r="AE37" s="2">
        <v>221</v>
      </c>
      <c r="AF37" s="2">
        <v>0.45200000000000001</v>
      </c>
      <c r="AG37" s="2">
        <v>0.39</v>
      </c>
      <c r="AH37" s="2">
        <v>0.34100000000000003</v>
      </c>
      <c r="AI37" s="2">
        <v>0.29699999999999999</v>
      </c>
      <c r="AJ37" s="2">
        <v>0.28299999999999997</v>
      </c>
      <c r="AK37" s="2">
        <v>0.27600000000000002</v>
      </c>
      <c r="AL37" s="2">
        <v>0.29799999999999999</v>
      </c>
      <c r="AM37" s="2">
        <v>0.39900000000000002</v>
      </c>
      <c r="AN37" s="2">
        <v>0.32900000000000001</v>
      </c>
    </row>
    <row r="38" spans="1:40" ht="15.75" customHeight="1" x14ac:dyDescent="0.25">
      <c r="A38" s="2">
        <v>222</v>
      </c>
      <c r="B38" s="2">
        <v>0.71799999999999997</v>
      </c>
      <c r="C38" s="2">
        <v>0.76</v>
      </c>
      <c r="D38" s="2">
        <v>0.74</v>
      </c>
      <c r="E38" s="2">
        <v>0.72399999999999998</v>
      </c>
      <c r="F38" s="2">
        <v>0.71799999999999997</v>
      </c>
      <c r="G38" s="2">
        <v>0.70899999999999996</v>
      </c>
      <c r="H38" s="2">
        <v>0.71899999999999997</v>
      </c>
      <c r="I38" s="2">
        <v>0.72099999999999997</v>
      </c>
      <c r="J38" s="2">
        <v>0.77800000000000002</v>
      </c>
      <c r="N38" s="83"/>
      <c r="P38" s="2">
        <v>222</v>
      </c>
      <c r="Q38" s="2">
        <v>0.53700000000000003</v>
      </c>
      <c r="R38" s="2">
        <v>0.52900000000000003</v>
      </c>
      <c r="S38" s="2">
        <v>0.54900000000000004</v>
      </c>
      <c r="T38" s="2">
        <v>0.52500000000000002</v>
      </c>
      <c r="U38" s="2">
        <v>0.46100000000000002</v>
      </c>
      <c r="V38" s="2">
        <v>0.41099999999999998</v>
      </c>
      <c r="W38" s="2">
        <v>0.42199999999999999</v>
      </c>
      <c r="X38" s="2">
        <v>0.39700000000000002</v>
      </c>
      <c r="Y38" s="2">
        <v>0.441</v>
      </c>
      <c r="AC38" s="83"/>
      <c r="AE38" s="2">
        <v>222</v>
      </c>
      <c r="AF38" s="2">
        <v>0.44900000000000001</v>
      </c>
      <c r="AG38" s="2">
        <v>0.38800000000000001</v>
      </c>
      <c r="AH38" s="2">
        <v>0.33800000000000002</v>
      </c>
      <c r="AI38" s="2">
        <v>0.29399999999999998</v>
      </c>
      <c r="AJ38" s="2">
        <v>0.27900000000000003</v>
      </c>
      <c r="AK38" s="2">
        <v>0.27200000000000002</v>
      </c>
      <c r="AL38" s="2">
        <v>0.29399999999999998</v>
      </c>
      <c r="AM38" s="2">
        <v>0.39100000000000001</v>
      </c>
      <c r="AN38" s="2">
        <v>0.32300000000000001</v>
      </c>
    </row>
    <row r="39" spans="1:40" ht="15.75" customHeight="1" x14ac:dyDescent="0.25">
      <c r="A39" s="2">
        <v>223</v>
      </c>
      <c r="B39" s="2">
        <v>0.6</v>
      </c>
      <c r="C39" s="2">
        <v>0.65500000000000003</v>
      </c>
      <c r="D39" s="2">
        <v>0.64100000000000001</v>
      </c>
      <c r="E39" s="2">
        <v>0.628</v>
      </c>
      <c r="F39" s="2">
        <v>0.624</v>
      </c>
      <c r="G39" s="2">
        <v>0.624</v>
      </c>
      <c r="H39" s="2">
        <v>0.63900000000000001</v>
      </c>
      <c r="I39" s="2">
        <v>0.64200000000000002</v>
      </c>
      <c r="J39" s="2">
        <v>0.7</v>
      </c>
      <c r="N39" s="83"/>
      <c r="P39" s="2">
        <v>223</v>
      </c>
      <c r="Q39" s="2">
        <v>0.441</v>
      </c>
      <c r="R39" s="2">
        <v>0.45</v>
      </c>
      <c r="S39" s="2">
        <v>0.47499999999999998</v>
      </c>
      <c r="T39" s="2">
        <v>0.45200000000000001</v>
      </c>
      <c r="U39" s="2">
        <v>0.39800000000000002</v>
      </c>
      <c r="V39" s="2">
        <v>0.36299999999999999</v>
      </c>
      <c r="W39" s="2">
        <v>0.376</v>
      </c>
      <c r="X39" s="2">
        <v>0.35699999999999998</v>
      </c>
      <c r="Y39" s="2">
        <v>0.40300000000000002</v>
      </c>
      <c r="AC39" s="83"/>
      <c r="AE39" s="2">
        <v>223</v>
      </c>
      <c r="AF39" s="2">
        <v>0.36799999999999999</v>
      </c>
      <c r="AG39" s="2">
        <v>0.32800000000000001</v>
      </c>
      <c r="AH39" s="2">
        <v>0.28999999999999998</v>
      </c>
      <c r="AI39" s="2">
        <v>0.253</v>
      </c>
      <c r="AJ39" s="2">
        <v>0.245</v>
      </c>
      <c r="AK39" s="2">
        <v>0.245</v>
      </c>
      <c r="AL39" s="2">
        <v>0.27100000000000002</v>
      </c>
      <c r="AM39" s="2">
        <v>0.371</v>
      </c>
      <c r="AN39" s="2">
        <v>0.30299999999999999</v>
      </c>
    </row>
    <row r="40" spans="1:40" ht="15.75" customHeight="1" x14ac:dyDescent="0.25">
      <c r="A40" s="2">
        <v>224</v>
      </c>
      <c r="B40" s="2">
        <v>0.433</v>
      </c>
      <c r="C40" s="2">
        <v>0.501</v>
      </c>
      <c r="D40" s="2">
        <v>0.497</v>
      </c>
      <c r="E40" s="2">
        <v>0.49</v>
      </c>
      <c r="F40" s="2">
        <v>0.49</v>
      </c>
      <c r="G40" s="2">
        <v>0.5</v>
      </c>
      <c r="H40" s="2">
        <v>0.51900000000000002</v>
      </c>
      <c r="I40" s="2">
        <v>0.52600000000000002</v>
      </c>
      <c r="J40" s="2">
        <v>0.58799999999999997</v>
      </c>
      <c r="N40" s="83"/>
      <c r="P40" s="2">
        <v>224</v>
      </c>
      <c r="Q40" s="2">
        <v>0.30199999999999999</v>
      </c>
      <c r="R40" s="2">
        <v>0.33500000000000002</v>
      </c>
      <c r="S40" s="2">
        <v>0.36699999999999999</v>
      </c>
      <c r="T40" s="2">
        <v>0.34599999999999997</v>
      </c>
      <c r="U40" s="2">
        <v>0.307</v>
      </c>
      <c r="V40" s="2">
        <v>0.28999999999999998</v>
      </c>
      <c r="W40" s="2">
        <v>0.30599999999999999</v>
      </c>
      <c r="X40" s="2">
        <v>0.29599999999999999</v>
      </c>
      <c r="Y40" s="2">
        <v>0.34499999999999997</v>
      </c>
      <c r="AC40" s="83"/>
      <c r="AE40" s="2">
        <v>224</v>
      </c>
      <c r="AF40" s="2">
        <v>0.246</v>
      </c>
      <c r="AG40" s="2">
        <v>0.23899999999999999</v>
      </c>
      <c r="AH40" s="2">
        <v>0.219</v>
      </c>
      <c r="AI40" s="2">
        <v>0.19500000000000001</v>
      </c>
      <c r="AJ40" s="2">
        <v>0.19600000000000001</v>
      </c>
      <c r="AK40" s="2">
        <v>0.20699999999999999</v>
      </c>
      <c r="AL40" s="2">
        <v>0.24099999999999999</v>
      </c>
      <c r="AM40" s="2">
        <v>0.34499999999999997</v>
      </c>
      <c r="AN40" s="2">
        <v>0.27600000000000002</v>
      </c>
    </row>
    <row r="41" spans="1:40" ht="15.75" customHeight="1" x14ac:dyDescent="0.25">
      <c r="A41" s="2">
        <v>225</v>
      </c>
      <c r="B41" s="2">
        <v>0.30099999999999999</v>
      </c>
      <c r="C41" s="2">
        <v>0.378</v>
      </c>
      <c r="D41" s="2">
        <v>0.38100000000000001</v>
      </c>
      <c r="E41" s="2">
        <v>0.38100000000000001</v>
      </c>
      <c r="F41" s="2">
        <v>0.38500000000000001</v>
      </c>
      <c r="G41" s="2">
        <v>0.39800000000000002</v>
      </c>
      <c r="H41" s="2">
        <v>0.42199999999999999</v>
      </c>
      <c r="I41" s="2">
        <v>0.432</v>
      </c>
      <c r="J41" s="2">
        <v>0.495</v>
      </c>
      <c r="N41" s="83"/>
      <c r="P41" s="2">
        <v>225</v>
      </c>
      <c r="Q41" s="2">
        <v>0.189</v>
      </c>
      <c r="R41" s="2">
        <v>0.24299999999999999</v>
      </c>
      <c r="S41" s="2">
        <v>0.28000000000000003</v>
      </c>
      <c r="T41" s="2">
        <v>0.26300000000000001</v>
      </c>
      <c r="U41" s="2">
        <v>0.23599999999999999</v>
      </c>
      <c r="V41" s="2">
        <v>0.23</v>
      </c>
      <c r="W41" s="2">
        <v>0.25</v>
      </c>
      <c r="X41" s="2">
        <v>0.247</v>
      </c>
      <c r="Y41" s="2">
        <v>0.29799999999999999</v>
      </c>
      <c r="AC41" s="83"/>
      <c r="AE41" s="2">
        <v>225</v>
      </c>
      <c r="AF41" s="2">
        <v>0.14899999999999999</v>
      </c>
      <c r="AG41" s="2">
        <v>0.16800000000000001</v>
      </c>
      <c r="AH41" s="2">
        <v>0.16300000000000001</v>
      </c>
      <c r="AI41" s="2">
        <v>0.14899999999999999</v>
      </c>
      <c r="AJ41" s="2">
        <v>0.156</v>
      </c>
      <c r="AK41" s="2">
        <v>0.17499999999999999</v>
      </c>
      <c r="AL41" s="2">
        <v>0.216</v>
      </c>
      <c r="AM41" s="2">
        <v>0.32300000000000001</v>
      </c>
      <c r="AN41" s="2">
        <v>0.253</v>
      </c>
    </row>
    <row r="42" spans="1:40" ht="15.75" customHeight="1" x14ac:dyDescent="0.25">
      <c r="A42" s="2">
        <v>226</v>
      </c>
      <c r="B42" s="2">
        <v>0.22500000000000001</v>
      </c>
      <c r="C42" s="2">
        <v>0.309</v>
      </c>
      <c r="D42" s="2">
        <v>0.315</v>
      </c>
      <c r="E42" s="2">
        <v>0.318</v>
      </c>
      <c r="F42" s="2">
        <v>0.32400000000000001</v>
      </c>
      <c r="G42" s="2">
        <v>0.33900000000000002</v>
      </c>
      <c r="H42" s="2">
        <v>0.36499999999999999</v>
      </c>
      <c r="I42" s="2">
        <v>0.376</v>
      </c>
      <c r="J42" s="2">
        <v>0.44</v>
      </c>
      <c r="N42" s="83"/>
      <c r="P42" s="2">
        <v>226</v>
      </c>
      <c r="Q42" s="2">
        <v>0.128</v>
      </c>
      <c r="R42" s="2">
        <v>0.191</v>
      </c>
      <c r="S42" s="2">
        <v>0.23</v>
      </c>
      <c r="T42" s="2">
        <v>0.215</v>
      </c>
      <c r="U42" s="2">
        <v>0.19400000000000001</v>
      </c>
      <c r="V42" s="2">
        <v>0.19400000000000001</v>
      </c>
      <c r="W42" s="2">
        <v>0.217</v>
      </c>
      <c r="X42" s="2">
        <v>0.218</v>
      </c>
      <c r="Y42" s="2">
        <v>0.27</v>
      </c>
      <c r="AC42" s="83"/>
      <c r="AE42" s="2">
        <v>226</v>
      </c>
      <c r="AF42" s="2">
        <v>9.6000000000000002E-2</v>
      </c>
      <c r="AG42" s="2">
        <v>0.129</v>
      </c>
      <c r="AH42" s="2">
        <v>0.13100000000000001</v>
      </c>
      <c r="AI42" s="2">
        <v>0.123</v>
      </c>
      <c r="AJ42" s="2">
        <v>0.13200000000000001</v>
      </c>
      <c r="AK42" s="2">
        <v>0.156</v>
      </c>
      <c r="AL42" s="2">
        <v>0.2</v>
      </c>
      <c r="AM42" s="2">
        <v>0.308</v>
      </c>
      <c r="AN42" s="2">
        <v>0.23899999999999999</v>
      </c>
    </row>
    <row r="43" spans="1:40" ht="15.75" customHeight="1" x14ac:dyDescent="0.25">
      <c r="A43" s="2">
        <v>227</v>
      </c>
      <c r="B43" s="2">
        <v>0.20300000000000001</v>
      </c>
      <c r="C43" s="2">
        <v>0.28499999999999998</v>
      </c>
      <c r="D43" s="2">
        <v>0.29199999999999998</v>
      </c>
      <c r="E43" s="2">
        <v>0.29599999999999999</v>
      </c>
      <c r="F43" s="2">
        <v>0.30199999999999999</v>
      </c>
      <c r="G43" s="2">
        <v>0.318</v>
      </c>
      <c r="H43" s="2">
        <v>0.34499999999999997</v>
      </c>
      <c r="I43" s="2">
        <v>0.35599999999999998</v>
      </c>
      <c r="J43" s="2">
        <v>0.41799999999999998</v>
      </c>
      <c r="N43" s="83"/>
      <c r="P43" s="2">
        <v>227</v>
      </c>
      <c r="Q43" s="2">
        <v>0.111</v>
      </c>
      <c r="R43" s="2">
        <v>0.17399999999999999</v>
      </c>
      <c r="S43" s="2">
        <v>0.21199999999999999</v>
      </c>
      <c r="T43" s="2">
        <v>0.19900000000000001</v>
      </c>
      <c r="U43" s="2">
        <v>0.17899999999999999</v>
      </c>
      <c r="V43" s="2">
        <v>0.18099999999999999</v>
      </c>
      <c r="W43" s="2">
        <v>0.20399999999999999</v>
      </c>
      <c r="X43" s="2">
        <v>0.20799999999999999</v>
      </c>
      <c r="Y43" s="2">
        <v>0.25800000000000001</v>
      </c>
      <c r="AC43" s="83"/>
      <c r="AE43" s="2">
        <v>227</v>
      </c>
      <c r="AF43" s="2">
        <v>8.2000000000000003E-2</v>
      </c>
      <c r="AG43" s="2">
        <v>0.11700000000000001</v>
      </c>
      <c r="AH43" s="2">
        <v>0.121</v>
      </c>
      <c r="AI43" s="2">
        <v>0.114</v>
      </c>
      <c r="AJ43" s="2">
        <v>0.124</v>
      </c>
      <c r="AK43" s="2">
        <v>0.14799999999999999</v>
      </c>
      <c r="AL43" s="2">
        <v>0.193</v>
      </c>
      <c r="AM43" s="2">
        <v>0.29899999999999999</v>
      </c>
      <c r="AN43" s="2">
        <v>0.23100000000000001</v>
      </c>
    </row>
    <row r="44" spans="1:40" ht="15.75" customHeight="1" x14ac:dyDescent="0.25">
      <c r="A44" s="2">
        <v>228</v>
      </c>
      <c r="B44" s="2">
        <v>0.215</v>
      </c>
      <c r="C44" s="2">
        <v>0.29399999999999998</v>
      </c>
      <c r="D44" s="2">
        <v>0.29899999999999999</v>
      </c>
      <c r="E44" s="2">
        <v>0.30299999999999999</v>
      </c>
      <c r="F44" s="2">
        <v>0.309</v>
      </c>
      <c r="G44" s="2">
        <v>0.32300000000000001</v>
      </c>
      <c r="H44" s="2">
        <v>0.34899999999999998</v>
      </c>
      <c r="I44" s="2">
        <v>0.36099999999999999</v>
      </c>
      <c r="J44" s="2">
        <v>0.41899999999999998</v>
      </c>
      <c r="N44" s="83"/>
      <c r="P44" s="2">
        <v>228</v>
      </c>
      <c r="Q44" s="2">
        <v>0.124</v>
      </c>
      <c r="R44" s="2">
        <v>0.182</v>
      </c>
      <c r="S44" s="2">
        <v>0.215</v>
      </c>
      <c r="T44" s="2">
        <v>0.20399999999999999</v>
      </c>
      <c r="U44" s="2">
        <v>0.184</v>
      </c>
      <c r="V44" s="2">
        <v>0.184</v>
      </c>
      <c r="W44" s="2">
        <v>0.20599999999999999</v>
      </c>
      <c r="X44" s="2">
        <v>0.21</v>
      </c>
      <c r="Y44" s="2">
        <v>0.25800000000000001</v>
      </c>
      <c r="AC44" s="83"/>
      <c r="AE44" s="2">
        <v>228</v>
      </c>
      <c r="AF44" s="2">
        <v>9.2999999999999999E-2</v>
      </c>
      <c r="AG44" s="2">
        <v>0.123</v>
      </c>
      <c r="AH44" s="2">
        <v>0.125</v>
      </c>
      <c r="AI44" s="2">
        <v>0.11700000000000001</v>
      </c>
      <c r="AJ44" s="2">
        <v>0.126</v>
      </c>
      <c r="AK44" s="2">
        <v>0.14899999999999999</v>
      </c>
      <c r="AL44" s="2">
        <v>0.192</v>
      </c>
      <c r="AM44" s="2">
        <v>0.29499999999999998</v>
      </c>
      <c r="AN44" s="2">
        <v>0.22900000000000001</v>
      </c>
    </row>
    <row r="45" spans="1:40" ht="15.75" customHeight="1" x14ac:dyDescent="0.25">
      <c r="A45" s="2">
        <v>229</v>
      </c>
      <c r="B45" s="2">
        <v>0.249</v>
      </c>
      <c r="C45" s="2">
        <v>0.32200000000000001</v>
      </c>
      <c r="D45" s="2">
        <v>0.32400000000000001</v>
      </c>
      <c r="E45" s="2">
        <v>0.32700000000000001</v>
      </c>
      <c r="F45" s="2">
        <v>0.33200000000000002</v>
      </c>
      <c r="G45" s="2">
        <v>0.34499999999999997</v>
      </c>
      <c r="H45" s="2">
        <v>0.37</v>
      </c>
      <c r="I45" s="2">
        <v>0.38</v>
      </c>
      <c r="J45" s="2">
        <v>0.435</v>
      </c>
      <c r="N45" s="83"/>
      <c r="P45" s="2">
        <v>229</v>
      </c>
      <c r="Q45" s="2">
        <v>0.154</v>
      </c>
      <c r="R45" s="2">
        <v>0.20499999999999999</v>
      </c>
      <c r="S45" s="2">
        <v>0.23300000000000001</v>
      </c>
      <c r="T45" s="2">
        <v>0.223</v>
      </c>
      <c r="U45" s="2">
        <v>0.2</v>
      </c>
      <c r="V45" s="2">
        <v>0.19600000000000001</v>
      </c>
      <c r="W45" s="2">
        <v>0.217</v>
      </c>
      <c r="X45" s="2">
        <v>0.22</v>
      </c>
      <c r="Y45" s="2">
        <v>0.26600000000000001</v>
      </c>
      <c r="AC45" s="83"/>
      <c r="AE45" s="2">
        <v>229</v>
      </c>
      <c r="AF45" s="2">
        <v>0.12</v>
      </c>
      <c r="AG45" s="2">
        <v>0.14000000000000001</v>
      </c>
      <c r="AH45" s="2">
        <v>0.13700000000000001</v>
      </c>
      <c r="AI45" s="2">
        <v>0.127</v>
      </c>
      <c r="AJ45" s="2">
        <v>0.13500000000000001</v>
      </c>
      <c r="AK45" s="2">
        <v>0.154</v>
      </c>
      <c r="AL45" s="2">
        <v>0.19500000000000001</v>
      </c>
      <c r="AM45" s="2">
        <v>0.29499999999999998</v>
      </c>
      <c r="AN45" s="2">
        <v>0.23</v>
      </c>
    </row>
    <row r="46" spans="1:40" ht="15.75" customHeight="1" x14ac:dyDescent="0.25">
      <c r="A46" s="2">
        <v>230</v>
      </c>
      <c r="B46" s="2">
        <v>0.29599999999999999</v>
      </c>
      <c r="C46" s="2">
        <v>0.36099999999999999</v>
      </c>
      <c r="D46" s="2">
        <v>0.35899999999999999</v>
      </c>
      <c r="E46" s="2">
        <v>0.36199999999999999</v>
      </c>
      <c r="F46" s="2">
        <v>0.36599999999999999</v>
      </c>
      <c r="G46" s="2">
        <v>0.376</v>
      </c>
      <c r="H46" s="2">
        <v>0.39900000000000002</v>
      </c>
      <c r="I46" s="2">
        <v>0.40699999999999997</v>
      </c>
      <c r="J46" s="2">
        <v>0.45900000000000002</v>
      </c>
      <c r="N46" s="83"/>
      <c r="P46" s="2">
        <v>230</v>
      </c>
      <c r="Q46" s="2">
        <v>0.19500000000000001</v>
      </c>
      <c r="R46" s="2">
        <v>0.23499999999999999</v>
      </c>
      <c r="S46" s="2">
        <v>0.25900000000000001</v>
      </c>
      <c r="T46" s="2">
        <v>0.249</v>
      </c>
      <c r="U46" s="2">
        <v>0.223</v>
      </c>
      <c r="V46" s="2">
        <v>0.215</v>
      </c>
      <c r="W46" s="2">
        <v>0.23400000000000001</v>
      </c>
      <c r="X46" s="2">
        <v>0.23499999999999999</v>
      </c>
      <c r="Y46" s="2">
        <v>0.27800000000000002</v>
      </c>
      <c r="AC46" s="83"/>
      <c r="AE46" s="2">
        <v>230</v>
      </c>
      <c r="AF46" s="2">
        <v>0.155</v>
      </c>
      <c r="AG46" s="2">
        <v>0.16400000000000001</v>
      </c>
      <c r="AH46" s="2">
        <v>0.155</v>
      </c>
      <c r="AI46" s="2">
        <v>0.14199999999999999</v>
      </c>
      <c r="AJ46" s="2">
        <v>0.14699999999999999</v>
      </c>
      <c r="AK46" s="2">
        <v>0.16200000000000001</v>
      </c>
      <c r="AL46" s="2">
        <v>0.2</v>
      </c>
      <c r="AM46" s="2">
        <v>0.29599999999999999</v>
      </c>
      <c r="AN46" s="2">
        <v>0.23400000000000001</v>
      </c>
    </row>
    <row r="47" spans="1:40" ht="15.75" customHeight="1" x14ac:dyDescent="0.25">
      <c r="A47" s="2">
        <v>231</v>
      </c>
      <c r="B47" s="2">
        <v>0.35199999999999998</v>
      </c>
      <c r="C47" s="2">
        <v>0.40799999999999997</v>
      </c>
      <c r="D47" s="2">
        <v>0.40300000000000002</v>
      </c>
      <c r="E47" s="2">
        <v>0.40300000000000002</v>
      </c>
      <c r="F47" s="2">
        <v>0.40699999999999997</v>
      </c>
      <c r="G47" s="2">
        <v>0.41499999999999998</v>
      </c>
      <c r="H47" s="2">
        <v>0.433</v>
      </c>
      <c r="I47" s="2">
        <v>0.441</v>
      </c>
      <c r="J47" s="2">
        <v>0.48899999999999999</v>
      </c>
      <c r="N47" s="83"/>
      <c r="P47" s="2">
        <v>231</v>
      </c>
      <c r="Q47" s="2">
        <v>0.24399999999999999</v>
      </c>
      <c r="R47" s="2">
        <v>0.27100000000000002</v>
      </c>
      <c r="S47" s="2">
        <v>0.28999999999999998</v>
      </c>
      <c r="T47" s="2">
        <v>0.28100000000000003</v>
      </c>
      <c r="U47" s="2">
        <v>0.251</v>
      </c>
      <c r="V47" s="2">
        <v>0.23599999999999999</v>
      </c>
      <c r="W47" s="2">
        <v>0.253</v>
      </c>
      <c r="X47" s="2">
        <v>0.252</v>
      </c>
      <c r="Y47" s="2">
        <v>0.29299999999999998</v>
      </c>
      <c r="AC47" s="83"/>
      <c r="AE47" s="2">
        <v>231</v>
      </c>
      <c r="AF47" s="2">
        <v>0.19700000000000001</v>
      </c>
      <c r="AG47" s="2">
        <v>0.192</v>
      </c>
      <c r="AH47" s="2">
        <v>0.17699999999999999</v>
      </c>
      <c r="AI47" s="2">
        <v>0.16</v>
      </c>
      <c r="AJ47" s="2">
        <v>0.16200000000000001</v>
      </c>
      <c r="AK47" s="2">
        <v>0.17299999999999999</v>
      </c>
      <c r="AL47" s="2">
        <v>0.20699999999999999</v>
      </c>
      <c r="AM47" s="2">
        <v>0.29899999999999999</v>
      </c>
      <c r="AN47" s="2">
        <v>0.23799999999999999</v>
      </c>
    </row>
    <row r="48" spans="1:40" ht="15.75" customHeight="1" x14ac:dyDescent="0.25">
      <c r="A48" s="2">
        <v>232</v>
      </c>
      <c r="B48" s="2">
        <v>0.41399999999999998</v>
      </c>
      <c r="C48" s="2">
        <v>0.45900000000000002</v>
      </c>
      <c r="D48" s="2">
        <v>0.44900000000000001</v>
      </c>
      <c r="E48" s="2">
        <v>0.44800000000000001</v>
      </c>
      <c r="F48" s="2">
        <v>0.45200000000000001</v>
      </c>
      <c r="G48" s="2">
        <v>0.45500000000000002</v>
      </c>
      <c r="H48" s="2">
        <v>0.47099999999999997</v>
      </c>
      <c r="I48" s="2">
        <v>0.47899999999999998</v>
      </c>
      <c r="J48" s="2">
        <v>0.52100000000000002</v>
      </c>
      <c r="N48" s="83"/>
      <c r="P48" s="2">
        <v>232</v>
      </c>
      <c r="Q48" s="2">
        <v>0.29699999999999999</v>
      </c>
      <c r="R48" s="2">
        <v>0.311</v>
      </c>
      <c r="S48" s="2">
        <v>0.32300000000000001</v>
      </c>
      <c r="T48" s="2">
        <v>0.316</v>
      </c>
      <c r="U48" s="2">
        <v>0.28100000000000003</v>
      </c>
      <c r="V48" s="2">
        <v>0.25800000000000001</v>
      </c>
      <c r="W48" s="2">
        <v>0.27400000000000002</v>
      </c>
      <c r="X48" s="2">
        <v>0.27100000000000002</v>
      </c>
      <c r="Y48" s="2">
        <v>0.307</v>
      </c>
      <c r="AC48" s="83"/>
      <c r="AE48" s="2">
        <v>232</v>
      </c>
      <c r="AF48" s="2">
        <v>0.24199999999999999</v>
      </c>
      <c r="AG48" s="2">
        <v>0.223</v>
      </c>
      <c r="AH48" s="2">
        <v>0.20100000000000001</v>
      </c>
      <c r="AI48" s="2">
        <v>0.17899999999999999</v>
      </c>
      <c r="AJ48" s="2">
        <v>0.17799999999999999</v>
      </c>
      <c r="AK48" s="2">
        <v>0.183</v>
      </c>
      <c r="AL48" s="2">
        <v>0.214</v>
      </c>
      <c r="AM48" s="2">
        <v>0.30099999999999999</v>
      </c>
      <c r="AN48" s="2">
        <v>0.24299999999999999</v>
      </c>
    </row>
    <row r="49" spans="1:40" ht="15.75" customHeight="1" x14ac:dyDescent="0.25">
      <c r="A49" s="2">
        <v>233</v>
      </c>
      <c r="B49" s="2">
        <v>0.48399999999999999</v>
      </c>
      <c r="C49" s="2">
        <v>0.51900000000000002</v>
      </c>
      <c r="D49" s="2">
        <v>0.503</v>
      </c>
      <c r="E49" s="2">
        <v>0.501</v>
      </c>
      <c r="F49" s="2">
        <v>0.504</v>
      </c>
      <c r="G49" s="2">
        <v>0.503</v>
      </c>
      <c r="H49" s="2">
        <v>0.51600000000000001</v>
      </c>
      <c r="I49" s="2">
        <v>0.52200000000000002</v>
      </c>
      <c r="J49" s="2">
        <v>0.55900000000000005</v>
      </c>
      <c r="N49" s="83"/>
      <c r="P49" s="2">
        <v>233</v>
      </c>
      <c r="Q49" s="2">
        <v>0.35799999999999998</v>
      </c>
      <c r="R49" s="2">
        <v>0.35699999999999998</v>
      </c>
      <c r="S49" s="2">
        <v>0.36</v>
      </c>
      <c r="T49" s="2">
        <v>0.35599999999999998</v>
      </c>
      <c r="U49" s="2">
        <v>0.316</v>
      </c>
      <c r="V49" s="2">
        <v>0.28499999999999998</v>
      </c>
      <c r="W49" s="2">
        <v>0.29699999999999999</v>
      </c>
      <c r="X49" s="2">
        <v>0.29299999999999998</v>
      </c>
      <c r="Y49" s="2">
        <v>0.32500000000000001</v>
      </c>
      <c r="AC49" s="83"/>
      <c r="AE49" s="2">
        <v>233</v>
      </c>
      <c r="AF49" s="2">
        <v>0.29499999999999998</v>
      </c>
      <c r="AG49" s="2">
        <v>0.25900000000000001</v>
      </c>
      <c r="AH49" s="2">
        <v>0.22800000000000001</v>
      </c>
      <c r="AI49" s="2">
        <v>0.20200000000000001</v>
      </c>
      <c r="AJ49" s="2">
        <v>0.19600000000000001</v>
      </c>
      <c r="AK49" s="2">
        <v>0.19600000000000001</v>
      </c>
      <c r="AL49" s="2">
        <v>0.222</v>
      </c>
      <c r="AM49" s="2">
        <v>0.30399999999999999</v>
      </c>
      <c r="AN49" s="2">
        <v>0.248</v>
      </c>
    </row>
    <row r="50" spans="1:40" ht="15.75" customHeight="1" x14ac:dyDescent="0.25">
      <c r="A50" s="2">
        <v>234</v>
      </c>
      <c r="B50" s="2">
        <v>0.56200000000000006</v>
      </c>
      <c r="C50" s="2">
        <v>0.58599999999999997</v>
      </c>
      <c r="D50" s="2">
        <v>0.56399999999999995</v>
      </c>
      <c r="E50" s="2">
        <v>0.56000000000000005</v>
      </c>
      <c r="F50" s="2">
        <v>0.56100000000000005</v>
      </c>
      <c r="G50" s="2">
        <v>0.55700000000000005</v>
      </c>
      <c r="H50" s="2">
        <v>0.56499999999999995</v>
      </c>
      <c r="I50" s="2">
        <v>0.56999999999999995</v>
      </c>
      <c r="J50" s="2">
        <v>0.60199999999999998</v>
      </c>
      <c r="N50" s="83"/>
      <c r="P50" s="2">
        <v>234</v>
      </c>
      <c r="Q50" s="2">
        <v>0.42599999999999999</v>
      </c>
      <c r="R50" s="2">
        <v>0.40799999999999997</v>
      </c>
      <c r="S50" s="2">
        <v>0.40400000000000003</v>
      </c>
      <c r="T50" s="2">
        <v>0.40100000000000002</v>
      </c>
      <c r="U50" s="2">
        <v>0.35399999999999998</v>
      </c>
      <c r="V50" s="2">
        <v>0.315</v>
      </c>
      <c r="W50" s="2">
        <v>0.32400000000000001</v>
      </c>
      <c r="X50" s="2">
        <v>0.317</v>
      </c>
      <c r="Y50" s="2">
        <v>0.34599999999999997</v>
      </c>
      <c r="AC50" s="83"/>
      <c r="AE50" s="2">
        <v>234</v>
      </c>
      <c r="AF50" s="2">
        <v>0.35299999999999998</v>
      </c>
      <c r="AG50" s="2">
        <v>0.29799999999999999</v>
      </c>
      <c r="AH50" s="2">
        <v>0.25900000000000001</v>
      </c>
      <c r="AI50" s="2">
        <v>0.22600000000000001</v>
      </c>
      <c r="AJ50" s="2">
        <v>0.217</v>
      </c>
      <c r="AK50" s="2">
        <v>0.21</v>
      </c>
      <c r="AL50" s="2">
        <v>0.23200000000000001</v>
      </c>
      <c r="AM50" s="2">
        <v>0.308</v>
      </c>
      <c r="AN50" s="2">
        <v>0.255</v>
      </c>
    </row>
    <row r="51" spans="1:40" ht="15.75" customHeight="1" x14ac:dyDescent="0.25">
      <c r="A51" s="2">
        <v>235</v>
      </c>
      <c r="B51" s="2">
        <v>0.64800000000000002</v>
      </c>
      <c r="C51" s="2">
        <v>0.66</v>
      </c>
      <c r="D51" s="2">
        <v>0.63200000000000001</v>
      </c>
      <c r="E51" s="2">
        <v>0.625</v>
      </c>
      <c r="F51" s="2">
        <v>0.625</v>
      </c>
      <c r="G51" s="2">
        <v>0.61699999999999999</v>
      </c>
      <c r="H51" s="2">
        <v>0.621</v>
      </c>
      <c r="I51" s="2">
        <v>0.625</v>
      </c>
      <c r="J51" s="2">
        <v>0.65100000000000002</v>
      </c>
      <c r="N51" s="83"/>
      <c r="P51" s="2">
        <v>235</v>
      </c>
      <c r="Q51" s="2">
        <v>0.5</v>
      </c>
      <c r="R51" s="2">
        <v>0.46600000000000003</v>
      </c>
      <c r="S51" s="2">
        <v>0.45400000000000001</v>
      </c>
      <c r="T51" s="2">
        <v>0.45100000000000001</v>
      </c>
      <c r="U51" s="2">
        <v>0.39800000000000002</v>
      </c>
      <c r="V51" s="2">
        <v>0.35</v>
      </c>
      <c r="W51" s="2">
        <v>0.35599999999999998</v>
      </c>
      <c r="X51" s="2">
        <v>0.34499999999999997</v>
      </c>
      <c r="Y51" s="2">
        <v>0.37</v>
      </c>
      <c r="AC51" s="83"/>
      <c r="AE51" s="2">
        <v>235</v>
      </c>
      <c r="AF51" s="2">
        <v>0.41699999999999998</v>
      </c>
      <c r="AG51" s="2">
        <v>0.34200000000000003</v>
      </c>
      <c r="AH51" s="2">
        <v>0.29299999999999998</v>
      </c>
      <c r="AI51" s="2">
        <v>0.254</v>
      </c>
      <c r="AJ51" s="2">
        <v>0.24</v>
      </c>
      <c r="AK51" s="2">
        <v>0.22700000000000001</v>
      </c>
      <c r="AL51" s="2">
        <v>0.24299999999999999</v>
      </c>
      <c r="AM51" s="2">
        <v>0.314</v>
      </c>
      <c r="AN51" s="2">
        <v>0.26400000000000001</v>
      </c>
    </row>
    <row r="52" spans="1:40" ht="15.75" customHeight="1" x14ac:dyDescent="0.25">
      <c r="A52" s="2">
        <v>236</v>
      </c>
      <c r="B52" s="2">
        <v>0.745</v>
      </c>
      <c r="C52" s="2">
        <v>0.74399999999999999</v>
      </c>
      <c r="D52" s="2">
        <v>0.71</v>
      </c>
      <c r="E52" s="2">
        <v>0.69899999999999995</v>
      </c>
      <c r="F52" s="2">
        <v>0.69899999999999995</v>
      </c>
      <c r="G52" s="2">
        <v>0.68600000000000005</v>
      </c>
      <c r="H52" s="2">
        <v>0.68500000000000005</v>
      </c>
      <c r="I52" s="2">
        <v>0.68700000000000006</v>
      </c>
      <c r="J52" s="2">
        <v>0.70799999999999996</v>
      </c>
      <c r="N52" s="83"/>
      <c r="P52" s="2">
        <v>236</v>
      </c>
      <c r="Q52" s="2">
        <v>0.58199999999999996</v>
      </c>
      <c r="R52" s="2">
        <v>0.53</v>
      </c>
      <c r="S52" s="2">
        <v>0.51100000000000001</v>
      </c>
      <c r="T52" s="2">
        <v>0.50900000000000001</v>
      </c>
      <c r="U52" s="2">
        <v>0.44800000000000001</v>
      </c>
      <c r="V52" s="2">
        <v>0.38900000000000001</v>
      </c>
      <c r="W52" s="2">
        <v>0.39200000000000002</v>
      </c>
      <c r="X52" s="2">
        <v>0.378</v>
      </c>
      <c r="Y52" s="2">
        <v>0.39800000000000002</v>
      </c>
      <c r="AC52" s="83"/>
      <c r="AE52" s="2">
        <v>236</v>
      </c>
      <c r="AF52" s="2">
        <v>0.48799999999999999</v>
      </c>
      <c r="AG52" s="2">
        <v>0.39300000000000002</v>
      </c>
      <c r="AH52" s="2">
        <v>0.33100000000000002</v>
      </c>
      <c r="AI52" s="2">
        <v>0.28599999999999998</v>
      </c>
      <c r="AJ52" s="2">
        <v>0.26700000000000002</v>
      </c>
      <c r="AK52" s="2">
        <v>0.247</v>
      </c>
      <c r="AL52" s="2">
        <v>0.25800000000000001</v>
      </c>
      <c r="AM52" s="2">
        <v>0.32300000000000001</v>
      </c>
      <c r="AN52" s="2">
        <v>0.27500000000000002</v>
      </c>
    </row>
    <row r="53" spans="1:40" ht="15.75" customHeight="1" x14ac:dyDescent="0.25">
      <c r="A53" s="2">
        <v>237</v>
      </c>
      <c r="B53" s="2">
        <v>0.84799999999999998</v>
      </c>
      <c r="C53" s="2">
        <v>0.83599999999999997</v>
      </c>
      <c r="D53" s="2">
        <v>0.79500000000000004</v>
      </c>
      <c r="E53" s="2">
        <v>0.78100000000000003</v>
      </c>
      <c r="F53" s="2">
        <v>0.77800000000000002</v>
      </c>
      <c r="G53" s="2">
        <v>0.76</v>
      </c>
      <c r="H53" s="2">
        <v>0.755</v>
      </c>
      <c r="I53" s="2">
        <v>0.753</v>
      </c>
      <c r="J53" s="2">
        <v>0.77100000000000002</v>
      </c>
      <c r="N53" s="83"/>
      <c r="P53" s="2">
        <v>237</v>
      </c>
      <c r="Q53" s="2">
        <v>0.67</v>
      </c>
      <c r="R53" s="2">
        <v>0.60099999999999998</v>
      </c>
      <c r="S53" s="2">
        <v>0.57499999999999996</v>
      </c>
      <c r="T53" s="2">
        <v>0.57199999999999995</v>
      </c>
      <c r="U53" s="2">
        <v>0.502</v>
      </c>
      <c r="V53" s="2">
        <v>0.433</v>
      </c>
      <c r="W53" s="2">
        <v>0.433</v>
      </c>
      <c r="X53" s="2">
        <v>0.41199999999999998</v>
      </c>
      <c r="Y53" s="2">
        <v>0.43</v>
      </c>
      <c r="AC53" s="83"/>
      <c r="AE53" s="2">
        <v>237</v>
      </c>
      <c r="AF53" s="2">
        <v>0.56399999999999995</v>
      </c>
      <c r="AG53" s="2">
        <v>0.44700000000000001</v>
      </c>
      <c r="AH53" s="2">
        <v>0.374</v>
      </c>
      <c r="AI53" s="2">
        <v>0.32200000000000001</v>
      </c>
      <c r="AJ53" s="2">
        <v>0.29699999999999999</v>
      </c>
      <c r="AK53" s="2">
        <v>0.26900000000000002</v>
      </c>
      <c r="AL53" s="2">
        <v>0.27400000000000002</v>
      </c>
      <c r="AM53" s="2">
        <v>0.33400000000000002</v>
      </c>
      <c r="AN53" s="2">
        <v>0.28799999999999998</v>
      </c>
    </row>
    <row r="54" spans="1:40" ht="15.75" customHeight="1" x14ac:dyDescent="0.25">
      <c r="A54" s="2">
        <v>238</v>
      </c>
      <c r="B54" s="2">
        <v>0.95399999999999996</v>
      </c>
      <c r="C54" s="2">
        <v>0.93</v>
      </c>
      <c r="D54" s="2">
        <v>0.88200000000000001</v>
      </c>
      <c r="E54" s="2">
        <v>0.86499999999999999</v>
      </c>
      <c r="F54" s="2">
        <v>0.85899999999999999</v>
      </c>
      <c r="G54" s="2">
        <v>0.83699999999999997</v>
      </c>
      <c r="H54" s="2">
        <v>0.82699999999999996</v>
      </c>
      <c r="I54" s="2">
        <v>0.82199999999999995</v>
      </c>
      <c r="J54" s="2">
        <v>0.83499999999999996</v>
      </c>
      <c r="N54" s="83"/>
      <c r="P54" s="2">
        <v>238</v>
      </c>
      <c r="Q54" s="2">
        <v>0.76200000000000001</v>
      </c>
      <c r="R54" s="2">
        <v>0.67200000000000004</v>
      </c>
      <c r="S54" s="2">
        <v>0.64100000000000001</v>
      </c>
      <c r="T54" s="2">
        <v>0.63700000000000001</v>
      </c>
      <c r="U54" s="2">
        <v>0.55800000000000005</v>
      </c>
      <c r="V54" s="2">
        <v>0.47799999999999998</v>
      </c>
      <c r="W54" s="2">
        <v>0.47399999999999998</v>
      </c>
      <c r="X54" s="2">
        <v>0.44900000000000001</v>
      </c>
      <c r="Y54" s="2">
        <v>0.46300000000000002</v>
      </c>
      <c r="AC54" s="83"/>
      <c r="AE54" s="2">
        <v>238</v>
      </c>
      <c r="AF54" s="2">
        <v>0.64300000000000002</v>
      </c>
      <c r="AG54" s="2">
        <v>0.502</v>
      </c>
      <c r="AH54" s="2">
        <v>0.41799999999999998</v>
      </c>
      <c r="AI54" s="2">
        <v>0.35699999999999998</v>
      </c>
      <c r="AJ54" s="2">
        <v>0.32700000000000001</v>
      </c>
      <c r="AK54" s="2">
        <v>0.29199999999999998</v>
      </c>
      <c r="AL54" s="2">
        <v>0.29099999999999998</v>
      </c>
      <c r="AM54" s="2">
        <v>0.34499999999999997</v>
      </c>
      <c r="AN54" s="2">
        <v>0.30099999999999999</v>
      </c>
    </row>
    <row r="55" spans="1:40" ht="15.75" customHeight="1" x14ac:dyDescent="0.25">
      <c r="A55" s="2">
        <v>239</v>
      </c>
      <c r="B55" s="2">
        <v>1.0580000000000001</v>
      </c>
      <c r="C55" s="2">
        <v>1.0209999999999999</v>
      </c>
      <c r="D55" s="2">
        <v>0.96799999999999997</v>
      </c>
      <c r="E55" s="2">
        <v>0.94599999999999995</v>
      </c>
      <c r="F55" s="2">
        <v>0.94</v>
      </c>
      <c r="G55" s="2">
        <v>0.91200000000000003</v>
      </c>
      <c r="H55" s="2">
        <v>0.89600000000000002</v>
      </c>
      <c r="I55" s="2">
        <v>0.89</v>
      </c>
      <c r="J55" s="2">
        <v>0.89800000000000002</v>
      </c>
      <c r="N55" s="83"/>
      <c r="P55" s="2">
        <v>239</v>
      </c>
      <c r="Q55" s="2">
        <v>0.85099999999999998</v>
      </c>
      <c r="R55" s="2">
        <v>0.74199999999999999</v>
      </c>
      <c r="S55" s="2">
        <v>0.70699999999999996</v>
      </c>
      <c r="T55" s="2">
        <v>0.7</v>
      </c>
      <c r="U55" s="2">
        <v>0.61299999999999999</v>
      </c>
      <c r="V55" s="2">
        <v>0.52200000000000002</v>
      </c>
      <c r="W55" s="2">
        <v>0.51400000000000001</v>
      </c>
      <c r="X55" s="2">
        <v>0.48499999999999999</v>
      </c>
      <c r="Y55" s="2">
        <v>0.496</v>
      </c>
      <c r="AC55" s="83"/>
      <c r="AE55" s="2">
        <v>239</v>
      </c>
      <c r="AF55" s="2">
        <v>0.72</v>
      </c>
      <c r="AG55" s="2">
        <v>0.55600000000000005</v>
      </c>
      <c r="AH55" s="2">
        <v>0.46100000000000002</v>
      </c>
      <c r="AI55" s="2">
        <v>0.39300000000000002</v>
      </c>
      <c r="AJ55" s="2">
        <v>0.35799999999999998</v>
      </c>
      <c r="AK55" s="2">
        <v>0.314</v>
      </c>
      <c r="AL55" s="2">
        <v>0.308</v>
      </c>
      <c r="AM55" s="2">
        <v>0.35599999999999998</v>
      </c>
      <c r="AN55" s="2">
        <v>0.315</v>
      </c>
    </row>
    <row r="56" spans="1:40" ht="15.75" customHeight="1" x14ac:dyDescent="0.25">
      <c r="A56" s="2">
        <v>240</v>
      </c>
      <c r="B56" s="2">
        <v>1.1639999999999999</v>
      </c>
      <c r="C56" s="2">
        <v>1.1140000000000001</v>
      </c>
      <c r="D56" s="2">
        <v>1.056</v>
      </c>
      <c r="E56" s="2">
        <v>1.0289999999999999</v>
      </c>
      <c r="F56" s="2">
        <v>1.0209999999999999</v>
      </c>
      <c r="G56" s="2">
        <v>0.98699999999999999</v>
      </c>
      <c r="H56" s="2">
        <v>0.96699999999999997</v>
      </c>
      <c r="I56" s="2">
        <v>0.95899999999999996</v>
      </c>
      <c r="J56" s="2">
        <v>0.96199999999999997</v>
      </c>
      <c r="N56" s="83"/>
      <c r="P56" s="2">
        <v>240</v>
      </c>
      <c r="Q56" s="2">
        <v>0.94</v>
      </c>
      <c r="R56" s="2">
        <v>0.81299999999999994</v>
      </c>
      <c r="S56" s="2">
        <v>0.77200000000000002</v>
      </c>
      <c r="T56" s="2">
        <v>0.76500000000000001</v>
      </c>
      <c r="U56" s="2">
        <v>0.66900000000000004</v>
      </c>
      <c r="V56" s="2">
        <v>0.56599999999999995</v>
      </c>
      <c r="W56" s="2">
        <v>0.55600000000000005</v>
      </c>
      <c r="X56" s="2">
        <v>0.52100000000000002</v>
      </c>
      <c r="Y56" s="2">
        <v>0.52800000000000002</v>
      </c>
      <c r="AC56" s="83"/>
      <c r="AE56" s="2">
        <v>240</v>
      </c>
      <c r="AF56" s="2">
        <v>0.79600000000000004</v>
      </c>
      <c r="AG56" s="2">
        <v>0.61099999999999999</v>
      </c>
      <c r="AH56" s="2">
        <v>0.503</v>
      </c>
      <c r="AI56" s="2">
        <v>0.42799999999999999</v>
      </c>
      <c r="AJ56" s="2">
        <v>0.38800000000000001</v>
      </c>
      <c r="AK56" s="2">
        <v>0.33600000000000002</v>
      </c>
      <c r="AL56" s="2">
        <v>0.32500000000000001</v>
      </c>
      <c r="AM56" s="2">
        <v>0.36699999999999999</v>
      </c>
      <c r="AN56" s="2">
        <v>0.32900000000000001</v>
      </c>
    </row>
    <row r="57" spans="1:40" ht="15.75" customHeight="1" x14ac:dyDescent="0.25">
      <c r="A57" s="2">
        <v>241</v>
      </c>
      <c r="B57" s="2">
        <v>1.28</v>
      </c>
      <c r="C57" s="2">
        <v>1.2190000000000001</v>
      </c>
      <c r="D57" s="2">
        <v>1.1519999999999999</v>
      </c>
      <c r="E57" s="2">
        <v>1.1220000000000001</v>
      </c>
      <c r="F57" s="2">
        <v>1.1120000000000001</v>
      </c>
      <c r="G57" s="2">
        <v>1.071</v>
      </c>
      <c r="H57" s="2">
        <v>1.0469999999999999</v>
      </c>
      <c r="I57" s="2">
        <v>1.0349999999999999</v>
      </c>
      <c r="J57" s="2">
        <v>1.0329999999999999</v>
      </c>
      <c r="N57" s="83"/>
      <c r="P57" s="2">
        <v>241</v>
      </c>
      <c r="Q57" s="2">
        <v>1.038</v>
      </c>
      <c r="R57" s="2">
        <v>0.89200000000000002</v>
      </c>
      <c r="S57" s="2">
        <v>0.84499999999999997</v>
      </c>
      <c r="T57" s="2">
        <v>0.83699999999999997</v>
      </c>
      <c r="U57" s="2">
        <v>0.73099999999999998</v>
      </c>
      <c r="V57" s="2">
        <v>0.61499999999999999</v>
      </c>
      <c r="W57" s="2">
        <v>0.60199999999999998</v>
      </c>
      <c r="X57" s="2">
        <v>0.56100000000000005</v>
      </c>
      <c r="Y57" s="2">
        <v>0.56499999999999995</v>
      </c>
      <c r="AC57" s="83"/>
      <c r="AE57" s="2">
        <v>241</v>
      </c>
      <c r="AF57" s="2">
        <v>0.88200000000000001</v>
      </c>
      <c r="AG57" s="2">
        <v>0.67200000000000004</v>
      </c>
      <c r="AH57" s="2">
        <v>0.55200000000000005</v>
      </c>
      <c r="AI57" s="2">
        <v>0.46800000000000003</v>
      </c>
      <c r="AJ57" s="2">
        <v>0.42099999999999999</v>
      </c>
      <c r="AK57" s="2">
        <v>0.36099999999999999</v>
      </c>
      <c r="AL57" s="2">
        <v>0.34300000000000003</v>
      </c>
      <c r="AM57" s="2">
        <v>0.38</v>
      </c>
      <c r="AN57" s="2">
        <v>0.34399999999999997</v>
      </c>
    </row>
    <row r="58" spans="1:40" ht="15.75" customHeight="1" x14ac:dyDescent="0.25">
      <c r="A58" s="2">
        <v>242</v>
      </c>
      <c r="B58" s="2">
        <v>1.41</v>
      </c>
      <c r="C58" s="2">
        <v>1.34</v>
      </c>
      <c r="D58" s="2">
        <v>1.264</v>
      </c>
      <c r="E58" s="2">
        <v>1.2290000000000001</v>
      </c>
      <c r="F58" s="2">
        <v>1.2150000000000001</v>
      </c>
      <c r="G58" s="2">
        <v>1.169</v>
      </c>
      <c r="H58" s="2">
        <v>1.1379999999999999</v>
      </c>
      <c r="I58" s="2">
        <v>1.1240000000000001</v>
      </c>
      <c r="J58" s="2">
        <v>1.115</v>
      </c>
      <c r="N58" s="83"/>
      <c r="P58" s="2">
        <v>242</v>
      </c>
      <c r="Q58" s="2">
        <v>1.1519999999999999</v>
      </c>
      <c r="R58" s="2">
        <v>0.98299999999999998</v>
      </c>
      <c r="S58" s="2">
        <v>0.93</v>
      </c>
      <c r="T58" s="2">
        <v>0.91900000000000004</v>
      </c>
      <c r="U58" s="2">
        <v>0.80100000000000005</v>
      </c>
      <c r="V58" s="2">
        <v>0.67300000000000004</v>
      </c>
      <c r="W58" s="2">
        <v>0.65500000000000003</v>
      </c>
      <c r="X58" s="2">
        <v>0.60799999999999998</v>
      </c>
      <c r="Y58" s="2">
        <v>0.60699999999999998</v>
      </c>
      <c r="AC58" s="83"/>
      <c r="AE58" s="2">
        <v>242</v>
      </c>
      <c r="AF58" s="2">
        <v>0.98</v>
      </c>
      <c r="AG58" s="2">
        <v>0.74199999999999999</v>
      </c>
      <c r="AH58" s="2">
        <v>0.60699999999999998</v>
      </c>
      <c r="AI58" s="2">
        <v>0.51300000000000001</v>
      </c>
      <c r="AJ58" s="2">
        <v>0.45900000000000002</v>
      </c>
      <c r="AK58" s="2">
        <v>0.39</v>
      </c>
      <c r="AL58" s="2">
        <v>0.36499999999999999</v>
      </c>
      <c r="AM58" s="2">
        <v>0.39500000000000002</v>
      </c>
      <c r="AN58" s="2">
        <v>0.36199999999999999</v>
      </c>
    </row>
    <row r="59" spans="1:40" ht="15.75" customHeight="1" x14ac:dyDescent="0.25">
      <c r="A59" s="2">
        <v>243</v>
      </c>
      <c r="B59" s="2">
        <v>1.5569999999999999</v>
      </c>
      <c r="C59" s="2">
        <v>1.47</v>
      </c>
      <c r="D59" s="2">
        <v>1.387</v>
      </c>
      <c r="E59" s="2">
        <v>1.3460000000000001</v>
      </c>
      <c r="F59" s="2">
        <v>1.3280000000000001</v>
      </c>
      <c r="G59" s="2">
        <v>1.278</v>
      </c>
      <c r="H59" s="2">
        <v>1.24</v>
      </c>
      <c r="I59" s="2">
        <v>1.222</v>
      </c>
      <c r="J59" s="2">
        <v>1.208</v>
      </c>
      <c r="N59" s="83"/>
      <c r="P59" s="2">
        <v>243</v>
      </c>
      <c r="Q59" s="2">
        <v>1.278</v>
      </c>
      <c r="R59" s="2">
        <v>1.0820000000000001</v>
      </c>
      <c r="S59" s="2">
        <v>1.0229999999999999</v>
      </c>
      <c r="T59" s="2">
        <v>1.0089999999999999</v>
      </c>
      <c r="U59" s="2">
        <v>0.879</v>
      </c>
      <c r="V59" s="2">
        <v>0.73599999999999999</v>
      </c>
      <c r="W59" s="2">
        <v>0.71399999999999997</v>
      </c>
      <c r="X59" s="2">
        <v>0.66</v>
      </c>
      <c r="Y59" s="2">
        <v>0.65400000000000003</v>
      </c>
      <c r="AC59" s="83"/>
      <c r="AE59" s="2">
        <v>243</v>
      </c>
      <c r="AF59" s="2">
        <v>1.089</v>
      </c>
      <c r="AG59" s="2">
        <v>0.81899999999999995</v>
      </c>
      <c r="AH59" s="2">
        <v>0.66800000000000004</v>
      </c>
      <c r="AI59" s="2">
        <v>0.56200000000000006</v>
      </c>
      <c r="AJ59" s="2">
        <v>0.502</v>
      </c>
      <c r="AK59" s="2">
        <v>0.42199999999999999</v>
      </c>
      <c r="AL59" s="2">
        <v>0.38900000000000001</v>
      </c>
      <c r="AM59" s="2">
        <v>0.41199999999999998</v>
      </c>
      <c r="AN59" s="2">
        <v>0.38200000000000001</v>
      </c>
    </row>
    <row r="60" spans="1:40" ht="15.75" customHeight="1" x14ac:dyDescent="0.25">
      <c r="A60" s="2">
        <v>244</v>
      </c>
      <c r="B60" s="2">
        <v>1.7110000000000001</v>
      </c>
      <c r="C60" s="2">
        <v>1.6060000000000001</v>
      </c>
      <c r="D60" s="2">
        <v>1.5169999999999999</v>
      </c>
      <c r="E60" s="2">
        <v>1.4670000000000001</v>
      </c>
      <c r="F60" s="2">
        <v>1.45</v>
      </c>
      <c r="G60" s="2">
        <v>1.391</v>
      </c>
      <c r="H60" s="2">
        <v>1.347</v>
      </c>
      <c r="I60" s="2">
        <v>1.3260000000000001</v>
      </c>
      <c r="J60" s="2">
        <v>1.304</v>
      </c>
      <c r="N60" s="83"/>
      <c r="P60" s="2">
        <v>244</v>
      </c>
      <c r="Q60" s="2">
        <v>1.407</v>
      </c>
      <c r="R60" s="2">
        <v>1.1870000000000001</v>
      </c>
      <c r="S60" s="2">
        <v>1.1200000000000001</v>
      </c>
      <c r="T60" s="2">
        <v>1.103</v>
      </c>
      <c r="U60" s="2">
        <v>0.96199999999999997</v>
      </c>
      <c r="V60" s="2">
        <v>0.80200000000000005</v>
      </c>
      <c r="W60" s="2">
        <v>0.77600000000000002</v>
      </c>
      <c r="X60" s="2">
        <v>0.71399999999999997</v>
      </c>
      <c r="Y60" s="2">
        <v>0.70299999999999996</v>
      </c>
      <c r="AC60" s="83"/>
      <c r="AE60" s="2">
        <v>244</v>
      </c>
      <c r="AF60" s="2">
        <v>1.2010000000000001</v>
      </c>
      <c r="AG60" s="2">
        <v>0.9</v>
      </c>
      <c r="AH60" s="2">
        <v>0.73099999999999998</v>
      </c>
      <c r="AI60" s="2">
        <v>0.61499999999999999</v>
      </c>
      <c r="AJ60" s="2">
        <v>0.54600000000000004</v>
      </c>
      <c r="AK60" s="2">
        <v>0.45500000000000002</v>
      </c>
      <c r="AL60" s="2">
        <v>0.41399999999999998</v>
      </c>
      <c r="AM60" s="2">
        <v>0.43</v>
      </c>
      <c r="AN60" s="2">
        <v>0.40200000000000002</v>
      </c>
    </row>
    <row r="61" spans="1:40" ht="15.75" customHeight="1" x14ac:dyDescent="0.25">
      <c r="A61" s="2">
        <v>245</v>
      </c>
      <c r="B61" s="2">
        <v>1.845</v>
      </c>
      <c r="C61" s="2">
        <v>1.73</v>
      </c>
      <c r="D61" s="2">
        <v>1.6319999999999999</v>
      </c>
      <c r="E61" s="2">
        <v>1.577</v>
      </c>
      <c r="F61" s="2">
        <v>1.5580000000000001</v>
      </c>
      <c r="G61" s="2">
        <v>1.492</v>
      </c>
      <c r="H61" s="2">
        <v>1.4430000000000001</v>
      </c>
      <c r="I61" s="2">
        <v>1.4179999999999999</v>
      </c>
      <c r="J61" s="2">
        <v>1.391</v>
      </c>
      <c r="N61" s="83"/>
      <c r="P61" s="2">
        <v>245</v>
      </c>
      <c r="Q61" s="2">
        <v>1.524</v>
      </c>
      <c r="R61" s="2">
        <v>1.2809999999999999</v>
      </c>
      <c r="S61" s="2">
        <v>1.206</v>
      </c>
      <c r="T61" s="2">
        <v>1.1890000000000001</v>
      </c>
      <c r="U61" s="2">
        <v>1.0349999999999999</v>
      </c>
      <c r="V61" s="2">
        <v>0.86099999999999999</v>
      </c>
      <c r="W61" s="2">
        <v>0.83199999999999996</v>
      </c>
      <c r="X61" s="2">
        <v>0.76200000000000001</v>
      </c>
      <c r="Y61" s="2">
        <v>0.748</v>
      </c>
      <c r="AC61" s="83"/>
      <c r="AE61" s="2">
        <v>245</v>
      </c>
      <c r="AF61" s="2">
        <v>1.3029999999999999</v>
      </c>
      <c r="AG61" s="2">
        <v>0.97299999999999998</v>
      </c>
      <c r="AH61" s="2">
        <v>0.78800000000000003</v>
      </c>
      <c r="AI61" s="2">
        <v>0.66200000000000003</v>
      </c>
      <c r="AJ61" s="2">
        <v>0.58599999999999997</v>
      </c>
      <c r="AK61" s="2">
        <v>0.48599999999999999</v>
      </c>
      <c r="AL61" s="2">
        <v>0.436</v>
      </c>
      <c r="AM61" s="2">
        <v>0.44600000000000001</v>
      </c>
      <c r="AN61" s="2">
        <v>0.42099999999999999</v>
      </c>
    </row>
    <row r="62" spans="1:40" ht="15.75" customHeight="1" x14ac:dyDescent="0.25">
      <c r="A62" s="2">
        <v>246</v>
      </c>
      <c r="B62" s="2">
        <v>1.944</v>
      </c>
      <c r="C62" s="2">
        <v>1.819</v>
      </c>
      <c r="D62" s="2">
        <v>1.716</v>
      </c>
      <c r="E62" s="2">
        <v>1.661</v>
      </c>
      <c r="F62" s="2">
        <v>1.635</v>
      </c>
      <c r="G62" s="2">
        <v>1.5680000000000001</v>
      </c>
      <c r="H62" s="2">
        <v>1.512</v>
      </c>
      <c r="I62" s="2">
        <v>1.4850000000000001</v>
      </c>
      <c r="J62" s="2">
        <v>1.456</v>
      </c>
      <c r="N62" s="83"/>
      <c r="P62" s="2">
        <v>246</v>
      </c>
      <c r="Q62" s="2">
        <v>1.6080000000000001</v>
      </c>
      <c r="R62" s="2">
        <v>1.35</v>
      </c>
      <c r="S62" s="2">
        <v>1.2709999999999999</v>
      </c>
      <c r="T62" s="2">
        <v>1.2509999999999999</v>
      </c>
      <c r="U62" s="2">
        <v>1.0900000000000001</v>
      </c>
      <c r="V62" s="2">
        <v>0.90600000000000003</v>
      </c>
      <c r="W62" s="2">
        <v>0.872</v>
      </c>
      <c r="X62" s="2">
        <v>0.79700000000000004</v>
      </c>
      <c r="Y62" s="2">
        <v>0.78100000000000003</v>
      </c>
      <c r="AC62" s="83"/>
      <c r="AE62" s="2">
        <v>246</v>
      </c>
      <c r="AF62" s="2">
        <v>1.3779999999999999</v>
      </c>
      <c r="AG62" s="2">
        <v>1.026</v>
      </c>
      <c r="AH62" s="2">
        <v>0.83099999999999996</v>
      </c>
      <c r="AI62" s="2">
        <v>0.69699999999999995</v>
      </c>
      <c r="AJ62" s="2">
        <v>0.61599999999999999</v>
      </c>
      <c r="AK62" s="2">
        <v>0.50800000000000001</v>
      </c>
      <c r="AL62" s="2">
        <v>0.45300000000000001</v>
      </c>
      <c r="AM62" s="2">
        <v>0.45800000000000002</v>
      </c>
      <c r="AN62" s="2">
        <v>0.434</v>
      </c>
    </row>
    <row r="63" spans="1:40" ht="15.75" customHeight="1" x14ac:dyDescent="0.25">
      <c r="A63" s="2">
        <v>247</v>
      </c>
      <c r="B63" s="2">
        <v>1.9930000000000001</v>
      </c>
      <c r="C63" s="2">
        <v>1.863</v>
      </c>
      <c r="D63" s="2">
        <v>1.7589999999999999</v>
      </c>
      <c r="E63" s="2">
        <v>1.7</v>
      </c>
      <c r="F63" s="2">
        <v>1.677</v>
      </c>
      <c r="G63" s="2">
        <v>1.603</v>
      </c>
      <c r="H63" s="2">
        <v>1.5469999999999999</v>
      </c>
      <c r="I63" s="2">
        <v>1.518</v>
      </c>
      <c r="J63" s="2">
        <v>1.4870000000000001</v>
      </c>
      <c r="N63" s="83"/>
      <c r="P63" s="2">
        <v>247</v>
      </c>
      <c r="Q63" s="2">
        <v>1.653</v>
      </c>
      <c r="R63" s="2">
        <v>1.385</v>
      </c>
      <c r="S63" s="2">
        <v>1.3029999999999999</v>
      </c>
      <c r="T63" s="2">
        <v>1.2829999999999999</v>
      </c>
      <c r="U63" s="2">
        <v>1.1180000000000001</v>
      </c>
      <c r="V63" s="2">
        <v>0.92800000000000005</v>
      </c>
      <c r="W63" s="2">
        <v>0.89200000000000002</v>
      </c>
      <c r="X63" s="2">
        <v>0.81499999999999995</v>
      </c>
      <c r="Y63" s="2">
        <v>0.79800000000000004</v>
      </c>
      <c r="AC63" s="83"/>
      <c r="AE63" s="2">
        <v>247</v>
      </c>
      <c r="AF63" s="2">
        <v>1.415</v>
      </c>
      <c r="AG63" s="2">
        <v>1.0529999999999999</v>
      </c>
      <c r="AH63" s="2">
        <v>0.85299999999999998</v>
      </c>
      <c r="AI63" s="2">
        <v>0.71499999999999997</v>
      </c>
      <c r="AJ63" s="2">
        <v>0.63200000000000001</v>
      </c>
      <c r="AK63" s="2">
        <v>0.52</v>
      </c>
      <c r="AL63" s="2">
        <v>0.46100000000000002</v>
      </c>
      <c r="AM63" s="2">
        <v>0.46300000000000002</v>
      </c>
      <c r="AN63" s="2">
        <v>0.441</v>
      </c>
    </row>
    <row r="64" spans="1:40" ht="15.75" customHeight="1" x14ac:dyDescent="0.25">
      <c r="A64" s="2">
        <v>248</v>
      </c>
      <c r="B64" s="2">
        <v>2.0150000000000001</v>
      </c>
      <c r="C64" s="2">
        <v>1.8859999999999999</v>
      </c>
      <c r="D64" s="2">
        <v>1.7789999999999999</v>
      </c>
      <c r="E64" s="2">
        <v>1.72</v>
      </c>
      <c r="F64" s="2">
        <v>1.6970000000000001</v>
      </c>
      <c r="G64" s="2">
        <v>1.623</v>
      </c>
      <c r="H64" s="2">
        <v>1.5640000000000001</v>
      </c>
      <c r="I64" s="2">
        <v>1.536</v>
      </c>
      <c r="J64" s="2">
        <v>1.504</v>
      </c>
      <c r="N64" s="83"/>
      <c r="P64" s="2">
        <v>248</v>
      </c>
      <c r="Q64" s="2">
        <v>1.673</v>
      </c>
      <c r="R64" s="2">
        <v>1.4019999999999999</v>
      </c>
      <c r="S64" s="2">
        <v>1.321</v>
      </c>
      <c r="T64" s="2">
        <v>1.3</v>
      </c>
      <c r="U64" s="2">
        <v>1.133</v>
      </c>
      <c r="V64" s="2">
        <v>0.94099999999999995</v>
      </c>
      <c r="W64" s="2">
        <v>0.90300000000000002</v>
      </c>
      <c r="X64" s="2">
        <v>0.82599999999999996</v>
      </c>
      <c r="Y64" s="2">
        <v>0.80700000000000005</v>
      </c>
      <c r="AC64" s="83"/>
      <c r="AE64" s="2">
        <v>248</v>
      </c>
      <c r="AF64" s="2">
        <v>1.4330000000000001</v>
      </c>
      <c r="AG64" s="2">
        <v>1.0669999999999999</v>
      </c>
      <c r="AH64" s="2">
        <v>0.86399999999999999</v>
      </c>
      <c r="AI64" s="2">
        <v>0.72499999999999998</v>
      </c>
      <c r="AJ64" s="2">
        <v>0.64</v>
      </c>
      <c r="AK64" s="2">
        <v>0.52600000000000002</v>
      </c>
      <c r="AL64" s="2">
        <v>0.46600000000000003</v>
      </c>
      <c r="AM64" s="2">
        <v>0.46600000000000003</v>
      </c>
      <c r="AN64" s="2">
        <v>0.44500000000000001</v>
      </c>
    </row>
    <row r="65" spans="1:42" ht="15.75" customHeight="1" x14ac:dyDescent="0.25">
      <c r="A65" s="2">
        <v>249</v>
      </c>
      <c r="B65" s="2">
        <v>2.06</v>
      </c>
      <c r="C65" s="2">
        <v>1.925</v>
      </c>
      <c r="D65" s="2">
        <v>1.8180000000000001</v>
      </c>
      <c r="E65" s="2">
        <v>1.758</v>
      </c>
      <c r="F65" s="2">
        <v>1.734</v>
      </c>
      <c r="G65" s="2">
        <v>1.6579999999999999</v>
      </c>
      <c r="H65" s="2">
        <v>1.599</v>
      </c>
      <c r="I65" s="2">
        <v>1.57</v>
      </c>
      <c r="J65" s="2">
        <v>1.5329999999999999</v>
      </c>
      <c r="N65" s="83"/>
      <c r="P65" s="2">
        <v>249</v>
      </c>
      <c r="Q65" s="2">
        <v>1.7110000000000001</v>
      </c>
      <c r="R65" s="2">
        <v>1.4359999999999999</v>
      </c>
      <c r="S65" s="2">
        <v>1.3520000000000001</v>
      </c>
      <c r="T65" s="2">
        <v>1.33</v>
      </c>
      <c r="U65" s="2">
        <v>1.161</v>
      </c>
      <c r="V65" s="2">
        <v>0.96299999999999997</v>
      </c>
      <c r="W65" s="2">
        <v>0.92500000000000004</v>
      </c>
      <c r="X65" s="2">
        <v>0.84399999999999997</v>
      </c>
      <c r="Y65" s="2">
        <v>0.82299999999999995</v>
      </c>
      <c r="AC65" s="83"/>
      <c r="AE65" s="2">
        <v>249</v>
      </c>
      <c r="AF65" s="2">
        <v>1.468</v>
      </c>
      <c r="AG65" s="2">
        <v>1.0940000000000001</v>
      </c>
      <c r="AH65" s="2">
        <v>0.88600000000000001</v>
      </c>
      <c r="AI65" s="2">
        <v>0.74299999999999999</v>
      </c>
      <c r="AJ65" s="2">
        <v>0.65600000000000003</v>
      </c>
      <c r="AK65" s="2">
        <v>0.53800000000000003</v>
      </c>
      <c r="AL65" s="2">
        <v>0.47499999999999998</v>
      </c>
      <c r="AM65" s="2">
        <v>0.47199999999999998</v>
      </c>
      <c r="AN65" s="2">
        <v>0.45200000000000001</v>
      </c>
    </row>
    <row r="66" spans="1:42" ht="15.75" customHeight="1" x14ac:dyDescent="0.25">
      <c r="A66" s="2">
        <v>250</v>
      </c>
      <c r="B66" s="2">
        <v>2.1419999999999999</v>
      </c>
      <c r="C66" s="2">
        <v>2.0019999999999998</v>
      </c>
      <c r="D66" s="2">
        <v>1.8919999999999999</v>
      </c>
      <c r="E66" s="2">
        <v>1.8260000000000001</v>
      </c>
      <c r="F66" s="2">
        <v>1.804</v>
      </c>
      <c r="G66" s="2">
        <v>1.7250000000000001</v>
      </c>
      <c r="H66" s="2">
        <v>1.663</v>
      </c>
      <c r="I66" s="2">
        <v>1.629</v>
      </c>
      <c r="J66" s="2">
        <v>1.587</v>
      </c>
      <c r="N66" s="83"/>
      <c r="P66" s="2">
        <v>250</v>
      </c>
      <c r="Q66" s="2">
        <v>1.7849999999999999</v>
      </c>
      <c r="R66" s="2">
        <v>1.498</v>
      </c>
      <c r="S66" s="2">
        <v>1.4079999999999999</v>
      </c>
      <c r="T66" s="2">
        <v>1.387</v>
      </c>
      <c r="U66" s="2">
        <v>1.2090000000000001</v>
      </c>
      <c r="V66" s="2">
        <v>1.004</v>
      </c>
      <c r="W66" s="2">
        <v>0.96299999999999997</v>
      </c>
      <c r="X66" s="2">
        <v>0.878</v>
      </c>
      <c r="Y66" s="2">
        <v>0.85299999999999998</v>
      </c>
      <c r="AC66" s="83"/>
      <c r="AE66" s="2">
        <v>250</v>
      </c>
      <c r="AF66" s="2">
        <v>1.534</v>
      </c>
      <c r="AG66" s="2">
        <v>1.1419999999999999</v>
      </c>
      <c r="AH66" s="2">
        <v>0.92400000000000004</v>
      </c>
      <c r="AI66" s="2">
        <v>0.77500000000000002</v>
      </c>
      <c r="AJ66" s="2">
        <v>0.68300000000000005</v>
      </c>
      <c r="AK66" s="2">
        <v>0.55900000000000005</v>
      </c>
      <c r="AL66" s="2">
        <v>0.49099999999999999</v>
      </c>
      <c r="AM66" s="2">
        <v>0.48299999999999998</v>
      </c>
      <c r="AN66" s="2">
        <v>0.46500000000000002</v>
      </c>
    </row>
    <row r="67" spans="1:42" ht="15.75" customHeight="1" x14ac:dyDescent="0.25">
      <c r="A67" s="2">
        <v>251</v>
      </c>
      <c r="B67" s="2">
        <v>2.2330000000000001</v>
      </c>
      <c r="C67" s="2">
        <v>2.0960000000000001</v>
      </c>
      <c r="D67" s="2">
        <v>1.976</v>
      </c>
      <c r="E67" s="2">
        <v>1.9119999999999999</v>
      </c>
      <c r="F67" s="2">
        <v>1.883</v>
      </c>
      <c r="G67" s="2">
        <v>1.804</v>
      </c>
      <c r="H67" s="2">
        <v>1.7370000000000001</v>
      </c>
      <c r="I67" s="2">
        <v>1.7</v>
      </c>
      <c r="J67" s="2">
        <v>1.6559999999999999</v>
      </c>
      <c r="N67" s="83"/>
      <c r="P67" s="2">
        <v>251</v>
      </c>
      <c r="Q67" s="2">
        <v>1.871</v>
      </c>
      <c r="R67" s="2">
        <v>1.5680000000000001</v>
      </c>
      <c r="S67" s="2">
        <v>1.476</v>
      </c>
      <c r="T67" s="2">
        <v>1.454</v>
      </c>
      <c r="U67" s="2">
        <v>1.266</v>
      </c>
      <c r="V67" s="2">
        <v>1.052</v>
      </c>
      <c r="W67" s="2">
        <v>1.0069999999999999</v>
      </c>
      <c r="X67" s="2">
        <v>0.91600000000000004</v>
      </c>
      <c r="Y67" s="2">
        <v>0.88900000000000001</v>
      </c>
      <c r="AC67" s="83"/>
      <c r="AE67" s="2">
        <v>251</v>
      </c>
      <c r="AF67" s="2">
        <v>1.6120000000000001</v>
      </c>
      <c r="AG67" s="2">
        <v>1.198</v>
      </c>
      <c r="AH67" s="2">
        <v>0.97</v>
      </c>
      <c r="AI67" s="2">
        <v>0.81299999999999994</v>
      </c>
      <c r="AJ67" s="2">
        <v>0.71499999999999997</v>
      </c>
      <c r="AK67" s="2">
        <v>0.58299999999999996</v>
      </c>
      <c r="AL67" s="2">
        <v>0.50900000000000001</v>
      </c>
      <c r="AM67" s="2">
        <v>0.496</v>
      </c>
      <c r="AN67" s="2">
        <v>0.48099999999999998</v>
      </c>
    </row>
    <row r="68" spans="1:42" ht="15.75" customHeight="1" x14ac:dyDescent="0.25">
      <c r="A68" s="2">
        <v>252</v>
      </c>
      <c r="B68" s="2">
        <v>2.3260000000000001</v>
      </c>
      <c r="C68" s="2">
        <v>2.1840000000000002</v>
      </c>
      <c r="D68" s="2">
        <v>2.0649999999999999</v>
      </c>
      <c r="E68" s="2">
        <v>1.994</v>
      </c>
      <c r="F68" s="2">
        <v>1.964</v>
      </c>
      <c r="G68" s="2">
        <v>1.88</v>
      </c>
      <c r="H68" s="2">
        <v>1.8080000000000001</v>
      </c>
      <c r="I68" s="2">
        <v>1.7709999999999999</v>
      </c>
      <c r="J68" s="2">
        <v>1.7250000000000001</v>
      </c>
      <c r="N68" s="83"/>
      <c r="P68" s="2">
        <v>252</v>
      </c>
      <c r="Q68" s="2">
        <v>1.9550000000000001</v>
      </c>
      <c r="R68" s="2">
        <v>1.6379999999999999</v>
      </c>
      <c r="S68" s="2">
        <v>1.5409999999999999</v>
      </c>
      <c r="T68" s="2">
        <v>1.5169999999999999</v>
      </c>
      <c r="U68" s="2">
        <v>1.323</v>
      </c>
      <c r="V68" s="2">
        <v>1.0980000000000001</v>
      </c>
      <c r="W68" s="2">
        <v>1.05</v>
      </c>
      <c r="X68" s="2">
        <v>0.95399999999999996</v>
      </c>
      <c r="Y68" s="2">
        <v>0.92500000000000004</v>
      </c>
      <c r="AC68" s="83"/>
      <c r="AE68" s="2">
        <v>252</v>
      </c>
      <c r="AF68" s="2">
        <v>1.6879999999999999</v>
      </c>
      <c r="AG68" s="2">
        <v>1.2549999999999999</v>
      </c>
      <c r="AH68" s="2">
        <v>1.0149999999999999</v>
      </c>
      <c r="AI68" s="2">
        <v>0.85</v>
      </c>
      <c r="AJ68" s="2">
        <v>0.748</v>
      </c>
      <c r="AK68" s="2">
        <v>0.60699999999999998</v>
      </c>
      <c r="AL68" s="2">
        <v>0.52700000000000002</v>
      </c>
      <c r="AM68" s="2">
        <v>0.50900000000000001</v>
      </c>
      <c r="AN68" s="2">
        <v>0.495</v>
      </c>
    </row>
    <row r="69" spans="1:42" ht="15.75" customHeight="1" x14ac:dyDescent="0.25">
      <c r="A69" s="53">
        <v>253</v>
      </c>
      <c r="B69" s="53">
        <v>2.3929999999999998</v>
      </c>
      <c r="C69" s="53">
        <v>2.246</v>
      </c>
      <c r="D69" s="53">
        <v>2.121</v>
      </c>
      <c r="E69" s="53">
        <v>2.0470000000000002</v>
      </c>
      <c r="F69" s="53">
        <v>2.0209999999999999</v>
      </c>
      <c r="G69" s="53">
        <v>1.93</v>
      </c>
      <c r="H69" s="53">
        <v>1.857</v>
      </c>
      <c r="I69" s="53">
        <v>1.8169999999999999</v>
      </c>
      <c r="J69" s="53">
        <v>1.768</v>
      </c>
      <c r="K69" s="53"/>
      <c r="L69" s="53"/>
      <c r="M69" s="53"/>
      <c r="N69" s="53"/>
      <c r="O69" s="53"/>
      <c r="P69" s="53">
        <v>253</v>
      </c>
      <c r="Q69" s="53">
        <v>2.0089999999999999</v>
      </c>
      <c r="R69" s="53">
        <v>1.6859999999999999</v>
      </c>
      <c r="S69" s="53">
        <v>1.5860000000000001</v>
      </c>
      <c r="T69" s="53">
        <v>1.5609999999999999</v>
      </c>
      <c r="U69" s="53">
        <v>1.361</v>
      </c>
      <c r="V69" s="53">
        <v>1.1279999999999999</v>
      </c>
      <c r="W69" s="53">
        <v>1.0780000000000001</v>
      </c>
      <c r="X69" s="53">
        <v>0.97899999999999998</v>
      </c>
      <c r="Y69" s="53">
        <v>0.94899999999999995</v>
      </c>
      <c r="Z69" s="53"/>
      <c r="AA69" s="53"/>
      <c r="AB69" s="53"/>
      <c r="AC69" s="53"/>
      <c r="AD69" s="53"/>
      <c r="AE69" s="53">
        <v>253</v>
      </c>
      <c r="AF69" s="53">
        <v>1.74</v>
      </c>
      <c r="AG69" s="53">
        <v>1.294</v>
      </c>
      <c r="AH69" s="53">
        <v>1.0469999999999999</v>
      </c>
      <c r="AI69" s="53">
        <v>0.876</v>
      </c>
      <c r="AJ69" s="53">
        <v>0.76900000000000002</v>
      </c>
      <c r="AK69" s="53">
        <v>0.624</v>
      </c>
      <c r="AL69" s="53">
        <v>0.53900000000000003</v>
      </c>
      <c r="AM69" s="53">
        <v>0.51800000000000002</v>
      </c>
      <c r="AN69" s="53">
        <v>0.505</v>
      </c>
      <c r="AO69" s="53"/>
      <c r="AP69" s="53"/>
    </row>
    <row r="70" spans="1:42" ht="15.75" customHeight="1" x14ac:dyDescent="0.25">
      <c r="A70" s="2">
        <v>254</v>
      </c>
      <c r="B70" s="2">
        <v>2.3639999999999999</v>
      </c>
      <c r="C70" s="2">
        <v>2.2149999999999999</v>
      </c>
      <c r="D70" s="2">
        <v>2.097</v>
      </c>
      <c r="E70" s="2">
        <v>2.0270000000000001</v>
      </c>
      <c r="F70" s="2">
        <v>1.9970000000000001</v>
      </c>
      <c r="G70" s="2">
        <v>1.907</v>
      </c>
      <c r="H70" s="2">
        <v>1.8360000000000001</v>
      </c>
      <c r="I70" s="2">
        <v>1.798</v>
      </c>
      <c r="J70" s="2">
        <v>1.7529999999999999</v>
      </c>
      <c r="N70" s="83"/>
      <c r="P70" s="2">
        <v>254</v>
      </c>
      <c r="Q70" s="2">
        <v>1.986</v>
      </c>
      <c r="R70" s="2">
        <v>1.667</v>
      </c>
      <c r="S70" s="2">
        <v>1.569</v>
      </c>
      <c r="T70" s="2">
        <v>1.5409999999999999</v>
      </c>
      <c r="U70" s="2">
        <v>1.3440000000000001</v>
      </c>
      <c r="V70" s="2">
        <v>1.115</v>
      </c>
      <c r="W70" s="2">
        <v>1.0649999999999999</v>
      </c>
      <c r="X70" s="2">
        <v>0.96799999999999997</v>
      </c>
      <c r="Y70" s="2">
        <v>0.93899999999999995</v>
      </c>
      <c r="AC70" s="83"/>
      <c r="AE70" s="2">
        <v>254</v>
      </c>
      <c r="AF70" s="2">
        <v>1.722</v>
      </c>
      <c r="AG70" s="2">
        <v>1.28</v>
      </c>
      <c r="AH70" s="2">
        <v>1.036</v>
      </c>
      <c r="AI70" s="2">
        <v>0.86699999999999999</v>
      </c>
      <c r="AJ70" s="2">
        <v>0.76200000000000001</v>
      </c>
      <c r="AK70" s="2">
        <v>0.61899999999999999</v>
      </c>
      <c r="AL70" s="2">
        <v>0.53500000000000003</v>
      </c>
      <c r="AM70" s="2">
        <v>0.51500000000000001</v>
      </c>
      <c r="AN70" s="2">
        <v>0.502</v>
      </c>
    </row>
    <row r="71" spans="1:42" ht="15.75" customHeight="1" x14ac:dyDescent="0.25">
      <c r="A71" s="2">
        <v>255</v>
      </c>
      <c r="B71" s="2">
        <v>2.2400000000000002</v>
      </c>
      <c r="C71" s="2">
        <v>2.0910000000000002</v>
      </c>
      <c r="D71" s="2">
        <v>1.98</v>
      </c>
      <c r="E71" s="2">
        <v>1.9079999999999999</v>
      </c>
      <c r="F71" s="2">
        <v>1.8819999999999999</v>
      </c>
      <c r="G71" s="2">
        <v>1.7969999999999999</v>
      </c>
      <c r="H71" s="2">
        <v>1.7310000000000001</v>
      </c>
      <c r="I71" s="2">
        <v>1.7</v>
      </c>
      <c r="J71" s="2">
        <v>1.661</v>
      </c>
      <c r="N71" s="83"/>
      <c r="P71" s="2">
        <v>255</v>
      </c>
      <c r="Q71" s="2">
        <v>1.87</v>
      </c>
      <c r="R71" s="2">
        <v>1.569</v>
      </c>
      <c r="S71" s="2">
        <v>1.476</v>
      </c>
      <c r="T71" s="2">
        <v>1.448</v>
      </c>
      <c r="U71" s="2">
        <v>1.266</v>
      </c>
      <c r="V71" s="2">
        <v>1.0509999999999999</v>
      </c>
      <c r="W71" s="2">
        <v>1.0049999999999999</v>
      </c>
      <c r="X71" s="2">
        <v>0.91700000000000004</v>
      </c>
      <c r="Y71" s="2">
        <v>0.89200000000000002</v>
      </c>
      <c r="AC71" s="83"/>
      <c r="AE71" s="2">
        <v>255</v>
      </c>
      <c r="AF71" s="2">
        <v>1.6180000000000001</v>
      </c>
      <c r="AG71" s="2">
        <v>1.204</v>
      </c>
      <c r="AH71" s="2">
        <v>0.97499999999999998</v>
      </c>
      <c r="AI71" s="2">
        <v>0.81699999999999995</v>
      </c>
      <c r="AJ71" s="2">
        <v>0.72099999999999997</v>
      </c>
      <c r="AK71" s="2">
        <v>0.58799999999999997</v>
      </c>
      <c r="AL71" s="2">
        <v>0.51200000000000001</v>
      </c>
      <c r="AM71" s="2">
        <v>0.497</v>
      </c>
      <c r="AN71" s="2">
        <v>0.48199999999999998</v>
      </c>
    </row>
    <row r="72" spans="1:42" ht="15.75" customHeight="1" x14ac:dyDescent="0.25">
      <c r="A72" s="2">
        <v>256</v>
      </c>
      <c r="B72" s="2">
        <v>2.008</v>
      </c>
      <c r="C72" s="2">
        <v>1.875</v>
      </c>
      <c r="D72" s="2">
        <v>1.7709999999999999</v>
      </c>
      <c r="E72" s="2">
        <v>1.706</v>
      </c>
      <c r="F72" s="2">
        <v>1.6879999999999999</v>
      </c>
      <c r="G72" s="2">
        <v>1.613</v>
      </c>
      <c r="H72" s="2">
        <v>1.5580000000000001</v>
      </c>
      <c r="I72" s="2">
        <v>1.532</v>
      </c>
      <c r="J72" s="2">
        <v>1.502</v>
      </c>
      <c r="N72" s="83"/>
      <c r="P72" s="2">
        <v>256</v>
      </c>
      <c r="Q72" s="2">
        <v>1.67</v>
      </c>
      <c r="R72" s="2">
        <v>1.403</v>
      </c>
      <c r="S72" s="2">
        <v>1.3169999999999999</v>
      </c>
      <c r="T72" s="2">
        <v>1.296</v>
      </c>
      <c r="U72" s="2">
        <v>1.1339999999999999</v>
      </c>
      <c r="V72" s="2">
        <v>0.94399999999999995</v>
      </c>
      <c r="W72" s="2">
        <v>0.90500000000000003</v>
      </c>
      <c r="X72" s="2">
        <v>0.82899999999999996</v>
      </c>
      <c r="Y72" s="2">
        <v>0.81200000000000006</v>
      </c>
      <c r="AC72" s="83"/>
      <c r="AE72" s="2">
        <v>256</v>
      </c>
      <c r="AF72" s="2">
        <v>1.44</v>
      </c>
      <c r="AG72" s="2">
        <v>1.075</v>
      </c>
      <c r="AH72" s="2">
        <v>0.872</v>
      </c>
      <c r="AI72" s="2">
        <v>0.73399999999999999</v>
      </c>
      <c r="AJ72" s="2">
        <v>0.65</v>
      </c>
      <c r="AK72" s="2">
        <v>0.53400000000000003</v>
      </c>
      <c r="AL72" s="2">
        <v>0.47199999999999998</v>
      </c>
      <c r="AM72" s="2">
        <v>0.46700000000000003</v>
      </c>
      <c r="AN72" s="2">
        <v>0.44900000000000001</v>
      </c>
    </row>
    <row r="73" spans="1:42" ht="15.75" customHeight="1" x14ac:dyDescent="0.25">
      <c r="A73" s="2">
        <v>257</v>
      </c>
      <c r="B73" s="2">
        <v>1.7509999999999999</v>
      </c>
      <c r="C73" s="2">
        <v>1.639</v>
      </c>
      <c r="D73" s="2">
        <v>1.546</v>
      </c>
      <c r="E73" s="2">
        <v>1.5</v>
      </c>
      <c r="F73" s="2">
        <v>1.4810000000000001</v>
      </c>
      <c r="G73" s="2">
        <v>1.417</v>
      </c>
      <c r="H73" s="2">
        <v>1.3740000000000001</v>
      </c>
      <c r="I73" s="2">
        <v>1.3520000000000001</v>
      </c>
      <c r="J73" s="2">
        <v>1.33</v>
      </c>
      <c r="N73" s="83"/>
      <c r="P73" s="2">
        <v>257</v>
      </c>
      <c r="Q73" s="2">
        <v>1.45</v>
      </c>
      <c r="R73" s="2">
        <v>1.2230000000000001</v>
      </c>
      <c r="S73" s="2">
        <v>1.151</v>
      </c>
      <c r="T73" s="2">
        <v>1.1359999999999999</v>
      </c>
      <c r="U73" s="2">
        <v>0.99299999999999999</v>
      </c>
      <c r="V73" s="2">
        <v>0.83199999999999996</v>
      </c>
      <c r="W73" s="2">
        <v>0.79800000000000004</v>
      </c>
      <c r="X73" s="2">
        <v>0.73499999999999999</v>
      </c>
      <c r="Y73" s="2">
        <v>0.72599999999999998</v>
      </c>
      <c r="AC73" s="83"/>
      <c r="AE73" s="2">
        <v>257</v>
      </c>
      <c r="AF73" s="2">
        <v>1.248</v>
      </c>
      <c r="AG73" s="2">
        <v>0.93500000000000005</v>
      </c>
      <c r="AH73" s="2">
        <v>0.76300000000000001</v>
      </c>
      <c r="AI73" s="2">
        <v>0.64500000000000002</v>
      </c>
      <c r="AJ73" s="2">
        <v>0.57299999999999995</v>
      </c>
      <c r="AK73" s="2">
        <v>0.47799999999999998</v>
      </c>
      <c r="AL73" s="2">
        <v>0.42799999999999999</v>
      </c>
      <c r="AM73" s="2">
        <v>0.435</v>
      </c>
      <c r="AN73" s="2">
        <v>0.41199999999999998</v>
      </c>
    </row>
    <row r="74" spans="1:42" ht="15.75" customHeight="1" x14ac:dyDescent="0.25">
      <c r="A74" s="2">
        <v>258</v>
      </c>
      <c r="B74" s="2">
        <v>1.5449999999999999</v>
      </c>
      <c r="C74" s="2">
        <v>1.4510000000000001</v>
      </c>
      <c r="D74" s="2">
        <v>1.373</v>
      </c>
      <c r="E74" s="2">
        <v>1.335</v>
      </c>
      <c r="F74" s="2">
        <v>1.3180000000000001</v>
      </c>
      <c r="G74" s="2">
        <v>1.2649999999999999</v>
      </c>
      <c r="H74" s="2">
        <v>1.228</v>
      </c>
      <c r="I74" s="2">
        <v>1.21</v>
      </c>
      <c r="J74" s="2">
        <v>1.1970000000000001</v>
      </c>
      <c r="N74" s="83"/>
      <c r="P74" s="2">
        <v>258</v>
      </c>
      <c r="Q74" s="2">
        <v>1.28</v>
      </c>
      <c r="R74" s="2">
        <v>1.0820000000000001</v>
      </c>
      <c r="S74" s="2">
        <v>1.0229999999999999</v>
      </c>
      <c r="T74" s="2">
        <v>1.008</v>
      </c>
      <c r="U74" s="2">
        <v>0.88300000000000001</v>
      </c>
      <c r="V74" s="2">
        <v>0.74299999999999999</v>
      </c>
      <c r="W74" s="2">
        <v>0.71399999999999997</v>
      </c>
      <c r="X74" s="2">
        <v>0.66300000000000003</v>
      </c>
      <c r="Y74" s="2">
        <v>0.65800000000000003</v>
      </c>
      <c r="AC74" s="83"/>
      <c r="AE74" s="2">
        <v>258</v>
      </c>
      <c r="AF74" s="2">
        <v>1.099</v>
      </c>
      <c r="AG74" s="2">
        <v>0.82599999999999996</v>
      </c>
      <c r="AH74" s="2">
        <v>0.67800000000000005</v>
      </c>
      <c r="AI74" s="2">
        <v>0.57399999999999995</v>
      </c>
      <c r="AJ74" s="2">
        <v>0.51400000000000001</v>
      </c>
      <c r="AK74" s="2">
        <v>0.433</v>
      </c>
      <c r="AL74" s="2">
        <v>0.39400000000000002</v>
      </c>
      <c r="AM74" s="2">
        <v>0.40799999999999997</v>
      </c>
      <c r="AN74" s="2">
        <v>0.38400000000000001</v>
      </c>
    </row>
    <row r="75" spans="1:42" ht="15.75" customHeight="1" x14ac:dyDescent="0.25">
      <c r="A75" s="2">
        <v>259</v>
      </c>
      <c r="B75" s="2">
        <v>1.3839999999999999</v>
      </c>
      <c r="C75" s="2">
        <v>1.3009999999999999</v>
      </c>
      <c r="D75" s="2">
        <v>1.2350000000000001</v>
      </c>
      <c r="E75" s="2">
        <v>1.2</v>
      </c>
      <c r="F75" s="2">
        <v>1.1870000000000001</v>
      </c>
      <c r="G75" s="2">
        <v>1.141</v>
      </c>
      <c r="H75" s="2">
        <v>1.1100000000000001</v>
      </c>
      <c r="I75" s="2">
        <v>1.0980000000000001</v>
      </c>
      <c r="J75" s="2">
        <v>1.0880000000000001</v>
      </c>
      <c r="N75" s="83"/>
      <c r="P75" s="2">
        <v>259</v>
      </c>
      <c r="Q75" s="2">
        <v>1.1439999999999999</v>
      </c>
      <c r="R75" s="2">
        <v>0.97099999999999997</v>
      </c>
      <c r="S75" s="2">
        <v>0.91800000000000004</v>
      </c>
      <c r="T75" s="2">
        <v>0.90500000000000003</v>
      </c>
      <c r="U75" s="2">
        <v>0.79500000000000004</v>
      </c>
      <c r="V75" s="2">
        <v>0.67200000000000004</v>
      </c>
      <c r="W75" s="2">
        <v>0.64700000000000002</v>
      </c>
      <c r="X75" s="2">
        <v>0.60599999999999998</v>
      </c>
      <c r="Y75" s="2">
        <v>0.60399999999999998</v>
      </c>
      <c r="AC75" s="83"/>
      <c r="AE75" s="2">
        <v>259</v>
      </c>
      <c r="AF75" s="2">
        <v>0.97899999999999998</v>
      </c>
      <c r="AG75" s="2">
        <v>0.74099999999999999</v>
      </c>
      <c r="AH75" s="2">
        <v>0.61</v>
      </c>
      <c r="AI75" s="2">
        <v>0.51900000000000002</v>
      </c>
      <c r="AJ75" s="2">
        <v>0.46700000000000003</v>
      </c>
      <c r="AK75" s="2">
        <v>0.39700000000000002</v>
      </c>
      <c r="AL75" s="2">
        <v>0.36799999999999999</v>
      </c>
      <c r="AM75" s="2">
        <v>0.38700000000000001</v>
      </c>
      <c r="AN75" s="2">
        <v>0.36199999999999999</v>
      </c>
    </row>
    <row r="76" spans="1:42" ht="15.75" customHeight="1" x14ac:dyDescent="0.25">
      <c r="A76" s="2">
        <v>260</v>
      </c>
      <c r="B76" s="2">
        <v>1.2310000000000001</v>
      </c>
      <c r="C76" s="2">
        <v>1.163</v>
      </c>
      <c r="D76" s="2">
        <v>1.107</v>
      </c>
      <c r="E76" s="2">
        <v>1.0760000000000001</v>
      </c>
      <c r="F76" s="2">
        <v>1.0669999999999999</v>
      </c>
      <c r="G76" s="2">
        <v>1.026</v>
      </c>
      <c r="H76" s="2">
        <v>1.0029999999999999</v>
      </c>
      <c r="I76" s="2">
        <v>0.996</v>
      </c>
      <c r="J76" s="2">
        <v>0.98899999999999999</v>
      </c>
      <c r="N76" s="83"/>
      <c r="P76" s="2">
        <v>260</v>
      </c>
      <c r="Q76" s="2">
        <v>1.014</v>
      </c>
      <c r="R76" s="2">
        <v>0.86899999999999999</v>
      </c>
      <c r="S76" s="2">
        <v>0.82199999999999995</v>
      </c>
      <c r="T76" s="2">
        <v>0.81100000000000005</v>
      </c>
      <c r="U76" s="2">
        <v>0.71399999999999997</v>
      </c>
      <c r="V76" s="2">
        <v>0.60699999999999998</v>
      </c>
      <c r="W76" s="2">
        <v>0.58699999999999997</v>
      </c>
      <c r="X76" s="2">
        <v>0.55400000000000005</v>
      </c>
      <c r="Y76" s="2">
        <v>0.55400000000000005</v>
      </c>
      <c r="AC76" s="83"/>
      <c r="AE76" s="2">
        <v>260</v>
      </c>
      <c r="AF76" s="2">
        <v>0.86899999999999999</v>
      </c>
      <c r="AG76" s="2">
        <v>0.66400000000000003</v>
      </c>
      <c r="AH76" s="2">
        <v>0.54800000000000004</v>
      </c>
      <c r="AI76" s="2">
        <v>0.46899999999999997</v>
      </c>
      <c r="AJ76" s="2">
        <v>0.42399999999999999</v>
      </c>
      <c r="AK76" s="2">
        <v>0.36499999999999999</v>
      </c>
      <c r="AL76" s="2">
        <v>0.34399999999999997</v>
      </c>
      <c r="AM76" s="2">
        <v>0.36899999999999999</v>
      </c>
      <c r="AN76" s="2">
        <v>0.34200000000000003</v>
      </c>
    </row>
    <row r="77" spans="1:42" ht="15.75" customHeight="1" x14ac:dyDescent="0.25">
      <c r="A77" s="2">
        <v>261</v>
      </c>
      <c r="B77" s="2">
        <v>1.0760000000000001</v>
      </c>
      <c r="C77" s="2">
        <v>1.026</v>
      </c>
      <c r="D77" s="2">
        <v>0.97599999999999998</v>
      </c>
      <c r="E77" s="2">
        <v>0.95299999999999996</v>
      </c>
      <c r="F77" s="2">
        <v>0.94499999999999995</v>
      </c>
      <c r="G77" s="2">
        <v>0.91300000000000003</v>
      </c>
      <c r="H77" s="2">
        <v>0.89700000000000002</v>
      </c>
      <c r="I77" s="2">
        <v>0.89200000000000002</v>
      </c>
      <c r="J77" s="2">
        <v>0.88800000000000001</v>
      </c>
      <c r="N77" s="83"/>
      <c r="P77" s="2">
        <v>261</v>
      </c>
      <c r="Q77" s="2">
        <v>0.88500000000000001</v>
      </c>
      <c r="R77" s="2">
        <v>0.76800000000000002</v>
      </c>
      <c r="S77" s="2">
        <v>0.72499999999999998</v>
      </c>
      <c r="T77" s="2">
        <v>0.71699999999999997</v>
      </c>
      <c r="U77" s="2">
        <v>0.63200000000000001</v>
      </c>
      <c r="V77" s="2">
        <v>0.54300000000000004</v>
      </c>
      <c r="W77" s="2">
        <v>0.52700000000000002</v>
      </c>
      <c r="X77" s="2">
        <v>0.501</v>
      </c>
      <c r="Y77" s="2">
        <v>0.505</v>
      </c>
      <c r="AC77" s="83"/>
      <c r="AE77" s="2">
        <v>261</v>
      </c>
      <c r="AF77" s="2">
        <v>0.76</v>
      </c>
      <c r="AG77" s="2">
        <v>0.58599999999999997</v>
      </c>
      <c r="AH77" s="2">
        <v>0.48599999999999999</v>
      </c>
      <c r="AI77" s="2">
        <v>0.41899999999999998</v>
      </c>
      <c r="AJ77" s="2">
        <v>0.38100000000000001</v>
      </c>
      <c r="AK77" s="2">
        <v>0.33400000000000002</v>
      </c>
      <c r="AL77" s="2">
        <v>0.32</v>
      </c>
      <c r="AM77" s="2">
        <v>0.35</v>
      </c>
      <c r="AN77" s="2">
        <v>0.32200000000000001</v>
      </c>
    </row>
    <row r="78" spans="1:42" ht="15.75" customHeight="1" x14ac:dyDescent="0.25">
      <c r="A78" s="2">
        <v>262</v>
      </c>
      <c r="B78" s="2">
        <v>0.93300000000000005</v>
      </c>
      <c r="C78" s="2">
        <v>0.89900000000000002</v>
      </c>
      <c r="D78" s="2">
        <v>0.85499999999999998</v>
      </c>
      <c r="E78" s="2">
        <v>0.83799999999999997</v>
      </c>
      <c r="F78" s="2">
        <v>0.83299999999999996</v>
      </c>
      <c r="G78" s="2">
        <v>0.80900000000000005</v>
      </c>
      <c r="H78" s="2">
        <v>0.79900000000000004</v>
      </c>
      <c r="I78" s="2">
        <v>0.79600000000000004</v>
      </c>
      <c r="J78" s="2">
        <v>0.79600000000000004</v>
      </c>
      <c r="N78" s="83"/>
      <c r="P78" s="2">
        <v>262</v>
      </c>
      <c r="Q78" s="2">
        <v>0.76800000000000002</v>
      </c>
      <c r="R78" s="2">
        <v>0.67200000000000004</v>
      </c>
      <c r="S78" s="2">
        <v>0.63600000000000001</v>
      </c>
      <c r="T78" s="2">
        <v>0.63</v>
      </c>
      <c r="U78" s="2">
        <v>0.55700000000000005</v>
      </c>
      <c r="V78" s="2">
        <v>0.48299999999999998</v>
      </c>
      <c r="W78" s="2">
        <v>0.47099999999999997</v>
      </c>
      <c r="X78" s="2">
        <v>0.45100000000000001</v>
      </c>
      <c r="Y78" s="2">
        <v>0.45900000000000002</v>
      </c>
      <c r="AC78" s="83"/>
      <c r="AE78" s="2">
        <v>262</v>
      </c>
      <c r="AF78" s="2">
        <v>0.65900000000000003</v>
      </c>
      <c r="AG78" s="2">
        <v>0.51300000000000001</v>
      </c>
      <c r="AH78" s="2">
        <v>0.42899999999999999</v>
      </c>
      <c r="AI78" s="2">
        <v>0.372</v>
      </c>
      <c r="AJ78" s="2">
        <v>0.34200000000000003</v>
      </c>
      <c r="AK78" s="2">
        <v>0.30499999999999999</v>
      </c>
      <c r="AL78" s="2">
        <v>0.29799999999999999</v>
      </c>
      <c r="AM78" s="2">
        <v>0.33300000000000002</v>
      </c>
      <c r="AN78" s="2">
        <v>0.30399999999999999</v>
      </c>
    </row>
    <row r="79" spans="1:42" ht="15.75" customHeight="1" x14ac:dyDescent="0.25">
      <c r="A79" s="2">
        <v>263</v>
      </c>
      <c r="B79" s="2">
        <v>0.81899999999999995</v>
      </c>
      <c r="C79" s="2">
        <v>0.79400000000000004</v>
      </c>
      <c r="D79" s="2">
        <v>0.75900000000000001</v>
      </c>
      <c r="E79" s="2">
        <v>0.745</v>
      </c>
      <c r="F79" s="2">
        <v>0.74299999999999999</v>
      </c>
      <c r="G79" s="2">
        <v>0.72499999999999998</v>
      </c>
      <c r="H79" s="2">
        <v>0.71899999999999997</v>
      </c>
      <c r="I79" s="2">
        <v>0.71799999999999997</v>
      </c>
      <c r="J79" s="2">
        <v>0.72199999999999998</v>
      </c>
      <c r="N79" s="83"/>
      <c r="P79" s="2">
        <v>263</v>
      </c>
      <c r="Q79" s="2">
        <v>0.67300000000000004</v>
      </c>
      <c r="R79" s="2">
        <v>0.59399999999999997</v>
      </c>
      <c r="S79" s="2">
        <v>0.56399999999999995</v>
      </c>
      <c r="T79" s="2">
        <v>0.55900000000000005</v>
      </c>
      <c r="U79" s="2">
        <v>0.497</v>
      </c>
      <c r="V79" s="2">
        <v>0.435</v>
      </c>
      <c r="W79" s="2">
        <v>0.42499999999999999</v>
      </c>
      <c r="X79" s="2">
        <v>0.41199999999999998</v>
      </c>
      <c r="Y79" s="2">
        <v>0.42199999999999999</v>
      </c>
      <c r="AC79" s="83"/>
      <c r="AE79" s="2">
        <v>263</v>
      </c>
      <c r="AF79" s="2">
        <v>0.57599999999999996</v>
      </c>
      <c r="AG79" s="2">
        <v>0.45400000000000001</v>
      </c>
      <c r="AH79" s="2">
        <v>0.38300000000000001</v>
      </c>
      <c r="AI79" s="2">
        <v>0.33500000000000002</v>
      </c>
      <c r="AJ79" s="2">
        <v>0.311</v>
      </c>
      <c r="AK79" s="2">
        <v>0.28100000000000003</v>
      </c>
      <c r="AL79" s="2">
        <v>0.28000000000000003</v>
      </c>
      <c r="AM79" s="2">
        <v>0.32</v>
      </c>
      <c r="AN79" s="2">
        <v>0.28899999999999998</v>
      </c>
    </row>
    <row r="80" spans="1:42" ht="15.75" customHeight="1" x14ac:dyDescent="0.25">
      <c r="A80" s="2">
        <v>264</v>
      </c>
      <c r="B80" s="2">
        <v>0.747</v>
      </c>
      <c r="C80" s="2">
        <v>0.72699999999999998</v>
      </c>
      <c r="D80" s="2">
        <v>0.69699999999999995</v>
      </c>
      <c r="E80" s="2">
        <v>0.68600000000000005</v>
      </c>
      <c r="F80" s="2">
        <v>0.68600000000000005</v>
      </c>
      <c r="G80" s="2">
        <v>0.67</v>
      </c>
      <c r="H80" s="2">
        <v>0.66700000000000004</v>
      </c>
      <c r="I80" s="2">
        <v>0.66900000000000004</v>
      </c>
      <c r="J80" s="2">
        <v>0.67300000000000004</v>
      </c>
      <c r="N80" s="83"/>
      <c r="P80" s="2">
        <v>264</v>
      </c>
      <c r="Q80" s="2">
        <v>0.61199999999999999</v>
      </c>
      <c r="R80" s="2">
        <v>0.54500000000000004</v>
      </c>
      <c r="S80" s="2">
        <v>0.51800000000000002</v>
      </c>
      <c r="T80" s="2">
        <v>0.51500000000000001</v>
      </c>
      <c r="U80" s="2">
        <v>0.46</v>
      </c>
      <c r="V80" s="2">
        <v>0.40400000000000003</v>
      </c>
      <c r="W80" s="2">
        <v>0.39700000000000002</v>
      </c>
      <c r="X80" s="2">
        <v>0.38800000000000001</v>
      </c>
      <c r="Y80" s="2">
        <v>0.39800000000000002</v>
      </c>
      <c r="AC80" s="83"/>
      <c r="AE80" s="2">
        <v>264</v>
      </c>
      <c r="AF80" s="2">
        <v>0.52300000000000002</v>
      </c>
      <c r="AG80" s="2">
        <v>0.41699999999999998</v>
      </c>
      <c r="AH80" s="2">
        <v>0.35399999999999998</v>
      </c>
      <c r="AI80" s="2">
        <v>0.312</v>
      </c>
      <c r="AJ80" s="2">
        <v>0.29199999999999998</v>
      </c>
      <c r="AK80" s="2">
        <v>0.26600000000000001</v>
      </c>
      <c r="AL80" s="2">
        <v>0.26900000000000002</v>
      </c>
      <c r="AM80" s="2">
        <v>0.311</v>
      </c>
      <c r="AN80" s="2">
        <v>0.28000000000000003</v>
      </c>
    </row>
    <row r="81" spans="1:40" ht="15.75" customHeight="1" x14ac:dyDescent="0.25">
      <c r="A81" s="2">
        <v>265</v>
      </c>
      <c r="B81" s="2">
        <v>0.70899999999999996</v>
      </c>
      <c r="C81" s="2">
        <v>0.69299999999999995</v>
      </c>
      <c r="D81" s="2">
        <v>0.66400000000000003</v>
      </c>
      <c r="E81" s="2">
        <v>0.65600000000000003</v>
      </c>
      <c r="F81" s="2">
        <v>0.65600000000000003</v>
      </c>
      <c r="G81" s="2">
        <v>0.64100000000000001</v>
      </c>
      <c r="H81" s="2">
        <v>0.64100000000000001</v>
      </c>
      <c r="I81" s="2">
        <v>0.64300000000000002</v>
      </c>
      <c r="J81" s="2">
        <v>0.64800000000000002</v>
      </c>
      <c r="N81" s="83"/>
      <c r="P81" s="2">
        <v>265</v>
      </c>
      <c r="Q81" s="2">
        <v>0.57999999999999996</v>
      </c>
      <c r="R81" s="2">
        <v>0.52</v>
      </c>
      <c r="S81" s="2">
        <v>0.49399999999999999</v>
      </c>
      <c r="T81" s="2">
        <v>0.49299999999999999</v>
      </c>
      <c r="U81" s="2">
        <v>0.44</v>
      </c>
      <c r="V81" s="2">
        <v>0.38900000000000001</v>
      </c>
      <c r="W81" s="2">
        <v>0.38200000000000001</v>
      </c>
      <c r="X81" s="2">
        <v>0.375</v>
      </c>
      <c r="Y81" s="2">
        <v>0.38600000000000001</v>
      </c>
      <c r="AC81" s="83"/>
      <c r="AE81" s="2">
        <v>265</v>
      </c>
      <c r="AF81" s="2">
        <v>0.496</v>
      </c>
      <c r="AG81" s="2">
        <v>0.39800000000000002</v>
      </c>
      <c r="AH81" s="2">
        <v>0.34</v>
      </c>
      <c r="AI81" s="2">
        <v>0.3</v>
      </c>
      <c r="AJ81" s="2">
        <v>0.28199999999999997</v>
      </c>
      <c r="AK81" s="2">
        <v>0.25900000000000001</v>
      </c>
      <c r="AL81" s="2">
        <v>0.26400000000000001</v>
      </c>
      <c r="AM81" s="2">
        <v>0.307</v>
      </c>
      <c r="AN81" s="2">
        <v>0.27600000000000002</v>
      </c>
    </row>
    <row r="82" spans="1:40" ht="15.75" customHeight="1" x14ac:dyDescent="0.25">
      <c r="A82" s="2">
        <v>266</v>
      </c>
      <c r="B82" s="2">
        <v>0.67600000000000005</v>
      </c>
      <c r="C82" s="2">
        <v>0.66400000000000003</v>
      </c>
      <c r="D82" s="2">
        <v>0.63700000000000001</v>
      </c>
      <c r="E82" s="2">
        <v>0.63100000000000001</v>
      </c>
      <c r="F82" s="2">
        <v>0.63100000000000001</v>
      </c>
      <c r="G82" s="2">
        <v>0.61699999999999999</v>
      </c>
      <c r="H82" s="2">
        <v>0.61899999999999999</v>
      </c>
      <c r="I82" s="2">
        <v>0.621</v>
      </c>
      <c r="J82" s="2">
        <v>0.627</v>
      </c>
      <c r="N82" s="83"/>
      <c r="P82" s="2">
        <v>266</v>
      </c>
      <c r="Q82" s="2">
        <v>0.55300000000000005</v>
      </c>
      <c r="R82" s="2">
        <v>0.498</v>
      </c>
      <c r="S82" s="2">
        <v>0.47499999999999998</v>
      </c>
      <c r="T82" s="2">
        <v>0.47399999999999998</v>
      </c>
      <c r="U82" s="2">
        <v>0.42399999999999999</v>
      </c>
      <c r="V82" s="2">
        <v>0.376</v>
      </c>
      <c r="W82" s="2">
        <v>0.37</v>
      </c>
      <c r="X82" s="2">
        <v>0.36499999999999999</v>
      </c>
      <c r="Y82" s="2">
        <v>0.376</v>
      </c>
      <c r="AC82" s="83"/>
      <c r="AE82" s="2">
        <v>266</v>
      </c>
      <c r="AF82" s="2">
        <v>0.47299999999999998</v>
      </c>
      <c r="AG82" s="2">
        <v>0.38200000000000001</v>
      </c>
      <c r="AH82" s="2">
        <v>0.32800000000000001</v>
      </c>
      <c r="AI82" s="2">
        <v>0.29099999999999998</v>
      </c>
      <c r="AJ82" s="2">
        <v>0.27400000000000002</v>
      </c>
      <c r="AK82" s="2">
        <v>0.253</v>
      </c>
      <c r="AL82" s="2">
        <v>0.25900000000000001</v>
      </c>
      <c r="AM82" s="2">
        <v>0.30399999999999999</v>
      </c>
      <c r="AN82" s="2">
        <v>0.27200000000000002</v>
      </c>
    </row>
    <row r="83" spans="1:40" ht="15.75" customHeight="1" x14ac:dyDescent="0.25">
      <c r="A83" s="2">
        <v>267</v>
      </c>
      <c r="B83" s="2">
        <v>0.64100000000000001</v>
      </c>
      <c r="C83" s="2">
        <v>0.63300000000000001</v>
      </c>
      <c r="D83" s="2">
        <v>0.60799999999999998</v>
      </c>
      <c r="E83" s="2">
        <v>0.60299999999999998</v>
      </c>
      <c r="F83" s="2">
        <v>0.60399999999999998</v>
      </c>
      <c r="G83" s="2">
        <v>0.59199999999999997</v>
      </c>
      <c r="H83" s="2">
        <v>0.59499999999999997</v>
      </c>
      <c r="I83" s="2">
        <v>0.59899999999999998</v>
      </c>
      <c r="J83" s="2">
        <v>0.60499999999999998</v>
      </c>
      <c r="N83" s="83"/>
      <c r="P83" s="2">
        <v>267</v>
      </c>
      <c r="Q83" s="2">
        <v>0.52400000000000002</v>
      </c>
      <c r="R83" s="2">
        <v>0.47499999999999998</v>
      </c>
      <c r="S83" s="2">
        <v>0.45400000000000001</v>
      </c>
      <c r="T83" s="2">
        <v>0.45300000000000001</v>
      </c>
      <c r="U83" s="2">
        <v>0.40600000000000003</v>
      </c>
      <c r="V83" s="2">
        <v>0.36199999999999999</v>
      </c>
      <c r="W83" s="2">
        <v>0.35799999999999998</v>
      </c>
      <c r="X83" s="2">
        <v>0.35399999999999998</v>
      </c>
      <c r="Y83" s="2">
        <v>0.36499999999999999</v>
      </c>
      <c r="AC83" s="83"/>
      <c r="AE83" s="2">
        <v>267</v>
      </c>
      <c r="AF83" s="2">
        <v>0.44800000000000001</v>
      </c>
      <c r="AG83" s="2">
        <v>0.36499999999999999</v>
      </c>
      <c r="AH83" s="2">
        <v>0.315</v>
      </c>
      <c r="AI83" s="2">
        <v>0.28000000000000003</v>
      </c>
      <c r="AJ83" s="2">
        <v>0.26500000000000001</v>
      </c>
      <c r="AK83" s="2">
        <v>0.247</v>
      </c>
      <c r="AL83" s="2">
        <v>0.255</v>
      </c>
      <c r="AM83" s="2">
        <v>0.3</v>
      </c>
      <c r="AN83" s="2">
        <v>0.26900000000000002</v>
      </c>
    </row>
    <row r="84" spans="1:40" ht="15.75" customHeight="1" x14ac:dyDescent="0.25">
      <c r="A84" s="2">
        <v>268</v>
      </c>
      <c r="B84" s="2">
        <v>0.61399999999999999</v>
      </c>
      <c r="C84" s="2">
        <v>0.60899999999999999</v>
      </c>
      <c r="D84" s="2">
        <v>0.58699999999999997</v>
      </c>
      <c r="E84" s="2">
        <v>0.58199999999999996</v>
      </c>
      <c r="F84" s="2">
        <v>0.58299999999999996</v>
      </c>
      <c r="G84" s="2">
        <v>0.57299999999999995</v>
      </c>
      <c r="H84" s="2">
        <v>0.57699999999999996</v>
      </c>
      <c r="I84" s="2">
        <v>0.58099999999999996</v>
      </c>
      <c r="J84" s="2">
        <v>0.58799999999999997</v>
      </c>
      <c r="N84" s="83"/>
      <c r="P84" s="2">
        <v>268</v>
      </c>
      <c r="Q84" s="2">
        <v>0.502</v>
      </c>
      <c r="R84" s="2">
        <v>0.45800000000000002</v>
      </c>
      <c r="S84" s="2">
        <v>0.438</v>
      </c>
      <c r="T84" s="2">
        <v>0.437</v>
      </c>
      <c r="U84" s="2">
        <v>0.39300000000000002</v>
      </c>
      <c r="V84" s="2">
        <v>0.35099999999999998</v>
      </c>
      <c r="W84" s="2">
        <v>0.34799999999999998</v>
      </c>
      <c r="X84" s="2">
        <v>0.34599999999999997</v>
      </c>
      <c r="Y84" s="2">
        <v>0.35799999999999998</v>
      </c>
      <c r="AC84" s="83"/>
      <c r="AE84" s="2">
        <v>268</v>
      </c>
      <c r="AF84" s="2">
        <v>0.43</v>
      </c>
      <c r="AG84" s="2">
        <v>0.35299999999999998</v>
      </c>
      <c r="AH84" s="2">
        <v>0.30499999999999999</v>
      </c>
      <c r="AI84" s="2">
        <v>0.27200000000000002</v>
      </c>
      <c r="AJ84" s="2">
        <v>0.25800000000000001</v>
      </c>
      <c r="AK84" s="2">
        <v>0.24299999999999999</v>
      </c>
      <c r="AL84" s="2">
        <v>0.252</v>
      </c>
      <c r="AM84" s="2">
        <v>0.29799999999999999</v>
      </c>
      <c r="AN84" s="2">
        <v>0.26700000000000002</v>
      </c>
    </row>
    <row r="85" spans="1:40" ht="15.75" customHeight="1" x14ac:dyDescent="0.25">
      <c r="A85" s="2">
        <v>269</v>
      </c>
      <c r="B85" s="2">
        <v>0.58099999999999996</v>
      </c>
      <c r="C85" s="2">
        <v>0.57999999999999996</v>
      </c>
      <c r="D85" s="2">
        <v>0.56000000000000005</v>
      </c>
      <c r="E85" s="2">
        <v>0.55600000000000005</v>
      </c>
      <c r="F85" s="2">
        <v>0.55800000000000005</v>
      </c>
      <c r="G85" s="2">
        <v>0.55000000000000004</v>
      </c>
      <c r="H85" s="2">
        <v>0.55600000000000005</v>
      </c>
      <c r="I85" s="2">
        <v>0.56000000000000005</v>
      </c>
      <c r="J85" s="2">
        <v>0.56799999999999995</v>
      </c>
      <c r="N85" s="83"/>
      <c r="P85" s="2">
        <v>269</v>
      </c>
      <c r="Q85" s="2">
        <v>0.47399999999999998</v>
      </c>
      <c r="R85" s="2">
        <v>0.437</v>
      </c>
      <c r="S85" s="2">
        <v>0.41799999999999998</v>
      </c>
      <c r="T85" s="2">
        <v>0.41799999999999998</v>
      </c>
      <c r="U85" s="2">
        <v>0.377</v>
      </c>
      <c r="V85" s="2">
        <v>0.33900000000000002</v>
      </c>
      <c r="W85" s="2">
        <v>0.33700000000000002</v>
      </c>
      <c r="X85" s="2">
        <v>0.33600000000000002</v>
      </c>
      <c r="Y85" s="2">
        <v>0.34799999999999998</v>
      </c>
      <c r="AC85" s="83"/>
      <c r="AE85" s="2">
        <v>269</v>
      </c>
      <c r="AF85" s="2">
        <v>0.40699999999999997</v>
      </c>
      <c r="AG85" s="2">
        <v>0.33700000000000002</v>
      </c>
      <c r="AH85" s="2">
        <v>0.29199999999999998</v>
      </c>
      <c r="AI85" s="2">
        <v>0.26300000000000001</v>
      </c>
      <c r="AJ85" s="2">
        <v>0.25</v>
      </c>
      <c r="AK85" s="2">
        <v>0.23699999999999999</v>
      </c>
      <c r="AL85" s="2">
        <v>0.248</v>
      </c>
      <c r="AM85" s="2">
        <v>0.29499999999999998</v>
      </c>
      <c r="AN85" s="2">
        <v>0.26300000000000001</v>
      </c>
    </row>
    <row r="86" spans="1:40" ht="15.75" customHeight="1" x14ac:dyDescent="0.25">
      <c r="A86" s="2">
        <v>270</v>
      </c>
      <c r="B86" s="2">
        <v>0.53500000000000003</v>
      </c>
      <c r="C86" s="2">
        <v>0.53900000000000003</v>
      </c>
      <c r="D86" s="2">
        <v>0.52100000000000002</v>
      </c>
      <c r="E86" s="2">
        <v>0.51900000000000002</v>
      </c>
      <c r="F86" s="2">
        <v>0.52300000000000002</v>
      </c>
      <c r="G86" s="2">
        <v>0.51700000000000002</v>
      </c>
      <c r="H86" s="2">
        <v>0.52500000000000002</v>
      </c>
      <c r="I86" s="2">
        <v>0.53</v>
      </c>
      <c r="J86" s="2">
        <v>0.53900000000000003</v>
      </c>
      <c r="N86" s="83"/>
      <c r="P86" s="2">
        <v>270</v>
      </c>
      <c r="Q86" s="2">
        <v>0.436</v>
      </c>
      <c r="R86" s="2">
        <v>0.40699999999999997</v>
      </c>
      <c r="S86" s="2">
        <v>0.38900000000000001</v>
      </c>
      <c r="T86" s="2">
        <v>0.39</v>
      </c>
      <c r="U86" s="2">
        <v>0.35299999999999998</v>
      </c>
      <c r="V86" s="2">
        <v>0.32100000000000001</v>
      </c>
      <c r="W86" s="2">
        <v>0.31900000000000001</v>
      </c>
      <c r="X86" s="2">
        <v>0.32100000000000001</v>
      </c>
      <c r="Y86" s="2">
        <v>0.33400000000000002</v>
      </c>
      <c r="AC86" s="83"/>
      <c r="AE86" s="2">
        <v>270</v>
      </c>
      <c r="AF86" s="2">
        <v>0.374</v>
      </c>
      <c r="AG86" s="2">
        <v>0.314</v>
      </c>
      <c r="AH86" s="2">
        <v>0.27500000000000002</v>
      </c>
      <c r="AI86" s="2">
        <v>0.248</v>
      </c>
      <c r="AJ86" s="2">
        <v>0.23799999999999999</v>
      </c>
      <c r="AK86" s="2">
        <v>0.22900000000000001</v>
      </c>
      <c r="AL86" s="2">
        <v>0.24099999999999999</v>
      </c>
      <c r="AM86" s="2">
        <v>0.28999999999999998</v>
      </c>
      <c r="AN86" s="2">
        <v>0.25800000000000001</v>
      </c>
    </row>
    <row r="87" spans="1:40" ht="15.75" customHeight="1" x14ac:dyDescent="0.25">
      <c r="A87" s="2">
        <v>271</v>
      </c>
      <c r="B87" s="2">
        <v>0.499</v>
      </c>
      <c r="C87" s="2">
        <v>0.50700000000000001</v>
      </c>
      <c r="D87" s="2">
        <v>0.49099999999999999</v>
      </c>
      <c r="E87" s="2">
        <v>0.49099999999999999</v>
      </c>
      <c r="F87" s="2">
        <v>0.496</v>
      </c>
      <c r="G87" s="2">
        <v>0.49099999999999999</v>
      </c>
      <c r="H87" s="2">
        <v>0.5</v>
      </c>
      <c r="I87" s="2">
        <v>0.50700000000000001</v>
      </c>
      <c r="J87" s="2">
        <v>0.51600000000000001</v>
      </c>
      <c r="N87" s="83"/>
      <c r="P87" s="2">
        <v>271</v>
      </c>
      <c r="Q87" s="2">
        <v>0.40699999999999997</v>
      </c>
      <c r="R87" s="2">
        <v>0.38300000000000001</v>
      </c>
      <c r="S87" s="2">
        <v>0.36799999999999999</v>
      </c>
      <c r="T87" s="2">
        <v>0.36899999999999999</v>
      </c>
      <c r="U87" s="2">
        <v>0.33600000000000002</v>
      </c>
      <c r="V87" s="2">
        <v>0.307</v>
      </c>
      <c r="W87" s="2">
        <v>0.30599999999999999</v>
      </c>
      <c r="X87" s="2">
        <v>0.31</v>
      </c>
      <c r="Y87" s="2">
        <v>0.32300000000000001</v>
      </c>
      <c r="AC87" s="83"/>
      <c r="AE87" s="2">
        <v>271</v>
      </c>
      <c r="AF87" s="2">
        <v>0.34799999999999998</v>
      </c>
      <c r="AG87" s="2">
        <v>0.29599999999999999</v>
      </c>
      <c r="AH87" s="2">
        <v>0.26100000000000001</v>
      </c>
      <c r="AI87" s="2">
        <v>0.23699999999999999</v>
      </c>
      <c r="AJ87" s="2">
        <v>0.22900000000000001</v>
      </c>
      <c r="AK87" s="2">
        <v>0.222</v>
      </c>
      <c r="AL87" s="2">
        <v>0.23699999999999999</v>
      </c>
      <c r="AM87" s="2">
        <v>0.28699999999999998</v>
      </c>
      <c r="AN87" s="2">
        <v>0.254</v>
      </c>
    </row>
    <row r="88" spans="1:40" ht="15.75" customHeight="1" x14ac:dyDescent="0.25">
      <c r="A88" s="2">
        <v>272</v>
      </c>
      <c r="B88" s="2">
        <v>0.49099999999999999</v>
      </c>
      <c r="C88" s="2">
        <v>0.5</v>
      </c>
      <c r="D88" s="2">
        <v>0.48499999999999999</v>
      </c>
      <c r="E88" s="2">
        <v>0.48599999999999999</v>
      </c>
      <c r="F88" s="2">
        <v>0.49</v>
      </c>
      <c r="G88" s="2">
        <v>0.48599999999999999</v>
      </c>
      <c r="H88" s="2">
        <v>0.495</v>
      </c>
      <c r="I88" s="2">
        <v>0.502</v>
      </c>
      <c r="J88" s="2">
        <v>0.51100000000000001</v>
      </c>
      <c r="N88" s="83"/>
      <c r="P88" s="2">
        <v>272</v>
      </c>
      <c r="Q88" s="2">
        <v>0.4</v>
      </c>
      <c r="R88" s="2">
        <v>0.378</v>
      </c>
      <c r="S88" s="2">
        <v>0.36399999999999999</v>
      </c>
      <c r="T88" s="2">
        <v>0.36599999999999999</v>
      </c>
      <c r="U88" s="2">
        <v>0.33200000000000002</v>
      </c>
      <c r="V88" s="2">
        <v>0.30399999999999999</v>
      </c>
      <c r="W88" s="2">
        <v>0.30399999999999999</v>
      </c>
      <c r="X88" s="2">
        <v>0.308</v>
      </c>
      <c r="Y88" s="2">
        <v>0.32100000000000001</v>
      </c>
      <c r="AC88" s="83"/>
      <c r="AE88" s="2">
        <v>272</v>
      </c>
      <c r="AF88" s="2">
        <v>0.34300000000000003</v>
      </c>
      <c r="AG88" s="2">
        <v>0.29299999999999998</v>
      </c>
      <c r="AH88" s="2">
        <v>0.25900000000000001</v>
      </c>
      <c r="AI88" s="2">
        <v>0.23599999999999999</v>
      </c>
      <c r="AJ88" s="2">
        <v>0.22800000000000001</v>
      </c>
      <c r="AK88" s="2">
        <v>0.221</v>
      </c>
      <c r="AL88" s="2">
        <v>0.23599999999999999</v>
      </c>
      <c r="AM88" s="2">
        <v>0.28599999999999998</v>
      </c>
      <c r="AN88" s="2">
        <v>0.254</v>
      </c>
    </row>
    <row r="89" spans="1:40" ht="15.75" customHeight="1" x14ac:dyDescent="0.25">
      <c r="A89" s="2">
        <v>273</v>
      </c>
      <c r="B89" s="2">
        <v>0.50600000000000001</v>
      </c>
      <c r="C89" s="2">
        <v>0.51300000000000001</v>
      </c>
      <c r="D89" s="2">
        <v>0.498</v>
      </c>
      <c r="E89" s="2">
        <v>0.498</v>
      </c>
      <c r="F89" s="2">
        <v>0.501</v>
      </c>
      <c r="G89" s="2">
        <v>0.497</v>
      </c>
      <c r="H89" s="2">
        <v>0.50600000000000001</v>
      </c>
      <c r="I89" s="2">
        <v>0.51200000000000001</v>
      </c>
      <c r="J89" s="2">
        <v>0.52</v>
      </c>
      <c r="N89" s="83"/>
      <c r="P89" s="2">
        <v>273</v>
      </c>
      <c r="Q89" s="2">
        <v>0.41299999999999998</v>
      </c>
      <c r="R89" s="2">
        <v>0.38900000000000001</v>
      </c>
      <c r="S89" s="2">
        <v>0.374</v>
      </c>
      <c r="T89" s="2">
        <v>0.376</v>
      </c>
      <c r="U89" s="2">
        <v>0.34100000000000003</v>
      </c>
      <c r="V89" s="2">
        <v>0.311</v>
      </c>
      <c r="W89" s="2">
        <v>0.311</v>
      </c>
      <c r="X89" s="2">
        <v>0.314</v>
      </c>
      <c r="Y89" s="2">
        <v>0.32600000000000001</v>
      </c>
      <c r="AC89" s="83"/>
      <c r="AE89" s="2">
        <v>273</v>
      </c>
      <c r="AF89" s="2">
        <v>0.35399999999999998</v>
      </c>
      <c r="AG89" s="2">
        <v>0.30199999999999999</v>
      </c>
      <c r="AH89" s="2">
        <v>0.26500000000000001</v>
      </c>
      <c r="AI89" s="2">
        <v>0.24199999999999999</v>
      </c>
      <c r="AJ89" s="2">
        <v>0.23300000000000001</v>
      </c>
      <c r="AK89" s="2">
        <v>0.22500000000000001</v>
      </c>
      <c r="AL89" s="2">
        <v>0.24</v>
      </c>
      <c r="AM89" s="2">
        <v>0.28899999999999998</v>
      </c>
      <c r="AN89" s="2">
        <v>0.25700000000000001</v>
      </c>
    </row>
    <row r="90" spans="1:40" ht="15.75" customHeight="1" x14ac:dyDescent="0.25">
      <c r="A90" s="2">
        <v>274</v>
      </c>
      <c r="B90" s="2">
        <v>0.52600000000000002</v>
      </c>
      <c r="C90" s="2">
        <v>0.53200000000000003</v>
      </c>
      <c r="D90" s="2">
        <v>0.51500000000000001</v>
      </c>
      <c r="E90" s="2">
        <v>0.51500000000000001</v>
      </c>
      <c r="F90" s="2">
        <v>0.51700000000000002</v>
      </c>
      <c r="G90" s="2">
        <v>0.51200000000000001</v>
      </c>
      <c r="H90" s="2">
        <v>0.52</v>
      </c>
      <c r="I90" s="2">
        <v>0.52600000000000002</v>
      </c>
      <c r="J90" s="2">
        <v>0.53400000000000003</v>
      </c>
      <c r="N90" s="83"/>
      <c r="P90" s="2">
        <v>274</v>
      </c>
      <c r="Q90" s="2">
        <v>0.43</v>
      </c>
      <c r="R90" s="2">
        <v>0.40300000000000002</v>
      </c>
      <c r="S90" s="2">
        <v>0.38700000000000001</v>
      </c>
      <c r="T90" s="2">
        <v>0.38900000000000001</v>
      </c>
      <c r="U90" s="2">
        <v>0.35299999999999998</v>
      </c>
      <c r="V90" s="2">
        <v>0.32100000000000001</v>
      </c>
      <c r="W90" s="2">
        <v>0.32</v>
      </c>
      <c r="X90" s="2">
        <v>0.32200000000000001</v>
      </c>
      <c r="Y90" s="2">
        <v>0.33300000000000002</v>
      </c>
      <c r="AC90" s="83"/>
      <c r="AE90" s="2">
        <v>274</v>
      </c>
      <c r="AF90" s="2">
        <v>0.36899999999999999</v>
      </c>
      <c r="AG90" s="2">
        <v>0.313</v>
      </c>
      <c r="AH90" s="2">
        <v>0.27400000000000002</v>
      </c>
      <c r="AI90" s="2">
        <v>0.249</v>
      </c>
      <c r="AJ90" s="2">
        <v>0.23899999999999999</v>
      </c>
      <c r="AK90" s="2">
        <v>0.23</v>
      </c>
      <c r="AL90" s="2">
        <v>0.24399999999999999</v>
      </c>
      <c r="AM90" s="2">
        <v>0.29199999999999998</v>
      </c>
      <c r="AN90" s="2">
        <v>0.26</v>
      </c>
    </row>
    <row r="91" spans="1:40" ht="15.75" customHeight="1" x14ac:dyDescent="0.25">
      <c r="A91" s="2">
        <v>275</v>
      </c>
      <c r="B91" s="2">
        <v>0.54300000000000004</v>
      </c>
      <c r="C91" s="2">
        <v>0.54800000000000004</v>
      </c>
      <c r="D91" s="2">
        <v>0.53</v>
      </c>
      <c r="E91" s="2">
        <v>0.52900000000000003</v>
      </c>
      <c r="F91" s="2">
        <v>0.53100000000000003</v>
      </c>
      <c r="G91" s="2">
        <v>0.52500000000000002</v>
      </c>
      <c r="H91" s="2">
        <v>0.53300000000000003</v>
      </c>
      <c r="I91" s="2">
        <v>0.53800000000000003</v>
      </c>
      <c r="J91" s="2">
        <v>0.54600000000000004</v>
      </c>
      <c r="N91" s="83"/>
      <c r="P91" s="2">
        <v>275</v>
      </c>
      <c r="Q91" s="2">
        <v>0.44500000000000001</v>
      </c>
      <c r="R91" s="2">
        <v>0.41499999999999998</v>
      </c>
      <c r="S91" s="2">
        <v>0.39800000000000002</v>
      </c>
      <c r="T91" s="2">
        <v>0.4</v>
      </c>
      <c r="U91" s="2">
        <v>0.36199999999999999</v>
      </c>
      <c r="V91" s="2">
        <v>0.32900000000000001</v>
      </c>
      <c r="W91" s="2">
        <v>0.32800000000000001</v>
      </c>
      <c r="X91" s="2">
        <v>0.32900000000000001</v>
      </c>
      <c r="Y91" s="2">
        <v>0.34</v>
      </c>
      <c r="AC91" s="83"/>
      <c r="AE91" s="2">
        <v>275</v>
      </c>
      <c r="AF91" s="2">
        <v>0.38200000000000001</v>
      </c>
      <c r="AG91" s="2">
        <v>0.32200000000000001</v>
      </c>
      <c r="AH91" s="2">
        <v>0.28100000000000003</v>
      </c>
      <c r="AI91" s="2">
        <v>0.255</v>
      </c>
      <c r="AJ91" s="2">
        <v>0.245</v>
      </c>
      <c r="AK91" s="2">
        <v>0.23499999999999999</v>
      </c>
      <c r="AL91" s="2">
        <v>0.247</v>
      </c>
      <c r="AM91" s="2">
        <v>0.29399999999999998</v>
      </c>
      <c r="AN91" s="2">
        <v>0.26300000000000001</v>
      </c>
    </row>
    <row r="92" spans="1:40" ht="15.75" customHeight="1" x14ac:dyDescent="0.25">
      <c r="A92" s="2">
        <v>276</v>
      </c>
      <c r="B92" s="2">
        <v>0.55300000000000005</v>
      </c>
      <c r="C92" s="2">
        <v>0.55600000000000005</v>
      </c>
      <c r="D92" s="2">
        <v>0.53700000000000003</v>
      </c>
      <c r="E92" s="2">
        <v>0.53600000000000003</v>
      </c>
      <c r="F92" s="2">
        <v>0.53900000000000003</v>
      </c>
      <c r="G92" s="2">
        <v>0.53200000000000003</v>
      </c>
      <c r="H92" s="2">
        <v>0.53900000000000003</v>
      </c>
      <c r="I92" s="2">
        <v>0.54400000000000004</v>
      </c>
      <c r="J92" s="2">
        <v>0.55200000000000005</v>
      </c>
      <c r="N92" s="83"/>
      <c r="P92" s="2">
        <v>276</v>
      </c>
      <c r="Q92" s="2">
        <v>0.45200000000000001</v>
      </c>
      <c r="R92" s="2">
        <v>0.42199999999999999</v>
      </c>
      <c r="S92" s="2">
        <v>0.40400000000000003</v>
      </c>
      <c r="T92" s="2">
        <v>0.40600000000000003</v>
      </c>
      <c r="U92" s="2">
        <v>0.36799999999999999</v>
      </c>
      <c r="V92" s="2">
        <v>0.33300000000000002</v>
      </c>
      <c r="W92" s="2">
        <v>0.33200000000000002</v>
      </c>
      <c r="X92" s="2">
        <v>0.33200000000000002</v>
      </c>
      <c r="Y92" s="2">
        <v>0.34300000000000003</v>
      </c>
      <c r="AC92" s="83"/>
      <c r="AE92" s="2">
        <v>276</v>
      </c>
      <c r="AF92" s="2">
        <v>0.38800000000000001</v>
      </c>
      <c r="AG92" s="2">
        <v>0.32700000000000001</v>
      </c>
      <c r="AH92" s="2">
        <v>0.28599999999999998</v>
      </c>
      <c r="AI92" s="2">
        <v>0.25900000000000001</v>
      </c>
      <c r="AJ92" s="2">
        <v>0.248</v>
      </c>
      <c r="AK92" s="2">
        <v>0.23699999999999999</v>
      </c>
      <c r="AL92" s="2">
        <v>0.249</v>
      </c>
      <c r="AM92" s="2">
        <v>0.29599999999999999</v>
      </c>
      <c r="AN92" s="2">
        <v>0.26400000000000001</v>
      </c>
    </row>
    <row r="93" spans="1:40" ht="15.75" customHeight="1" x14ac:dyDescent="0.25">
      <c r="A93" s="2">
        <v>277</v>
      </c>
      <c r="B93" s="2">
        <v>0.53600000000000003</v>
      </c>
      <c r="C93" s="2">
        <v>0.54100000000000004</v>
      </c>
      <c r="D93" s="2">
        <v>0.52300000000000002</v>
      </c>
      <c r="E93" s="2">
        <v>0.52300000000000002</v>
      </c>
      <c r="F93" s="2">
        <v>0.52600000000000002</v>
      </c>
      <c r="G93" s="2">
        <v>0.51900000000000002</v>
      </c>
      <c r="H93" s="2">
        <v>0.52800000000000002</v>
      </c>
      <c r="I93" s="2">
        <v>0.53300000000000003</v>
      </c>
      <c r="J93" s="2">
        <v>0.54200000000000004</v>
      </c>
      <c r="N93" s="83"/>
      <c r="P93" s="2">
        <v>277</v>
      </c>
      <c r="Q93" s="2">
        <v>0.438</v>
      </c>
      <c r="R93" s="2">
        <v>0.41099999999999998</v>
      </c>
      <c r="S93" s="2">
        <v>0.39400000000000002</v>
      </c>
      <c r="T93" s="2">
        <v>0.39600000000000002</v>
      </c>
      <c r="U93" s="2">
        <v>0.35899999999999999</v>
      </c>
      <c r="V93" s="2">
        <v>0.32600000000000001</v>
      </c>
      <c r="W93" s="2">
        <v>0.32600000000000001</v>
      </c>
      <c r="X93" s="2">
        <v>0.32700000000000001</v>
      </c>
      <c r="Y93" s="2">
        <v>0.33800000000000002</v>
      </c>
      <c r="AC93" s="83"/>
      <c r="AE93" s="2">
        <v>277</v>
      </c>
      <c r="AF93" s="2">
        <v>0.376</v>
      </c>
      <c r="AG93" s="2">
        <v>0.318</v>
      </c>
      <c r="AH93" s="2">
        <v>0.27900000000000003</v>
      </c>
      <c r="AI93" s="2">
        <v>0.253</v>
      </c>
      <c r="AJ93" s="2">
        <v>0.24299999999999999</v>
      </c>
      <c r="AK93" s="2">
        <v>0.23400000000000001</v>
      </c>
      <c r="AL93" s="2">
        <v>0.246</v>
      </c>
      <c r="AM93" s="2">
        <v>0.29399999999999998</v>
      </c>
      <c r="AN93" s="2">
        <v>0.26200000000000001</v>
      </c>
    </row>
    <row r="94" spans="1:40" ht="15.75" customHeight="1" x14ac:dyDescent="0.25">
      <c r="A94" s="2">
        <v>278</v>
      </c>
      <c r="B94" s="2">
        <v>0.48899999999999999</v>
      </c>
      <c r="C94" s="2">
        <v>0.5</v>
      </c>
      <c r="D94" s="2">
        <v>0.48499999999999999</v>
      </c>
      <c r="E94" s="2">
        <v>0.48699999999999999</v>
      </c>
      <c r="F94" s="2">
        <v>0.49</v>
      </c>
      <c r="G94" s="2">
        <v>0.48599999999999999</v>
      </c>
      <c r="H94" s="2">
        <v>0.496</v>
      </c>
      <c r="I94" s="2">
        <v>0.502</v>
      </c>
      <c r="J94" s="2">
        <v>0.51300000000000001</v>
      </c>
      <c r="N94" s="83"/>
      <c r="P94" s="2">
        <v>278</v>
      </c>
      <c r="Q94" s="2">
        <v>0.39900000000000002</v>
      </c>
      <c r="R94" s="2">
        <v>0.38</v>
      </c>
      <c r="S94" s="2">
        <v>0.36499999999999999</v>
      </c>
      <c r="T94" s="2">
        <v>0.36799999999999999</v>
      </c>
      <c r="U94" s="2">
        <v>0.33400000000000002</v>
      </c>
      <c r="V94" s="2">
        <v>0.307</v>
      </c>
      <c r="W94" s="2">
        <v>0.308</v>
      </c>
      <c r="X94" s="2">
        <v>0.311</v>
      </c>
      <c r="Y94" s="2">
        <v>0.32400000000000001</v>
      </c>
      <c r="AC94" s="83"/>
      <c r="AE94" s="2">
        <v>278</v>
      </c>
      <c r="AF94" s="2">
        <v>0.34300000000000003</v>
      </c>
      <c r="AG94" s="2">
        <v>0.29499999999999998</v>
      </c>
      <c r="AH94" s="2">
        <v>0.26</v>
      </c>
      <c r="AI94" s="2">
        <v>0.23799999999999999</v>
      </c>
      <c r="AJ94" s="2">
        <v>0.23</v>
      </c>
      <c r="AK94" s="2">
        <v>0.224</v>
      </c>
      <c r="AL94" s="2">
        <v>0.23899999999999999</v>
      </c>
      <c r="AM94" s="2">
        <v>0.28899999999999998</v>
      </c>
      <c r="AN94" s="2">
        <v>0.25600000000000001</v>
      </c>
    </row>
    <row r="95" spans="1:40" ht="15.75" customHeight="1" x14ac:dyDescent="0.25">
      <c r="A95" s="2">
        <v>279</v>
      </c>
      <c r="B95" s="2">
        <v>0.438</v>
      </c>
      <c r="C95" s="2">
        <v>0.45300000000000001</v>
      </c>
      <c r="D95" s="2">
        <v>0.441</v>
      </c>
      <c r="E95" s="2">
        <v>0.44500000000000001</v>
      </c>
      <c r="F95" s="2">
        <v>0.44900000000000001</v>
      </c>
      <c r="G95" s="2">
        <v>0.44800000000000001</v>
      </c>
      <c r="H95" s="2">
        <v>0.46</v>
      </c>
      <c r="I95" s="2">
        <v>0.46800000000000003</v>
      </c>
      <c r="J95" s="2">
        <v>0.48</v>
      </c>
      <c r="N95" s="83"/>
      <c r="P95" s="2">
        <v>279</v>
      </c>
      <c r="Q95" s="2">
        <v>0.35699999999999998</v>
      </c>
      <c r="R95" s="2">
        <v>0.34499999999999997</v>
      </c>
      <c r="S95" s="2">
        <v>0.33300000000000002</v>
      </c>
      <c r="T95" s="2">
        <v>0.33600000000000002</v>
      </c>
      <c r="U95" s="2">
        <v>0.308</v>
      </c>
      <c r="V95" s="2">
        <v>0.28499999999999998</v>
      </c>
      <c r="W95" s="2">
        <v>0.28699999999999998</v>
      </c>
      <c r="X95" s="2">
        <v>0.29299999999999998</v>
      </c>
      <c r="Y95" s="2">
        <v>0.307</v>
      </c>
      <c r="AC95" s="83"/>
      <c r="AE95" s="2">
        <v>279</v>
      </c>
      <c r="AF95" s="2">
        <v>0.30599999999999999</v>
      </c>
      <c r="AG95" s="2">
        <v>0.26800000000000002</v>
      </c>
      <c r="AH95" s="2">
        <v>0.24</v>
      </c>
      <c r="AI95" s="2">
        <v>0.221</v>
      </c>
      <c r="AJ95" s="2">
        <v>0.216</v>
      </c>
      <c r="AK95" s="2">
        <v>0.214</v>
      </c>
      <c r="AL95" s="2">
        <v>0.23100000000000001</v>
      </c>
      <c r="AM95" s="2">
        <v>0.28199999999999997</v>
      </c>
      <c r="AN95" s="2">
        <v>0.249</v>
      </c>
    </row>
    <row r="96" spans="1:40" ht="15.75" customHeight="1" x14ac:dyDescent="0.25">
      <c r="A96" s="2">
        <v>280</v>
      </c>
      <c r="B96" s="2">
        <v>0.40200000000000002</v>
      </c>
      <c r="C96" s="2">
        <v>0.42099999999999999</v>
      </c>
      <c r="D96" s="2">
        <v>0.41099999999999998</v>
      </c>
      <c r="E96" s="2">
        <v>0.41599999999999998</v>
      </c>
      <c r="F96" s="2">
        <v>0.42199999999999999</v>
      </c>
      <c r="G96" s="2">
        <v>0.42199999999999999</v>
      </c>
      <c r="H96" s="2">
        <v>0.435</v>
      </c>
      <c r="I96" s="2">
        <v>0.44400000000000001</v>
      </c>
      <c r="J96" s="2">
        <v>0.45500000000000002</v>
      </c>
      <c r="N96" s="83"/>
      <c r="P96" s="2">
        <v>280</v>
      </c>
      <c r="Q96" s="2">
        <v>0.32700000000000001</v>
      </c>
      <c r="R96" s="2">
        <v>0.32100000000000001</v>
      </c>
      <c r="S96" s="2">
        <v>0.31</v>
      </c>
      <c r="T96" s="2">
        <v>0.314</v>
      </c>
      <c r="U96" s="2">
        <v>0.28899999999999998</v>
      </c>
      <c r="V96" s="2">
        <v>0.27</v>
      </c>
      <c r="W96" s="2">
        <v>0.27300000000000002</v>
      </c>
      <c r="X96" s="2">
        <v>0.28100000000000003</v>
      </c>
      <c r="Y96" s="2">
        <v>0.29499999999999998</v>
      </c>
      <c r="AC96" s="83"/>
      <c r="AE96" s="2">
        <v>280</v>
      </c>
      <c r="AF96" s="2">
        <v>0.28100000000000003</v>
      </c>
      <c r="AG96" s="2">
        <v>0.25</v>
      </c>
      <c r="AH96" s="2">
        <v>0.22500000000000001</v>
      </c>
      <c r="AI96" s="2">
        <v>0.20899999999999999</v>
      </c>
      <c r="AJ96" s="2">
        <v>0.20599999999999999</v>
      </c>
      <c r="AK96" s="2">
        <v>0.20599999999999999</v>
      </c>
      <c r="AL96" s="2">
        <v>0.22500000000000001</v>
      </c>
      <c r="AM96" s="2">
        <v>0.27700000000000002</v>
      </c>
      <c r="AN96" s="2">
        <v>0.24399999999999999</v>
      </c>
    </row>
    <row r="97" spans="1:40" ht="15.75" customHeight="1" x14ac:dyDescent="0.25">
      <c r="A97" s="2">
        <v>281</v>
      </c>
      <c r="B97" s="2">
        <v>0.39600000000000002</v>
      </c>
      <c r="C97" s="2">
        <v>0.41499999999999998</v>
      </c>
      <c r="D97" s="2">
        <v>0.40500000000000003</v>
      </c>
      <c r="E97" s="2">
        <v>0.41099999999999998</v>
      </c>
      <c r="F97" s="2">
        <v>0.41599999999999998</v>
      </c>
      <c r="G97" s="2">
        <v>0.41699999999999998</v>
      </c>
      <c r="H97" s="2">
        <v>0.43</v>
      </c>
      <c r="I97" s="2">
        <v>0.439</v>
      </c>
      <c r="J97" s="2">
        <v>0.45</v>
      </c>
      <c r="N97" s="83"/>
      <c r="P97" s="2">
        <v>281</v>
      </c>
      <c r="Q97" s="2">
        <v>0.32100000000000001</v>
      </c>
      <c r="R97" s="2">
        <v>0.316</v>
      </c>
      <c r="S97" s="2">
        <v>0.30599999999999999</v>
      </c>
      <c r="T97" s="2">
        <v>0.31</v>
      </c>
      <c r="U97" s="2">
        <v>0.28599999999999998</v>
      </c>
      <c r="V97" s="2">
        <v>0.26700000000000002</v>
      </c>
      <c r="W97" s="2">
        <v>0.27</v>
      </c>
      <c r="X97" s="2">
        <v>0.27800000000000002</v>
      </c>
      <c r="Y97" s="2">
        <v>0.29199999999999998</v>
      </c>
      <c r="AC97" s="83"/>
      <c r="AE97" s="2">
        <v>281</v>
      </c>
      <c r="AF97" s="2">
        <v>0.27600000000000002</v>
      </c>
      <c r="AG97" s="2">
        <v>0.247</v>
      </c>
      <c r="AH97" s="2">
        <v>0.222</v>
      </c>
      <c r="AI97" s="2">
        <v>0.20699999999999999</v>
      </c>
      <c r="AJ97" s="2">
        <v>0.20300000000000001</v>
      </c>
      <c r="AK97" s="2">
        <v>0.20399999999999999</v>
      </c>
      <c r="AL97" s="2">
        <v>0.224</v>
      </c>
      <c r="AM97" s="2">
        <v>0.27600000000000002</v>
      </c>
      <c r="AN97" s="2">
        <v>0.24299999999999999</v>
      </c>
    </row>
    <row r="98" spans="1:40" ht="15.75" customHeight="1" x14ac:dyDescent="0.25">
      <c r="A98" s="2">
        <v>282</v>
      </c>
      <c r="B98" s="2">
        <v>0.40799999999999997</v>
      </c>
      <c r="C98" s="2">
        <v>0.42599999999999999</v>
      </c>
      <c r="D98" s="2">
        <v>0.41499999999999998</v>
      </c>
      <c r="E98" s="2">
        <v>0.42</v>
      </c>
      <c r="F98" s="2">
        <v>0.42499999999999999</v>
      </c>
      <c r="G98" s="2">
        <v>0.42499999999999999</v>
      </c>
      <c r="H98" s="2">
        <v>0.438</v>
      </c>
      <c r="I98" s="2">
        <v>0.44600000000000001</v>
      </c>
      <c r="J98" s="2">
        <v>0.45700000000000002</v>
      </c>
      <c r="N98" s="83"/>
      <c r="P98" s="2">
        <v>282</v>
      </c>
      <c r="Q98" s="2">
        <v>0.33200000000000002</v>
      </c>
      <c r="R98" s="2">
        <v>0.32500000000000001</v>
      </c>
      <c r="S98" s="2">
        <v>0.313</v>
      </c>
      <c r="T98" s="2">
        <v>0.318</v>
      </c>
      <c r="U98" s="2">
        <v>0.29199999999999998</v>
      </c>
      <c r="V98" s="2">
        <v>0.27200000000000002</v>
      </c>
      <c r="W98" s="2">
        <v>0.27500000000000002</v>
      </c>
      <c r="X98" s="2">
        <v>0.28199999999999997</v>
      </c>
      <c r="Y98" s="2">
        <v>0.29599999999999999</v>
      </c>
      <c r="AC98" s="83"/>
      <c r="AE98" s="2">
        <v>282</v>
      </c>
      <c r="AF98" s="2">
        <v>0.28599999999999998</v>
      </c>
      <c r="AG98" s="2">
        <v>0.253</v>
      </c>
      <c r="AH98" s="2">
        <v>0.22700000000000001</v>
      </c>
      <c r="AI98" s="2">
        <v>0.21099999999999999</v>
      </c>
      <c r="AJ98" s="2">
        <v>0.20599999999999999</v>
      </c>
      <c r="AK98" s="2">
        <v>0.20599999999999999</v>
      </c>
      <c r="AL98" s="2">
        <v>0.22500000000000001</v>
      </c>
      <c r="AM98" s="2">
        <v>0.27600000000000002</v>
      </c>
      <c r="AN98" s="2">
        <v>0.24299999999999999</v>
      </c>
    </row>
    <row r="99" spans="1:40" ht="15.75" customHeight="1" x14ac:dyDescent="0.25">
      <c r="A99" s="2">
        <v>283</v>
      </c>
      <c r="B99" s="2">
        <v>0.41799999999999998</v>
      </c>
      <c r="C99" s="2">
        <v>0.434</v>
      </c>
      <c r="D99" s="2">
        <v>0.42299999999999999</v>
      </c>
      <c r="E99" s="2">
        <v>0.42799999999999999</v>
      </c>
      <c r="F99" s="2">
        <v>0.432</v>
      </c>
      <c r="G99" s="2">
        <v>0.43099999999999999</v>
      </c>
      <c r="H99" s="2">
        <v>0.44400000000000001</v>
      </c>
      <c r="I99" s="2">
        <v>0.45100000000000001</v>
      </c>
      <c r="J99" s="2">
        <v>0.46200000000000002</v>
      </c>
      <c r="N99" s="83"/>
      <c r="P99" s="2">
        <v>283</v>
      </c>
      <c r="Q99" s="2">
        <v>0.34</v>
      </c>
      <c r="R99" s="2">
        <v>0.33100000000000002</v>
      </c>
      <c r="S99" s="2">
        <v>0.31900000000000001</v>
      </c>
      <c r="T99" s="2">
        <v>0.32300000000000001</v>
      </c>
      <c r="U99" s="2">
        <v>0.29699999999999999</v>
      </c>
      <c r="V99" s="2">
        <v>0.27600000000000002</v>
      </c>
      <c r="W99" s="2">
        <v>0.27800000000000002</v>
      </c>
      <c r="X99" s="2">
        <v>0.28399999999999997</v>
      </c>
      <c r="Y99" s="2">
        <v>0.29799999999999999</v>
      </c>
      <c r="AC99" s="83"/>
      <c r="AE99" s="2">
        <v>283</v>
      </c>
      <c r="AF99" s="2">
        <v>0.29299999999999998</v>
      </c>
      <c r="AG99" s="2">
        <v>0.25800000000000001</v>
      </c>
      <c r="AH99" s="2">
        <v>0.23100000000000001</v>
      </c>
      <c r="AI99" s="2">
        <v>0.214</v>
      </c>
      <c r="AJ99" s="2">
        <v>0.20899999999999999</v>
      </c>
      <c r="AK99" s="2">
        <v>0.20799999999999999</v>
      </c>
      <c r="AL99" s="2">
        <v>0.22600000000000001</v>
      </c>
      <c r="AM99" s="2">
        <v>0.27600000000000002</v>
      </c>
      <c r="AN99" s="2">
        <v>0.24399999999999999</v>
      </c>
    </row>
    <row r="100" spans="1:40" ht="15.75" customHeight="1" x14ac:dyDescent="0.25">
      <c r="A100" s="2">
        <v>284</v>
      </c>
      <c r="B100" s="2">
        <v>0.40200000000000002</v>
      </c>
      <c r="C100" s="2">
        <v>0.41899999999999998</v>
      </c>
      <c r="D100" s="2">
        <v>0.40899999999999997</v>
      </c>
      <c r="E100" s="2">
        <v>0.41399999999999998</v>
      </c>
      <c r="F100" s="2">
        <v>0.41799999999999998</v>
      </c>
      <c r="G100" s="2">
        <v>0.41799999999999998</v>
      </c>
      <c r="H100" s="2">
        <v>0.432</v>
      </c>
      <c r="I100" s="2">
        <v>0.44</v>
      </c>
      <c r="J100" s="2">
        <v>0.45100000000000001</v>
      </c>
      <c r="N100" s="83"/>
      <c r="P100" s="2">
        <v>284</v>
      </c>
      <c r="Q100" s="2">
        <v>0.32700000000000001</v>
      </c>
      <c r="R100" s="2">
        <v>0.32</v>
      </c>
      <c r="S100" s="2">
        <v>0.309</v>
      </c>
      <c r="T100" s="2">
        <v>0.313</v>
      </c>
      <c r="U100" s="2">
        <v>0.28799999999999998</v>
      </c>
      <c r="V100" s="2">
        <v>0.26800000000000002</v>
      </c>
      <c r="W100" s="2">
        <v>0.27100000000000002</v>
      </c>
      <c r="X100" s="2">
        <v>0.27800000000000002</v>
      </c>
      <c r="Y100" s="2">
        <v>0.29199999999999998</v>
      </c>
      <c r="AC100" s="83"/>
      <c r="AE100" s="2">
        <v>284</v>
      </c>
      <c r="AF100" s="2">
        <v>0.28199999999999997</v>
      </c>
      <c r="AG100" s="2">
        <v>0.25</v>
      </c>
      <c r="AH100" s="2">
        <v>0.224</v>
      </c>
      <c r="AI100" s="2">
        <v>0.20699999999999999</v>
      </c>
      <c r="AJ100" s="2">
        <v>0.20399999999999999</v>
      </c>
      <c r="AK100" s="2">
        <v>0.20399999999999999</v>
      </c>
      <c r="AL100" s="2">
        <v>0.223</v>
      </c>
      <c r="AM100" s="2">
        <v>0.27300000000000002</v>
      </c>
      <c r="AN100" s="2">
        <v>0.24099999999999999</v>
      </c>
    </row>
    <row r="101" spans="1:40" ht="15.75" customHeight="1" x14ac:dyDescent="0.25">
      <c r="A101" s="2">
        <v>285</v>
      </c>
      <c r="B101" s="2">
        <v>0.35899999999999999</v>
      </c>
      <c r="C101" s="2">
        <v>0.38</v>
      </c>
      <c r="D101" s="2">
        <v>0.372</v>
      </c>
      <c r="E101" s="2">
        <v>0.379</v>
      </c>
      <c r="F101" s="2">
        <v>0.38400000000000001</v>
      </c>
      <c r="G101" s="2">
        <v>0.38600000000000001</v>
      </c>
      <c r="H101" s="2">
        <v>0.40100000000000002</v>
      </c>
      <c r="I101" s="2">
        <v>0.41</v>
      </c>
      <c r="J101" s="2">
        <v>0.42299999999999999</v>
      </c>
      <c r="N101" s="83"/>
      <c r="P101" s="2">
        <v>285</v>
      </c>
      <c r="Q101" s="2">
        <v>0.29099999999999998</v>
      </c>
      <c r="R101" s="2">
        <v>0.28999999999999998</v>
      </c>
      <c r="S101" s="2">
        <v>0.28100000000000003</v>
      </c>
      <c r="T101" s="2">
        <v>0.28499999999999998</v>
      </c>
      <c r="U101" s="2">
        <v>0.26400000000000001</v>
      </c>
      <c r="V101" s="2">
        <v>0.249</v>
      </c>
      <c r="W101" s="2">
        <v>0.253</v>
      </c>
      <c r="X101" s="2">
        <v>0.26200000000000001</v>
      </c>
      <c r="Y101" s="2">
        <v>0.27700000000000002</v>
      </c>
      <c r="AC101" s="83"/>
      <c r="AE101" s="2">
        <v>285</v>
      </c>
      <c r="AF101" s="2">
        <v>0.251</v>
      </c>
      <c r="AG101" s="2">
        <v>0.22700000000000001</v>
      </c>
      <c r="AH101" s="2">
        <v>0.20599999999999999</v>
      </c>
      <c r="AI101" s="2">
        <v>0.192</v>
      </c>
      <c r="AJ101" s="2">
        <v>0.191</v>
      </c>
      <c r="AK101" s="2">
        <v>0.19400000000000001</v>
      </c>
      <c r="AL101" s="2">
        <v>0.214</v>
      </c>
      <c r="AM101" s="2">
        <v>0.26700000000000002</v>
      </c>
      <c r="AN101" s="2">
        <v>0.23300000000000001</v>
      </c>
    </row>
    <row r="102" spans="1:40" ht="15.75" customHeight="1" x14ac:dyDescent="0.25">
      <c r="A102" s="2">
        <v>286</v>
      </c>
      <c r="B102" s="2">
        <v>0.311</v>
      </c>
      <c r="C102" s="2">
        <v>0.33600000000000002</v>
      </c>
      <c r="D102" s="2">
        <v>0.33100000000000002</v>
      </c>
      <c r="E102" s="2">
        <v>0.33900000000000002</v>
      </c>
      <c r="F102" s="2">
        <v>0.34599999999999997</v>
      </c>
      <c r="G102" s="2">
        <v>0.35</v>
      </c>
      <c r="H102" s="2">
        <v>0.36699999999999999</v>
      </c>
      <c r="I102" s="2">
        <v>0.377</v>
      </c>
      <c r="J102" s="2">
        <v>0.39100000000000001</v>
      </c>
      <c r="N102" s="83"/>
      <c r="P102" s="2">
        <v>286</v>
      </c>
      <c r="Q102" s="2">
        <v>0.251</v>
      </c>
      <c r="R102" s="2">
        <v>0.25700000000000001</v>
      </c>
      <c r="S102" s="2">
        <v>0.25</v>
      </c>
      <c r="T102" s="2">
        <v>0.255</v>
      </c>
      <c r="U102" s="2">
        <v>0.23799999999999999</v>
      </c>
      <c r="V102" s="2">
        <v>0.22800000000000001</v>
      </c>
      <c r="W102" s="2">
        <v>0.23200000000000001</v>
      </c>
      <c r="X102" s="2">
        <v>0.24399999999999999</v>
      </c>
      <c r="Y102" s="2">
        <v>0.26</v>
      </c>
      <c r="AC102" s="83"/>
      <c r="AE102" s="2">
        <v>286</v>
      </c>
      <c r="AF102" s="2">
        <v>0.216</v>
      </c>
      <c r="AG102" s="2">
        <v>0.20200000000000001</v>
      </c>
      <c r="AH102" s="2">
        <v>0.185</v>
      </c>
      <c r="AI102" s="2">
        <v>0.17499999999999999</v>
      </c>
      <c r="AJ102" s="2">
        <v>0.17699999999999999</v>
      </c>
      <c r="AK102" s="2">
        <v>0.182</v>
      </c>
      <c r="AL102" s="2">
        <v>0.20499999999999999</v>
      </c>
      <c r="AM102" s="2">
        <v>0.25900000000000001</v>
      </c>
      <c r="AN102" s="2">
        <v>0.22500000000000001</v>
      </c>
    </row>
    <row r="103" spans="1:40" ht="15.75" customHeight="1" x14ac:dyDescent="0.25">
      <c r="A103" s="2">
        <v>287</v>
      </c>
      <c r="B103" s="2">
        <v>0.27200000000000002</v>
      </c>
      <c r="C103" s="2">
        <v>0.3</v>
      </c>
      <c r="D103" s="2">
        <v>0.29699999999999999</v>
      </c>
      <c r="E103" s="2">
        <v>0.307</v>
      </c>
      <c r="F103" s="2">
        <v>0.314</v>
      </c>
      <c r="G103" s="2">
        <v>0.32</v>
      </c>
      <c r="H103" s="2">
        <v>0.33700000000000002</v>
      </c>
      <c r="I103" s="2">
        <v>0.34799999999999998</v>
      </c>
      <c r="J103" s="2">
        <v>0.36399999999999999</v>
      </c>
      <c r="N103" s="83"/>
      <c r="P103" s="2">
        <v>287</v>
      </c>
      <c r="Q103" s="2">
        <v>0.218</v>
      </c>
      <c r="R103" s="2">
        <v>0.23</v>
      </c>
      <c r="S103" s="2">
        <v>0.224</v>
      </c>
      <c r="T103" s="2">
        <v>0.23</v>
      </c>
      <c r="U103" s="2">
        <v>0.216</v>
      </c>
      <c r="V103" s="2">
        <v>0.21</v>
      </c>
      <c r="W103" s="2">
        <v>0.215</v>
      </c>
      <c r="X103" s="2">
        <v>0.22900000000000001</v>
      </c>
      <c r="Y103" s="2">
        <v>0.245</v>
      </c>
      <c r="AC103" s="83"/>
      <c r="AE103" s="2">
        <v>287</v>
      </c>
      <c r="AF103" s="2">
        <v>0.188</v>
      </c>
      <c r="AG103" s="2">
        <v>0.18099999999999999</v>
      </c>
      <c r="AH103" s="2">
        <v>0.16800000000000001</v>
      </c>
      <c r="AI103" s="2">
        <v>0.161</v>
      </c>
      <c r="AJ103" s="2">
        <v>0.16400000000000001</v>
      </c>
      <c r="AK103" s="2">
        <v>0.17199999999999999</v>
      </c>
      <c r="AL103" s="2">
        <v>0.19700000000000001</v>
      </c>
      <c r="AM103" s="2">
        <v>0.252</v>
      </c>
      <c r="AN103" s="2">
        <v>0.218</v>
      </c>
    </row>
    <row r="104" spans="1:40" ht="15.75" customHeight="1" x14ac:dyDescent="0.25">
      <c r="A104" s="2">
        <v>288</v>
      </c>
      <c r="B104" s="2">
        <v>0.24199999999999999</v>
      </c>
      <c r="C104" s="2">
        <v>0.27200000000000002</v>
      </c>
      <c r="D104" s="2">
        <v>0.27100000000000002</v>
      </c>
      <c r="E104" s="2">
        <v>0.28199999999999997</v>
      </c>
      <c r="F104" s="2">
        <v>0.28899999999999998</v>
      </c>
      <c r="G104" s="2">
        <v>0.29599999999999999</v>
      </c>
      <c r="H104" s="2">
        <v>0.315</v>
      </c>
      <c r="I104" s="2">
        <v>0.32700000000000001</v>
      </c>
      <c r="J104" s="2">
        <v>0.34200000000000003</v>
      </c>
      <c r="N104" s="83"/>
      <c r="P104" s="2">
        <v>288</v>
      </c>
      <c r="Q104" s="2">
        <v>0.19400000000000001</v>
      </c>
      <c r="R104" s="2">
        <v>0.20899999999999999</v>
      </c>
      <c r="S104" s="2">
        <v>0.20499999999999999</v>
      </c>
      <c r="T104" s="2">
        <v>0.21099999999999999</v>
      </c>
      <c r="U104" s="2">
        <v>0.19900000000000001</v>
      </c>
      <c r="V104" s="2">
        <v>0.19600000000000001</v>
      </c>
      <c r="W104" s="2">
        <v>0.20100000000000001</v>
      </c>
      <c r="X104" s="2">
        <v>0.217</v>
      </c>
      <c r="Y104" s="2">
        <v>0.23400000000000001</v>
      </c>
      <c r="AC104" s="83"/>
      <c r="AE104" s="2">
        <v>288</v>
      </c>
      <c r="AF104" s="2">
        <v>0.16700000000000001</v>
      </c>
      <c r="AG104" s="2">
        <v>0.16500000000000001</v>
      </c>
      <c r="AH104" s="2">
        <v>0.156</v>
      </c>
      <c r="AI104" s="2">
        <v>0.15</v>
      </c>
      <c r="AJ104" s="2">
        <v>0.155</v>
      </c>
      <c r="AK104" s="2">
        <v>0.16500000000000001</v>
      </c>
      <c r="AL104" s="2">
        <v>0.19</v>
      </c>
      <c r="AM104" s="2">
        <v>0.246</v>
      </c>
      <c r="AN104" s="2">
        <v>0.21199999999999999</v>
      </c>
    </row>
    <row r="105" spans="1:40" ht="15.75" customHeight="1" x14ac:dyDescent="0.25">
      <c r="A105" s="2">
        <v>289</v>
      </c>
      <c r="B105" s="2">
        <v>0.22500000000000001</v>
      </c>
      <c r="C105" s="2">
        <v>0.25600000000000001</v>
      </c>
      <c r="D105" s="2">
        <v>0.25600000000000001</v>
      </c>
      <c r="E105" s="2">
        <v>0.26700000000000002</v>
      </c>
      <c r="F105" s="2">
        <v>0.27400000000000002</v>
      </c>
      <c r="G105" s="2">
        <v>0.28199999999999997</v>
      </c>
      <c r="H105" s="2">
        <v>0.30099999999999999</v>
      </c>
      <c r="I105" s="2">
        <v>0.313</v>
      </c>
      <c r="J105" s="2">
        <v>0.32900000000000001</v>
      </c>
      <c r="N105" s="83"/>
      <c r="P105" s="2">
        <v>289</v>
      </c>
      <c r="Q105" s="2">
        <v>0.17899999999999999</v>
      </c>
      <c r="R105" s="2">
        <v>0.19700000000000001</v>
      </c>
      <c r="S105" s="2">
        <v>0.193</v>
      </c>
      <c r="T105" s="2">
        <v>0.19900000000000001</v>
      </c>
      <c r="U105" s="2">
        <v>0.189</v>
      </c>
      <c r="V105" s="2">
        <v>0.187</v>
      </c>
      <c r="W105" s="2">
        <v>0.193</v>
      </c>
      <c r="X105" s="2">
        <v>0.20899999999999999</v>
      </c>
      <c r="Y105" s="2">
        <v>0.22600000000000001</v>
      </c>
      <c r="AC105" s="83"/>
      <c r="AE105" s="2">
        <v>289</v>
      </c>
      <c r="AF105" s="2">
        <v>0.155</v>
      </c>
      <c r="AG105" s="2">
        <v>0.155</v>
      </c>
      <c r="AH105" s="2">
        <v>0.14799999999999999</v>
      </c>
      <c r="AI105" s="2">
        <v>0.14299999999999999</v>
      </c>
      <c r="AJ105" s="2">
        <v>0.14799999999999999</v>
      </c>
      <c r="AK105" s="2">
        <v>0.159</v>
      </c>
      <c r="AL105" s="2">
        <v>0.186</v>
      </c>
      <c r="AM105" s="2">
        <v>0.24099999999999999</v>
      </c>
      <c r="AN105" s="2">
        <v>0.20699999999999999</v>
      </c>
    </row>
    <row r="106" spans="1:40" ht="15.75" customHeight="1" x14ac:dyDescent="0.25">
      <c r="A106" s="2">
        <v>290</v>
      </c>
      <c r="B106" s="2">
        <v>0.22900000000000001</v>
      </c>
      <c r="C106" s="2">
        <v>0.25900000000000001</v>
      </c>
      <c r="D106" s="2">
        <v>0.25900000000000001</v>
      </c>
      <c r="E106" s="2">
        <v>0.27</v>
      </c>
      <c r="F106" s="2">
        <v>0.27600000000000002</v>
      </c>
      <c r="G106" s="2">
        <v>0.28399999999999997</v>
      </c>
      <c r="H106" s="2">
        <v>0.30299999999999999</v>
      </c>
      <c r="I106" s="2">
        <v>0.314</v>
      </c>
      <c r="J106" s="2">
        <v>0.32900000000000001</v>
      </c>
      <c r="N106" s="83"/>
      <c r="P106" s="2">
        <v>290</v>
      </c>
      <c r="Q106" s="2">
        <v>0.183</v>
      </c>
      <c r="R106" s="2">
        <v>0.2</v>
      </c>
      <c r="S106" s="2">
        <v>0.19500000000000001</v>
      </c>
      <c r="T106" s="2">
        <v>0.20100000000000001</v>
      </c>
      <c r="U106" s="2">
        <v>0.19</v>
      </c>
      <c r="V106" s="2">
        <v>0.188</v>
      </c>
      <c r="W106" s="2">
        <v>0.193</v>
      </c>
      <c r="X106" s="2">
        <v>0.20899999999999999</v>
      </c>
      <c r="Y106" s="2">
        <v>0.22500000000000001</v>
      </c>
      <c r="AC106" s="83"/>
      <c r="AE106" s="2">
        <v>290</v>
      </c>
      <c r="AF106" s="2">
        <v>0.158</v>
      </c>
      <c r="AG106" s="2">
        <v>0.157</v>
      </c>
      <c r="AH106" s="2">
        <v>0.14799999999999999</v>
      </c>
      <c r="AI106" s="2">
        <v>0.14299999999999999</v>
      </c>
      <c r="AJ106" s="2">
        <v>0.14799999999999999</v>
      </c>
      <c r="AK106" s="2">
        <v>0.159</v>
      </c>
      <c r="AL106" s="2">
        <v>0.184</v>
      </c>
      <c r="AM106" s="2">
        <v>0.23799999999999999</v>
      </c>
      <c r="AN106" s="2">
        <v>0.20499999999999999</v>
      </c>
    </row>
    <row r="107" spans="1:40" ht="15.75" customHeight="1" x14ac:dyDescent="0.25">
      <c r="A107" s="2">
        <v>291</v>
      </c>
      <c r="B107" s="2">
        <v>0.26</v>
      </c>
      <c r="C107" s="2">
        <v>0.28699999999999998</v>
      </c>
      <c r="D107" s="2">
        <v>0.28399999999999997</v>
      </c>
      <c r="E107" s="2">
        <v>0.29399999999999998</v>
      </c>
      <c r="F107" s="2">
        <v>0.3</v>
      </c>
      <c r="G107" s="2">
        <v>0.30599999999999999</v>
      </c>
      <c r="H107" s="2">
        <v>0.32400000000000001</v>
      </c>
      <c r="I107" s="2">
        <v>0.33300000000000002</v>
      </c>
      <c r="J107" s="2">
        <v>0.34699999999999998</v>
      </c>
      <c r="N107" s="83"/>
      <c r="P107" s="2">
        <v>291</v>
      </c>
      <c r="Q107" s="2">
        <v>0.21</v>
      </c>
      <c r="R107" s="2">
        <v>0.22</v>
      </c>
      <c r="S107" s="2">
        <v>0.214</v>
      </c>
      <c r="T107" s="2">
        <v>0.219</v>
      </c>
      <c r="U107" s="2">
        <v>0.20599999999999999</v>
      </c>
      <c r="V107" s="2">
        <v>0.2</v>
      </c>
      <c r="W107" s="2">
        <v>0.20499999999999999</v>
      </c>
      <c r="X107" s="2">
        <v>0.218</v>
      </c>
      <c r="Y107" s="2">
        <v>0.23300000000000001</v>
      </c>
      <c r="AC107" s="83"/>
      <c r="AE107" s="2">
        <v>291</v>
      </c>
      <c r="AF107" s="2">
        <v>0.182</v>
      </c>
      <c r="AG107" s="2">
        <v>0.17299999999999999</v>
      </c>
      <c r="AH107" s="2">
        <v>0.16</v>
      </c>
      <c r="AI107" s="2">
        <v>0.152</v>
      </c>
      <c r="AJ107" s="2">
        <v>0.156</v>
      </c>
      <c r="AK107" s="2">
        <v>0.16400000000000001</v>
      </c>
      <c r="AL107" s="2">
        <v>0.187</v>
      </c>
      <c r="AM107" s="2">
        <v>0.24</v>
      </c>
      <c r="AN107" s="2">
        <v>0.20699999999999999</v>
      </c>
    </row>
    <row r="108" spans="1:40" ht="15.75" customHeight="1" x14ac:dyDescent="0.25">
      <c r="A108" s="2">
        <v>292</v>
      </c>
      <c r="B108" s="2">
        <v>0.30599999999999999</v>
      </c>
      <c r="C108" s="2">
        <v>0.32800000000000001</v>
      </c>
      <c r="D108" s="2">
        <v>0.32200000000000001</v>
      </c>
      <c r="E108" s="2">
        <v>0.33</v>
      </c>
      <c r="F108" s="2">
        <v>0.33500000000000002</v>
      </c>
      <c r="G108" s="2">
        <v>0.33900000000000002</v>
      </c>
      <c r="H108" s="2">
        <v>0.35399999999999998</v>
      </c>
      <c r="I108" s="2">
        <v>0.36199999999999999</v>
      </c>
      <c r="J108" s="2">
        <v>0.375</v>
      </c>
      <c r="N108" s="83"/>
      <c r="P108" s="2">
        <v>292</v>
      </c>
      <c r="Q108" s="2">
        <v>0.249</v>
      </c>
      <c r="R108" s="2">
        <v>0.251</v>
      </c>
      <c r="S108" s="2">
        <v>0.24199999999999999</v>
      </c>
      <c r="T108" s="2">
        <v>0.247</v>
      </c>
      <c r="U108" s="2">
        <v>0.22900000000000001</v>
      </c>
      <c r="V108" s="2">
        <v>0.219</v>
      </c>
      <c r="W108" s="2">
        <v>0.222</v>
      </c>
      <c r="X108" s="2">
        <v>0.23300000000000001</v>
      </c>
      <c r="Y108" s="2">
        <v>0.247</v>
      </c>
      <c r="AC108" s="83"/>
      <c r="AE108" s="2">
        <v>292</v>
      </c>
      <c r="AF108" s="2">
        <v>0.215</v>
      </c>
      <c r="AG108" s="2">
        <v>0.19600000000000001</v>
      </c>
      <c r="AH108" s="2">
        <v>0.17799999999999999</v>
      </c>
      <c r="AI108" s="2">
        <v>0.16700000000000001</v>
      </c>
      <c r="AJ108" s="2">
        <v>0.16800000000000001</v>
      </c>
      <c r="AK108" s="2">
        <v>0.17199999999999999</v>
      </c>
      <c r="AL108" s="2">
        <v>0.193</v>
      </c>
      <c r="AM108" s="2">
        <v>0.24299999999999999</v>
      </c>
      <c r="AN108" s="2">
        <v>0.21099999999999999</v>
      </c>
    </row>
    <row r="109" spans="1:40" ht="15.75" customHeight="1" x14ac:dyDescent="0.25">
      <c r="A109" s="2">
        <v>293</v>
      </c>
      <c r="B109" s="2">
        <v>0.36699999999999999</v>
      </c>
      <c r="C109" s="2">
        <v>0.38200000000000001</v>
      </c>
      <c r="D109" s="2">
        <v>0.372</v>
      </c>
      <c r="E109" s="2">
        <v>0.379</v>
      </c>
      <c r="F109" s="2">
        <v>0.38200000000000001</v>
      </c>
      <c r="G109" s="2">
        <v>0.38300000000000001</v>
      </c>
      <c r="H109" s="2">
        <v>0.39500000000000002</v>
      </c>
      <c r="I109" s="2">
        <v>0.40200000000000002</v>
      </c>
      <c r="J109" s="2">
        <v>0.41199999999999998</v>
      </c>
      <c r="N109" s="83"/>
      <c r="P109" s="2">
        <v>293</v>
      </c>
      <c r="Q109" s="2">
        <v>0.30099999999999999</v>
      </c>
      <c r="R109" s="2">
        <v>0.29099999999999998</v>
      </c>
      <c r="S109" s="2">
        <v>0.28000000000000003</v>
      </c>
      <c r="T109" s="2">
        <v>0.28399999999999997</v>
      </c>
      <c r="U109" s="2">
        <v>0.26100000000000001</v>
      </c>
      <c r="V109" s="2">
        <v>0.24399999999999999</v>
      </c>
      <c r="W109" s="2">
        <v>0.245</v>
      </c>
      <c r="X109" s="2">
        <v>0.253</v>
      </c>
      <c r="Y109" s="2">
        <v>0.26500000000000001</v>
      </c>
      <c r="AC109" s="83"/>
      <c r="AE109" s="2">
        <v>293</v>
      </c>
      <c r="AF109" s="2">
        <v>0.25900000000000001</v>
      </c>
      <c r="AG109" s="2">
        <v>0.22700000000000001</v>
      </c>
      <c r="AH109" s="2">
        <v>0.20200000000000001</v>
      </c>
      <c r="AI109" s="2">
        <v>0.186</v>
      </c>
      <c r="AJ109" s="2">
        <v>0.184</v>
      </c>
      <c r="AK109" s="2">
        <v>0.184</v>
      </c>
      <c r="AL109" s="2">
        <v>0.20100000000000001</v>
      </c>
      <c r="AM109" s="2">
        <v>0.248</v>
      </c>
      <c r="AN109" s="2">
        <v>0.218</v>
      </c>
    </row>
    <row r="110" spans="1:40" ht="15.75" customHeight="1" x14ac:dyDescent="0.25">
      <c r="A110" s="2">
        <v>294</v>
      </c>
      <c r="B110" s="2">
        <v>0.45300000000000001</v>
      </c>
      <c r="C110" s="2">
        <v>0.45700000000000002</v>
      </c>
      <c r="D110" s="2">
        <v>0.443</v>
      </c>
      <c r="E110" s="2">
        <v>0.44600000000000001</v>
      </c>
      <c r="F110" s="2">
        <v>0.44700000000000001</v>
      </c>
      <c r="G110" s="2">
        <v>0.443</v>
      </c>
      <c r="H110" s="2">
        <v>0.45300000000000001</v>
      </c>
      <c r="I110" s="2">
        <v>0.45800000000000002</v>
      </c>
      <c r="J110" s="2">
        <v>0.46400000000000002</v>
      </c>
      <c r="N110" s="83"/>
      <c r="P110" s="2">
        <v>294</v>
      </c>
      <c r="Q110" s="2">
        <v>0.372</v>
      </c>
      <c r="R110" s="2">
        <v>0.34799999999999998</v>
      </c>
      <c r="S110" s="2">
        <v>0.33300000000000002</v>
      </c>
      <c r="T110" s="2">
        <v>0.33500000000000002</v>
      </c>
      <c r="U110" s="2">
        <v>0.30499999999999999</v>
      </c>
      <c r="V110" s="2">
        <v>0.27800000000000002</v>
      </c>
      <c r="W110" s="2">
        <v>0.27800000000000002</v>
      </c>
      <c r="X110" s="2">
        <v>0.28100000000000003</v>
      </c>
      <c r="Y110" s="2">
        <v>0.28999999999999998</v>
      </c>
      <c r="AC110" s="83"/>
      <c r="AE110" s="2">
        <v>294</v>
      </c>
      <c r="AF110" s="2">
        <v>0.32</v>
      </c>
      <c r="AG110" s="2">
        <v>0.27</v>
      </c>
      <c r="AH110" s="2">
        <v>0.23599999999999999</v>
      </c>
      <c r="AI110" s="2">
        <v>0.21299999999999999</v>
      </c>
      <c r="AJ110" s="2">
        <v>0.20599999999999999</v>
      </c>
      <c r="AK110" s="2">
        <v>0.20100000000000001</v>
      </c>
      <c r="AL110" s="2">
        <v>0.21299999999999999</v>
      </c>
      <c r="AM110" s="2">
        <v>0.25600000000000001</v>
      </c>
      <c r="AN110" s="2">
        <v>0.22700000000000001</v>
      </c>
    </row>
    <row r="111" spans="1:40" ht="15.75" customHeight="1" x14ac:dyDescent="0.25">
      <c r="A111" s="2">
        <v>295</v>
      </c>
      <c r="B111" s="2">
        <v>0.51200000000000001</v>
      </c>
      <c r="C111" s="2">
        <v>0.50900000000000001</v>
      </c>
      <c r="D111" s="2">
        <v>0.49199999999999999</v>
      </c>
      <c r="E111" s="2">
        <v>0.49199999999999999</v>
      </c>
      <c r="F111" s="2">
        <v>0.49099999999999999</v>
      </c>
      <c r="G111" s="2">
        <v>0.48399999999999999</v>
      </c>
      <c r="H111" s="2">
        <v>0.49199999999999999</v>
      </c>
      <c r="I111" s="2">
        <v>0.495</v>
      </c>
      <c r="J111" s="2">
        <v>0.502</v>
      </c>
      <c r="N111" s="83"/>
      <c r="P111" s="2">
        <v>295</v>
      </c>
      <c r="Q111" s="2">
        <v>0.42099999999999999</v>
      </c>
      <c r="R111" s="2">
        <v>0.38600000000000001</v>
      </c>
      <c r="S111" s="2">
        <v>0.36899999999999999</v>
      </c>
      <c r="T111" s="2">
        <v>0.37</v>
      </c>
      <c r="U111" s="2">
        <v>0.33400000000000002</v>
      </c>
      <c r="V111" s="2">
        <v>0.30099999999999999</v>
      </c>
      <c r="W111" s="2">
        <v>0.29899999999999999</v>
      </c>
      <c r="X111" s="2">
        <v>0.29899999999999999</v>
      </c>
      <c r="Y111" s="2">
        <v>0.308</v>
      </c>
      <c r="AC111" s="83"/>
      <c r="AE111" s="2">
        <v>295</v>
      </c>
      <c r="AF111" s="2">
        <v>0.36299999999999999</v>
      </c>
      <c r="AG111" s="2">
        <v>0.29899999999999999</v>
      </c>
      <c r="AH111" s="2">
        <v>0.25800000000000001</v>
      </c>
      <c r="AI111" s="2">
        <v>0.23100000000000001</v>
      </c>
      <c r="AJ111" s="2">
        <v>0.221</v>
      </c>
      <c r="AK111" s="2">
        <v>0.21199999999999999</v>
      </c>
      <c r="AL111" s="2">
        <v>0.22</v>
      </c>
      <c r="AM111" s="2">
        <v>0.26100000000000001</v>
      </c>
      <c r="AN111" s="2">
        <v>0.23200000000000001</v>
      </c>
    </row>
    <row r="112" spans="1:40" ht="15.75" customHeight="1" x14ac:dyDescent="0.25">
      <c r="A112" s="2">
        <v>296</v>
      </c>
      <c r="B112" s="2">
        <v>0.47299999999999998</v>
      </c>
      <c r="C112" s="2">
        <v>0.47299999999999998</v>
      </c>
      <c r="D112" s="2">
        <v>0.45700000000000002</v>
      </c>
      <c r="E112" s="2">
        <v>0.45900000000000002</v>
      </c>
      <c r="F112" s="2">
        <v>0.46</v>
      </c>
      <c r="G112" s="2">
        <v>0.45500000000000002</v>
      </c>
      <c r="H112" s="2">
        <v>0.46300000000000002</v>
      </c>
      <c r="I112" s="2">
        <v>0.46700000000000003</v>
      </c>
      <c r="J112" s="2">
        <v>0.47799999999999998</v>
      </c>
      <c r="N112" s="83"/>
      <c r="P112" s="2">
        <v>296</v>
      </c>
      <c r="Q112" s="2">
        <v>0.38800000000000001</v>
      </c>
      <c r="R112" s="2">
        <v>0.35899999999999999</v>
      </c>
      <c r="S112" s="2">
        <v>0.34300000000000003</v>
      </c>
      <c r="T112" s="2">
        <v>0.34499999999999997</v>
      </c>
      <c r="U112" s="2">
        <v>0.313</v>
      </c>
      <c r="V112" s="2">
        <v>0.28399999999999997</v>
      </c>
      <c r="W112" s="2">
        <v>0.28199999999999997</v>
      </c>
      <c r="X112" s="2">
        <v>0.28499999999999998</v>
      </c>
      <c r="Y112" s="2">
        <v>0.29699999999999999</v>
      </c>
      <c r="AC112" s="83"/>
      <c r="AE112" s="2">
        <v>296</v>
      </c>
      <c r="AF112" s="2">
        <v>0.33400000000000002</v>
      </c>
      <c r="AG112" s="2">
        <v>0.27800000000000002</v>
      </c>
      <c r="AH112" s="2">
        <v>0.24199999999999999</v>
      </c>
      <c r="AI112" s="2">
        <v>0.218</v>
      </c>
      <c r="AJ112" s="2">
        <v>0.21</v>
      </c>
      <c r="AK112" s="2">
        <v>0.20300000000000001</v>
      </c>
      <c r="AL112" s="2">
        <v>0.21299999999999999</v>
      </c>
      <c r="AM112" s="2">
        <v>0.25600000000000001</v>
      </c>
      <c r="AN112" s="2">
        <v>0.22600000000000001</v>
      </c>
    </row>
    <row r="113" spans="1:40" ht="15.75" customHeight="1" x14ac:dyDescent="0.25">
      <c r="A113" s="2">
        <v>297</v>
      </c>
      <c r="B113" s="2">
        <v>0.35599999999999998</v>
      </c>
      <c r="C113" s="2">
        <v>0.36699999999999999</v>
      </c>
      <c r="D113" s="2">
        <v>0.35799999999999998</v>
      </c>
      <c r="E113" s="2">
        <v>0.36499999999999999</v>
      </c>
      <c r="F113" s="2">
        <v>0.36899999999999999</v>
      </c>
      <c r="G113" s="2">
        <v>0.36899999999999999</v>
      </c>
      <c r="H113" s="2">
        <v>0.38100000000000001</v>
      </c>
      <c r="I113" s="2">
        <v>0.38800000000000001</v>
      </c>
      <c r="J113" s="2">
        <v>0.40300000000000002</v>
      </c>
      <c r="N113" s="83"/>
      <c r="P113" s="2">
        <v>297</v>
      </c>
      <c r="Q113" s="2">
        <v>0.28999999999999998</v>
      </c>
      <c r="R113" s="2">
        <v>0.27900000000000003</v>
      </c>
      <c r="S113" s="2">
        <v>0.26800000000000002</v>
      </c>
      <c r="T113" s="2">
        <v>0.27300000000000002</v>
      </c>
      <c r="U113" s="2">
        <v>0.25</v>
      </c>
      <c r="V113" s="2">
        <v>0.23300000000000001</v>
      </c>
      <c r="W113" s="2">
        <v>0.23400000000000001</v>
      </c>
      <c r="X113" s="2">
        <v>0.24299999999999999</v>
      </c>
      <c r="Y113" s="2">
        <v>0.25800000000000001</v>
      </c>
      <c r="AC113" s="83"/>
      <c r="AE113" s="2">
        <v>297</v>
      </c>
      <c r="AF113" s="2">
        <v>0.249</v>
      </c>
      <c r="AG113" s="2">
        <v>0.216</v>
      </c>
      <c r="AH113" s="2">
        <v>0.193</v>
      </c>
      <c r="AI113" s="2">
        <v>0.17799999999999999</v>
      </c>
      <c r="AJ113" s="2">
        <v>0.17699999999999999</v>
      </c>
      <c r="AK113" s="2">
        <v>0.17799999999999999</v>
      </c>
      <c r="AL113" s="2">
        <v>0.193</v>
      </c>
      <c r="AM113" s="2">
        <v>0.24099999999999999</v>
      </c>
      <c r="AN113" s="2">
        <v>0.21</v>
      </c>
    </row>
    <row r="114" spans="1:40" ht="15.75" customHeight="1" x14ac:dyDescent="0.25">
      <c r="A114" s="2">
        <v>298</v>
      </c>
      <c r="B114" s="2">
        <v>0.23400000000000001</v>
      </c>
      <c r="C114" s="2">
        <v>0.25700000000000001</v>
      </c>
      <c r="D114" s="2">
        <v>0.25600000000000001</v>
      </c>
      <c r="E114" s="2">
        <v>0.26700000000000002</v>
      </c>
      <c r="F114" s="2">
        <v>0.27300000000000002</v>
      </c>
      <c r="G114" s="2">
        <v>0.27900000000000003</v>
      </c>
      <c r="H114" s="2">
        <v>0.29599999999999999</v>
      </c>
      <c r="I114" s="2">
        <v>0.307</v>
      </c>
      <c r="J114" s="2">
        <v>0.32300000000000001</v>
      </c>
      <c r="N114" s="83"/>
      <c r="P114" s="2">
        <v>298</v>
      </c>
      <c r="Q114" s="2">
        <v>0.187</v>
      </c>
      <c r="R114" s="2">
        <v>0.19600000000000001</v>
      </c>
      <c r="S114" s="2">
        <v>0.192</v>
      </c>
      <c r="T114" s="2">
        <v>0.19700000000000001</v>
      </c>
      <c r="U114" s="2">
        <v>0.184</v>
      </c>
      <c r="V114" s="2">
        <v>0.18</v>
      </c>
      <c r="W114" s="2">
        <v>0.184</v>
      </c>
      <c r="X114" s="2">
        <v>0.20100000000000001</v>
      </c>
      <c r="Y114" s="2">
        <v>0.216</v>
      </c>
      <c r="AC114" s="83"/>
      <c r="AE114" s="2">
        <v>298</v>
      </c>
      <c r="AF114" s="2">
        <v>0.16</v>
      </c>
      <c r="AG114" s="2">
        <v>0.153</v>
      </c>
      <c r="AH114" s="2">
        <v>0.14399999999999999</v>
      </c>
      <c r="AI114" s="2">
        <v>0.13700000000000001</v>
      </c>
      <c r="AJ114" s="2">
        <v>0.14099999999999999</v>
      </c>
      <c r="AK114" s="2">
        <v>0.151</v>
      </c>
      <c r="AL114" s="2">
        <v>0.17299999999999999</v>
      </c>
      <c r="AM114" s="2">
        <v>0.224</v>
      </c>
      <c r="AN114" s="2">
        <v>0.192</v>
      </c>
    </row>
    <row r="115" spans="1:40" ht="15.75" customHeight="1" x14ac:dyDescent="0.25">
      <c r="A115" s="2">
        <v>299</v>
      </c>
      <c r="B115" s="2">
        <v>0.14899999999999999</v>
      </c>
      <c r="C115" s="2">
        <v>0.18</v>
      </c>
      <c r="D115" s="2">
        <v>0.185</v>
      </c>
      <c r="E115" s="2">
        <v>0.19800000000000001</v>
      </c>
      <c r="F115" s="2">
        <v>0.20499999999999999</v>
      </c>
      <c r="G115" s="2">
        <v>0.216</v>
      </c>
      <c r="H115" s="2">
        <v>0.23699999999999999</v>
      </c>
      <c r="I115" s="2">
        <v>0.25</v>
      </c>
      <c r="J115" s="2">
        <v>0.26700000000000002</v>
      </c>
      <c r="N115" s="83"/>
      <c r="P115" s="2">
        <v>299</v>
      </c>
      <c r="Q115" s="2">
        <v>0.11600000000000001</v>
      </c>
      <c r="R115" s="2">
        <v>0.13900000000000001</v>
      </c>
      <c r="S115" s="2">
        <v>0.13800000000000001</v>
      </c>
      <c r="T115" s="2">
        <v>0.14299999999999999</v>
      </c>
      <c r="U115" s="2">
        <v>0.13800000000000001</v>
      </c>
      <c r="V115" s="2">
        <v>0.14299999999999999</v>
      </c>
      <c r="W115" s="2">
        <v>0.14899999999999999</v>
      </c>
      <c r="X115" s="2">
        <v>0.17100000000000001</v>
      </c>
      <c r="Y115" s="2">
        <v>0.188</v>
      </c>
      <c r="AC115" s="83"/>
      <c r="AE115" s="2">
        <v>299</v>
      </c>
      <c r="AF115" s="2">
        <v>9.9000000000000005E-2</v>
      </c>
      <c r="AG115" s="2">
        <v>0.109</v>
      </c>
      <c r="AH115" s="2">
        <v>0.108</v>
      </c>
      <c r="AI115" s="2">
        <v>0.108</v>
      </c>
      <c r="AJ115" s="2">
        <v>0.11700000000000001</v>
      </c>
      <c r="AK115" s="2">
        <v>0.13200000000000001</v>
      </c>
      <c r="AL115" s="2">
        <v>0.159</v>
      </c>
      <c r="AM115" s="2">
        <v>0.21299999999999999</v>
      </c>
      <c r="AN115" s="2">
        <v>0.18</v>
      </c>
    </row>
    <row r="116" spans="1:40" ht="15.75" customHeight="1" x14ac:dyDescent="0.25">
      <c r="A116" s="2">
        <v>300</v>
      </c>
      <c r="B116" s="2">
        <v>9.0999999999999998E-2</v>
      </c>
      <c r="C116" s="2">
        <v>0.128</v>
      </c>
      <c r="D116" s="2">
        <v>0.13500000000000001</v>
      </c>
      <c r="E116" s="2">
        <v>0.15</v>
      </c>
      <c r="F116" s="2">
        <v>0.159</v>
      </c>
      <c r="G116" s="2">
        <v>0.17199999999999999</v>
      </c>
      <c r="H116" s="2">
        <v>0.19500000000000001</v>
      </c>
      <c r="I116" s="2">
        <v>0.21</v>
      </c>
      <c r="J116" s="2">
        <v>0.22800000000000001</v>
      </c>
      <c r="N116" s="83"/>
      <c r="P116" s="2">
        <v>300</v>
      </c>
      <c r="Q116" s="2">
        <v>6.7000000000000004E-2</v>
      </c>
      <c r="R116" s="2">
        <v>0.1</v>
      </c>
      <c r="S116" s="2">
        <v>0.1</v>
      </c>
      <c r="T116" s="2">
        <v>0.107</v>
      </c>
      <c r="U116" s="2">
        <v>0.106</v>
      </c>
      <c r="V116" s="2">
        <v>0.11700000000000001</v>
      </c>
      <c r="W116" s="2">
        <v>0.125</v>
      </c>
      <c r="X116" s="2">
        <v>0.14899999999999999</v>
      </c>
      <c r="Y116" s="2">
        <v>0.16700000000000001</v>
      </c>
      <c r="AC116" s="83"/>
      <c r="AE116" s="2">
        <v>300</v>
      </c>
      <c r="AF116" s="2">
        <v>5.8000000000000003E-2</v>
      </c>
      <c r="AG116" s="2">
        <v>7.9000000000000001E-2</v>
      </c>
      <c r="AH116" s="2">
        <v>8.4000000000000005E-2</v>
      </c>
      <c r="AI116" s="2">
        <v>8.7999999999999995E-2</v>
      </c>
      <c r="AJ116" s="2">
        <v>9.9000000000000005E-2</v>
      </c>
      <c r="AK116" s="2">
        <v>0.11899999999999999</v>
      </c>
      <c r="AL116" s="2">
        <v>0.14799999999999999</v>
      </c>
      <c r="AM116" s="2">
        <v>0.20399999999999999</v>
      </c>
      <c r="AN116" s="2">
        <v>0.17100000000000001</v>
      </c>
    </row>
    <row r="117" spans="1:40" ht="15.75" customHeight="1" x14ac:dyDescent="0.25">
      <c r="A117" s="2">
        <v>301</v>
      </c>
      <c r="B117" s="2">
        <v>5.5E-2</v>
      </c>
      <c r="C117" s="2">
        <v>9.5000000000000001E-2</v>
      </c>
      <c r="D117" s="2">
        <v>0.104</v>
      </c>
      <c r="E117" s="2">
        <v>0.12</v>
      </c>
      <c r="F117" s="2">
        <v>0.129</v>
      </c>
      <c r="G117" s="2">
        <v>0.14399999999999999</v>
      </c>
      <c r="H117" s="2">
        <v>0.16900000000000001</v>
      </c>
      <c r="I117" s="2">
        <v>0.184</v>
      </c>
      <c r="J117" s="2">
        <v>0.20300000000000001</v>
      </c>
      <c r="N117" s="83"/>
      <c r="P117" s="2">
        <v>301</v>
      </c>
      <c r="Q117" s="2">
        <v>3.7999999999999999E-2</v>
      </c>
      <c r="R117" s="2">
        <v>7.4999999999999997E-2</v>
      </c>
      <c r="S117" s="2">
        <v>7.6999999999999999E-2</v>
      </c>
      <c r="T117" s="2">
        <v>8.4000000000000005E-2</v>
      </c>
      <c r="U117" s="2">
        <v>8.6999999999999994E-2</v>
      </c>
      <c r="V117" s="2">
        <v>0.10199999999999999</v>
      </c>
      <c r="W117" s="2">
        <v>0.11</v>
      </c>
      <c r="X117" s="2">
        <v>0.13600000000000001</v>
      </c>
      <c r="Y117" s="2">
        <v>0.155</v>
      </c>
      <c r="AC117" s="83"/>
      <c r="AE117" s="2">
        <v>301</v>
      </c>
      <c r="AF117" s="2">
        <v>3.3000000000000002E-2</v>
      </c>
      <c r="AG117" s="2">
        <v>6.0999999999999999E-2</v>
      </c>
      <c r="AH117" s="2">
        <v>6.9000000000000006E-2</v>
      </c>
      <c r="AI117" s="2">
        <v>7.5999999999999998E-2</v>
      </c>
      <c r="AJ117" s="2">
        <v>8.8999999999999996E-2</v>
      </c>
      <c r="AK117" s="2">
        <v>0.111</v>
      </c>
      <c r="AL117" s="2">
        <v>0.14199999999999999</v>
      </c>
      <c r="AM117" s="2">
        <v>0.19800000000000001</v>
      </c>
      <c r="AN117" s="2">
        <v>0.16500000000000001</v>
      </c>
    </row>
    <row r="118" spans="1:40" ht="15.75" customHeight="1" x14ac:dyDescent="0.25">
      <c r="A118" s="2">
        <v>302</v>
      </c>
      <c r="B118" s="2">
        <v>3.3000000000000002E-2</v>
      </c>
      <c r="C118" s="2">
        <v>7.4999999999999997E-2</v>
      </c>
      <c r="D118" s="2">
        <v>8.5000000000000006E-2</v>
      </c>
      <c r="E118" s="2">
        <v>0.10100000000000001</v>
      </c>
      <c r="F118" s="2">
        <v>0.111</v>
      </c>
      <c r="G118" s="2">
        <v>0.127</v>
      </c>
      <c r="H118" s="2">
        <v>0.153</v>
      </c>
      <c r="I118" s="2">
        <v>0.16800000000000001</v>
      </c>
      <c r="J118" s="2">
        <v>0.188</v>
      </c>
      <c r="N118" s="83"/>
      <c r="P118" s="2">
        <v>302</v>
      </c>
      <c r="Q118" s="2">
        <v>1.9E-2</v>
      </c>
      <c r="R118" s="2">
        <v>0.06</v>
      </c>
      <c r="S118" s="2">
        <v>6.3E-2</v>
      </c>
      <c r="T118" s="2">
        <v>7.0000000000000007E-2</v>
      </c>
      <c r="U118" s="2">
        <v>7.4999999999999997E-2</v>
      </c>
      <c r="V118" s="2">
        <v>9.1999999999999998E-2</v>
      </c>
      <c r="W118" s="2">
        <v>0.10100000000000001</v>
      </c>
      <c r="X118" s="2">
        <v>0.128</v>
      </c>
      <c r="Y118" s="2">
        <v>0.14699999999999999</v>
      </c>
      <c r="AC118" s="83"/>
      <c r="AE118" s="2">
        <v>302</v>
      </c>
      <c r="AF118" s="2">
        <v>1.7000000000000001E-2</v>
      </c>
      <c r="AG118" s="2">
        <v>4.9000000000000002E-2</v>
      </c>
      <c r="AH118" s="2">
        <v>0.06</v>
      </c>
      <c r="AI118" s="2">
        <v>6.8000000000000005E-2</v>
      </c>
      <c r="AJ118" s="2">
        <v>8.3000000000000004E-2</v>
      </c>
      <c r="AK118" s="2">
        <v>0.106</v>
      </c>
      <c r="AL118" s="2">
        <v>0.13800000000000001</v>
      </c>
      <c r="AM118" s="2">
        <v>0.19400000000000001</v>
      </c>
      <c r="AN118" s="2">
        <v>0.16200000000000001</v>
      </c>
    </row>
    <row r="119" spans="1:40" ht="15.75" customHeight="1" x14ac:dyDescent="0.25">
      <c r="A119" s="2">
        <v>303</v>
      </c>
      <c r="B119" s="2">
        <v>0.02</v>
      </c>
      <c r="C119" s="2">
        <v>6.3E-2</v>
      </c>
      <c r="D119" s="2">
        <v>7.2999999999999995E-2</v>
      </c>
      <c r="E119" s="2">
        <v>0.09</v>
      </c>
      <c r="F119" s="2">
        <v>0.10100000000000001</v>
      </c>
      <c r="G119" s="2">
        <v>0.11700000000000001</v>
      </c>
      <c r="H119" s="2">
        <v>0.14299999999999999</v>
      </c>
      <c r="I119" s="2">
        <v>0.158</v>
      </c>
      <c r="J119" s="2">
        <v>0.17899999999999999</v>
      </c>
      <c r="N119" s="83"/>
      <c r="P119" s="2">
        <v>303</v>
      </c>
      <c r="Q119" s="2">
        <v>8.9999999999999993E-3</v>
      </c>
      <c r="R119" s="2">
        <v>5.1999999999999998E-2</v>
      </c>
      <c r="S119" s="2">
        <v>5.5E-2</v>
      </c>
      <c r="T119" s="2">
        <v>6.2E-2</v>
      </c>
      <c r="U119" s="2">
        <v>6.8000000000000005E-2</v>
      </c>
      <c r="V119" s="2">
        <v>8.6999999999999994E-2</v>
      </c>
      <c r="W119" s="2">
        <v>9.5000000000000001E-2</v>
      </c>
      <c r="X119" s="2">
        <v>0.123</v>
      </c>
      <c r="Y119" s="2">
        <v>0.14199999999999999</v>
      </c>
      <c r="AC119" s="83"/>
      <c r="AE119" s="2">
        <v>303</v>
      </c>
      <c r="AF119" s="2">
        <v>8.9999999999999993E-3</v>
      </c>
      <c r="AG119" s="2">
        <v>4.2999999999999997E-2</v>
      </c>
      <c r="AH119" s="2">
        <v>5.5E-2</v>
      </c>
      <c r="AI119" s="2">
        <v>6.4000000000000001E-2</v>
      </c>
      <c r="AJ119" s="2">
        <v>0.08</v>
      </c>
      <c r="AK119" s="2">
        <v>0.104</v>
      </c>
      <c r="AL119" s="2">
        <v>0.13600000000000001</v>
      </c>
      <c r="AM119" s="2">
        <v>0.192</v>
      </c>
      <c r="AN119" s="2">
        <v>0.16</v>
      </c>
    </row>
    <row r="120" spans="1:40" ht="15.75" customHeight="1" x14ac:dyDescent="0.25">
      <c r="A120" s="2">
        <v>304</v>
      </c>
      <c r="B120" s="2">
        <v>1.2999999999999999E-2</v>
      </c>
      <c r="C120" s="2">
        <v>5.6000000000000001E-2</v>
      </c>
      <c r="D120" s="2">
        <v>6.7000000000000004E-2</v>
      </c>
      <c r="E120" s="2">
        <v>8.4000000000000005E-2</v>
      </c>
      <c r="F120" s="2">
        <v>9.5000000000000001E-2</v>
      </c>
      <c r="G120" s="2">
        <v>0.111</v>
      </c>
      <c r="H120" s="2">
        <v>0.13700000000000001</v>
      </c>
      <c r="I120" s="2">
        <v>0.152</v>
      </c>
      <c r="J120" s="2">
        <v>0.17299999999999999</v>
      </c>
      <c r="N120" s="83"/>
      <c r="P120" s="2">
        <v>304</v>
      </c>
      <c r="Q120" s="2">
        <v>3.0000000000000001E-3</v>
      </c>
      <c r="R120" s="2">
        <v>4.5999999999999999E-2</v>
      </c>
      <c r="S120" s="2">
        <v>0.05</v>
      </c>
      <c r="T120" s="2">
        <v>5.8000000000000003E-2</v>
      </c>
      <c r="U120" s="2">
        <v>6.4000000000000001E-2</v>
      </c>
      <c r="V120" s="2">
        <v>8.3000000000000004E-2</v>
      </c>
      <c r="W120" s="2">
        <v>9.1999999999999998E-2</v>
      </c>
      <c r="X120" s="2">
        <v>0.12</v>
      </c>
      <c r="Y120" s="2">
        <v>0.13900000000000001</v>
      </c>
      <c r="AC120" s="83"/>
      <c r="AE120" s="2">
        <v>304</v>
      </c>
      <c r="AF120" s="2">
        <v>4.0000000000000001E-3</v>
      </c>
      <c r="AG120" s="2">
        <v>3.9E-2</v>
      </c>
      <c r="AH120" s="2">
        <v>5.1999999999999998E-2</v>
      </c>
      <c r="AI120" s="2">
        <v>6.0999999999999999E-2</v>
      </c>
      <c r="AJ120" s="2">
        <v>7.6999999999999999E-2</v>
      </c>
      <c r="AK120" s="2">
        <v>0.10199999999999999</v>
      </c>
      <c r="AL120" s="2">
        <v>0.13400000000000001</v>
      </c>
      <c r="AM120" s="2">
        <v>0.191</v>
      </c>
      <c r="AN120" s="2">
        <v>0.158</v>
      </c>
    </row>
    <row r="121" spans="1:40" ht="15.75" customHeight="1" x14ac:dyDescent="0.25">
      <c r="A121" s="2">
        <v>305</v>
      </c>
      <c r="B121" s="2">
        <v>8.9999999999999993E-3</v>
      </c>
      <c r="C121" s="2">
        <v>5.1999999999999998E-2</v>
      </c>
      <c r="D121" s="2">
        <v>6.3E-2</v>
      </c>
      <c r="E121" s="2">
        <v>0.08</v>
      </c>
      <c r="F121" s="2">
        <v>9.0999999999999998E-2</v>
      </c>
      <c r="G121" s="2">
        <v>0.108</v>
      </c>
      <c r="H121" s="2">
        <v>0.13300000000000001</v>
      </c>
      <c r="I121" s="2">
        <v>0.14899999999999999</v>
      </c>
      <c r="J121" s="2">
        <v>0.16900000000000001</v>
      </c>
      <c r="N121" s="83"/>
      <c r="P121" s="2">
        <v>305</v>
      </c>
      <c r="Q121" s="2">
        <v>1E-3</v>
      </c>
      <c r="R121" s="2">
        <v>4.3999999999999997E-2</v>
      </c>
      <c r="S121" s="2">
        <v>4.8000000000000001E-2</v>
      </c>
      <c r="T121" s="2">
        <v>5.5E-2</v>
      </c>
      <c r="U121" s="2">
        <v>6.2E-2</v>
      </c>
      <c r="V121" s="2">
        <v>8.1000000000000003E-2</v>
      </c>
      <c r="W121" s="2">
        <v>0.09</v>
      </c>
      <c r="X121" s="2">
        <v>0.11799999999999999</v>
      </c>
      <c r="Y121" s="2">
        <v>0.13800000000000001</v>
      </c>
      <c r="AC121" s="83"/>
      <c r="AE121" s="2">
        <v>305</v>
      </c>
      <c r="AF121" s="2">
        <v>1E-3</v>
      </c>
      <c r="AG121" s="2">
        <v>3.6999999999999998E-2</v>
      </c>
      <c r="AH121" s="2">
        <v>0.05</v>
      </c>
      <c r="AI121" s="2">
        <v>0.06</v>
      </c>
      <c r="AJ121" s="2">
        <v>7.5999999999999998E-2</v>
      </c>
      <c r="AK121" s="2">
        <v>0.10100000000000001</v>
      </c>
      <c r="AL121" s="2">
        <v>0.13300000000000001</v>
      </c>
      <c r="AM121" s="2">
        <v>0.19</v>
      </c>
      <c r="AN121" s="2">
        <v>0.158</v>
      </c>
    </row>
    <row r="122" spans="1:40" ht="15.75" customHeight="1" x14ac:dyDescent="0.25">
      <c r="A122" s="2">
        <v>306</v>
      </c>
      <c r="B122" s="2">
        <v>6.0000000000000001E-3</v>
      </c>
      <c r="C122" s="2">
        <v>4.9000000000000002E-2</v>
      </c>
      <c r="D122" s="2">
        <v>6.0999999999999999E-2</v>
      </c>
      <c r="E122" s="2">
        <v>7.6999999999999999E-2</v>
      </c>
      <c r="F122" s="2">
        <v>8.8999999999999996E-2</v>
      </c>
      <c r="G122" s="2">
        <v>0.105</v>
      </c>
      <c r="H122" s="2">
        <v>0.13100000000000001</v>
      </c>
      <c r="I122" s="2">
        <v>0.14599999999999999</v>
      </c>
      <c r="J122" s="2">
        <v>0.16600000000000001</v>
      </c>
      <c r="N122" s="83"/>
      <c r="P122" s="2">
        <v>306</v>
      </c>
      <c r="Q122" s="2">
        <v>-2E-3</v>
      </c>
      <c r="R122" s="2">
        <v>4.1000000000000002E-2</v>
      </c>
      <c r="S122" s="2">
        <v>4.4999999999999998E-2</v>
      </c>
      <c r="T122" s="2">
        <v>5.2999999999999999E-2</v>
      </c>
      <c r="U122" s="2">
        <v>0.06</v>
      </c>
      <c r="V122" s="2">
        <v>7.9000000000000001E-2</v>
      </c>
      <c r="W122" s="2">
        <v>8.7999999999999995E-2</v>
      </c>
      <c r="X122" s="2">
        <v>0.11600000000000001</v>
      </c>
      <c r="Y122" s="2">
        <v>0.13500000000000001</v>
      </c>
      <c r="AC122" s="83"/>
      <c r="AE122" s="2">
        <v>306</v>
      </c>
      <c r="AF122" s="2">
        <v>-1E-3</v>
      </c>
      <c r="AG122" s="2">
        <v>3.5000000000000003E-2</v>
      </c>
      <c r="AH122" s="2">
        <v>4.9000000000000002E-2</v>
      </c>
      <c r="AI122" s="2">
        <v>5.8999999999999997E-2</v>
      </c>
      <c r="AJ122" s="2">
        <v>7.4999999999999997E-2</v>
      </c>
      <c r="AK122" s="2">
        <v>9.9000000000000005E-2</v>
      </c>
      <c r="AL122" s="2">
        <v>0.13200000000000001</v>
      </c>
      <c r="AM122" s="2">
        <v>0.188</v>
      </c>
      <c r="AN122" s="2">
        <v>0.156</v>
      </c>
    </row>
    <row r="123" spans="1:40" ht="15.75" customHeight="1" x14ac:dyDescent="0.25">
      <c r="A123" s="2">
        <v>307</v>
      </c>
      <c r="B123" s="2">
        <v>5.0000000000000001E-3</v>
      </c>
      <c r="C123" s="2">
        <v>4.8000000000000001E-2</v>
      </c>
      <c r="D123" s="2">
        <v>5.8999999999999997E-2</v>
      </c>
      <c r="E123" s="2">
        <v>7.5999999999999998E-2</v>
      </c>
      <c r="F123" s="2">
        <v>8.6999999999999994E-2</v>
      </c>
      <c r="G123" s="2">
        <v>0.104</v>
      </c>
      <c r="H123" s="2">
        <v>0.129</v>
      </c>
      <c r="I123" s="2">
        <v>0.14399999999999999</v>
      </c>
      <c r="J123" s="2">
        <v>0.16400000000000001</v>
      </c>
      <c r="N123" s="83"/>
      <c r="P123" s="2">
        <v>307</v>
      </c>
      <c r="Q123" s="2">
        <v>-3.0000000000000001E-3</v>
      </c>
      <c r="R123" s="2">
        <v>4.1000000000000002E-2</v>
      </c>
      <c r="S123" s="2">
        <v>4.3999999999999997E-2</v>
      </c>
      <c r="T123" s="2">
        <v>5.1999999999999998E-2</v>
      </c>
      <c r="U123" s="2">
        <v>5.8999999999999997E-2</v>
      </c>
      <c r="V123" s="2">
        <v>7.9000000000000001E-2</v>
      </c>
      <c r="W123" s="2">
        <v>8.6999999999999994E-2</v>
      </c>
      <c r="X123" s="2">
        <v>0.115</v>
      </c>
      <c r="Y123" s="2">
        <v>0.13400000000000001</v>
      </c>
      <c r="AC123" s="83"/>
      <c r="AE123" s="2">
        <v>307</v>
      </c>
      <c r="AF123" s="2">
        <v>-2E-3</v>
      </c>
      <c r="AG123" s="2">
        <v>3.4000000000000002E-2</v>
      </c>
      <c r="AH123" s="2">
        <v>4.8000000000000001E-2</v>
      </c>
      <c r="AI123" s="2">
        <v>5.8000000000000003E-2</v>
      </c>
      <c r="AJ123" s="2">
        <v>7.3999999999999996E-2</v>
      </c>
      <c r="AK123" s="2">
        <v>9.8000000000000004E-2</v>
      </c>
      <c r="AL123" s="2">
        <v>0.13200000000000001</v>
      </c>
      <c r="AM123" s="2">
        <v>0.187</v>
      </c>
      <c r="AN123" s="2">
        <v>0.155</v>
      </c>
    </row>
    <row r="124" spans="1:40" ht="15.75" customHeight="1" x14ac:dyDescent="0.25">
      <c r="A124" s="2">
        <v>308</v>
      </c>
      <c r="B124" s="2">
        <v>6.0000000000000001E-3</v>
      </c>
      <c r="C124" s="2">
        <v>4.8000000000000001E-2</v>
      </c>
      <c r="D124" s="2">
        <v>0.06</v>
      </c>
      <c r="E124" s="2">
        <v>7.5999999999999998E-2</v>
      </c>
      <c r="F124" s="2">
        <v>8.7999999999999995E-2</v>
      </c>
      <c r="G124" s="2">
        <v>0.104</v>
      </c>
      <c r="H124" s="2">
        <v>0.13</v>
      </c>
      <c r="I124" s="2">
        <v>0.14399999999999999</v>
      </c>
      <c r="J124" s="2">
        <v>0.16400000000000001</v>
      </c>
      <c r="N124" s="83"/>
      <c r="P124" s="2">
        <v>308</v>
      </c>
      <c r="Q124" s="2">
        <v>-1E-3</v>
      </c>
      <c r="R124" s="2">
        <v>4.1000000000000002E-2</v>
      </c>
      <c r="S124" s="2">
        <v>4.4999999999999998E-2</v>
      </c>
      <c r="T124" s="2">
        <v>5.1999999999999998E-2</v>
      </c>
      <c r="U124" s="2">
        <v>5.8999999999999997E-2</v>
      </c>
      <c r="V124" s="2">
        <v>7.9000000000000001E-2</v>
      </c>
      <c r="W124" s="2">
        <v>8.7999999999999995E-2</v>
      </c>
      <c r="X124" s="2">
        <v>0.11600000000000001</v>
      </c>
      <c r="Y124" s="2">
        <v>0.13500000000000001</v>
      </c>
      <c r="AC124" s="83"/>
      <c r="AE124" s="2">
        <v>308</v>
      </c>
      <c r="AF124" s="2">
        <v>0</v>
      </c>
      <c r="AG124" s="2">
        <v>3.5000000000000003E-2</v>
      </c>
      <c r="AH124" s="2">
        <v>4.9000000000000002E-2</v>
      </c>
      <c r="AI124" s="2">
        <v>5.8999999999999997E-2</v>
      </c>
      <c r="AJ124" s="2">
        <v>7.4999999999999997E-2</v>
      </c>
      <c r="AK124" s="2">
        <v>9.9000000000000005E-2</v>
      </c>
      <c r="AL124" s="2">
        <v>0.13200000000000001</v>
      </c>
      <c r="AM124" s="2">
        <v>0.188</v>
      </c>
      <c r="AN124" s="2">
        <v>0.156</v>
      </c>
    </row>
    <row r="125" spans="1:40" ht="15.75" customHeight="1" x14ac:dyDescent="0.25">
      <c r="A125" s="2">
        <v>309</v>
      </c>
      <c r="B125" s="2">
        <v>5.0000000000000001E-3</v>
      </c>
      <c r="C125" s="2">
        <v>4.7E-2</v>
      </c>
      <c r="D125" s="2">
        <v>5.8999999999999997E-2</v>
      </c>
      <c r="E125" s="2">
        <v>7.4999999999999997E-2</v>
      </c>
      <c r="F125" s="2">
        <v>8.6999999999999994E-2</v>
      </c>
      <c r="G125" s="2">
        <v>0.10299999999999999</v>
      </c>
      <c r="H125" s="2">
        <v>0.128</v>
      </c>
      <c r="I125" s="2">
        <v>0.14299999999999999</v>
      </c>
      <c r="J125" s="2">
        <v>0.16200000000000001</v>
      </c>
      <c r="N125" s="83"/>
      <c r="P125" s="2">
        <v>309</v>
      </c>
      <c r="Q125" s="2">
        <v>-2E-3</v>
      </c>
      <c r="R125" s="2">
        <v>0.04</v>
      </c>
      <c r="S125" s="2">
        <v>4.3999999999999997E-2</v>
      </c>
      <c r="T125" s="2">
        <v>5.0999999999999997E-2</v>
      </c>
      <c r="U125" s="2">
        <v>5.8000000000000003E-2</v>
      </c>
      <c r="V125" s="2">
        <v>7.8E-2</v>
      </c>
      <c r="W125" s="2">
        <v>8.5999999999999993E-2</v>
      </c>
      <c r="X125" s="2">
        <v>0.114</v>
      </c>
      <c r="Y125" s="2">
        <v>0.13300000000000001</v>
      </c>
      <c r="AC125" s="83"/>
      <c r="AE125" s="2">
        <v>309</v>
      </c>
      <c r="AF125" s="2">
        <v>-1E-3</v>
      </c>
      <c r="AG125" s="2">
        <v>3.4000000000000002E-2</v>
      </c>
      <c r="AH125" s="2">
        <v>4.8000000000000001E-2</v>
      </c>
      <c r="AI125" s="2">
        <v>5.7000000000000002E-2</v>
      </c>
      <c r="AJ125" s="2">
        <v>7.2999999999999995E-2</v>
      </c>
      <c r="AK125" s="2">
        <v>9.8000000000000004E-2</v>
      </c>
      <c r="AL125" s="2">
        <v>0.13100000000000001</v>
      </c>
      <c r="AM125" s="2">
        <v>0.186</v>
      </c>
      <c r="AN125" s="2">
        <v>0.154</v>
      </c>
    </row>
    <row r="126" spans="1:40" ht="15.75" customHeight="1" x14ac:dyDescent="0.25">
      <c r="A126" s="2">
        <v>310</v>
      </c>
      <c r="B126" s="2">
        <v>5.0000000000000001E-3</v>
      </c>
      <c r="C126" s="2">
        <v>4.7E-2</v>
      </c>
      <c r="D126" s="2">
        <v>5.8000000000000003E-2</v>
      </c>
      <c r="E126" s="2">
        <v>7.3999999999999996E-2</v>
      </c>
      <c r="F126" s="2">
        <v>8.5999999999999993E-2</v>
      </c>
      <c r="G126" s="2">
        <v>0.10199999999999999</v>
      </c>
      <c r="H126" s="2">
        <v>0.127</v>
      </c>
      <c r="I126" s="2">
        <v>0.14199999999999999</v>
      </c>
      <c r="J126" s="2">
        <v>0.161</v>
      </c>
      <c r="N126" s="83"/>
      <c r="P126" s="2">
        <v>310</v>
      </c>
      <c r="Q126" s="2">
        <v>-2E-3</v>
      </c>
      <c r="R126" s="2">
        <v>0.04</v>
      </c>
      <c r="S126" s="2">
        <v>4.2999999999999997E-2</v>
      </c>
      <c r="T126" s="2">
        <v>5.0999999999999997E-2</v>
      </c>
      <c r="U126" s="2">
        <v>5.7000000000000002E-2</v>
      </c>
      <c r="V126" s="2">
        <v>7.6999999999999999E-2</v>
      </c>
      <c r="W126" s="2">
        <v>8.5000000000000006E-2</v>
      </c>
      <c r="X126" s="2">
        <v>0.113</v>
      </c>
      <c r="Y126" s="2">
        <v>0.13300000000000001</v>
      </c>
      <c r="AC126" s="83"/>
      <c r="AE126" s="2">
        <v>310</v>
      </c>
      <c r="AF126" s="2">
        <v>-1E-3</v>
      </c>
      <c r="AG126" s="2">
        <v>3.3000000000000002E-2</v>
      </c>
      <c r="AH126" s="2">
        <v>4.7E-2</v>
      </c>
      <c r="AI126" s="2">
        <v>5.7000000000000002E-2</v>
      </c>
      <c r="AJ126" s="2">
        <v>7.2999999999999995E-2</v>
      </c>
      <c r="AK126" s="2">
        <v>9.7000000000000003E-2</v>
      </c>
      <c r="AL126" s="2">
        <v>0.13</v>
      </c>
      <c r="AM126" s="2">
        <v>0.186</v>
      </c>
      <c r="AN126" s="2">
        <v>0.154</v>
      </c>
    </row>
    <row r="127" spans="1:40" ht="15.75" customHeight="1" x14ac:dyDescent="0.25">
      <c r="A127" s="2">
        <v>311</v>
      </c>
      <c r="B127" s="2">
        <v>5.0000000000000001E-3</v>
      </c>
      <c r="C127" s="2">
        <v>4.7E-2</v>
      </c>
      <c r="D127" s="2">
        <v>5.7000000000000002E-2</v>
      </c>
      <c r="E127" s="2">
        <v>7.3999999999999996E-2</v>
      </c>
      <c r="F127" s="2">
        <v>8.5000000000000006E-2</v>
      </c>
      <c r="G127" s="2">
        <v>0.10199999999999999</v>
      </c>
      <c r="H127" s="2">
        <v>0.127</v>
      </c>
      <c r="I127" s="2">
        <v>0.14099999999999999</v>
      </c>
      <c r="J127" s="2">
        <v>0.161</v>
      </c>
      <c r="N127" s="83"/>
      <c r="P127" s="2">
        <v>311</v>
      </c>
      <c r="Q127" s="2">
        <v>-2E-3</v>
      </c>
      <c r="R127" s="2">
        <v>0.04</v>
      </c>
      <c r="S127" s="2">
        <v>4.2999999999999997E-2</v>
      </c>
      <c r="T127" s="2">
        <v>0.05</v>
      </c>
      <c r="U127" s="2">
        <v>5.7000000000000002E-2</v>
      </c>
      <c r="V127" s="2">
        <v>7.6999999999999999E-2</v>
      </c>
      <c r="W127" s="2">
        <v>8.5000000000000006E-2</v>
      </c>
      <c r="X127" s="2">
        <v>0.113</v>
      </c>
      <c r="Y127" s="2">
        <v>0.13300000000000001</v>
      </c>
      <c r="AC127" s="83"/>
      <c r="AE127" s="2">
        <v>311</v>
      </c>
      <c r="AF127" s="2">
        <v>-1E-3</v>
      </c>
      <c r="AG127" s="2">
        <v>3.3000000000000002E-2</v>
      </c>
      <c r="AH127" s="2">
        <v>4.7E-2</v>
      </c>
      <c r="AI127" s="2">
        <v>5.7000000000000002E-2</v>
      </c>
      <c r="AJ127" s="2">
        <v>7.2999999999999995E-2</v>
      </c>
      <c r="AK127" s="2">
        <v>9.7000000000000003E-2</v>
      </c>
      <c r="AL127" s="2">
        <v>0.13</v>
      </c>
      <c r="AM127" s="2">
        <v>0.186</v>
      </c>
      <c r="AN127" s="2">
        <v>0.154</v>
      </c>
    </row>
    <row r="128" spans="1:40" ht="15.75" customHeight="1" x14ac:dyDescent="0.25">
      <c r="A128" s="2">
        <v>312</v>
      </c>
      <c r="B128" s="2">
        <v>5.0000000000000001E-3</v>
      </c>
      <c r="C128" s="2">
        <v>4.7E-2</v>
      </c>
      <c r="D128" s="2">
        <v>5.8000000000000003E-2</v>
      </c>
      <c r="E128" s="2">
        <v>7.3999999999999996E-2</v>
      </c>
      <c r="F128" s="2">
        <v>8.5000000000000006E-2</v>
      </c>
      <c r="G128" s="2">
        <v>0.10100000000000001</v>
      </c>
      <c r="H128" s="2">
        <v>0.127</v>
      </c>
      <c r="I128" s="2">
        <v>0.14099999999999999</v>
      </c>
      <c r="J128" s="2">
        <v>0.161</v>
      </c>
      <c r="N128" s="83"/>
      <c r="P128" s="2">
        <v>312</v>
      </c>
      <c r="Q128" s="2">
        <v>-1E-3</v>
      </c>
      <c r="R128" s="2">
        <v>0.04</v>
      </c>
      <c r="S128" s="2">
        <v>4.2999999999999997E-2</v>
      </c>
      <c r="T128" s="2">
        <v>0.05</v>
      </c>
      <c r="U128" s="2">
        <v>5.7000000000000002E-2</v>
      </c>
      <c r="V128" s="2">
        <v>7.6999999999999999E-2</v>
      </c>
      <c r="W128" s="2">
        <v>8.5000000000000006E-2</v>
      </c>
      <c r="X128" s="2">
        <v>0.113</v>
      </c>
      <c r="Y128" s="2">
        <v>0.13300000000000001</v>
      </c>
      <c r="AC128" s="83"/>
      <c r="AE128" s="2">
        <v>312</v>
      </c>
      <c r="AF128" s="2">
        <v>0</v>
      </c>
      <c r="AG128" s="2">
        <v>3.4000000000000002E-2</v>
      </c>
      <c r="AH128" s="2">
        <v>4.7E-2</v>
      </c>
      <c r="AI128" s="2">
        <v>5.7000000000000002E-2</v>
      </c>
      <c r="AJ128" s="2">
        <v>7.2999999999999995E-2</v>
      </c>
      <c r="AK128" s="2">
        <v>9.7000000000000003E-2</v>
      </c>
      <c r="AL128" s="2">
        <v>0.13</v>
      </c>
      <c r="AM128" s="2">
        <v>0.186</v>
      </c>
      <c r="AN128" s="2">
        <v>0.154</v>
      </c>
    </row>
    <row r="129" spans="1:40" ht="15.75" customHeight="1" x14ac:dyDescent="0.25">
      <c r="A129" s="2">
        <v>313</v>
      </c>
      <c r="B129" s="2">
        <v>5.0000000000000001E-3</v>
      </c>
      <c r="C129" s="2">
        <v>4.5999999999999999E-2</v>
      </c>
      <c r="D129" s="2">
        <v>5.7000000000000002E-2</v>
      </c>
      <c r="E129" s="2">
        <v>7.2999999999999995E-2</v>
      </c>
      <c r="F129" s="2">
        <v>8.5000000000000006E-2</v>
      </c>
      <c r="G129" s="2">
        <v>0.10100000000000001</v>
      </c>
      <c r="H129" s="2">
        <v>0.126</v>
      </c>
      <c r="I129" s="2">
        <v>0.14000000000000001</v>
      </c>
      <c r="J129" s="2">
        <v>0.159</v>
      </c>
      <c r="N129" s="83"/>
      <c r="P129" s="2">
        <v>313</v>
      </c>
      <c r="Q129" s="2">
        <v>-1E-3</v>
      </c>
      <c r="R129" s="2">
        <v>0.04</v>
      </c>
      <c r="S129" s="2">
        <v>4.2000000000000003E-2</v>
      </c>
      <c r="T129" s="2">
        <v>0.05</v>
      </c>
      <c r="U129" s="2">
        <v>5.7000000000000002E-2</v>
      </c>
      <c r="V129" s="2">
        <v>7.5999999999999998E-2</v>
      </c>
      <c r="W129" s="2">
        <v>8.4000000000000005E-2</v>
      </c>
      <c r="X129" s="2">
        <v>0.112</v>
      </c>
      <c r="Y129" s="2">
        <v>0.13100000000000001</v>
      </c>
      <c r="AC129" s="83"/>
      <c r="AE129" s="2">
        <v>313</v>
      </c>
      <c r="AF129" s="2">
        <v>0</v>
      </c>
      <c r="AG129" s="2">
        <v>3.3000000000000002E-2</v>
      </c>
      <c r="AH129" s="2">
        <v>4.7E-2</v>
      </c>
      <c r="AI129" s="2">
        <v>5.6000000000000001E-2</v>
      </c>
      <c r="AJ129" s="2">
        <v>7.1999999999999995E-2</v>
      </c>
      <c r="AK129" s="2">
        <v>9.6000000000000002E-2</v>
      </c>
      <c r="AL129" s="2">
        <v>0.129</v>
      </c>
      <c r="AM129" s="2">
        <v>0.184</v>
      </c>
      <c r="AN129" s="2">
        <v>0.153</v>
      </c>
    </row>
    <row r="130" spans="1:40" ht="15.75" customHeight="1" x14ac:dyDescent="0.25">
      <c r="A130" s="2">
        <v>314</v>
      </c>
      <c r="B130" s="2">
        <v>6.0000000000000001E-3</v>
      </c>
      <c r="C130" s="2">
        <v>4.5999999999999999E-2</v>
      </c>
      <c r="D130" s="2">
        <v>5.7000000000000002E-2</v>
      </c>
      <c r="E130" s="2">
        <v>7.2999999999999995E-2</v>
      </c>
      <c r="F130" s="2">
        <v>8.4000000000000005E-2</v>
      </c>
      <c r="G130" s="2">
        <v>0.1</v>
      </c>
      <c r="H130" s="2">
        <v>0.125</v>
      </c>
      <c r="I130" s="2">
        <v>0.13900000000000001</v>
      </c>
      <c r="J130" s="2">
        <v>0.158</v>
      </c>
      <c r="N130" s="83"/>
      <c r="P130" s="2">
        <v>314</v>
      </c>
      <c r="Q130" s="2">
        <v>-1E-3</v>
      </c>
      <c r="R130" s="2">
        <v>3.9E-2</v>
      </c>
      <c r="S130" s="2">
        <v>4.2000000000000003E-2</v>
      </c>
      <c r="T130" s="2">
        <v>0.05</v>
      </c>
      <c r="U130" s="2">
        <v>5.6000000000000001E-2</v>
      </c>
      <c r="V130" s="2">
        <v>7.5999999999999998E-2</v>
      </c>
      <c r="W130" s="2">
        <v>8.3000000000000004E-2</v>
      </c>
      <c r="X130" s="2">
        <v>0.111</v>
      </c>
      <c r="Y130" s="2">
        <v>0.13100000000000001</v>
      </c>
      <c r="AC130" s="83"/>
      <c r="AE130" s="2">
        <v>314</v>
      </c>
      <c r="AF130" s="2">
        <v>0</v>
      </c>
      <c r="AG130" s="2">
        <v>3.3000000000000002E-2</v>
      </c>
      <c r="AH130" s="2">
        <v>4.5999999999999999E-2</v>
      </c>
      <c r="AI130" s="2">
        <v>5.6000000000000001E-2</v>
      </c>
      <c r="AJ130" s="2">
        <v>7.1999999999999995E-2</v>
      </c>
      <c r="AK130" s="2">
        <v>9.5000000000000001E-2</v>
      </c>
      <c r="AL130" s="2">
        <v>0.128</v>
      </c>
      <c r="AM130" s="2">
        <v>0.183</v>
      </c>
      <c r="AN130" s="2">
        <v>0.152</v>
      </c>
    </row>
    <row r="131" spans="1:40" ht="15.75" customHeight="1" x14ac:dyDescent="0.25">
      <c r="A131" s="2">
        <v>315</v>
      </c>
      <c r="B131" s="2">
        <v>6.0000000000000001E-3</v>
      </c>
      <c r="C131" s="2">
        <v>4.5999999999999999E-2</v>
      </c>
      <c r="D131" s="2">
        <v>5.6000000000000001E-2</v>
      </c>
      <c r="E131" s="2">
        <v>7.2999999999999995E-2</v>
      </c>
      <c r="F131" s="2">
        <v>8.4000000000000005E-2</v>
      </c>
      <c r="G131" s="2">
        <v>9.9000000000000005E-2</v>
      </c>
      <c r="H131" s="2">
        <v>0.125</v>
      </c>
      <c r="I131" s="2">
        <v>0.13900000000000001</v>
      </c>
      <c r="J131" s="2">
        <v>0.157</v>
      </c>
      <c r="N131" s="83"/>
      <c r="P131" s="2">
        <v>315</v>
      </c>
      <c r="Q131" s="2">
        <v>-1E-3</v>
      </c>
      <c r="R131" s="2">
        <v>3.9E-2</v>
      </c>
      <c r="S131" s="2">
        <v>4.2000000000000003E-2</v>
      </c>
      <c r="T131" s="2">
        <v>4.9000000000000002E-2</v>
      </c>
      <c r="U131" s="2">
        <v>5.5E-2</v>
      </c>
      <c r="V131" s="2">
        <v>7.4999999999999997E-2</v>
      </c>
      <c r="W131" s="2">
        <v>8.3000000000000004E-2</v>
      </c>
      <c r="X131" s="2">
        <v>0.11</v>
      </c>
      <c r="Y131" s="2">
        <v>0.13</v>
      </c>
      <c r="AC131" s="83"/>
      <c r="AE131" s="2">
        <v>315</v>
      </c>
      <c r="AF131" s="2">
        <v>0</v>
      </c>
      <c r="AG131" s="2">
        <v>3.2000000000000001E-2</v>
      </c>
      <c r="AH131" s="2">
        <v>4.4999999999999998E-2</v>
      </c>
      <c r="AI131" s="2">
        <v>5.5E-2</v>
      </c>
      <c r="AJ131" s="2">
        <v>7.0999999999999994E-2</v>
      </c>
      <c r="AK131" s="2">
        <v>9.4E-2</v>
      </c>
      <c r="AL131" s="2">
        <v>0.127</v>
      </c>
      <c r="AM131" s="2">
        <v>0.182</v>
      </c>
      <c r="AN131" s="2">
        <v>0.151</v>
      </c>
    </row>
    <row r="132" spans="1:40" ht="15.75" customHeight="1" x14ac:dyDescent="0.25">
      <c r="A132" s="2">
        <v>316</v>
      </c>
      <c r="B132" s="2">
        <v>7.0000000000000001E-3</v>
      </c>
      <c r="C132" s="2">
        <v>4.7E-2</v>
      </c>
      <c r="D132" s="2">
        <v>5.7000000000000002E-2</v>
      </c>
      <c r="E132" s="2">
        <v>7.2999999999999995E-2</v>
      </c>
      <c r="F132" s="2">
        <v>8.4000000000000005E-2</v>
      </c>
      <c r="G132" s="2">
        <v>9.9000000000000005E-2</v>
      </c>
      <c r="H132" s="2">
        <v>0.125</v>
      </c>
      <c r="I132" s="2">
        <v>0.13900000000000001</v>
      </c>
      <c r="J132" s="2">
        <v>0.157</v>
      </c>
      <c r="N132" s="83"/>
      <c r="P132" s="2">
        <v>316</v>
      </c>
      <c r="Q132" s="2">
        <v>0</v>
      </c>
      <c r="R132" s="2">
        <v>3.9E-2</v>
      </c>
      <c r="S132" s="2">
        <v>4.2000000000000003E-2</v>
      </c>
      <c r="T132" s="2">
        <v>4.9000000000000002E-2</v>
      </c>
      <c r="U132" s="2">
        <v>5.6000000000000001E-2</v>
      </c>
      <c r="V132" s="2">
        <v>7.4999999999999997E-2</v>
      </c>
      <c r="W132" s="2">
        <v>8.3000000000000004E-2</v>
      </c>
      <c r="X132" s="2">
        <v>0.11</v>
      </c>
      <c r="Y132" s="2">
        <v>0.129</v>
      </c>
      <c r="AC132" s="83"/>
      <c r="AE132" s="2">
        <v>316</v>
      </c>
      <c r="AF132" s="2">
        <v>1E-3</v>
      </c>
      <c r="AG132" s="2">
        <v>3.3000000000000002E-2</v>
      </c>
      <c r="AH132" s="2">
        <v>4.4999999999999998E-2</v>
      </c>
      <c r="AI132" s="2">
        <v>5.5E-2</v>
      </c>
      <c r="AJ132" s="2">
        <v>7.0999999999999994E-2</v>
      </c>
      <c r="AK132" s="2">
        <v>9.4E-2</v>
      </c>
      <c r="AL132" s="2">
        <v>0.127</v>
      </c>
      <c r="AM132" s="2">
        <v>0.18099999999999999</v>
      </c>
      <c r="AN132" s="2">
        <v>0.151</v>
      </c>
    </row>
    <row r="133" spans="1:40" ht="15.75" customHeight="1" x14ac:dyDescent="0.25">
      <c r="A133" s="2">
        <v>317</v>
      </c>
      <c r="B133" s="2">
        <v>6.0000000000000001E-3</v>
      </c>
      <c r="C133" s="2">
        <v>4.5999999999999999E-2</v>
      </c>
      <c r="D133" s="2">
        <v>5.6000000000000001E-2</v>
      </c>
      <c r="E133" s="2">
        <v>7.1999999999999995E-2</v>
      </c>
      <c r="F133" s="2">
        <v>8.3000000000000004E-2</v>
      </c>
      <c r="G133" s="2">
        <v>9.8000000000000004E-2</v>
      </c>
      <c r="H133" s="2">
        <v>0.124</v>
      </c>
      <c r="I133" s="2">
        <v>0.13800000000000001</v>
      </c>
      <c r="J133" s="2">
        <v>0.156</v>
      </c>
      <c r="N133" s="83"/>
      <c r="P133" s="2">
        <v>317</v>
      </c>
      <c r="Q133" s="2">
        <v>0</v>
      </c>
      <c r="R133" s="2">
        <v>3.9E-2</v>
      </c>
      <c r="S133" s="2">
        <v>4.1000000000000002E-2</v>
      </c>
      <c r="T133" s="2">
        <v>4.8000000000000001E-2</v>
      </c>
      <c r="U133" s="2">
        <v>5.5E-2</v>
      </c>
      <c r="V133" s="2">
        <v>7.3999999999999996E-2</v>
      </c>
      <c r="W133" s="2">
        <v>8.2000000000000003E-2</v>
      </c>
      <c r="X133" s="2">
        <v>0.109</v>
      </c>
      <c r="Y133" s="2">
        <v>0.128</v>
      </c>
      <c r="AC133" s="83"/>
      <c r="AE133" s="2">
        <v>317</v>
      </c>
      <c r="AF133" s="2">
        <v>0</v>
      </c>
      <c r="AG133" s="2">
        <v>3.2000000000000001E-2</v>
      </c>
      <c r="AH133" s="2">
        <v>4.4999999999999998E-2</v>
      </c>
      <c r="AI133" s="2">
        <v>5.5E-2</v>
      </c>
      <c r="AJ133" s="2">
        <v>7.0999999999999994E-2</v>
      </c>
      <c r="AK133" s="2">
        <v>9.4E-2</v>
      </c>
      <c r="AL133" s="2">
        <v>0.127</v>
      </c>
      <c r="AM133" s="2">
        <v>0.18099999999999999</v>
      </c>
      <c r="AN133" s="2">
        <v>0.15</v>
      </c>
    </row>
    <row r="134" spans="1:40" ht="15.75" customHeight="1" x14ac:dyDescent="0.25">
      <c r="A134" s="2">
        <v>318</v>
      </c>
      <c r="B134" s="2">
        <v>5.0000000000000001E-3</v>
      </c>
      <c r="C134" s="2">
        <v>4.3999999999999997E-2</v>
      </c>
      <c r="D134" s="2">
        <v>5.3999999999999999E-2</v>
      </c>
      <c r="E134" s="2">
        <v>7.0000000000000007E-2</v>
      </c>
      <c r="F134" s="2">
        <v>8.2000000000000003E-2</v>
      </c>
      <c r="G134" s="2">
        <v>9.7000000000000003E-2</v>
      </c>
      <c r="H134" s="2">
        <v>0.122</v>
      </c>
      <c r="I134" s="2">
        <v>0.13600000000000001</v>
      </c>
      <c r="J134" s="2">
        <v>0.154</v>
      </c>
      <c r="N134" s="83"/>
      <c r="P134" s="2">
        <v>318</v>
      </c>
      <c r="Q134" s="2">
        <v>-1E-3</v>
      </c>
      <c r="R134" s="2">
        <v>3.6999999999999998E-2</v>
      </c>
      <c r="S134" s="2">
        <v>0.04</v>
      </c>
      <c r="T134" s="2">
        <v>4.7E-2</v>
      </c>
      <c r="U134" s="2">
        <v>5.2999999999999999E-2</v>
      </c>
      <c r="V134" s="2">
        <v>7.1999999999999995E-2</v>
      </c>
      <c r="W134" s="2">
        <v>0.08</v>
      </c>
      <c r="X134" s="2">
        <v>0.108</v>
      </c>
      <c r="Y134" s="2">
        <v>0.127</v>
      </c>
      <c r="AC134" s="83"/>
      <c r="AE134" s="2">
        <v>318</v>
      </c>
      <c r="AF134" s="2">
        <v>0</v>
      </c>
      <c r="AG134" s="2">
        <v>3.1E-2</v>
      </c>
      <c r="AH134" s="2">
        <v>4.3999999999999997E-2</v>
      </c>
      <c r="AI134" s="2">
        <v>5.2999999999999999E-2</v>
      </c>
      <c r="AJ134" s="2">
        <v>7.0000000000000007E-2</v>
      </c>
      <c r="AK134" s="2">
        <v>9.2999999999999999E-2</v>
      </c>
      <c r="AL134" s="2">
        <v>0.126</v>
      </c>
      <c r="AM134" s="2">
        <v>0.17899999999999999</v>
      </c>
      <c r="AN134" s="2">
        <v>0.14899999999999999</v>
      </c>
    </row>
    <row r="135" spans="1:40" ht="15.75" customHeight="1" x14ac:dyDescent="0.25">
      <c r="A135" s="2">
        <v>319</v>
      </c>
      <c r="B135" s="2">
        <v>5.0000000000000001E-3</v>
      </c>
      <c r="C135" s="2">
        <v>4.3999999999999997E-2</v>
      </c>
      <c r="D135" s="2">
        <v>5.2999999999999999E-2</v>
      </c>
      <c r="E135" s="2">
        <v>6.9000000000000006E-2</v>
      </c>
      <c r="F135" s="2">
        <v>8.1000000000000003E-2</v>
      </c>
      <c r="G135" s="2">
        <v>9.6000000000000002E-2</v>
      </c>
      <c r="H135" s="2">
        <v>0.121</v>
      </c>
      <c r="I135" s="2">
        <v>0.13500000000000001</v>
      </c>
      <c r="J135" s="2">
        <v>0.153</v>
      </c>
      <c r="N135" s="83"/>
      <c r="P135" s="2">
        <v>319</v>
      </c>
      <c r="Q135" s="2">
        <v>-1E-3</v>
      </c>
      <c r="R135" s="2">
        <v>3.6999999999999998E-2</v>
      </c>
      <c r="S135" s="2">
        <v>3.9E-2</v>
      </c>
      <c r="T135" s="2">
        <v>4.5999999999999999E-2</v>
      </c>
      <c r="U135" s="2">
        <v>5.2999999999999999E-2</v>
      </c>
      <c r="V135" s="2">
        <v>7.1999999999999995E-2</v>
      </c>
      <c r="W135" s="2">
        <v>0.08</v>
      </c>
      <c r="X135" s="2">
        <v>0.108</v>
      </c>
      <c r="Y135" s="2">
        <v>0.126</v>
      </c>
      <c r="AC135" s="83"/>
      <c r="AE135" s="2">
        <v>319</v>
      </c>
      <c r="AF135" s="2">
        <v>-1E-3</v>
      </c>
      <c r="AG135" s="2">
        <v>0.03</v>
      </c>
      <c r="AH135" s="2">
        <v>4.2999999999999997E-2</v>
      </c>
      <c r="AI135" s="2">
        <v>5.2999999999999999E-2</v>
      </c>
      <c r="AJ135" s="2">
        <v>6.9000000000000006E-2</v>
      </c>
      <c r="AK135" s="2">
        <v>9.1999999999999998E-2</v>
      </c>
      <c r="AL135" s="2">
        <v>0.125</v>
      </c>
      <c r="AM135" s="2">
        <v>0.17899999999999999</v>
      </c>
      <c r="AN135" s="2">
        <v>0.14799999999999999</v>
      </c>
    </row>
    <row r="136" spans="1:40" ht="15.75" customHeight="1" x14ac:dyDescent="0.25">
      <c r="A136" s="2">
        <v>320</v>
      </c>
      <c r="B136" s="2">
        <v>5.0000000000000001E-3</v>
      </c>
      <c r="C136" s="2">
        <v>4.3999999999999997E-2</v>
      </c>
      <c r="D136" s="2">
        <v>5.2999999999999999E-2</v>
      </c>
      <c r="E136" s="2">
        <v>6.8000000000000005E-2</v>
      </c>
      <c r="F136" s="2">
        <v>0.08</v>
      </c>
      <c r="G136" s="2">
        <v>9.5000000000000001E-2</v>
      </c>
      <c r="H136" s="2">
        <v>0.121</v>
      </c>
      <c r="I136" s="2">
        <v>0.13400000000000001</v>
      </c>
      <c r="J136" s="2">
        <v>0.152</v>
      </c>
      <c r="N136" s="83"/>
      <c r="P136" s="2">
        <v>320</v>
      </c>
      <c r="Q136" s="2">
        <v>-1E-3</v>
      </c>
      <c r="R136" s="2">
        <v>3.6999999999999998E-2</v>
      </c>
      <c r="S136" s="2">
        <v>3.9E-2</v>
      </c>
      <c r="T136" s="2">
        <v>4.5999999999999999E-2</v>
      </c>
      <c r="U136" s="2">
        <v>5.1999999999999998E-2</v>
      </c>
      <c r="V136" s="2">
        <v>7.0999999999999994E-2</v>
      </c>
      <c r="W136" s="2">
        <v>7.9000000000000001E-2</v>
      </c>
      <c r="X136" s="2">
        <v>0.107</v>
      </c>
      <c r="Y136" s="2">
        <v>0.126</v>
      </c>
      <c r="AC136" s="83"/>
      <c r="AE136" s="2">
        <v>320</v>
      </c>
      <c r="AF136" s="2">
        <v>0</v>
      </c>
      <c r="AG136" s="2">
        <v>0.03</v>
      </c>
      <c r="AH136" s="2">
        <v>4.2999999999999997E-2</v>
      </c>
      <c r="AI136" s="2">
        <v>5.2999999999999999E-2</v>
      </c>
      <c r="AJ136" s="2">
        <v>6.9000000000000006E-2</v>
      </c>
      <c r="AK136" s="2">
        <v>9.1999999999999998E-2</v>
      </c>
      <c r="AL136" s="2">
        <v>0.125</v>
      </c>
      <c r="AM136" s="2">
        <v>0.17799999999999999</v>
      </c>
      <c r="AN136" s="2">
        <v>0.14799999999999999</v>
      </c>
    </row>
    <row r="137" spans="1:40" ht="15.75" customHeight="1" x14ac:dyDescent="0.25">
      <c r="A137" s="2">
        <v>321</v>
      </c>
      <c r="B137" s="2">
        <v>5.0000000000000001E-3</v>
      </c>
      <c r="C137" s="2">
        <v>4.2999999999999997E-2</v>
      </c>
      <c r="D137" s="2">
        <v>5.2999999999999999E-2</v>
      </c>
      <c r="E137" s="2">
        <v>6.8000000000000005E-2</v>
      </c>
      <c r="F137" s="2">
        <v>7.9000000000000001E-2</v>
      </c>
      <c r="G137" s="2">
        <v>9.5000000000000001E-2</v>
      </c>
      <c r="H137" s="2">
        <v>0.12</v>
      </c>
      <c r="I137" s="2">
        <v>0.13300000000000001</v>
      </c>
      <c r="J137" s="2">
        <v>0.151</v>
      </c>
      <c r="N137" s="83"/>
      <c r="P137" s="2">
        <v>321</v>
      </c>
      <c r="Q137" s="2">
        <v>-1E-3</v>
      </c>
      <c r="R137" s="2">
        <v>3.5999999999999997E-2</v>
      </c>
      <c r="S137" s="2">
        <v>3.7999999999999999E-2</v>
      </c>
      <c r="T137" s="2">
        <v>4.4999999999999998E-2</v>
      </c>
      <c r="U137" s="2">
        <v>5.0999999999999997E-2</v>
      </c>
      <c r="V137" s="2">
        <v>7.0000000000000007E-2</v>
      </c>
      <c r="W137" s="2">
        <v>7.8E-2</v>
      </c>
      <c r="X137" s="2">
        <v>0.106</v>
      </c>
      <c r="Y137" s="2">
        <v>0.124</v>
      </c>
      <c r="AC137" s="83"/>
      <c r="AE137" s="2">
        <v>321</v>
      </c>
      <c r="AF137" s="2">
        <v>0</v>
      </c>
      <c r="AG137" s="2">
        <v>2.9000000000000001E-2</v>
      </c>
      <c r="AH137" s="2">
        <v>4.2000000000000003E-2</v>
      </c>
      <c r="AI137" s="2">
        <v>5.1999999999999998E-2</v>
      </c>
      <c r="AJ137" s="2">
        <v>6.7000000000000004E-2</v>
      </c>
      <c r="AK137" s="2">
        <v>0.09</v>
      </c>
      <c r="AL137" s="2">
        <v>0.123</v>
      </c>
      <c r="AM137" s="2">
        <v>0.17699999999999999</v>
      </c>
      <c r="AN137" s="2">
        <v>0.14599999999999999</v>
      </c>
    </row>
    <row r="138" spans="1:40" ht="15.75" customHeight="1" x14ac:dyDescent="0.25">
      <c r="A138" s="2">
        <v>322</v>
      </c>
      <c r="B138" s="2">
        <v>6.0000000000000001E-3</v>
      </c>
      <c r="C138" s="2">
        <v>4.3999999999999997E-2</v>
      </c>
      <c r="D138" s="2">
        <v>5.2999999999999999E-2</v>
      </c>
      <c r="E138" s="2">
        <v>6.8000000000000005E-2</v>
      </c>
      <c r="F138" s="2">
        <v>7.9000000000000001E-2</v>
      </c>
      <c r="G138" s="2">
        <v>9.4E-2</v>
      </c>
      <c r="H138" s="2">
        <v>0.11899999999999999</v>
      </c>
      <c r="I138" s="2">
        <v>0.13200000000000001</v>
      </c>
      <c r="J138" s="2">
        <v>0.15</v>
      </c>
      <c r="N138" s="83"/>
      <c r="P138" s="2">
        <v>322</v>
      </c>
      <c r="Q138" s="2">
        <v>0</v>
      </c>
      <c r="R138" s="2">
        <v>3.5999999999999997E-2</v>
      </c>
      <c r="S138" s="2">
        <v>3.7999999999999999E-2</v>
      </c>
      <c r="T138" s="2">
        <v>4.3999999999999997E-2</v>
      </c>
      <c r="U138" s="2">
        <v>5.0999999999999997E-2</v>
      </c>
      <c r="V138" s="2">
        <v>6.9000000000000006E-2</v>
      </c>
      <c r="W138" s="2">
        <v>7.6999999999999999E-2</v>
      </c>
      <c r="X138" s="2">
        <v>0.105</v>
      </c>
      <c r="Y138" s="2">
        <v>0.123</v>
      </c>
      <c r="AC138" s="83"/>
      <c r="AE138" s="2">
        <v>322</v>
      </c>
      <c r="AF138" s="2">
        <v>0</v>
      </c>
      <c r="AG138" s="2">
        <v>2.9000000000000001E-2</v>
      </c>
      <c r="AH138" s="2">
        <v>4.1000000000000002E-2</v>
      </c>
      <c r="AI138" s="2">
        <v>5.0999999999999997E-2</v>
      </c>
      <c r="AJ138" s="2">
        <v>6.6000000000000003E-2</v>
      </c>
      <c r="AK138" s="2">
        <v>8.8999999999999996E-2</v>
      </c>
      <c r="AL138" s="2">
        <v>0.122</v>
      </c>
      <c r="AM138" s="2">
        <v>0.17499999999999999</v>
      </c>
      <c r="AN138" s="2">
        <v>0.14499999999999999</v>
      </c>
    </row>
    <row r="139" spans="1:40" ht="15.75" customHeight="1" x14ac:dyDescent="0.25">
      <c r="A139" s="2">
        <v>323</v>
      </c>
      <c r="B139" s="2">
        <v>8.0000000000000002E-3</v>
      </c>
      <c r="C139" s="2">
        <v>4.4999999999999998E-2</v>
      </c>
      <c r="D139" s="2">
        <v>5.3999999999999999E-2</v>
      </c>
      <c r="E139" s="2">
        <v>6.9000000000000006E-2</v>
      </c>
      <c r="F139" s="2">
        <v>8.1000000000000003E-2</v>
      </c>
      <c r="G139" s="2">
        <v>9.5000000000000001E-2</v>
      </c>
      <c r="H139" s="2">
        <v>0.121</v>
      </c>
      <c r="I139" s="2">
        <v>0.13300000000000001</v>
      </c>
      <c r="J139" s="2">
        <v>0.151</v>
      </c>
      <c r="N139" s="83"/>
      <c r="P139" s="2">
        <v>323</v>
      </c>
      <c r="Q139" s="2">
        <v>2E-3</v>
      </c>
      <c r="R139" s="2">
        <v>3.6999999999999998E-2</v>
      </c>
      <c r="S139" s="2">
        <v>3.9E-2</v>
      </c>
      <c r="T139" s="2">
        <v>4.4999999999999998E-2</v>
      </c>
      <c r="U139" s="2">
        <v>5.1999999999999998E-2</v>
      </c>
      <c r="V139" s="2">
        <v>7.0000000000000007E-2</v>
      </c>
      <c r="W139" s="2">
        <v>7.6999999999999999E-2</v>
      </c>
      <c r="X139" s="2">
        <v>0.105</v>
      </c>
      <c r="Y139" s="2">
        <v>0.123</v>
      </c>
      <c r="AC139" s="83"/>
      <c r="AE139" s="2">
        <v>323</v>
      </c>
      <c r="AF139" s="2">
        <v>2E-3</v>
      </c>
      <c r="AG139" s="2">
        <v>0.03</v>
      </c>
      <c r="AH139" s="2">
        <v>4.2000000000000003E-2</v>
      </c>
      <c r="AI139" s="2">
        <v>5.0999999999999997E-2</v>
      </c>
      <c r="AJ139" s="2">
        <v>6.7000000000000004E-2</v>
      </c>
      <c r="AK139" s="2">
        <v>0.09</v>
      </c>
      <c r="AL139" s="2">
        <v>0.122</v>
      </c>
      <c r="AM139" s="2">
        <v>0.17499999999999999</v>
      </c>
      <c r="AN139" s="2">
        <v>0.14499999999999999</v>
      </c>
    </row>
    <row r="140" spans="1:40" ht="15.75" customHeight="1" x14ac:dyDescent="0.25">
      <c r="A140" s="2">
        <v>324</v>
      </c>
      <c r="B140" s="2">
        <v>8.9999999999999993E-3</v>
      </c>
      <c r="C140" s="2">
        <v>4.4999999999999998E-2</v>
      </c>
      <c r="D140" s="2">
        <v>5.5E-2</v>
      </c>
      <c r="E140" s="2">
        <v>6.9000000000000006E-2</v>
      </c>
      <c r="F140" s="2">
        <v>8.1000000000000003E-2</v>
      </c>
      <c r="G140" s="2">
        <v>9.5000000000000001E-2</v>
      </c>
      <c r="H140" s="2">
        <v>0.121</v>
      </c>
      <c r="I140" s="2">
        <v>0.13300000000000001</v>
      </c>
      <c r="J140" s="2">
        <v>0.15</v>
      </c>
      <c r="N140" s="83"/>
      <c r="P140" s="2">
        <v>324</v>
      </c>
      <c r="Q140" s="2">
        <v>2E-3</v>
      </c>
      <c r="R140" s="2">
        <v>3.6999999999999998E-2</v>
      </c>
      <c r="S140" s="2">
        <v>3.9E-2</v>
      </c>
      <c r="T140" s="2">
        <v>4.4999999999999998E-2</v>
      </c>
      <c r="U140" s="2">
        <v>5.0999999999999997E-2</v>
      </c>
      <c r="V140" s="2">
        <v>7.0000000000000007E-2</v>
      </c>
      <c r="W140" s="2">
        <v>7.6999999999999999E-2</v>
      </c>
      <c r="X140" s="2">
        <v>0.104</v>
      </c>
      <c r="Y140" s="2">
        <v>0.122</v>
      </c>
      <c r="AC140" s="83"/>
      <c r="AE140" s="2">
        <v>324</v>
      </c>
      <c r="AF140" s="2">
        <v>3.0000000000000001E-3</v>
      </c>
      <c r="AG140" s="2">
        <v>0.03</v>
      </c>
      <c r="AH140" s="2">
        <v>4.2000000000000003E-2</v>
      </c>
      <c r="AI140" s="2">
        <v>5.0999999999999997E-2</v>
      </c>
      <c r="AJ140" s="2">
        <v>6.6000000000000003E-2</v>
      </c>
      <c r="AK140" s="2">
        <v>8.8999999999999996E-2</v>
      </c>
      <c r="AL140" s="2">
        <v>0.122</v>
      </c>
      <c r="AM140" s="2">
        <v>0.17399999999999999</v>
      </c>
      <c r="AN140" s="2">
        <v>0.14399999999999999</v>
      </c>
    </row>
    <row r="141" spans="1:40" ht="15.75" customHeight="1" x14ac:dyDescent="0.25">
      <c r="A141" s="2">
        <v>325</v>
      </c>
      <c r="B141" s="2">
        <v>8.9999999999999993E-3</v>
      </c>
      <c r="C141" s="2">
        <v>4.3999999999999997E-2</v>
      </c>
      <c r="D141" s="2">
        <v>5.3999999999999999E-2</v>
      </c>
      <c r="E141" s="2">
        <v>6.9000000000000006E-2</v>
      </c>
      <c r="F141" s="2">
        <v>0.08</v>
      </c>
      <c r="G141" s="2">
        <v>9.5000000000000001E-2</v>
      </c>
      <c r="H141" s="2">
        <v>0.12</v>
      </c>
      <c r="I141" s="2">
        <v>0.13200000000000001</v>
      </c>
      <c r="J141" s="2">
        <v>0.14899999999999999</v>
      </c>
      <c r="N141" s="83"/>
      <c r="P141" s="2">
        <v>325</v>
      </c>
      <c r="Q141" s="2">
        <v>2E-3</v>
      </c>
      <c r="R141" s="2">
        <v>3.5999999999999997E-2</v>
      </c>
      <c r="S141" s="2">
        <v>3.7999999999999999E-2</v>
      </c>
      <c r="T141" s="2">
        <v>4.3999999999999997E-2</v>
      </c>
      <c r="U141" s="2">
        <v>0.05</v>
      </c>
      <c r="V141" s="2">
        <v>6.8000000000000005E-2</v>
      </c>
      <c r="W141" s="2">
        <v>7.5999999999999998E-2</v>
      </c>
      <c r="X141" s="2">
        <v>0.10299999999999999</v>
      </c>
      <c r="Y141" s="2">
        <v>0.121</v>
      </c>
      <c r="AC141" s="83"/>
      <c r="AE141" s="2">
        <v>325</v>
      </c>
      <c r="AF141" s="2">
        <v>2E-3</v>
      </c>
      <c r="AG141" s="2">
        <v>2.9000000000000001E-2</v>
      </c>
      <c r="AH141" s="2">
        <v>4.1000000000000002E-2</v>
      </c>
      <c r="AI141" s="2">
        <v>5.0999999999999997E-2</v>
      </c>
      <c r="AJ141" s="2">
        <v>6.6000000000000003E-2</v>
      </c>
      <c r="AK141" s="2">
        <v>8.7999999999999995E-2</v>
      </c>
      <c r="AL141" s="2">
        <v>0.121</v>
      </c>
      <c r="AM141" s="2">
        <v>0.17299999999999999</v>
      </c>
      <c r="AN141" s="2">
        <v>0.14299999999999999</v>
      </c>
    </row>
    <row r="142" spans="1:40" ht="15.75" customHeight="1" x14ac:dyDescent="0.25">
      <c r="A142" s="2">
        <v>326</v>
      </c>
      <c r="B142" s="2">
        <v>8.0000000000000002E-3</v>
      </c>
      <c r="C142" s="2">
        <v>4.2000000000000003E-2</v>
      </c>
      <c r="D142" s="2">
        <v>5.1999999999999998E-2</v>
      </c>
      <c r="E142" s="2">
        <v>6.7000000000000004E-2</v>
      </c>
      <c r="F142" s="2">
        <v>7.8E-2</v>
      </c>
      <c r="G142" s="2">
        <v>9.2999999999999999E-2</v>
      </c>
      <c r="H142" s="2">
        <v>0.11799999999999999</v>
      </c>
      <c r="I142" s="2">
        <v>0.13</v>
      </c>
      <c r="J142" s="2">
        <v>0.14699999999999999</v>
      </c>
      <c r="N142" s="83"/>
      <c r="P142" s="2">
        <v>326</v>
      </c>
      <c r="Q142" s="2">
        <v>1E-3</v>
      </c>
      <c r="R142" s="2">
        <v>3.5000000000000003E-2</v>
      </c>
      <c r="S142" s="2">
        <v>3.5999999999999997E-2</v>
      </c>
      <c r="T142" s="2">
        <v>4.2999999999999997E-2</v>
      </c>
      <c r="U142" s="2">
        <v>4.9000000000000002E-2</v>
      </c>
      <c r="V142" s="2">
        <v>6.7000000000000004E-2</v>
      </c>
      <c r="W142" s="2">
        <v>7.3999999999999996E-2</v>
      </c>
      <c r="X142" s="2">
        <v>0.10100000000000001</v>
      </c>
      <c r="Y142" s="2">
        <v>0.11899999999999999</v>
      </c>
      <c r="AC142" s="83"/>
      <c r="AE142" s="2">
        <v>326</v>
      </c>
      <c r="AF142" s="2">
        <v>1E-3</v>
      </c>
      <c r="AG142" s="2">
        <v>2.8000000000000001E-2</v>
      </c>
      <c r="AH142" s="2">
        <v>0.04</v>
      </c>
      <c r="AI142" s="2">
        <v>4.9000000000000002E-2</v>
      </c>
      <c r="AJ142" s="2">
        <v>6.5000000000000002E-2</v>
      </c>
      <c r="AK142" s="2">
        <v>8.6999999999999994E-2</v>
      </c>
      <c r="AL142" s="2">
        <v>0.12</v>
      </c>
      <c r="AM142" s="2">
        <v>0.17199999999999999</v>
      </c>
      <c r="AN142" s="2">
        <v>0.14199999999999999</v>
      </c>
    </row>
    <row r="143" spans="1:40" ht="15.75" customHeight="1" x14ac:dyDescent="0.25">
      <c r="A143" s="2">
        <v>327</v>
      </c>
      <c r="B143" s="2">
        <v>7.0000000000000001E-3</v>
      </c>
      <c r="C143" s="2">
        <v>4.1000000000000002E-2</v>
      </c>
      <c r="D143" s="2">
        <v>5.0999999999999997E-2</v>
      </c>
      <c r="E143" s="2">
        <v>6.6000000000000003E-2</v>
      </c>
      <c r="F143" s="2">
        <v>7.5999999999999998E-2</v>
      </c>
      <c r="G143" s="2">
        <v>9.1999999999999998E-2</v>
      </c>
      <c r="H143" s="2">
        <v>0.11600000000000001</v>
      </c>
      <c r="I143" s="2">
        <v>0.128</v>
      </c>
      <c r="J143" s="2">
        <v>0.14499999999999999</v>
      </c>
      <c r="N143" s="83"/>
      <c r="P143" s="2">
        <v>327</v>
      </c>
      <c r="Q143" s="2">
        <v>1E-3</v>
      </c>
      <c r="R143" s="2">
        <v>3.4000000000000002E-2</v>
      </c>
      <c r="S143" s="2">
        <v>3.5999999999999997E-2</v>
      </c>
      <c r="T143" s="2">
        <v>4.2000000000000003E-2</v>
      </c>
      <c r="U143" s="2">
        <v>4.8000000000000001E-2</v>
      </c>
      <c r="V143" s="2">
        <v>6.6000000000000003E-2</v>
      </c>
      <c r="W143" s="2">
        <v>7.2999999999999995E-2</v>
      </c>
      <c r="X143" s="2">
        <v>0.1</v>
      </c>
      <c r="Y143" s="2">
        <v>0.11799999999999999</v>
      </c>
      <c r="AC143" s="83"/>
      <c r="AE143" s="2">
        <v>327</v>
      </c>
      <c r="AF143" s="2">
        <v>1E-3</v>
      </c>
      <c r="AG143" s="2">
        <v>2.7E-2</v>
      </c>
      <c r="AH143" s="2">
        <v>3.9E-2</v>
      </c>
      <c r="AI143" s="2">
        <v>4.9000000000000002E-2</v>
      </c>
      <c r="AJ143" s="2">
        <v>6.4000000000000001E-2</v>
      </c>
      <c r="AK143" s="2">
        <v>8.5999999999999993E-2</v>
      </c>
      <c r="AL143" s="2">
        <v>0.11899999999999999</v>
      </c>
      <c r="AM143" s="2">
        <v>0.17100000000000001</v>
      </c>
      <c r="AN143" s="2">
        <v>0.14099999999999999</v>
      </c>
    </row>
    <row r="144" spans="1:40" ht="15.75" customHeight="1" x14ac:dyDescent="0.25">
      <c r="A144" s="2">
        <v>328</v>
      </c>
      <c r="B144" s="2">
        <v>7.0000000000000001E-3</v>
      </c>
      <c r="C144" s="2">
        <v>4.1000000000000002E-2</v>
      </c>
      <c r="D144" s="2">
        <v>0.05</v>
      </c>
      <c r="E144" s="2">
        <v>6.6000000000000003E-2</v>
      </c>
      <c r="F144" s="2">
        <v>7.5999999999999998E-2</v>
      </c>
      <c r="G144" s="2">
        <v>9.0999999999999998E-2</v>
      </c>
      <c r="H144" s="2">
        <v>0.115</v>
      </c>
      <c r="I144" s="2">
        <v>0.127</v>
      </c>
      <c r="J144" s="2">
        <v>0.14399999999999999</v>
      </c>
      <c r="N144" s="83"/>
      <c r="P144" s="2">
        <v>328</v>
      </c>
      <c r="Q144" s="2">
        <v>1E-3</v>
      </c>
      <c r="R144" s="2">
        <v>3.4000000000000002E-2</v>
      </c>
      <c r="S144" s="2">
        <v>3.5000000000000003E-2</v>
      </c>
      <c r="T144" s="2">
        <v>4.1000000000000002E-2</v>
      </c>
      <c r="U144" s="2">
        <v>4.7E-2</v>
      </c>
      <c r="V144" s="2">
        <v>6.5000000000000002E-2</v>
      </c>
      <c r="W144" s="2">
        <v>7.1999999999999995E-2</v>
      </c>
      <c r="X144" s="2">
        <v>9.9000000000000005E-2</v>
      </c>
      <c r="Y144" s="2">
        <v>0.11700000000000001</v>
      </c>
      <c r="AC144" s="83"/>
      <c r="AE144" s="2">
        <v>328</v>
      </c>
      <c r="AF144" s="2">
        <v>1E-3</v>
      </c>
      <c r="AG144" s="2">
        <v>2.7E-2</v>
      </c>
      <c r="AH144" s="2">
        <v>3.9E-2</v>
      </c>
      <c r="AI144" s="2">
        <v>4.8000000000000001E-2</v>
      </c>
      <c r="AJ144" s="2">
        <v>6.3E-2</v>
      </c>
      <c r="AK144" s="2">
        <v>8.5999999999999993E-2</v>
      </c>
      <c r="AL144" s="2">
        <v>0.11799999999999999</v>
      </c>
      <c r="AM144" s="2">
        <v>0.17</v>
      </c>
      <c r="AN144" s="2">
        <v>0.14000000000000001</v>
      </c>
    </row>
    <row r="145" spans="1:40" ht="15.75" customHeight="1" x14ac:dyDescent="0.25">
      <c r="A145" s="2">
        <v>329</v>
      </c>
      <c r="B145" s="2">
        <v>8.0000000000000002E-3</v>
      </c>
      <c r="C145" s="2">
        <v>4.1000000000000002E-2</v>
      </c>
      <c r="D145" s="2">
        <v>5.0999999999999997E-2</v>
      </c>
      <c r="E145" s="2">
        <v>6.6000000000000003E-2</v>
      </c>
      <c r="F145" s="2">
        <v>7.5999999999999998E-2</v>
      </c>
      <c r="G145" s="2">
        <v>9.0999999999999998E-2</v>
      </c>
      <c r="H145" s="2">
        <v>0.115</v>
      </c>
      <c r="I145" s="2">
        <v>0.127</v>
      </c>
      <c r="J145" s="2">
        <v>0.14399999999999999</v>
      </c>
      <c r="N145" s="83"/>
      <c r="P145" s="2">
        <v>329</v>
      </c>
      <c r="Q145" s="2">
        <v>2E-3</v>
      </c>
      <c r="R145" s="2">
        <v>3.4000000000000002E-2</v>
      </c>
      <c r="S145" s="2">
        <v>3.5000000000000003E-2</v>
      </c>
      <c r="T145" s="2">
        <v>4.1000000000000002E-2</v>
      </c>
      <c r="U145" s="2">
        <v>4.7E-2</v>
      </c>
      <c r="V145" s="2">
        <v>6.5000000000000002E-2</v>
      </c>
      <c r="W145" s="2">
        <v>7.1999999999999995E-2</v>
      </c>
      <c r="X145" s="2">
        <v>9.8000000000000004E-2</v>
      </c>
      <c r="Y145" s="2">
        <v>0.11600000000000001</v>
      </c>
      <c r="AC145" s="83"/>
      <c r="AE145" s="2">
        <v>329</v>
      </c>
      <c r="AF145" s="2">
        <v>2E-3</v>
      </c>
      <c r="AG145" s="2">
        <v>2.7E-2</v>
      </c>
      <c r="AH145" s="2">
        <v>3.9E-2</v>
      </c>
      <c r="AI145" s="2">
        <v>4.8000000000000001E-2</v>
      </c>
      <c r="AJ145" s="2">
        <v>6.3E-2</v>
      </c>
      <c r="AK145" s="2">
        <v>8.5000000000000006E-2</v>
      </c>
      <c r="AL145" s="2">
        <v>0.11799999999999999</v>
      </c>
      <c r="AM145" s="2">
        <v>0.16900000000000001</v>
      </c>
      <c r="AN145" s="2">
        <v>0.14000000000000001</v>
      </c>
    </row>
    <row r="146" spans="1:40" ht="15.75" customHeight="1" x14ac:dyDescent="0.25">
      <c r="A146" s="2">
        <v>330</v>
      </c>
      <c r="B146" s="2">
        <v>0.01</v>
      </c>
      <c r="C146" s="2">
        <v>4.2000000000000003E-2</v>
      </c>
      <c r="D146" s="2">
        <v>5.1999999999999998E-2</v>
      </c>
      <c r="E146" s="2">
        <v>6.7000000000000004E-2</v>
      </c>
      <c r="F146" s="2">
        <v>7.5999999999999998E-2</v>
      </c>
      <c r="G146" s="2">
        <v>9.1999999999999998E-2</v>
      </c>
      <c r="H146" s="2">
        <v>0.115</v>
      </c>
      <c r="I146" s="2">
        <v>0.127</v>
      </c>
      <c r="J146" s="2">
        <v>0.14399999999999999</v>
      </c>
      <c r="N146" s="83"/>
      <c r="P146" s="2">
        <v>330</v>
      </c>
      <c r="Q146" s="2">
        <v>3.0000000000000001E-3</v>
      </c>
      <c r="R146" s="2">
        <v>3.5000000000000003E-2</v>
      </c>
      <c r="S146" s="2">
        <v>3.5999999999999997E-2</v>
      </c>
      <c r="T146" s="2">
        <v>4.2000000000000003E-2</v>
      </c>
      <c r="U146" s="2">
        <v>4.7E-2</v>
      </c>
      <c r="V146" s="2">
        <v>6.5000000000000002E-2</v>
      </c>
      <c r="W146" s="2">
        <v>7.0999999999999994E-2</v>
      </c>
      <c r="X146" s="2">
        <v>9.8000000000000004E-2</v>
      </c>
      <c r="Y146" s="2">
        <v>0.11600000000000001</v>
      </c>
      <c r="AC146" s="83"/>
      <c r="AE146" s="2">
        <v>330</v>
      </c>
      <c r="AF146" s="2">
        <v>3.0000000000000001E-3</v>
      </c>
      <c r="AG146" s="2">
        <v>2.8000000000000001E-2</v>
      </c>
      <c r="AH146" s="2">
        <v>3.9E-2</v>
      </c>
      <c r="AI146" s="2">
        <v>4.7E-2</v>
      </c>
      <c r="AJ146" s="2">
        <v>6.3E-2</v>
      </c>
      <c r="AK146" s="2">
        <v>8.5000000000000006E-2</v>
      </c>
      <c r="AL146" s="2">
        <v>0.11700000000000001</v>
      </c>
      <c r="AM146" s="2">
        <v>0.16900000000000001</v>
      </c>
      <c r="AN146" s="2">
        <v>0.13900000000000001</v>
      </c>
    </row>
    <row r="147" spans="1:40" ht="15.75" customHeight="1" x14ac:dyDescent="0.25">
      <c r="A147" s="2">
        <v>331</v>
      </c>
      <c r="B147" s="2">
        <v>1.0999999999999999E-2</v>
      </c>
      <c r="C147" s="2">
        <v>4.2999999999999997E-2</v>
      </c>
      <c r="D147" s="2">
        <v>5.1999999999999998E-2</v>
      </c>
      <c r="E147" s="2">
        <v>6.7000000000000004E-2</v>
      </c>
      <c r="F147" s="2">
        <v>7.5999999999999998E-2</v>
      </c>
      <c r="G147" s="2">
        <v>9.1999999999999998E-2</v>
      </c>
      <c r="H147" s="2">
        <v>0.114</v>
      </c>
      <c r="I147" s="2">
        <v>0.127</v>
      </c>
      <c r="J147" s="2">
        <v>0.14399999999999999</v>
      </c>
      <c r="N147" s="83"/>
      <c r="P147" s="2">
        <v>331</v>
      </c>
      <c r="Q147" s="2">
        <v>4.0000000000000001E-3</v>
      </c>
      <c r="R147" s="2">
        <v>3.5000000000000003E-2</v>
      </c>
      <c r="S147" s="2">
        <v>3.5999999999999997E-2</v>
      </c>
      <c r="T147" s="2">
        <v>4.1000000000000002E-2</v>
      </c>
      <c r="U147" s="2">
        <v>4.7E-2</v>
      </c>
      <c r="V147" s="2">
        <v>6.4000000000000001E-2</v>
      </c>
      <c r="W147" s="2">
        <v>7.0999999999999994E-2</v>
      </c>
      <c r="X147" s="2">
        <v>9.7000000000000003E-2</v>
      </c>
      <c r="Y147" s="2">
        <v>0.115</v>
      </c>
      <c r="AC147" s="83"/>
      <c r="AE147" s="2">
        <v>331</v>
      </c>
      <c r="AF147" s="2">
        <v>4.0000000000000001E-3</v>
      </c>
      <c r="AG147" s="2">
        <v>2.7E-2</v>
      </c>
      <c r="AH147" s="2">
        <v>3.7999999999999999E-2</v>
      </c>
      <c r="AI147" s="2">
        <v>4.7E-2</v>
      </c>
      <c r="AJ147" s="2">
        <v>6.2E-2</v>
      </c>
      <c r="AK147" s="2">
        <v>8.4000000000000005E-2</v>
      </c>
      <c r="AL147" s="2">
        <v>0.11700000000000001</v>
      </c>
      <c r="AM147" s="2">
        <v>0.16800000000000001</v>
      </c>
      <c r="AN147" s="2">
        <v>0.13800000000000001</v>
      </c>
    </row>
    <row r="148" spans="1:40" ht="15.75" customHeight="1" x14ac:dyDescent="0.25">
      <c r="A148" s="2">
        <v>332</v>
      </c>
      <c r="B148" s="2">
        <v>8.9999999999999993E-3</v>
      </c>
      <c r="C148" s="2">
        <v>4.1000000000000002E-2</v>
      </c>
      <c r="D148" s="2">
        <v>0.05</v>
      </c>
      <c r="E148" s="2">
        <v>6.5000000000000002E-2</v>
      </c>
      <c r="F148" s="2">
        <v>7.3999999999999996E-2</v>
      </c>
      <c r="G148" s="2">
        <v>8.8999999999999996E-2</v>
      </c>
      <c r="H148" s="2">
        <v>0.112</v>
      </c>
      <c r="I148" s="2">
        <v>0.125</v>
      </c>
      <c r="J148" s="2">
        <v>0.14099999999999999</v>
      </c>
      <c r="N148" s="83"/>
      <c r="P148" s="2">
        <v>332</v>
      </c>
      <c r="Q148" s="2">
        <v>3.0000000000000001E-3</v>
      </c>
      <c r="R148" s="2">
        <v>3.3000000000000002E-2</v>
      </c>
      <c r="S148" s="2">
        <v>3.4000000000000002E-2</v>
      </c>
      <c r="T148" s="2">
        <v>0.04</v>
      </c>
      <c r="U148" s="2">
        <v>4.4999999999999998E-2</v>
      </c>
      <c r="V148" s="2">
        <v>6.3E-2</v>
      </c>
      <c r="W148" s="2">
        <v>6.9000000000000006E-2</v>
      </c>
      <c r="X148" s="2">
        <v>9.5000000000000001E-2</v>
      </c>
      <c r="Y148" s="2">
        <v>0.113</v>
      </c>
      <c r="AC148" s="83"/>
      <c r="AE148" s="2">
        <v>332</v>
      </c>
      <c r="AF148" s="2">
        <v>3.0000000000000001E-3</v>
      </c>
      <c r="AG148" s="2">
        <v>2.5999999999999999E-2</v>
      </c>
      <c r="AH148" s="2">
        <v>3.6999999999999998E-2</v>
      </c>
      <c r="AI148" s="2">
        <v>4.5999999999999999E-2</v>
      </c>
      <c r="AJ148" s="2">
        <v>6.0999999999999999E-2</v>
      </c>
      <c r="AK148" s="2">
        <v>8.3000000000000004E-2</v>
      </c>
      <c r="AL148" s="2">
        <v>0.11600000000000001</v>
      </c>
      <c r="AM148" s="2">
        <v>0.16600000000000001</v>
      </c>
      <c r="AN148" s="2">
        <v>0.13700000000000001</v>
      </c>
    </row>
    <row r="149" spans="1:40" ht="15.75" customHeight="1" x14ac:dyDescent="0.25">
      <c r="A149" s="2">
        <v>333</v>
      </c>
      <c r="B149" s="2">
        <v>7.0000000000000001E-3</v>
      </c>
      <c r="C149" s="2">
        <v>3.7999999999999999E-2</v>
      </c>
      <c r="D149" s="2">
        <v>4.7E-2</v>
      </c>
      <c r="E149" s="2">
        <v>6.2E-2</v>
      </c>
      <c r="F149" s="2">
        <v>7.1999999999999995E-2</v>
      </c>
      <c r="G149" s="2">
        <v>8.6999999999999994E-2</v>
      </c>
      <c r="H149" s="2">
        <v>0.109</v>
      </c>
      <c r="I149" s="2">
        <v>0.122</v>
      </c>
      <c r="J149" s="2">
        <v>0.13900000000000001</v>
      </c>
      <c r="N149" s="83"/>
      <c r="P149" s="2">
        <v>333</v>
      </c>
      <c r="Q149" s="2">
        <v>1E-3</v>
      </c>
      <c r="R149" s="2">
        <v>3.1E-2</v>
      </c>
      <c r="S149" s="2">
        <v>3.2000000000000001E-2</v>
      </c>
      <c r="T149" s="2">
        <v>3.6999999999999998E-2</v>
      </c>
      <c r="U149" s="2">
        <v>4.2999999999999997E-2</v>
      </c>
      <c r="V149" s="2">
        <v>6.0999999999999999E-2</v>
      </c>
      <c r="W149" s="2">
        <v>6.7000000000000004E-2</v>
      </c>
      <c r="X149" s="2">
        <v>9.2999999999999999E-2</v>
      </c>
      <c r="Y149" s="2">
        <v>0.112</v>
      </c>
      <c r="AC149" s="83"/>
      <c r="AE149" s="2">
        <v>333</v>
      </c>
      <c r="AF149" s="2">
        <v>1E-3</v>
      </c>
      <c r="AG149" s="2">
        <v>2.4E-2</v>
      </c>
      <c r="AH149" s="2">
        <v>3.5999999999999997E-2</v>
      </c>
      <c r="AI149" s="2">
        <v>4.3999999999999997E-2</v>
      </c>
      <c r="AJ149" s="2">
        <v>0.06</v>
      </c>
      <c r="AK149" s="2">
        <v>8.2000000000000003E-2</v>
      </c>
      <c r="AL149" s="2">
        <v>0.114</v>
      </c>
      <c r="AM149" s="2">
        <v>0.16500000000000001</v>
      </c>
      <c r="AN149" s="2">
        <v>0.13600000000000001</v>
      </c>
    </row>
    <row r="150" spans="1:40" ht="15.75" customHeight="1" x14ac:dyDescent="0.25">
      <c r="A150" s="2">
        <v>334</v>
      </c>
      <c r="B150" s="2">
        <v>5.0000000000000001E-3</v>
      </c>
      <c r="C150" s="2">
        <v>3.5999999999999997E-2</v>
      </c>
      <c r="D150" s="2">
        <v>4.4999999999999998E-2</v>
      </c>
      <c r="E150" s="2">
        <v>0.06</v>
      </c>
      <c r="F150" s="2">
        <v>7.0000000000000007E-2</v>
      </c>
      <c r="G150" s="2">
        <v>8.4000000000000005E-2</v>
      </c>
      <c r="H150" s="2">
        <v>0.107</v>
      </c>
      <c r="I150" s="2">
        <v>0.12</v>
      </c>
      <c r="J150" s="2">
        <v>0.13700000000000001</v>
      </c>
      <c r="N150" s="83"/>
      <c r="P150" s="2">
        <v>334</v>
      </c>
      <c r="Q150" s="2">
        <v>0</v>
      </c>
      <c r="R150" s="2">
        <v>2.9000000000000001E-2</v>
      </c>
      <c r="S150" s="2">
        <v>0.03</v>
      </c>
      <c r="T150" s="2">
        <v>3.5999999999999997E-2</v>
      </c>
      <c r="U150" s="2">
        <v>4.2000000000000003E-2</v>
      </c>
      <c r="V150" s="2">
        <v>5.8999999999999997E-2</v>
      </c>
      <c r="W150" s="2">
        <v>6.5000000000000002E-2</v>
      </c>
      <c r="X150" s="2">
        <v>9.1999999999999998E-2</v>
      </c>
      <c r="Y150" s="2">
        <v>0.11</v>
      </c>
      <c r="AC150" s="83"/>
      <c r="AE150" s="2">
        <v>334</v>
      </c>
      <c r="AF150" s="2">
        <v>0</v>
      </c>
      <c r="AG150" s="2">
        <v>2.3E-2</v>
      </c>
      <c r="AH150" s="2">
        <v>3.4000000000000002E-2</v>
      </c>
      <c r="AI150" s="2">
        <v>4.2999999999999997E-2</v>
      </c>
      <c r="AJ150" s="2">
        <v>5.8999999999999997E-2</v>
      </c>
      <c r="AK150" s="2">
        <v>0.08</v>
      </c>
      <c r="AL150" s="2">
        <v>0.113</v>
      </c>
      <c r="AM150" s="2">
        <v>0.16400000000000001</v>
      </c>
      <c r="AN150" s="2">
        <v>0.13500000000000001</v>
      </c>
    </row>
    <row r="151" spans="1:40" ht="15.75" customHeight="1" x14ac:dyDescent="0.25">
      <c r="A151" s="2">
        <v>335</v>
      </c>
      <c r="B151" s="2">
        <v>5.0000000000000001E-3</v>
      </c>
      <c r="C151" s="2">
        <v>3.5000000000000003E-2</v>
      </c>
      <c r="D151" s="2">
        <v>4.4999999999999998E-2</v>
      </c>
      <c r="E151" s="2">
        <v>0.06</v>
      </c>
      <c r="F151" s="2">
        <v>6.9000000000000006E-2</v>
      </c>
      <c r="G151" s="2">
        <v>8.3000000000000004E-2</v>
      </c>
      <c r="H151" s="2">
        <v>0.106</v>
      </c>
      <c r="I151" s="2">
        <v>0.11899999999999999</v>
      </c>
      <c r="J151" s="2">
        <v>0.13500000000000001</v>
      </c>
      <c r="N151" s="83"/>
      <c r="P151" s="2">
        <v>335</v>
      </c>
      <c r="Q151" s="2">
        <v>0</v>
      </c>
      <c r="R151" s="2">
        <v>2.9000000000000001E-2</v>
      </c>
      <c r="S151" s="2">
        <v>0.03</v>
      </c>
      <c r="T151" s="2">
        <v>3.5000000000000003E-2</v>
      </c>
      <c r="U151" s="2">
        <v>4.1000000000000002E-2</v>
      </c>
      <c r="V151" s="2">
        <v>5.8999999999999997E-2</v>
      </c>
      <c r="W151" s="2">
        <v>6.4000000000000001E-2</v>
      </c>
      <c r="X151" s="2">
        <v>9.0999999999999998E-2</v>
      </c>
      <c r="Y151" s="2">
        <v>0.109</v>
      </c>
      <c r="AC151" s="83"/>
      <c r="AE151" s="2">
        <v>335</v>
      </c>
      <c r="AF151" s="2">
        <v>0</v>
      </c>
      <c r="AG151" s="2">
        <v>2.3E-2</v>
      </c>
      <c r="AH151" s="2">
        <v>3.4000000000000002E-2</v>
      </c>
      <c r="AI151" s="2">
        <v>4.2999999999999997E-2</v>
      </c>
      <c r="AJ151" s="2">
        <v>5.8000000000000003E-2</v>
      </c>
      <c r="AK151" s="2">
        <v>0.08</v>
      </c>
      <c r="AL151" s="2">
        <v>0.112</v>
      </c>
      <c r="AM151" s="2">
        <v>0.16200000000000001</v>
      </c>
      <c r="AN151" s="2">
        <v>0.13400000000000001</v>
      </c>
    </row>
    <row r="152" spans="1:40" ht="15.75" customHeight="1" x14ac:dyDescent="0.25">
      <c r="A152" s="2">
        <v>336</v>
      </c>
      <c r="B152" s="2">
        <v>5.0000000000000001E-3</v>
      </c>
      <c r="C152" s="2">
        <v>3.5000000000000003E-2</v>
      </c>
      <c r="D152" s="2">
        <v>4.4999999999999998E-2</v>
      </c>
      <c r="E152" s="2">
        <v>5.8999999999999997E-2</v>
      </c>
      <c r="F152" s="2">
        <v>6.9000000000000006E-2</v>
      </c>
      <c r="G152" s="2">
        <v>8.3000000000000004E-2</v>
      </c>
      <c r="H152" s="2">
        <v>0.106</v>
      </c>
      <c r="I152" s="2">
        <v>0.11799999999999999</v>
      </c>
      <c r="J152" s="2">
        <v>0.13500000000000001</v>
      </c>
      <c r="N152" s="83"/>
      <c r="P152" s="2">
        <v>336</v>
      </c>
      <c r="Q152" s="2">
        <v>0</v>
      </c>
      <c r="R152" s="2">
        <v>2.8000000000000001E-2</v>
      </c>
      <c r="S152" s="2">
        <v>2.9000000000000001E-2</v>
      </c>
      <c r="T152" s="2">
        <v>3.4000000000000002E-2</v>
      </c>
      <c r="U152" s="2">
        <v>4.1000000000000002E-2</v>
      </c>
      <c r="V152" s="2">
        <v>5.8000000000000003E-2</v>
      </c>
      <c r="W152" s="2">
        <v>6.3E-2</v>
      </c>
      <c r="X152" s="2">
        <v>8.8999999999999996E-2</v>
      </c>
      <c r="Y152" s="2">
        <v>0.108</v>
      </c>
      <c r="AC152" s="83"/>
      <c r="AE152" s="2">
        <v>336</v>
      </c>
      <c r="AF152" s="2">
        <v>0</v>
      </c>
      <c r="AG152" s="2">
        <v>2.1999999999999999E-2</v>
      </c>
      <c r="AH152" s="2">
        <v>3.3000000000000002E-2</v>
      </c>
      <c r="AI152" s="2">
        <v>4.2000000000000003E-2</v>
      </c>
      <c r="AJ152" s="2">
        <v>5.7000000000000002E-2</v>
      </c>
      <c r="AK152" s="2">
        <v>7.9000000000000001E-2</v>
      </c>
      <c r="AL152" s="2">
        <v>0.111</v>
      </c>
      <c r="AM152" s="2">
        <v>0.16200000000000001</v>
      </c>
      <c r="AN152" s="2">
        <v>0.13300000000000001</v>
      </c>
    </row>
    <row r="153" spans="1:40" ht="15.75" customHeight="1" x14ac:dyDescent="0.25">
      <c r="A153" s="2">
        <v>337</v>
      </c>
      <c r="B153" s="2">
        <v>7.0000000000000001E-3</v>
      </c>
      <c r="C153" s="2">
        <v>3.5999999999999997E-2</v>
      </c>
      <c r="D153" s="2">
        <v>4.4999999999999998E-2</v>
      </c>
      <c r="E153" s="2">
        <v>0.06</v>
      </c>
      <c r="F153" s="2">
        <v>6.9000000000000006E-2</v>
      </c>
      <c r="G153" s="2">
        <v>8.3000000000000004E-2</v>
      </c>
      <c r="H153" s="2">
        <v>0.106</v>
      </c>
      <c r="I153" s="2">
        <v>0.11799999999999999</v>
      </c>
      <c r="J153" s="2">
        <v>0.13500000000000001</v>
      </c>
      <c r="N153" s="83"/>
      <c r="P153" s="2">
        <v>337</v>
      </c>
      <c r="Q153" s="2">
        <v>1E-3</v>
      </c>
      <c r="R153" s="2">
        <v>2.9000000000000001E-2</v>
      </c>
      <c r="S153" s="2">
        <v>0.03</v>
      </c>
      <c r="T153" s="2">
        <v>3.5000000000000003E-2</v>
      </c>
      <c r="U153" s="2">
        <v>4.1000000000000002E-2</v>
      </c>
      <c r="V153" s="2">
        <v>5.8000000000000003E-2</v>
      </c>
      <c r="W153" s="2">
        <v>6.4000000000000001E-2</v>
      </c>
      <c r="X153" s="2">
        <v>8.8999999999999996E-2</v>
      </c>
      <c r="Y153" s="2">
        <v>0.107</v>
      </c>
      <c r="AC153" s="83"/>
      <c r="AE153" s="2">
        <v>337</v>
      </c>
      <c r="AF153" s="2">
        <v>2E-3</v>
      </c>
      <c r="AG153" s="2">
        <v>2.3E-2</v>
      </c>
      <c r="AH153" s="2">
        <v>3.3000000000000002E-2</v>
      </c>
      <c r="AI153" s="2">
        <v>4.2000000000000003E-2</v>
      </c>
      <c r="AJ153" s="2">
        <v>5.8000000000000003E-2</v>
      </c>
      <c r="AK153" s="2">
        <v>7.9000000000000001E-2</v>
      </c>
      <c r="AL153" s="2">
        <v>0.111</v>
      </c>
      <c r="AM153" s="2">
        <v>0.161</v>
      </c>
      <c r="AN153" s="2">
        <v>0.13300000000000001</v>
      </c>
    </row>
    <row r="154" spans="1:40" ht="15.75" customHeight="1" x14ac:dyDescent="0.25">
      <c r="A154" s="2">
        <v>338</v>
      </c>
      <c r="B154" s="2">
        <v>8.9999999999999993E-3</v>
      </c>
      <c r="C154" s="2">
        <v>3.6999999999999998E-2</v>
      </c>
      <c r="D154" s="2">
        <v>4.5999999999999999E-2</v>
      </c>
      <c r="E154" s="2">
        <v>6.0999999999999999E-2</v>
      </c>
      <c r="F154" s="2">
        <v>7.0000000000000007E-2</v>
      </c>
      <c r="G154" s="2">
        <v>8.3000000000000004E-2</v>
      </c>
      <c r="H154" s="2">
        <v>0.106</v>
      </c>
      <c r="I154" s="2">
        <v>0.11799999999999999</v>
      </c>
      <c r="J154" s="2">
        <v>0.13500000000000001</v>
      </c>
      <c r="N154" s="83"/>
      <c r="P154" s="2">
        <v>338</v>
      </c>
      <c r="Q154" s="2">
        <v>3.0000000000000001E-3</v>
      </c>
      <c r="R154" s="2">
        <v>0.03</v>
      </c>
      <c r="S154" s="2">
        <v>0.03</v>
      </c>
      <c r="T154" s="2">
        <v>3.5000000000000003E-2</v>
      </c>
      <c r="U154" s="2">
        <v>4.1000000000000002E-2</v>
      </c>
      <c r="V154" s="2">
        <v>5.8000000000000003E-2</v>
      </c>
      <c r="W154" s="2">
        <v>6.3E-2</v>
      </c>
      <c r="X154" s="2">
        <v>8.8999999999999996E-2</v>
      </c>
      <c r="Y154" s="2">
        <v>0.107</v>
      </c>
      <c r="AC154" s="83"/>
      <c r="AE154" s="2">
        <v>338</v>
      </c>
      <c r="AF154" s="2">
        <v>3.0000000000000001E-3</v>
      </c>
      <c r="AG154" s="2">
        <v>2.3E-2</v>
      </c>
      <c r="AH154" s="2">
        <v>3.3000000000000002E-2</v>
      </c>
      <c r="AI154" s="2">
        <v>4.2000000000000003E-2</v>
      </c>
      <c r="AJ154" s="2">
        <v>5.7000000000000002E-2</v>
      </c>
      <c r="AK154" s="2">
        <v>7.8E-2</v>
      </c>
      <c r="AL154" s="2">
        <v>0.11</v>
      </c>
      <c r="AM154" s="2">
        <v>0.16</v>
      </c>
      <c r="AN154" s="2">
        <v>0.13200000000000001</v>
      </c>
    </row>
    <row r="155" spans="1:40" ht="15.75" customHeight="1" x14ac:dyDescent="0.25">
      <c r="A155" s="2">
        <v>339</v>
      </c>
      <c r="B155" s="2">
        <v>0.01</v>
      </c>
      <c r="C155" s="2">
        <v>3.7999999999999999E-2</v>
      </c>
      <c r="D155" s="2">
        <v>4.7E-2</v>
      </c>
      <c r="E155" s="2">
        <v>6.0999999999999999E-2</v>
      </c>
      <c r="F155" s="2">
        <v>7.0999999999999994E-2</v>
      </c>
      <c r="G155" s="2">
        <v>8.3000000000000004E-2</v>
      </c>
      <c r="H155" s="2">
        <v>0.107</v>
      </c>
      <c r="I155" s="2">
        <v>0.11799999999999999</v>
      </c>
      <c r="J155" s="2">
        <v>0.13500000000000001</v>
      </c>
      <c r="N155" s="83"/>
      <c r="P155" s="2">
        <v>339</v>
      </c>
      <c r="Q155" s="2">
        <v>4.0000000000000001E-3</v>
      </c>
      <c r="R155" s="2">
        <v>0.03</v>
      </c>
      <c r="S155" s="2">
        <v>3.1E-2</v>
      </c>
      <c r="T155" s="2">
        <v>3.5999999999999997E-2</v>
      </c>
      <c r="U155" s="2">
        <v>4.1000000000000002E-2</v>
      </c>
      <c r="V155" s="2">
        <v>5.8000000000000003E-2</v>
      </c>
      <c r="W155" s="2">
        <v>6.3E-2</v>
      </c>
      <c r="X155" s="2">
        <v>8.7999999999999995E-2</v>
      </c>
      <c r="Y155" s="2">
        <v>0.106</v>
      </c>
      <c r="AC155" s="83"/>
      <c r="AE155" s="2">
        <v>339</v>
      </c>
      <c r="AF155" s="2">
        <v>4.0000000000000001E-3</v>
      </c>
      <c r="AG155" s="2">
        <v>2.4E-2</v>
      </c>
      <c r="AH155" s="2">
        <v>3.4000000000000002E-2</v>
      </c>
      <c r="AI155" s="2">
        <v>4.2000000000000003E-2</v>
      </c>
      <c r="AJ155" s="2">
        <v>5.7000000000000002E-2</v>
      </c>
      <c r="AK155" s="2">
        <v>7.8E-2</v>
      </c>
      <c r="AL155" s="2">
        <v>0.11</v>
      </c>
      <c r="AM155" s="2">
        <v>0.159</v>
      </c>
      <c r="AN155" s="2">
        <v>0.13100000000000001</v>
      </c>
    </row>
    <row r="156" spans="1:40" ht="15.75" customHeight="1" x14ac:dyDescent="0.25">
      <c r="A156" s="2">
        <v>340</v>
      </c>
      <c r="B156" s="2">
        <v>8.9999999999999993E-3</v>
      </c>
      <c r="C156" s="2">
        <v>3.5999999999999997E-2</v>
      </c>
      <c r="D156" s="2">
        <v>4.3999999999999997E-2</v>
      </c>
      <c r="E156" s="2">
        <v>5.8999999999999997E-2</v>
      </c>
      <c r="F156" s="2">
        <v>6.9000000000000006E-2</v>
      </c>
      <c r="G156" s="2">
        <v>8.1000000000000003E-2</v>
      </c>
      <c r="H156" s="2">
        <v>0.104</v>
      </c>
      <c r="I156" s="2">
        <v>0.11600000000000001</v>
      </c>
      <c r="J156" s="2">
        <v>0.13300000000000001</v>
      </c>
      <c r="N156" s="83"/>
      <c r="P156" s="2">
        <v>340</v>
      </c>
      <c r="Q156" s="2">
        <v>3.0000000000000001E-3</v>
      </c>
      <c r="R156" s="2">
        <v>2.8000000000000001E-2</v>
      </c>
      <c r="S156" s="2">
        <v>2.9000000000000001E-2</v>
      </c>
      <c r="T156" s="2">
        <v>3.4000000000000002E-2</v>
      </c>
      <c r="U156" s="2">
        <v>3.9E-2</v>
      </c>
      <c r="V156" s="2">
        <v>5.6000000000000001E-2</v>
      </c>
      <c r="W156" s="2">
        <v>6.0999999999999999E-2</v>
      </c>
      <c r="X156" s="2">
        <v>8.5999999999999993E-2</v>
      </c>
      <c r="Y156" s="2">
        <v>0.104</v>
      </c>
      <c r="AC156" s="83"/>
      <c r="AE156" s="2">
        <v>340</v>
      </c>
      <c r="AF156" s="2">
        <v>3.0000000000000001E-3</v>
      </c>
      <c r="AG156" s="2">
        <v>2.1999999999999999E-2</v>
      </c>
      <c r="AH156" s="2">
        <v>3.2000000000000001E-2</v>
      </c>
      <c r="AI156" s="2">
        <v>4.1000000000000002E-2</v>
      </c>
      <c r="AJ156" s="2">
        <v>5.5E-2</v>
      </c>
      <c r="AK156" s="2">
        <v>7.5999999999999998E-2</v>
      </c>
      <c r="AL156" s="2">
        <v>0.109</v>
      </c>
      <c r="AM156" s="2">
        <v>0.157</v>
      </c>
      <c r="AN156" s="2">
        <v>0.129</v>
      </c>
    </row>
    <row r="157" spans="1:40" ht="15.75" customHeight="1" x14ac:dyDescent="0.25">
      <c r="A157" s="2">
        <v>341</v>
      </c>
      <c r="B157" s="2">
        <v>7.0000000000000001E-3</v>
      </c>
      <c r="C157" s="2">
        <v>3.5000000000000003E-2</v>
      </c>
      <c r="D157" s="2">
        <v>4.2999999999999997E-2</v>
      </c>
      <c r="E157" s="2">
        <v>5.8000000000000003E-2</v>
      </c>
      <c r="F157" s="2">
        <v>6.8000000000000005E-2</v>
      </c>
      <c r="G157" s="2">
        <v>0.08</v>
      </c>
      <c r="H157" s="2">
        <v>0.10199999999999999</v>
      </c>
      <c r="I157" s="2">
        <v>0.114</v>
      </c>
      <c r="J157" s="2">
        <v>0.13100000000000001</v>
      </c>
      <c r="N157" s="83"/>
      <c r="P157" s="2">
        <v>341</v>
      </c>
      <c r="Q157" s="2">
        <v>1E-3</v>
      </c>
      <c r="R157" s="2">
        <v>2.7E-2</v>
      </c>
      <c r="S157" s="2">
        <v>2.8000000000000001E-2</v>
      </c>
      <c r="T157" s="2">
        <v>3.2000000000000001E-2</v>
      </c>
      <c r="U157" s="2">
        <v>3.7999999999999999E-2</v>
      </c>
      <c r="V157" s="2">
        <v>5.3999999999999999E-2</v>
      </c>
      <c r="W157" s="2">
        <v>0.06</v>
      </c>
      <c r="X157" s="2">
        <v>8.5000000000000006E-2</v>
      </c>
      <c r="Y157" s="2">
        <v>0.10199999999999999</v>
      </c>
      <c r="AC157" s="83"/>
      <c r="AE157" s="2">
        <v>341</v>
      </c>
      <c r="AF157" s="2">
        <v>2E-3</v>
      </c>
      <c r="AG157" s="2">
        <v>2.1000000000000001E-2</v>
      </c>
      <c r="AH157" s="2">
        <v>3.1E-2</v>
      </c>
      <c r="AI157" s="2">
        <v>0.04</v>
      </c>
      <c r="AJ157" s="2">
        <v>5.3999999999999999E-2</v>
      </c>
      <c r="AK157" s="2">
        <v>7.4999999999999997E-2</v>
      </c>
      <c r="AL157" s="2">
        <v>0.108</v>
      </c>
      <c r="AM157" s="2">
        <v>0.156</v>
      </c>
      <c r="AN157" s="2">
        <v>0.129</v>
      </c>
    </row>
    <row r="158" spans="1:40" ht="15.75" customHeight="1" x14ac:dyDescent="0.25">
      <c r="A158" s="2">
        <v>342</v>
      </c>
      <c r="B158" s="2">
        <v>6.0000000000000001E-3</v>
      </c>
      <c r="C158" s="2">
        <v>3.3000000000000002E-2</v>
      </c>
      <c r="D158" s="2">
        <v>4.1000000000000002E-2</v>
      </c>
      <c r="E158" s="2">
        <v>5.6000000000000001E-2</v>
      </c>
      <c r="F158" s="2">
        <v>6.6000000000000003E-2</v>
      </c>
      <c r="G158" s="2">
        <v>7.8E-2</v>
      </c>
      <c r="H158" s="2">
        <v>0.10100000000000001</v>
      </c>
      <c r="I158" s="2">
        <v>0.113</v>
      </c>
      <c r="J158" s="2">
        <v>0.129</v>
      </c>
      <c r="N158" s="83"/>
      <c r="P158" s="2">
        <v>342</v>
      </c>
      <c r="Q158" s="2">
        <v>0</v>
      </c>
      <c r="R158" s="2">
        <v>2.5999999999999999E-2</v>
      </c>
      <c r="S158" s="2">
        <v>2.7E-2</v>
      </c>
      <c r="T158" s="2">
        <v>3.1E-2</v>
      </c>
      <c r="U158" s="2">
        <v>3.5999999999999997E-2</v>
      </c>
      <c r="V158" s="2">
        <v>5.2999999999999999E-2</v>
      </c>
      <c r="W158" s="2">
        <v>5.8999999999999997E-2</v>
      </c>
      <c r="X158" s="2">
        <v>8.4000000000000005E-2</v>
      </c>
      <c r="Y158" s="2">
        <v>0.10100000000000001</v>
      </c>
      <c r="AC158" s="83"/>
      <c r="AE158" s="2">
        <v>342</v>
      </c>
      <c r="AF158" s="2">
        <v>1E-3</v>
      </c>
      <c r="AG158" s="2">
        <v>0.02</v>
      </c>
      <c r="AH158" s="2">
        <v>0.03</v>
      </c>
      <c r="AI158" s="2">
        <v>3.9E-2</v>
      </c>
      <c r="AJ158" s="2">
        <v>5.2999999999999999E-2</v>
      </c>
      <c r="AK158" s="2">
        <v>7.4999999999999997E-2</v>
      </c>
      <c r="AL158" s="2">
        <v>0.107</v>
      </c>
      <c r="AM158" s="2">
        <v>0.155</v>
      </c>
      <c r="AN158" s="2">
        <v>0.129</v>
      </c>
    </row>
    <row r="159" spans="1:40" ht="15.75" customHeight="1" x14ac:dyDescent="0.25">
      <c r="A159" s="2">
        <v>343</v>
      </c>
      <c r="B159" s="2">
        <v>4.0000000000000001E-3</v>
      </c>
      <c r="C159" s="2">
        <v>3.1E-2</v>
      </c>
      <c r="D159" s="2">
        <v>3.9E-2</v>
      </c>
      <c r="E159" s="2">
        <v>5.3999999999999999E-2</v>
      </c>
      <c r="F159" s="2">
        <v>6.4000000000000001E-2</v>
      </c>
      <c r="G159" s="2">
        <v>7.5999999999999998E-2</v>
      </c>
      <c r="H159" s="2">
        <v>9.9000000000000005E-2</v>
      </c>
      <c r="I159" s="2">
        <v>0.111</v>
      </c>
      <c r="J159" s="2">
        <v>0.126</v>
      </c>
      <c r="N159" s="83"/>
      <c r="P159" s="2">
        <v>343</v>
      </c>
      <c r="Q159" s="2">
        <v>-1E-3</v>
      </c>
      <c r="R159" s="2">
        <v>2.4E-2</v>
      </c>
      <c r="S159" s="2">
        <v>2.5000000000000001E-2</v>
      </c>
      <c r="T159" s="2">
        <v>2.9000000000000001E-2</v>
      </c>
      <c r="U159" s="2">
        <v>3.5000000000000003E-2</v>
      </c>
      <c r="V159" s="2">
        <v>5.1999999999999998E-2</v>
      </c>
      <c r="W159" s="2">
        <v>5.8000000000000003E-2</v>
      </c>
      <c r="X159" s="2">
        <v>8.3000000000000004E-2</v>
      </c>
      <c r="Y159" s="2">
        <v>9.9000000000000005E-2</v>
      </c>
      <c r="AC159" s="83"/>
      <c r="AE159" s="2">
        <v>343</v>
      </c>
      <c r="AF159" s="2">
        <v>0</v>
      </c>
      <c r="AG159" s="2">
        <v>1.9E-2</v>
      </c>
      <c r="AH159" s="2">
        <v>2.9000000000000001E-2</v>
      </c>
      <c r="AI159" s="2">
        <v>3.7999999999999999E-2</v>
      </c>
      <c r="AJ159" s="2">
        <v>5.1999999999999998E-2</v>
      </c>
      <c r="AK159" s="2">
        <v>7.2999999999999995E-2</v>
      </c>
      <c r="AL159" s="2">
        <v>0.106</v>
      </c>
      <c r="AM159" s="2">
        <v>0.154</v>
      </c>
      <c r="AN159" s="2">
        <v>0.127</v>
      </c>
    </row>
    <row r="160" spans="1:40" ht="15.75" customHeight="1" x14ac:dyDescent="0.25">
      <c r="A160" s="2">
        <v>344</v>
      </c>
      <c r="B160" s="2">
        <v>4.0000000000000001E-3</v>
      </c>
      <c r="C160" s="2">
        <v>3.1E-2</v>
      </c>
      <c r="D160" s="2">
        <v>3.9E-2</v>
      </c>
      <c r="E160" s="2">
        <v>5.2999999999999999E-2</v>
      </c>
      <c r="F160" s="2">
        <v>6.4000000000000001E-2</v>
      </c>
      <c r="G160" s="2">
        <v>7.4999999999999997E-2</v>
      </c>
      <c r="H160" s="2">
        <v>9.8000000000000004E-2</v>
      </c>
      <c r="I160" s="2">
        <v>0.11</v>
      </c>
      <c r="J160" s="2">
        <v>0.126</v>
      </c>
      <c r="N160" s="83"/>
      <c r="P160" s="2">
        <v>344</v>
      </c>
      <c r="Q160" s="2">
        <v>-1E-3</v>
      </c>
      <c r="R160" s="2">
        <v>2.4E-2</v>
      </c>
      <c r="S160" s="2">
        <v>2.5000000000000001E-2</v>
      </c>
      <c r="T160" s="2">
        <v>2.9000000000000001E-2</v>
      </c>
      <c r="U160" s="2">
        <v>3.5000000000000003E-2</v>
      </c>
      <c r="V160" s="2">
        <v>5.0999999999999997E-2</v>
      </c>
      <c r="W160" s="2">
        <v>5.7000000000000002E-2</v>
      </c>
      <c r="X160" s="2">
        <v>8.2000000000000003E-2</v>
      </c>
      <c r="Y160" s="2">
        <v>9.9000000000000005E-2</v>
      </c>
      <c r="AC160" s="83"/>
      <c r="AE160" s="2">
        <v>344</v>
      </c>
      <c r="AF160" s="2">
        <v>0</v>
      </c>
      <c r="AG160" s="2">
        <v>1.9E-2</v>
      </c>
      <c r="AH160" s="2">
        <v>2.9000000000000001E-2</v>
      </c>
      <c r="AI160" s="2">
        <v>3.7999999999999999E-2</v>
      </c>
      <c r="AJ160" s="2">
        <v>5.1999999999999998E-2</v>
      </c>
      <c r="AK160" s="2">
        <v>7.2999999999999995E-2</v>
      </c>
      <c r="AL160" s="2">
        <v>0.106</v>
      </c>
      <c r="AM160" s="2">
        <v>0.153</v>
      </c>
      <c r="AN160" s="2">
        <v>0.127</v>
      </c>
    </row>
    <row r="161" spans="1:40" ht="15.75" customHeight="1" x14ac:dyDescent="0.25">
      <c r="A161" s="2">
        <v>345</v>
      </c>
      <c r="B161" s="2">
        <v>6.0000000000000001E-3</v>
      </c>
      <c r="C161" s="2">
        <v>3.2000000000000001E-2</v>
      </c>
      <c r="D161" s="2">
        <v>0.04</v>
      </c>
      <c r="E161" s="2">
        <v>5.3999999999999999E-2</v>
      </c>
      <c r="F161" s="2">
        <v>6.4000000000000001E-2</v>
      </c>
      <c r="G161" s="2">
        <v>7.4999999999999997E-2</v>
      </c>
      <c r="H161" s="2">
        <v>9.8000000000000004E-2</v>
      </c>
      <c r="I161" s="2">
        <v>0.11</v>
      </c>
      <c r="J161" s="2">
        <v>0.125</v>
      </c>
      <c r="N161" s="83"/>
      <c r="P161" s="2">
        <v>345</v>
      </c>
      <c r="Q161" s="2">
        <v>1E-3</v>
      </c>
      <c r="R161" s="2">
        <v>2.5000000000000001E-2</v>
      </c>
      <c r="S161" s="2">
        <v>2.5000000000000001E-2</v>
      </c>
      <c r="T161" s="2">
        <v>0.03</v>
      </c>
      <c r="U161" s="2">
        <v>3.5000000000000003E-2</v>
      </c>
      <c r="V161" s="2">
        <v>5.0999999999999997E-2</v>
      </c>
      <c r="W161" s="2">
        <v>5.7000000000000002E-2</v>
      </c>
      <c r="X161" s="2">
        <v>8.2000000000000003E-2</v>
      </c>
      <c r="Y161" s="2">
        <v>9.9000000000000005E-2</v>
      </c>
      <c r="AC161" s="83"/>
      <c r="AE161" s="2">
        <v>345</v>
      </c>
      <c r="AF161" s="2">
        <v>1E-3</v>
      </c>
      <c r="AG161" s="2">
        <v>1.9E-2</v>
      </c>
      <c r="AH161" s="2">
        <v>2.9000000000000001E-2</v>
      </c>
      <c r="AI161" s="2">
        <v>3.7999999999999999E-2</v>
      </c>
      <c r="AJ161" s="2">
        <v>5.1999999999999998E-2</v>
      </c>
      <c r="AK161" s="2">
        <v>7.2999999999999995E-2</v>
      </c>
      <c r="AL161" s="2">
        <v>0.105</v>
      </c>
      <c r="AM161" s="2">
        <v>0.152</v>
      </c>
      <c r="AN161" s="2">
        <v>0.126</v>
      </c>
    </row>
    <row r="162" spans="1:40" ht="15.75" customHeight="1" x14ac:dyDescent="0.25">
      <c r="A162" s="2">
        <v>346</v>
      </c>
      <c r="B162" s="2">
        <v>8.9999999999999993E-3</v>
      </c>
      <c r="C162" s="2">
        <v>3.4000000000000002E-2</v>
      </c>
      <c r="D162" s="2">
        <v>4.1000000000000002E-2</v>
      </c>
      <c r="E162" s="2">
        <v>5.6000000000000001E-2</v>
      </c>
      <c r="F162" s="2">
        <v>6.5000000000000002E-2</v>
      </c>
      <c r="G162" s="2">
        <v>7.6999999999999999E-2</v>
      </c>
      <c r="H162" s="2">
        <v>0.1</v>
      </c>
      <c r="I162" s="2">
        <v>0.111</v>
      </c>
      <c r="J162" s="2">
        <v>0.126</v>
      </c>
      <c r="N162" s="83"/>
      <c r="P162" s="2">
        <v>346</v>
      </c>
      <c r="Q162" s="2">
        <v>3.0000000000000001E-3</v>
      </c>
      <c r="R162" s="2">
        <v>2.5999999999999999E-2</v>
      </c>
      <c r="S162" s="2">
        <v>2.7E-2</v>
      </c>
      <c r="T162" s="2">
        <v>3.1E-2</v>
      </c>
      <c r="U162" s="2">
        <v>3.5999999999999997E-2</v>
      </c>
      <c r="V162" s="2">
        <v>5.1999999999999998E-2</v>
      </c>
      <c r="W162" s="2">
        <v>5.7000000000000002E-2</v>
      </c>
      <c r="X162" s="2">
        <v>8.2000000000000003E-2</v>
      </c>
      <c r="Y162" s="2">
        <v>9.8000000000000004E-2</v>
      </c>
      <c r="AC162" s="83"/>
      <c r="AE162" s="2">
        <v>346</v>
      </c>
      <c r="AF162" s="2">
        <v>3.0000000000000001E-3</v>
      </c>
      <c r="AG162" s="2">
        <v>0.02</v>
      </c>
      <c r="AH162" s="2">
        <v>0.03</v>
      </c>
      <c r="AI162" s="2">
        <v>3.7999999999999999E-2</v>
      </c>
      <c r="AJ162" s="2">
        <v>5.1999999999999998E-2</v>
      </c>
      <c r="AK162" s="2">
        <v>7.2999999999999995E-2</v>
      </c>
      <c r="AL162" s="2">
        <v>0.105</v>
      </c>
      <c r="AM162" s="2">
        <v>0.151</v>
      </c>
      <c r="AN162" s="2">
        <v>0.126</v>
      </c>
    </row>
    <row r="163" spans="1:40" ht="15.75" customHeight="1" x14ac:dyDescent="0.25">
      <c r="A163" s="2">
        <v>347</v>
      </c>
      <c r="B163" s="2">
        <v>0.01</v>
      </c>
      <c r="C163" s="2">
        <v>3.5000000000000003E-2</v>
      </c>
      <c r="D163" s="2">
        <v>4.2000000000000003E-2</v>
      </c>
      <c r="E163" s="2">
        <v>5.7000000000000002E-2</v>
      </c>
      <c r="F163" s="2">
        <v>6.5000000000000002E-2</v>
      </c>
      <c r="G163" s="2">
        <v>7.6999999999999999E-2</v>
      </c>
      <c r="H163" s="2">
        <v>0.1</v>
      </c>
      <c r="I163" s="2">
        <v>0.111</v>
      </c>
      <c r="J163" s="2">
        <v>0.125</v>
      </c>
      <c r="N163" s="83"/>
      <c r="P163" s="2">
        <v>347</v>
      </c>
      <c r="Q163" s="2">
        <v>4.0000000000000001E-3</v>
      </c>
      <c r="R163" s="2">
        <v>2.7E-2</v>
      </c>
      <c r="S163" s="2">
        <v>2.7E-2</v>
      </c>
      <c r="T163" s="2">
        <v>3.1E-2</v>
      </c>
      <c r="U163" s="2">
        <v>3.5999999999999997E-2</v>
      </c>
      <c r="V163" s="2">
        <v>5.1999999999999998E-2</v>
      </c>
      <c r="W163" s="2">
        <v>5.7000000000000002E-2</v>
      </c>
      <c r="X163" s="2">
        <v>8.1000000000000003E-2</v>
      </c>
      <c r="Y163" s="2">
        <v>9.8000000000000004E-2</v>
      </c>
      <c r="AC163" s="83"/>
      <c r="AE163" s="2">
        <v>347</v>
      </c>
      <c r="AF163" s="2">
        <v>4.0000000000000001E-3</v>
      </c>
      <c r="AG163" s="2">
        <v>2.1000000000000001E-2</v>
      </c>
      <c r="AH163" s="2">
        <v>0.03</v>
      </c>
      <c r="AI163" s="2">
        <v>3.7999999999999999E-2</v>
      </c>
      <c r="AJ163" s="2">
        <v>5.1999999999999998E-2</v>
      </c>
      <c r="AK163" s="2">
        <v>7.2999999999999995E-2</v>
      </c>
      <c r="AL163" s="2">
        <v>0.104</v>
      </c>
      <c r="AM163" s="2">
        <v>0.151</v>
      </c>
      <c r="AN163" s="2">
        <v>0.125</v>
      </c>
    </row>
    <row r="164" spans="1:40" ht="15.75" customHeight="1" x14ac:dyDescent="0.25">
      <c r="A164" s="2">
        <v>348</v>
      </c>
      <c r="B164" s="2">
        <v>8.0000000000000002E-3</v>
      </c>
      <c r="C164" s="2">
        <v>3.2000000000000001E-2</v>
      </c>
      <c r="D164" s="2">
        <v>3.9E-2</v>
      </c>
      <c r="E164" s="2">
        <v>5.3999999999999999E-2</v>
      </c>
      <c r="F164" s="2">
        <v>6.3E-2</v>
      </c>
      <c r="G164" s="2">
        <v>7.4999999999999997E-2</v>
      </c>
      <c r="H164" s="2">
        <v>9.8000000000000004E-2</v>
      </c>
      <c r="I164" s="2">
        <v>0.109</v>
      </c>
      <c r="J164" s="2">
        <v>0.123</v>
      </c>
      <c r="N164" s="83"/>
      <c r="P164" s="2">
        <v>348</v>
      </c>
      <c r="Q164" s="2">
        <v>2E-3</v>
      </c>
      <c r="R164" s="2">
        <v>2.5000000000000001E-2</v>
      </c>
      <c r="S164" s="2">
        <v>2.5000000000000001E-2</v>
      </c>
      <c r="T164" s="2">
        <v>2.9000000000000001E-2</v>
      </c>
      <c r="U164" s="2">
        <v>3.4000000000000002E-2</v>
      </c>
      <c r="V164" s="2">
        <v>0.05</v>
      </c>
      <c r="W164" s="2">
        <v>5.5E-2</v>
      </c>
      <c r="X164" s="2">
        <v>0.08</v>
      </c>
      <c r="Y164" s="2">
        <v>9.7000000000000003E-2</v>
      </c>
      <c r="AC164" s="83"/>
      <c r="AE164" s="2">
        <v>348</v>
      </c>
      <c r="AF164" s="2">
        <v>2E-3</v>
      </c>
      <c r="AG164" s="2">
        <v>1.9E-2</v>
      </c>
      <c r="AH164" s="2">
        <v>2.8000000000000001E-2</v>
      </c>
      <c r="AI164" s="2">
        <v>3.6999999999999998E-2</v>
      </c>
      <c r="AJ164" s="2">
        <v>5.0999999999999997E-2</v>
      </c>
      <c r="AK164" s="2">
        <v>7.0999999999999994E-2</v>
      </c>
      <c r="AL164" s="2">
        <v>0.10299999999999999</v>
      </c>
      <c r="AM164" s="2">
        <v>0.15</v>
      </c>
      <c r="AN164" s="2">
        <v>0.124</v>
      </c>
    </row>
    <row r="165" spans="1:40" ht="15.75" customHeight="1" x14ac:dyDescent="0.25">
      <c r="A165" s="2">
        <v>349</v>
      </c>
      <c r="B165" s="2">
        <v>4.0000000000000001E-3</v>
      </c>
      <c r="C165" s="2">
        <v>2.9000000000000001E-2</v>
      </c>
      <c r="D165" s="2">
        <v>3.5999999999999997E-2</v>
      </c>
      <c r="E165" s="2">
        <v>5.0999999999999997E-2</v>
      </c>
      <c r="F165" s="2">
        <v>5.8999999999999997E-2</v>
      </c>
      <c r="G165" s="2">
        <v>7.0999999999999994E-2</v>
      </c>
      <c r="H165" s="2">
        <v>9.5000000000000001E-2</v>
      </c>
      <c r="I165" s="2">
        <v>0.105</v>
      </c>
      <c r="J165" s="2">
        <v>0.12</v>
      </c>
      <c r="N165" s="83"/>
      <c r="P165" s="2">
        <v>349</v>
      </c>
      <c r="Q165" s="2">
        <v>-1E-3</v>
      </c>
      <c r="R165" s="2">
        <v>2.1999999999999999E-2</v>
      </c>
      <c r="S165" s="2">
        <v>2.3E-2</v>
      </c>
      <c r="T165" s="2">
        <v>2.5999999999999999E-2</v>
      </c>
      <c r="U165" s="2">
        <v>3.2000000000000001E-2</v>
      </c>
      <c r="V165" s="2">
        <v>4.8000000000000001E-2</v>
      </c>
      <c r="W165" s="2">
        <v>5.2999999999999999E-2</v>
      </c>
      <c r="X165" s="2">
        <v>7.8E-2</v>
      </c>
      <c r="Y165" s="2">
        <v>9.5000000000000001E-2</v>
      </c>
      <c r="AC165" s="83"/>
      <c r="AE165" s="2">
        <v>349</v>
      </c>
      <c r="AF165" s="2">
        <v>0</v>
      </c>
      <c r="AG165" s="2">
        <v>1.7000000000000001E-2</v>
      </c>
      <c r="AH165" s="2">
        <v>2.5999999999999999E-2</v>
      </c>
      <c r="AI165" s="2">
        <v>3.5000000000000003E-2</v>
      </c>
      <c r="AJ165" s="2">
        <v>0.05</v>
      </c>
      <c r="AK165" s="2">
        <v>7.0000000000000007E-2</v>
      </c>
      <c r="AL165" s="2">
        <v>0.10199999999999999</v>
      </c>
      <c r="AM165" s="2">
        <v>0.14799999999999999</v>
      </c>
      <c r="AN165" s="2">
        <v>0.123</v>
      </c>
    </row>
    <row r="166" spans="1:40" ht="15.75" customHeight="1" x14ac:dyDescent="0.25">
      <c r="A166" s="2">
        <v>350</v>
      </c>
      <c r="B166" s="2">
        <v>2E-3</v>
      </c>
      <c r="C166" s="2">
        <v>2.5999999999999999E-2</v>
      </c>
      <c r="D166" s="2">
        <v>3.4000000000000002E-2</v>
      </c>
      <c r="E166" s="2">
        <v>4.8000000000000001E-2</v>
      </c>
      <c r="F166" s="2">
        <v>5.7000000000000002E-2</v>
      </c>
      <c r="G166" s="2">
        <v>6.9000000000000006E-2</v>
      </c>
      <c r="H166" s="2">
        <v>9.1999999999999998E-2</v>
      </c>
      <c r="I166" s="2">
        <v>0.10299999999999999</v>
      </c>
      <c r="J166" s="2">
        <v>0.11700000000000001</v>
      </c>
      <c r="N166" s="83"/>
      <c r="P166" s="2">
        <v>350</v>
      </c>
      <c r="Q166" s="2">
        <v>-3.0000000000000001E-3</v>
      </c>
      <c r="R166" s="2">
        <v>0.02</v>
      </c>
      <c r="S166" s="2">
        <v>0.02</v>
      </c>
      <c r="T166" s="2">
        <v>2.4E-2</v>
      </c>
      <c r="U166" s="2">
        <v>0.03</v>
      </c>
      <c r="V166" s="2">
        <v>4.5999999999999999E-2</v>
      </c>
      <c r="W166" s="2">
        <v>5.1999999999999998E-2</v>
      </c>
      <c r="X166" s="2">
        <v>7.5999999999999998E-2</v>
      </c>
      <c r="Y166" s="2">
        <v>9.2999999999999999E-2</v>
      </c>
      <c r="AC166" s="83"/>
      <c r="AE166" s="2">
        <v>350</v>
      </c>
      <c r="AF166" s="2">
        <v>-2E-3</v>
      </c>
      <c r="AG166" s="2">
        <v>1.4999999999999999E-2</v>
      </c>
      <c r="AH166" s="2">
        <v>2.5000000000000001E-2</v>
      </c>
      <c r="AI166" s="2">
        <v>3.4000000000000002E-2</v>
      </c>
      <c r="AJ166" s="2">
        <v>4.9000000000000002E-2</v>
      </c>
      <c r="AK166" s="2">
        <v>6.9000000000000006E-2</v>
      </c>
      <c r="AL166" s="2">
        <v>0.10100000000000001</v>
      </c>
      <c r="AM166" s="2">
        <v>0.14699999999999999</v>
      </c>
      <c r="AN166" s="2">
        <v>0.121</v>
      </c>
    </row>
    <row r="167" spans="1:40" ht="15.75" customHeight="1" x14ac:dyDescent="0.25">
      <c r="A167" s="2">
        <v>351</v>
      </c>
      <c r="B167" s="2">
        <v>1E-3</v>
      </c>
      <c r="C167" s="2">
        <v>2.5000000000000001E-2</v>
      </c>
      <c r="D167" s="2">
        <v>3.2000000000000001E-2</v>
      </c>
      <c r="E167" s="2">
        <v>4.7E-2</v>
      </c>
      <c r="F167" s="2">
        <v>5.5E-2</v>
      </c>
      <c r="G167" s="2">
        <v>6.8000000000000005E-2</v>
      </c>
      <c r="H167" s="2">
        <v>0.09</v>
      </c>
      <c r="I167" s="2">
        <v>0.10100000000000001</v>
      </c>
      <c r="J167" s="2">
        <v>0.115</v>
      </c>
      <c r="N167" s="83"/>
      <c r="P167" s="2">
        <v>351</v>
      </c>
      <c r="Q167" s="2">
        <v>-3.0000000000000001E-3</v>
      </c>
      <c r="R167" s="2">
        <v>1.9E-2</v>
      </c>
      <c r="S167" s="2">
        <v>1.9E-2</v>
      </c>
      <c r="T167" s="2">
        <v>2.3E-2</v>
      </c>
      <c r="U167" s="2">
        <v>2.9000000000000001E-2</v>
      </c>
      <c r="V167" s="2">
        <v>4.4999999999999998E-2</v>
      </c>
      <c r="W167" s="2">
        <v>5.0999999999999997E-2</v>
      </c>
      <c r="X167" s="2">
        <v>7.4999999999999997E-2</v>
      </c>
      <c r="Y167" s="2">
        <v>9.1999999999999998E-2</v>
      </c>
      <c r="AC167" s="83"/>
      <c r="AE167" s="2">
        <v>351</v>
      </c>
      <c r="AF167" s="2">
        <v>-2E-3</v>
      </c>
      <c r="AG167" s="2">
        <v>1.4E-2</v>
      </c>
      <c r="AH167" s="2">
        <v>2.4E-2</v>
      </c>
      <c r="AI167" s="2">
        <v>3.3000000000000002E-2</v>
      </c>
      <c r="AJ167" s="2">
        <v>4.8000000000000001E-2</v>
      </c>
      <c r="AK167" s="2">
        <v>6.8000000000000005E-2</v>
      </c>
      <c r="AL167" s="2">
        <v>0.1</v>
      </c>
      <c r="AM167" s="2">
        <v>0.14599999999999999</v>
      </c>
      <c r="AN167" s="2">
        <v>0.12</v>
      </c>
    </row>
    <row r="168" spans="1:40" ht="15.75" customHeight="1" x14ac:dyDescent="0.25">
      <c r="A168" s="2">
        <v>352</v>
      </c>
      <c r="B168" s="2">
        <v>1E-3</v>
      </c>
      <c r="C168" s="2">
        <v>2.4E-2</v>
      </c>
      <c r="D168" s="2">
        <v>3.2000000000000001E-2</v>
      </c>
      <c r="E168" s="2">
        <v>4.5999999999999999E-2</v>
      </c>
      <c r="F168" s="2">
        <v>5.5E-2</v>
      </c>
      <c r="G168" s="2">
        <v>6.7000000000000004E-2</v>
      </c>
      <c r="H168" s="2">
        <v>0.09</v>
      </c>
      <c r="I168" s="2">
        <v>0.1</v>
      </c>
      <c r="J168" s="2">
        <v>0.114</v>
      </c>
      <c r="N168" s="83"/>
      <c r="P168" s="2">
        <v>352</v>
      </c>
      <c r="Q168" s="2">
        <v>-3.0000000000000001E-3</v>
      </c>
      <c r="R168" s="2">
        <v>1.9E-2</v>
      </c>
      <c r="S168" s="2">
        <v>1.9E-2</v>
      </c>
      <c r="T168" s="2">
        <v>2.3E-2</v>
      </c>
      <c r="U168" s="2">
        <v>2.9000000000000001E-2</v>
      </c>
      <c r="V168" s="2">
        <v>4.4999999999999998E-2</v>
      </c>
      <c r="W168" s="2">
        <v>0.05</v>
      </c>
      <c r="X168" s="2">
        <v>7.3999999999999996E-2</v>
      </c>
      <c r="Y168" s="2">
        <v>9.0999999999999998E-2</v>
      </c>
      <c r="AC168" s="83"/>
      <c r="AE168" s="2">
        <v>352</v>
      </c>
      <c r="AF168" s="2">
        <v>-2E-3</v>
      </c>
      <c r="AG168" s="2">
        <v>1.4E-2</v>
      </c>
      <c r="AH168" s="2">
        <v>2.4E-2</v>
      </c>
      <c r="AI168" s="2">
        <v>3.2000000000000001E-2</v>
      </c>
      <c r="AJ168" s="2">
        <v>4.8000000000000001E-2</v>
      </c>
      <c r="AK168" s="2">
        <v>6.7000000000000004E-2</v>
      </c>
      <c r="AL168" s="2">
        <v>9.9000000000000005E-2</v>
      </c>
      <c r="AM168" s="2">
        <v>0.14599999999999999</v>
      </c>
      <c r="AN168" s="2">
        <v>0.12</v>
      </c>
    </row>
    <row r="169" spans="1:40" ht="15.75" customHeight="1" x14ac:dyDescent="0.25">
      <c r="A169" s="2">
        <v>353</v>
      </c>
      <c r="B169" s="2">
        <v>1E-3</v>
      </c>
      <c r="C169" s="2">
        <v>2.4E-2</v>
      </c>
      <c r="D169" s="2">
        <v>3.2000000000000001E-2</v>
      </c>
      <c r="E169" s="2">
        <v>4.5999999999999999E-2</v>
      </c>
      <c r="F169" s="2">
        <v>5.3999999999999999E-2</v>
      </c>
      <c r="G169" s="2">
        <v>6.7000000000000004E-2</v>
      </c>
      <c r="H169" s="2">
        <v>8.8999999999999996E-2</v>
      </c>
      <c r="I169" s="2">
        <v>0.1</v>
      </c>
      <c r="J169" s="2">
        <v>0.113</v>
      </c>
      <c r="N169" s="83"/>
      <c r="P169" s="2">
        <v>353</v>
      </c>
      <c r="Q169" s="2">
        <v>-3.0000000000000001E-3</v>
      </c>
      <c r="R169" s="2">
        <v>1.7999999999999999E-2</v>
      </c>
      <c r="S169" s="2">
        <v>1.9E-2</v>
      </c>
      <c r="T169" s="2">
        <v>2.3E-2</v>
      </c>
      <c r="U169" s="2">
        <v>2.8000000000000001E-2</v>
      </c>
      <c r="V169" s="2">
        <v>4.3999999999999997E-2</v>
      </c>
      <c r="W169" s="2">
        <v>0.05</v>
      </c>
      <c r="X169" s="2">
        <v>7.2999999999999995E-2</v>
      </c>
      <c r="Y169" s="2">
        <v>0.09</v>
      </c>
      <c r="AC169" s="83"/>
      <c r="AE169" s="2">
        <v>353</v>
      </c>
      <c r="AF169" s="2">
        <v>-2E-3</v>
      </c>
      <c r="AG169" s="2">
        <v>1.4E-2</v>
      </c>
      <c r="AH169" s="2">
        <v>2.4E-2</v>
      </c>
      <c r="AI169" s="2">
        <v>3.2000000000000001E-2</v>
      </c>
      <c r="AJ169" s="2">
        <v>4.8000000000000001E-2</v>
      </c>
      <c r="AK169" s="2">
        <v>6.7000000000000004E-2</v>
      </c>
      <c r="AL169" s="2">
        <v>9.9000000000000005E-2</v>
      </c>
      <c r="AM169" s="2">
        <v>0.14499999999999999</v>
      </c>
      <c r="AN169" s="2">
        <v>0.11899999999999999</v>
      </c>
    </row>
    <row r="170" spans="1:40" ht="15.75" customHeight="1" x14ac:dyDescent="0.25">
      <c r="A170" s="2">
        <v>354</v>
      </c>
      <c r="B170" s="2">
        <v>2E-3</v>
      </c>
      <c r="C170" s="2">
        <v>2.4E-2</v>
      </c>
      <c r="D170" s="2">
        <v>3.2000000000000001E-2</v>
      </c>
      <c r="E170" s="2">
        <v>4.5999999999999999E-2</v>
      </c>
      <c r="F170" s="2">
        <v>5.3999999999999999E-2</v>
      </c>
      <c r="G170" s="2">
        <v>6.7000000000000004E-2</v>
      </c>
      <c r="H170" s="2">
        <v>8.8999999999999996E-2</v>
      </c>
      <c r="I170" s="2">
        <v>9.9000000000000005E-2</v>
      </c>
      <c r="J170" s="2">
        <v>0.113</v>
      </c>
      <c r="N170" s="83"/>
      <c r="P170" s="2">
        <v>354</v>
      </c>
      <c r="Q170" s="2">
        <v>-3.0000000000000001E-3</v>
      </c>
      <c r="R170" s="2">
        <v>1.7999999999999999E-2</v>
      </c>
      <c r="S170" s="2">
        <v>1.9E-2</v>
      </c>
      <c r="T170" s="2">
        <v>2.1999999999999999E-2</v>
      </c>
      <c r="U170" s="2">
        <v>2.8000000000000001E-2</v>
      </c>
      <c r="V170" s="2">
        <v>4.3999999999999997E-2</v>
      </c>
      <c r="W170" s="2">
        <v>4.9000000000000002E-2</v>
      </c>
      <c r="X170" s="2">
        <v>7.2999999999999995E-2</v>
      </c>
      <c r="Y170" s="2">
        <v>8.8999999999999996E-2</v>
      </c>
      <c r="AC170" s="83"/>
      <c r="AE170" s="2">
        <v>354</v>
      </c>
      <c r="AF170" s="2">
        <v>-2E-3</v>
      </c>
      <c r="AG170" s="2">
        <v>1.4E-2</v>
      </c>
      <c r="AH170" s="2">
        <v>2.3E-2</v>
      </c>
      <c r="AI170" s="2">
        <v>3.2000000000000001E-2</v>
      </c>
      <c r="AJ170" s="2">
        <v>4.8000000000000001E-2</v>
      </c>
      <c r="AK170" s="2">
        <v>6.7000000000000004E-2</v>
      </c>
      <c r="AL170" s="2">
        <v>9.8000000000000004E-2</v>
      </c>
      <c r="AM170" s="2">
        <v>0.14399999999999999</v>
      </c>
      <c r="AN170" s="2">
        <v>0.11799999999999999</v>
      </c>
    </row>
    <row r="171" spans="1:40" ht="15.75" customHeight="1" x14ac:dyDescent="0.25">
      <c r="A171" s="2">
        <v>355</v>
      </c>
      <c r="B171" s="2">
        <v>2E-3</v>
      </c>
      <c r="C171" s="2">
        <v>2.4E-2</v>
      </c>
      <c r="D171" s="2">
        <v>3.3000000000000002E-2</v>
      </c>
      <c r="E171" s="2">
        <v>4.5999999999999999E-2</v>
      </c>
      <c r="F171" s="2">
        <v>5.3999999999999999E-2</v>
      </c>
      <c r="G171" s="2">
        <v>6.7000000000000004E-2</v>
      </c>
      <c r="H171" s="2">
        <v>8.7999999999999995E-2</v>
      </c>
      <c r="I171" s="2">
        <v>9.8000000000000004E-2</v>
      </c>
      <c r="J171" s="2">
        <v>0.112</v>
      </c>
      <c r="N171" s="83"/>
      <c r="P171" s="2">
        <v>355</v>
      </c>
      <c r="Q171" s="2">
        <v>-2E-3</v>
      </c>
      <c r="R171" s="2">
        <v>1.7999999999999999E-2</v>
      </c>
      <c r="S171" s="2">
        <v>1.9E-2</v>
      </c>
      <c r="T171" s="2">
        <v>2.1999999999999999E-2</v>
      </c>
      <c r="U171" s="2">
        <v>2.8000000000000001E-2</v>
      </c>
      <c r="V171" s="2">
        <v>4.2999999999999997E-2</v>
      </c>
      <c r="W171" s="2">
        <v>4.9000000000000002E-2</v>
      </c>
      <c r="X171" s="2">
        <v>7.2999999999999995E-2</v>
      </c>
      <c r="Y171" s="2">
        <v>8.7999999999999995E-2</v>
      </c>
      <c r="AC171" s="83"/>
      <c r="AE171" s="2">
        <v>355</v>
      </c>
      <c r="AF171" s="2">
        <v>-1E-3</v>
      </c>
      <c r="AG171" s="2">
        <v>1.2999999999999999E-2</v>
      </c>
      <c r="AH171" s="2">
        <v>2.3E-2</v>
      </c>
      <c r="AI171" s="2">
        <v>3.2000000000000001E-2</v>
      </c>
      <c r="AJ171" s="2">
        <v>4.8000000000000001E-2</v>
      </c>
      <c r="AK171" s="2">
        <v>6.6000000000000003E-2</v>
      </c>
      <c r="AL171" s="2">
        <v>9.8000000000000004E-2</v>
      </c>
      <c r="AM171" s="2">
        <v>0.14299999999999999</v>
      </c>
      <c r="AN171" s="2">
        <v>0.11799999999999999</v>
      </c>
    </row>
    <row r="172" spans="1:40" ht="15.75" customHeight="1" x14ac:dyDescent="0.25">
      <c r="A172" s="2">
        <v>356</v>
      </c>
      <c r="B172" s="2">
        <v>3.0000000000000001E-3</v>
      </c>
      <c r="C172" s="2">
        <v>2.4E-2</v>
      </c>
      <c r="D172" s="2">
        <v>3.3000000000000002E-2</v>
      </c>
      <c r="E172" s="2">
        <v>4.5999999999999999E-2</v>
      </c>
      <c r="F172" s="2">
        <v>5.3999999999999999E-2</v>
      </c>
      <c r="G172" s="2">
        <v>6.7000000000000004E-2</v>
      </c>
      <c r="H172" s="2">
        <v>8.6999999999999994E-2</v>
      </c>
      <c r="I172" s="2">
        <v>9.8000000000000004E-2</v>
      </c>
      <c r="J172" s="2">
        <v>0.111</v>
      </c>
      <c r="N172" s="83"/>
      <c r="P172" s="2">
        <v>356</v>
      </c>
      <c r="Q172" s="2">
        <v>-2E-3</v>
      </c>
      <c r="R172" s="2">
        <v>1.7999999999999999E-2</v>
      </c>
      <c r="S172" s="2">
        <v>1.7999999999999999E-2</v>
      </c>
      <c r="T172" s="2">
        <v>2.1999999999999999E-2</v>
      </c>
      <c r="U172" s="2">
        <v>2.8000000000000001E-2</v>
      </c>
      <c r="V172" s="2">
        <v>4.2999999999999997E-2</v>
      </c>
      <c r="W172" s="2">
        <v>4.8000000000000001E-2</v>
      </c>
      <c r="X172" s="2">
        <v>7.1999999999999995E-2</v>
      </c>
      <c r="Y172" s="2">
        <v>8.7999999999999995E-2</v>
      </c>
      <c r="AC172" s="83"/>
      <c r="AE172" s="2">
        <v>356</v>
      </c>
      <c r="AF172" s="2">
        <v>-1E-3</v>
      </c>
      <c r="AG172" s="2">
        <v>1.2999999999999999E-2</v>
      </c>
      <c r="AH172" s="2">
        <v>2.3E-2</v>
      </c>
      <c r="AI172" s="2">
        <v>3.1E-2</v>
      </c>
      <c r="AJ172" s="2">
        <v>4.8000000000000001E-2</v>
      </c>
      <c r="AK172" s="2">
        <v>6.6000000000000003E-2</v>
      </c>
      <c r="AL172" s="2">
        <v>9.7000000000000003E-2</v>
      </c>
      <c r="AM172" s="2">
        <v>0.14299999999999999</v>
      </c>
      <c r="AN172" s="2">
        <v>0.11700000000000001</v>
      </c>
    </row>
    <row r="173" spans="1:40" ht="15.75" customHeight="1" x14ac:dyDescent="0.25">
      <c r="A173" s="2">
        <v>357</v>
      </c>
      <c r="B173" s="2">
        <v>3.0000000000000001E-3</v>
      </c>
      <c r="C173" s="2">
        <v>2.4E-2</v>
      </c>
      <c r="D173" s="2">
        <v>3.3000000000000002E-2</v>
      </c>
      <c r="E173" s="2">
        <v>4.5999999999999999E-2</v>
      </c>
      <c r="F173" s="2">
        <v>5.5E-2</v>
      </c>
      <c r="G173" s="2">
        <v>6.7000000000000004E-2</v>
      </c>
      <c r="H173" s="2">
        <v>8.6999999999999994E-2</v>
      </c>
      <c r="I173" s="2">
        <v>9.7000000000000003E-2</v>
      </c>
      <c r="J173" s="2">
        <v>0.111</v>
      </c>
      <c r="N173" s="83"/>
      <c r="P173" s="2">
        <v>357</v>
      </c>
      <c r="Q173" s="2">
        <v>-2E-3</v>
      </c>
      <c r="R173" s="2">
        <v>1.7999999999999999E-2</v>
      </c>
      <c r="S173" s="2">
        <v>1.7999999999999999E-2</v>
      </c>
      <c r="T173" s="2">
        <v>2.1999999999999999E-2</v>
      </c>
      <c r="U173" s="2">
        <v>2.7E-2</v>
      </c>
      <c r="V173" s="2">
        <v>4.2999999999999997E-2</v>
      </c>
      <c r="W173" s="2">
        <v>4.8000000000000001E-2</v>
      </c>
      <c r="X173" s="2">
        <v>7.0999999999999994E-2</v>
      </c>
      <c r="Y173" s="2">
        <v>8.6999999999999994E-2</v>
      </c>
      <c r="AC173" s="83"/>
      <c r="AE173" s="2">
        <v>357</v>
      </c>
      <c r="AF173" s="2">
        <v>-1E-3</v>
      </c>
      <c r="AG173" s="2">
        <v>1.2999999999999999E-2</v>
      </c>
      <c r="AH173" s="2">
        <v>2.3E-2</v>
      </c>
      <c r="AI173" s="2">
        <v>3.1E-2</v>
      </c>
      <c r="AJ173" s="2">
        <v>4.7E-2</v>
      </c>
      <c r="AK173" s="2">
        <v>6.5000000000000002E-2</v>
      </c>
      <c r="AL173" s="2">
        <v>9.7000000000000003E-2</v>
      </c>
      <c r="AM173" s="2">
        <v>0.14199999999999999</v>
      </c>
      <c r="AN173" s="2">
        <v>0.11600000000000001</v>
      </c>
    </row>
    <row r="174" spans="1:40" ht="15.75" customHeight="1" x14ac:dyDescent="0.25">
      <c r="A174" s="2">
        <v>358</v>
      </c>
      <c r="B174" s="2">
        <v>3.0000000000000001E-3</v>
      </c>
      <c r="C174" s="2">
        <v>2.4E-2</v>
      </c>
      <c r="D174" s="2">
        <v>3.3000000000000002E-2</v>
      </c>
      <c r="E174" s="2">
        <v>4.5999999999999999E-2</v>
      </c>
      <c r="F174" s="2">
        <v>5.3999999999999999E-2</v>
      </c>
      <c r="G174" s="2">
        <v>6.6000000000000003E-2</v>
      </c>
      <c r="H174" s="2">
        <v>8.5999999999999993E-2</v>
      </c>
      <c r="I174" s="2">
        <v>9.7000000000000003E-2</v>
      </c>
      <c r="J174" s="2">
        <v>0.11</v>
      </c>
      <c r="N174" s="83"/>
      <c r="P174" s="2">
        <v>358</v>
      </c>
      <c r="Q174" s="2">
        <v>-1E-3</v>
      </c>
      <c r="R174" s="2">
        <v>1.7999999999999999E-2</v>
      </c>
      <c r="S174" s="2">
        <v>1.7999999999999999E-2</v>
      </c>
      <c r="T174" s="2">
        <v>2.1999999999999999E-2</v>
      </c>
      <c r="U174" s="2">
        <v>2.7E-2</v>
      </c>
      <c r="V174" s="2">
        <v>4.2000000000000003E-2</v>
      </c>
      <c r="W174" s="2">
        <v>4.7E-2</v>
      </c>
      <c r="X174" s="2">
        <v>7.0999999999999994E-2</v>
      </c>
      <c r="Y174" s="2">
        <v>8.5999999999999993E-2</v>
      </c>
      <c r="AC174" s="83"/>
      <c r="AE174" s="2">
        <v>358</v>
      </c>
      <c r="AF174" s="2">
        <v>-1E-3</v>
      </c>
      <c r="AG174" s="2">
        <v>1.2999999999999999E-2</v>
      </c>
      <c r="AH174" s="2">
        <v>2.1999999999999999E-2</v>
      </c>
      <c r="AI174" s="2">
        <v>0.03</v>
      </c>
      <c r="AJ174" s="2">
        <v>4.7E-2</v>
      </c>
      <c r="AK174" s="2">
        <v>6.4000000000000001E-2</v>
      </c>
      <c r="AL174" s="2">
        <v>9.6000000000000002E-2</v>
      </c>
      <c r="AM174" s="2">
        <v>0.14099999999999999</v>
      </c>
      <c r="AN174" s="2">
        <v>0.115</v>
      </c>
    </row>
    <row r="175" spans="1:40" ht="15.75" customHeight="1" x14ac:dyDescent="0.25">
      <c r="A175" s="2">
        <v>359</v>
      </c>
      <c r="B175" s="2">
        <v>4.0000000000000001E-3</v>
      </c>
      <c r="C175" s="2">
        <v>2.4E-2</v>
      </c>
      <c r="D175" s="2">
        <v>3.2000000000000001E-2</v>
      </c>
      <c r="E175" s="2">
        <v>4.5999999999999999E-2</v>
      </c>
      <c r="F175" s="2">
        <v>5.3999999999999999E-2</v>
      </c>
      <c r="G175" s="2">
        <v>6.5000000000000002E-2</v>
      </c>
      <c r="H175" s="2">
        <v>8.5999999999999993E-2</v>
      </c>
      <c r="I175" s="2">
        <v>9.6000000000000002E-2</v>
      </c>
      <c r="J175" s="2">
        <v>0.11</v>
      </c>
      <c r="N175" s="83"/>
      <c r="P175" s="2">
        <v>359</v>
      </c>
      <c r="Q175" s="2">
        <v>-1E-3</v>
      </c>
      <c r="R175" s="2">
        <v>1.7999999999999999E-2</v>
      </c>
      <c r="S175" s="2">
        <v>1.7999999999999999E-2</v>
      </c>
      <c r="T175" s="2">
        <v>2.1000000000000001E-2</v>
      </c>
      <c r="U175" s="2">
        <v>2.7E-2</v>
      </c>
      <c r="V175" s="2">
        <v>4.1000000000000002E-2</v>
      </c>
      <c r="W175" s="2">
        <v>4.5999999999999999E-2</v>
      </c>
      <c r="X175" s="2">
        <v>7.0000000000000007E-2</v>
      </c>
      <c r="Y175" s="2">
        <v>8.5000000000000006E-2</v>
      </c>
      <c r="AC175" s="83"/>
      <c r="AE175" s="2">
        <v>359</v>
      </c>
      <c r="AF175" s="2">
        <v>0</v>
      </c>
      <c r="AG175" s="2">
        <v>1.2999999999999999E-2</v>
      </c>
      <c r="AH175" s="2">
        <v>2.1999999999999999E-2</v>
      </c>
      <c r="AI175" s="2">
        <v>0.03</v>
      </c>
      <c r="AJ175" s="2">
        <v>4.5999999999999999E-2</v>
      </c>
      <c r="AK175" s="2">
        <v>6.4000000000000001E-2</v>
      </c>
      <c r="AL175" s="2">
        <v>9.6000000000000002E-2</v>
      </c>
      <c r="AM175" s="2">
        <v>0.14099999999999999</v>
      </c>
      <c r="AN175" s="2">
        <v>0.114</v>
      </c>
    </row>
    <row r="176" spans="1:40" ht="15.75" customHeight="1" x14ac:dyDescent="0.25">
      <c r="A176" s="2">
        <v>360</v>
      </c>
      <c r="B176" s="2">
        <v>4.0000000000000001E-3</v>
      </c>
      <c r="C176" s="2">
        <v>2.4E-2</v>
      </c>
      <c r="D176" s="2">
        <v>3.2000000000000001E-2</v>
      </c>
      <c r="E176" s="2">
        <v>4.5999999999999999E-2</v>
      </c>
      <c r="F176" s="2">
        <v>5.3999999999999999E-2</v>
      </c>
      <c r="G176" s="2">
        <v>6.5000000000000002E-2</v>
      </c>
      <c r="H176" s="2">
        <v>8.5999999999999993E-2</v>
      </c>
      <c r="I176" s="2">
        <v>9.6000000000000002E-2</v>
      </c>
      <c r="J176" s="2">
        <v>0.109</v>
      </c>
      <c r="N176" s="83"/>
      <c r="P176" s="2">
        <v>360</v>
      </c>
      <c r="Q176" s="2">
        <v>-1E-3</v>
      </c>
      <c r="R176" s="2">
        <v>1.7999999999999999E-2</v>
      </c>
      <c r="S176" s="2">
        <v>1.7999999999999999E-2</v>
      </c>
      <c r="T176" s="2">
        <v>2.1000000000000001E-2</v>
      </c>
      <c r="U176" s="2">
        <v>2.5999999999999999E-2</v>
      </c>
      <c r="V176" s="2">
        <v>4.1000000000000002E-2</v>
      </c>
      <c r="W176" s="2">
        <v>4.5999999999999999E-2</v>
      </c>
      <c r="X176" s="2">
        <v>7.0000000000000007E-2</v>
      </c>
      <c r="Y176" s="2">
        <v>8.5000000000000006E-2</v>
      </c>
      <c r="AC176" s="83"/>
      <c r="AE176" s="2">
        <v>360</v>
      </c>
      <c r="AF176" s="2">
        <v>0</v>
      </c>
      <c r="AG176" s="2">
        <v>1.2999999999999999E-2</v>
      </c>
      <c r="AH176" s="2">
        <v>2.1999999999999999E-2</v>
      </c>
      <c r="AI176" s="2">
        <v>0.03</v>
      </c>
      <c r="AJ176" s="2">
        <v>4.5999999999999999E-2</v>
      </c>
      <c r="AK176" s="2">
        <v>6.4000000000000001E-2</v>
      </c>
      <c r="AL176" s="2">
        <v>9.6000000000000002E-2</v>
      </c>
      <c r="AM176" s="2">
        <v>0.14000000000000001</v>
      </c>
      <c r="AN176" s="2">
        <v>0.114</v>
      </c>
    </row>
    <row r="177" spans="1:40" ht="15.75" customHeight="1" x14ac:dyDescent="0.25">
      <c r="A177" s="2">
        <v>361</v>
      </c>
      <c r="B177" s="2">
        <v>3.0000000000000001E-3</v>
      </c>
      <c r="C177" s="2">
        <v>2.3E-2</v>
      </c>
      <c r="D177" s="2">
        <v>3.1E-2</v>
      </c>
      <c r="E177" s="2">
        <v>4.3999999999999997E-2</v>
      </c>
      <c r="F177" s="2">
        <v>5.2999999999999999E-2</v>
      </c>
      <c r="G177" s="2">
        <v>6.4000000000000001E-2</v>
      </c>
      <c r="H177" s="2">
        <v>8.4000000000000005E-2</v>
      </c>
      <c r="I177" s="2">
        <v>9.4E-2</v>
      </c>
      <c r="J177" s="2">
        <v>0.108</v>
      </c>
      <c r="N177" s="83"/>
      <c r="P177" s="2">
        <v>361</v>
      </c>
      <c r="Q177" s="2">
        <v>-1E-3</v>
      </c>
      <c r="R177" s="2">
        <v>1.7000000000000001E-2</v>
      </c>
      <c r="S177" s="2">
        <v>1.7000000000000001E-2</v>
      </c>
      <c r="T177" s="2">
        <v>0.02</v>
      </c>
      <c r="U177" s="2">
        <v>2.5000000000000001E-2</v>
      </c>
      <c r="V177" s="2">
        <v>0.04</v>
      </c>
      <c r="W177" s="2">
        <v>4.4999999999999998E-2</v>
      </c>
      <c r="X177" s="2">
        <v>6.9000000000000006E-2</v>
      </c>
      <c r="Y177" s="2">
        <v>8.4000000000000005E-2</v>
      </c>
      <c r="AC177" s="83"/>
      <c r="AE177" s="2">
        <v>361</v>
      </c>
      <c r="AF177" s="2">
        <v>-1E-3</v>
      </c>
      <c r="AG177" s="2">
        <v>1.2E-2</v>
      </c>
      <c r="AH177" s="2">
        <v>2.1000000000000001E-2</v>
      </c>
      <c r="AI177" s="2">
        <v>2.9000000000000001E-2</v>
      </c>
      <c r="AJ177" s="2">
        <v>4.4999999999999998E-2</v>
      </c>
      <c r="AK177" s="2">
        <v>6.3E-2</v>
      </c>
      <c r="AL177" s="2">
        <v>9.5000000000000001E-2</v>
      </c>
      <c r="AM177" s="2">
        <v>0.13800000000000001</v>
      </c>
      <c r="AN177" s="2">
        <v>0.113</v>
      </c>
    </row>
    <row r="178" spans="1:40" ht="15.75" customHeight="1" x14ac:dyDescent="0.25">
      <c r="A178" s="2">
        <v>362</v>
      </c>
      <c r="B178" s="2">
        <v>2E-3</v>
      </c>
      <c r="C178" s="2">
        <v>2.1999999999999999E-2</v>
      </c>
      <c r="D178" s="2">
        <v>0.03</v>
      </c>
      <c r="E178" s="2">
        <v>4.2999999999999997E-2</v>
      </c>
      <c r="F178" s="2">
        <v>5.1999999999999998E-2</v>
      </c>
      <c r="G178" s="2">
        <v>6.2E-2</v>
      </c>
      <c r="H178" s="2">
        <v>8.2000000000000003E-2</v>
      </c>
      <c r="I178" s="2">
        <v>9.2999999999999999E-2</v>
      </c>
      <c r="J178" s="2">
        <v>0.107</v>
      </c>
      <c r="N178" s="83"/>
      <c r="P178" s="2">
        <v>362</v>
      </c>
      <c r="Q178" s="2">
        <v>-2E-3</v>
      </c>
      <c r="R178" s="2">
        <v>1.6E-2</v>
      </c>
      <c r="S178" s="2">
        <v>1.6E-2</v>
      </c>
      <c r="T178" s="2">
        <v>0.02</v>
      </c>
      <c r="U178" s="2">
        <v>2.5000000000000001E-2</v>
      </c>
      <c r="V178" s="2">
        <v>3.9E-2</v>
      </c>
      <c r="W178" s="2">
        <v>4.3999999999999997E-2</v>
      </c>
      <c r="X178" s="2">
        <v>6.8000000000000005E-2</v>
      </c>
      <c r="Y178" s="2">
        <v>8.3000000000000004E-2</v>
      </c>
      <c r="AC178" s="83"/>
      <c r="AE178" s="2">
        <v>362</v>
      </c>
      <c r="AF178" s="2">
        <v>-1E-3</v>
      </c>
      <c r="AG178" s="2">
        <v>1.0999999999999999E-2</v>
      </c>
      <c r="AH178" s="2">
        <v>0.02</v>
      </c>
      <c r="AI178" s="2">
        <v>2.9000000000000001E-2</v>
      </c>
      <c r="AJ178" s="2">
        <v>4.3999999999999997E-2</v>
      </c>
      <c r="AK178" s="2">
        <v>6.2E-2</v>
      </c>
      <c r="AL178" s="2">
        <v>9.4E-2</v>
      </c>
      <c r="AM178" s="2">
        <v>0.13700000000000001</v>
      </c>
      <c r="AN178" s="2">
        <v>0.112</v>
      </c>
    </row>
    <row r="179" spans="1:40" ht="15.75" customHeight="1" x14ac:dyDescent="0.25">
      <c r="A179" s="2">
        <v>363</v>
      </c>
      <c r="B179" s="2">
        <v>1E-3</v>
      </c>
      <c r="C179" s="2">
        <v>2.1000000000000001E-2</v>
      </c>
      <c r="D179" s="2">
        <v>2.8000000000000001E-2</v>
      </c>
      <c r="E179" s="2">
        <v>4.2000000000000003E-2</v>
      </c>
      <c r="F179" s="2">
        <v>0.05</v>
      </c>
      <c r="G179" s="2">
        <v>6.0999999999999999E-2</v>
      </c>
      <c r="H179" s="2">
        <v>8.1000000000000003E-2</v>
      </c>
      <c r="I179" s="2">
        <v>9.1999999999999998E-2</v>
      </c>
      <c r="J179" s="2">
        <v>0.106</v>
      </c>
      <c r="N179" s="83"/>
      <c r="P179" s="2">
        <v>363</v>
      </c>
      <c r="Q179" s="2">
        <v>-3.0000000000000001E-3</v>
      </c>
      <c r="R179" s="2">
        <v>1.4999999999999999E-2</v>
      </c>
      <c r="S179" s="2">
        <v>1.4999999999999999E-2</v>
      </c>
      <c r="T179" s="2">
        <v>1.9E-2</v>
      </c>
      <c r="U179" s="2">
        <v>2.4E-2</v>
      </c>
      <c r="V179" s="2">
        <v>3.7999999999999999E-2</v>
      </c>
      <c r="W179" s="2">
        <v>4.2999999999999997E-2</v>
      </c>
      <c r="X179" s="2">
        <v>6.7000000000000004E-2</v>
      </c>
      <c r="Y179" s="2">
        <v>8.2000000000000003E-2</v>
      </c>
      <c r="AC179" s="83"/>
      <c r="AE179" s="2">
        <v>363</v>
      </c>
      <c r="AF179" s="2">
        <v>-2E-3</v>
      </c>
      <c r="AG179" s="2">
        <v>1.0999999999999999E-2</v>
      </c>
      <c r="AH179" s="2">
        <v>0.02</v>
      </c>
      <c r="AI179" s="2">
        <v>2.8000000000000001E-2</v>
      </c>
      <c r="AJ179" s="2">
        <v>4.2999999999999997E-2</v>
      </c>
      <c r="AK179" s="2">
        <v>6.0999999999999999E-2</v>
      </c>
      <c r="AL179" s="2">
        <v>9.4E-2</v>
      </c>
      <c r="AM179" s="2">
        <v>0.13700000000000001</v>
      </c>
      <c r="AN179" s="2">
        <v>0.111</v>
      </c>
    </row>
    <row r="180" spans="1:40" ht="15.75" customHeight="1" x14ac:dyDescent="0.25">
      <c r="A180" s="2">
        <v>364</v>
      </c>
      <c r="B180" s="2">
        <v>0</v>
      </c>
      <c r="C180" s="2">
        <v>0.02</v>
      </c>
      <c r="D180" s="2">
        <v>2.8000000000000001E-2</v>
      </c>
      <c r="E180" s="2">
        <v>4.1000000000000002E-2</v>
      </c>
      <c r="F180" s="2">
        <v>4.9000000000000002E-2</v>
      </c>
      <c r="G180" s="2">
        <v>0.06</v>
      </c>
      <c r="H180" s="2">
        <v>7.9000000000000001E-2</v>
      </c>
      <c r="I180" s="2">
        <v>0.09</v>
      </c>
      <c r="J180" s="2">
        <v>0.105</v>
      </c>
      <c r="N180" s="83"/>
      <c r="P180" s="2">
        <v>364</v>
      </c>
      <c r="Q180" s="2">
        <v>-3.0000000000000001E-3</v>
      </c>
      <c r="R180" s="2">
        <v>1.4999999999999999E-2</v>
      </c>
      <c r="S180" s="2">
        <v>1.4999999999999999E-2</v>
      </c>
      <c r="T180" s="2">
        <v>1.7999999999999999E-2</v>
      </c>
      <c r="U180" s="2">
        <v>2.3E-2</v>
      </c>
      <c r="V180" s="2">
        <v>3.7999999999999999E-2</v>
      </c>
      <c r="W180" s="2">
        <v>4.2999999999999997E-2</v>
      </c>
      <c r="X180" s="2">
        <v>6.6000000000000003E-2</v>
      </c>
      <c r="Y180" s="2">
        <v>8.1000000000000003E-2</v>
      </c>
      <c r="AC180" s="83"/>
      <c r="AE180" s="2">
        <v>364</v>
      </c>
      <c r="AF180" s="2">
        <v>-2E-3</v>
      </c>
      <c r="AG180" s="2">
        <v>0.01</v>
      </c>
      <c r="AH180" s="2">
        <v>1.9E-2</v>
      </c>
      <c r="AI180" s="2">
        <v>2.8000000000000001E-2</v>
      </c>
      <c r="AJ180" s="2">
        <v>4.2000000000000003E-2</v>
      </c>
      <c r="AK180" s="2">
        <v>0.06</v>
      </c>
      <c r="AL180" s="2">
        <v>9.2999999999999999E-2</v>
      </c>
      <c r="AM180" s="2">
        <v>0.13600000000000001</v>
      </c>
      <c r="AN180" s="2">
        <v>0.11</v>
      </c>
    </row>
    <row r="181" spans="1:40" ht="15.75" customHeight="1" x14ac:dyDescent="0.25">
      <c r="A181" s="2">
        <v>365</v>
      </c>
      <c r="B181" s="2">
        <v>0</v>
      </c>
      <c r="C181" s="2">
        <v>0.02</v>
      </c>
      <c r="D181" s="2">
        <v>2.7E-2</v>
      </c>
      <c r="E181" s="2">
        <v>0.04</v>
      </c>
      <c r="F181" s="2">
        <v>4.8000000000000001E-2</v>
      </c>
      <c r="G181" s="2">
        <v>5.8999999999999997E-2</v>
      </c>
      <c r="H181" s="2">
        <v>7.9000000000000001E-2</v>
      </c>
      <c r="I181" s="2">
        <v>0.09</v>
      </c>
      <c r="J181" s="2">
        <v>0.104</v>
      </c>
      <c r="N181" s="83"/>
      <c r="P181" s="2">
        <v>365</v>
      </c>
      <c r="Q181" s="2">
        <v>-4.0000000000000001E-3</v>
      </c>
      <c r="R181" s="2">
        <v>1.4E-2</v>
      </c>
      <c r="S181" s="2">
        <v>1.4E-2</v>
      </c>
      <c r="T181" s="2">
        <v>1.7999999999999999E-2</v>
      </c>
      <c r="U181" s="2">
        <v>2.3E-2</v>
      </c>
      <c r="V181" s="2">
        <v>3.6999999999999998E-2</v>
      </c>
      <c r="W181" s="2">
        <v>4.2000000000000003E-2</v>
      </c>
      <c r="X181" s="2">
        <v>6.6000000000000003E-2</v>
      </c>
      <c r="Y181" s="2">
        <v>8.1000000000000003E-2</v>
      </c>
      <c r="AC181" s="83"/>
      <c r="AE181" s="2">
        <v>365</v>
      </c>
      <c r="AF181" s="2">
        <v>-2E-3</v>
      </c>
      <c r="AG181" s="2">
        <v>0.01</v>
      </c>
      <c r="AH181" s="2">
        <v>1.9E-2</v>
      </c>
      <c r="AI181" s="2">
        <v>2.7E-2</v>
      </c>
      <c r="AJ181" s="2">
        <v>4.2000000000000003E-2</v>
      </c>
      <c r="AK181" s="2">
        <v>0.06</v>
      </c>
      <c r="AL181" s="2">
        <v>9.2999999999999999E-2</v>
      </c>
      <c r="AM181" s="2">
        <v>0.13600000000000001</v>
      </c>
      <c r="AN181" s="2">
        <v>0.11</v>
      </c>
    </row>
    <row r="182" spans="1:40" ht="15.75" customHeight="1" x14ac:dyDescent="0.25">
      <c r="A182" s="2">
        <v>366</v>
      </c>
      <c r="B182" s="2">
        <v>-1E-3</v>
      </c>
      <c r="C182" s="2">
        <v>1.9E-2</v>
      </c>
      <c r="D182" s="2">
        <v>2.5999999999999999E-2</v>
      </c>
      <c r="E182" s="2">
        <v>0.04</v>
      </c>
      <c r="F182" s="2">
        <v>4.7E-2</v>
      </c>
      <c r="G182" s="2">
        <v>5.8000000000000003E-2</v>
      </c>
      <c r="H182" s="2">
        <v>7.8E-2</v>
      </c>
      <c r="I182" s="2">
        <v>8.8999999999999996E-2</v>
      </c>
      <c r="J182" s="2">
        <v>0.10299999999999999</v>
      </c>
      <c r="N182" s="83"/>
      <c r="P182" s="2">
        <v>366</v>
      </c>
      <c r="Q182" s="2">
        <v>-4.0000000000000001E-3</v>
      </c>
      <c r="R182" s="2">
        <v>1.4E-2</v>
      </c>
      <c r="S182" s="2">
        <v>1.4E-2</v>
      </c>
      <c r="T182" s="2">
        <v>1.7000000000000001E-2</v>
      </c>
      <c r="U182" s="2">
        <v>2.1999999999999999E-2</v>
      </c>
      <c r="V182" s="2">
        <v>3.6999999999999998E-2</v>
      </c>
      <c r="W182" s="2">
        <v>4.1000000000000002E-2</v>
      </c>
      <c r="X182" s="2">
        <v>6.5000000000000002E-2</v>
      </c>
      <c r="Y182" s="2">
        <v>0.08</v>
      </c>
      <c r="AC182" s="83"/>
      <c r="AE182" s="2">
        <v>366</v>
      </c>
      <c r="AF182" s="2">
        <v>-3.0000000000000001E-3</v>
      </c>
      <c r="AG182" s="2">
        <v>8.9999999999999993E-3</v>
      </c>
      <c r="AH182" s="2">
        <v>1.7999999999999999E-2</v>
      </c>
      <c r="AI182" s="2">
        <v>2.7E-2</v>
      </c>
      <c r="AJ182" s="2">
        <v>4.1000000000000002E-2</v>
      </c>
      <c r="AK182" s="2">
        <v>5.8999999999999997E-2</v>
      </c>
      <c r="AL182" s="2">
        <v>9.1999999999999998E-2</v>
      </c>
      <c r="AM182" s="2">
        <v>0.13600000000000001</v>
      </c>
      <c r="AN182" s="2">
        <v>0.109</v>
      </c>
    </row>
    <row r="183" spans="1:40" ht="15.75" customHeight="1" x14ac:dyDescent="0.25">
      <c r="A183" s="2">
        <v>367</v>
      </c>
      <c r="B183" s="2">
        <v>-1E-3</v>
      </c>
      <c r="C183" s="2">
        <v>1.7999999999999999E-2</v>
      </c>
      <c r="D183" s="2">
        <v>2.5000000000000001E-2</v>
      </c>
      <c r="E183" s="2">
        <v>3.9E-2</v>
      </c>
      <c r="F183" s="2">
        <v>4.5999999999999999E-2</v>
      </c>
      <c r="G183" s="2">
        <v>5.7000000000000002E-2</v>
      </c>
      <c r="H183" s="2">
        <v>7.6999999999999999E-2</v>
      </c>
      <c r="I183" s="2">
        <v>8.7999999999999995E-2</v>
      </c>
      <c r="J183" s="2">
        <v>0.10100000000000001</v>
      </c>
      <c r="N183" s="83"/>
      <c r="P183" s="2">
        <v>367</v>
      </c>
      <c r="Q183" s="2">
        <v>-5.0000000000000001E-3</v>
      </c>
      <c r="R183" s="2">
        <v>1.2999999999999999E-2</v>
      </c>
      <c r="S183" s="2">
        <v>1.2999999999999999E-2</v>
      </c>
      <c r="T183" s="2">
        <v>1.6E-2</v>
      </c>
      <c r="U183" s="2">
        <v>2.1000000000000001E-2</v>
      </c>
      <c r="V183" s="2">
        <v>3.5999999999999997E-2</v>
      </c>
      <c r="W183" s="2">
        <v>0.04</v>
      </c>
      <c r="X183" s="2">
        <v>6.4000000000000001E-2</v>
      </c>
      <c r="Y183" s="2">
        <v>7.9000000000000001E-2</v>
      </c>
      <c r="AC183" s="83"/>
      <c r="AE183" s="2">
        <v>367</v>
      </c>
      <c r="AF183" s="2">
        <v>-3.0000000000000001E-3</v>
      </c>
      <c r="AG183" s="2">
        <v>8.9999999999999993E-3</v>
      </c>
      <c r="AH183" s="2">
        <v>1.7999999999999999E-2</v>
      </c>
      <c r="AI183" s="2">
        <v>2.5999999999999999E-2</v>
      </c>
      <c r="AJ183" s="2">
        <v>0.04</v>
      </c>
      <c r="AK183" s="2">
        <v>5.8000000000000003E-2</v>
      </c>
      <c r="AL183" s="2">
        <v>9.1999999999999998E-2</v>
      </c>
      <c r="AM183" s="2">
        <v>0.13500000000000001</v>
      </c>
      <c r="AN183" s="2">
        <v>0.108</v>
      </c>
    </row>
    <row r="184" spans="1:40" ht="15.75" customHeight="1" x14ac:dyDescent="0.25">
      <c r="A184" s="2">
        <v>368</v>
      </c>
      <c r="B184" s="2">
        <v>-1E-3</v>
      </c>
      <c r="C184" s="2">
        <v>1.7999999999999999E-2</v>
      </c>
      <c r="D184" s="2">
        <v>2.5000000000000001E-2</v>
      </c>
      <c r="E184" s="2">
        <v>3.9E-2</v>
      </c>
      <c r="F184" s="2">
        <v>4.5999999999999999E-2</v>
      </c>
      <c r="G184" s="2">
        <v>5.7000000000000002E-2</v>
      </c>
      <c r="H184" s="2">
        <v>7.6999999999999999E-2</v>
      </c>
      <c r="I184" s="2">
        <v>8.7999999999999995E-2</v>
      </c>
      <c r="J184" s="2">
        <v>0.1</v>
      </c>
      <c r="N184" s="83"/>
      <c r="P184" s="2">
        <v>368</v>
      </c>
      <c r="Q184" s="2">
        <v>-4.0000000000000001E-3</v>
      </c>
      <c r="R184" s="2">
        <v>1.2999999999999999E-2</v>
      </c>
      <c r="S184" s="2">
        <v>1.2999999999999999E-2</v>
      </c>
      <c r="T184" s="2">
        <v>1.6E-2</v>
      </c>
      <c r="U184" s="2">
        <v>2.1000000000000001E-2</v>
      </c>
      <c r="V184" s="2">
        <v>3.5999999999999997E-2</v>
      </c>
      <c r="W184" s="2">
        <v>0.04</v>
      </c>
      <c r="X184" s="2">
        <v>6.3E-2</v>
      </c>
      <c r="Y184" s="2">
        <v>7.9000000000000001E-2</v>
      </c>
      <c r="AC184" s="83"/>
      <c r="AE184" s="2">
        <v>368</v>
      </c>
      <c r="AF184" s="2">
        <v>-3.0000000000000001E-3</v>
      </c>
      <c r="AG184" s="2">
        <v>8.9999999999999993E-3</v>
      </c>
      <c r="AH184" s="2">
        <v>1.7999999999999999E-2</v>
      </c>
      <c r="AI184" s="2">
        <v>2.5999999999999999E-2</v>
      </c>
      <c r="AJ184" s="2">
        <v>0.04</v>
      </c>
      <c r="AK184" s="2">
        <v>5.8000000000000003E-2</v>
      </c>
      <c r="AL184" s="2">
        <v>9.0999999999999998E-2</v>
      </c>
      <c r="AM184" s="2">
        <v>0.13500000000000001</v>
      </c>
      <c r="AN184" s="2">
        <v>0.107</v>
      </c>
    </row>
    <row r="185" spans="1:40" ht="15.75" customHeight="1" x14ac:dyDescent="0.25">
      <c r="A185" s="2">
        <v>369</v>
      </c>
      <c r="B185" s="2">
        <v>-1E-3</v>
      </c>
      <c r="C185" s="2">
        <v>1.7999999999999999E-2</v>
      </c>
      <c r="D185" s="2">
        <v>2.5000000000000001E-2</v>
      </c>
      <c r="E185" s="2">
        <v>3.7999999999999999E-2</v>
      </c>
      <c r="F185" s="2">
        <v>4.5999999999999999E-2</v>
      </c>
      <c r="G185" s="2">
        <v>5.6000000000000001E-2</v>
      </c>
      <c r="H185" s="2">
        <v>7.6999999999999999E-2</v>
      </c>
      <c r="I185" s="2">
        <v>8.6999999999999994E-2</v>
      </c>
      <c r="J185" s="2">
        <v>0.1</v>
      </c>
      <c r="N185" s="83"/>
      <c r="P185" s="2">
        <v>369</v>
      </c>
      <c r="Q185" s="2">
        <v>-4.0000000000000001E-3</v>
      </c>
      <c r="R185" s="2">
        <v>1.2E-2</v>
      </c>
      <c r="S185" s="2">
        <v>1.2E-2</v>
      </c>
      <c r="T185" s="2">
        <v>1.6E-2</v>
      </c>
      <c r="U185" s="2">
        <v>0.02</v>
      </c>
      <c r="V185" s="2">
        <v>3.5000000000000003E-2</v>
      </c>
      <c r="W185" s="2">
        <v>0.04</v>
      </c>
      <c r="X185" s="2">
        <v>6.3E-2</v>
      </c>
      <c r="Y185" s="2">
        <v>7.8E-2</v>
      </c>
      <c r="AC185" s="83"/>
      <c r="AE185" s="2">
        <v>369</v>
      </c>
      <c r="AF185" s="2">
        <v>-3.0000000000000001E-3</v>
      </c>
      <c r="AG185" s="2">
        <v>8.0000000000000002E-3</v>
      </c>
      <c r="AH185" s="2">
        <v>1.7000000000000001E-2</v>
      </c>
      <c r="AI185" s="2">
        <v>2.5000000000000001E-2</v>
      </c>
      <c r="AJ185" s="2">
        <v>3.9E-2</v>
      </c>
      <c r="AK185" s="2">
        <v>5.7000000000000002E-2</v>
      </c>
      <c r="AL185" s="2">
        <v>9.0999999999999998E-2</v>
      </c>
      <c r="AM185" s="2">
        <v>0.13400000000000001</v>
      </c>
      <c r="AN185" s="2">
        <v>0.107</v>
      </c>
    </row>
    <row r="186" spans="1:40" ht="15.75" customHeight="1" x14ac:dyDescent="0.25">
      <c r="A186" s="2">
        <v>370</v>
      </c>
      <c r="B186" s="2">
        <v>-1E-3</v>
      </c>
      <c r="C186" s="2">
        <v>1.7999999999999999E-2</v>
      </c>
      <c r="D186" s="2">
        <v>2.5000000000000001E-2</v>
      </c>
      <c r="E186" s="2">
        <v>3.7999999999999999E-2</v>
      </c>
      <c r="F186" s="2">
        <v>4.5999999999999999E-2</v>
      </c>
      <c r="G186" s="2">
        <v>5.6000000000000001E-2</v>
      </c>
      <c r="H186" s="2">
        <v>7.6999999999999999E-2</v>
      </c>
      <c r="I186" s="2">
        <v>8.6999999999999994E-2</v>
      </c>
      <c r="J186" s="2">
        <v>9.9000000000000005E-2</v>
      </c>
      <c r="N186" s="83"/>
      <c r="P186" s="2">
        <v>370</v>
      </c>
      <c r="Q186" s="2">
        <v>-4.0000000000000001E-3</v>
      </c>
      <c r="R186" s="2">
        <v>1.2E-2</v>
      </c>
      <c r="S186" s="2">
        <v>1.2E-2</v>
      </c>
      <c r="T186" s="2">
        <v>1.4999999999999999E-2</v>
      </c>
      <c r="U186" s="2">
        <v>0.02</v>
      </c>
      <c r="V186" s="2">
        <v>3.5000000000000003E-2</v>
      </c>
      <c r="W186" s="2">
        <v>3.9E-2</v>
      </c>
      <c r="X186" s="2">
        <v>6.2E-2</v>
      </c>
      <c r="Y186" s="2">
        <v>7.6999999999999999E-2</v>
      </c>
      <c r="AC186" s="83"/>
      <c r="AE186" s="2">
        <v>370</v>
      </c>
      <c r="AF186" s="2">
        <v>-3.0000000000000001E-3</v>
      </c>
      <c r="AG186" s="2">
        <v>8.0000000000000002E-3</v>
      </c>
      <c r="AH186" s="2">
        <v>1.7000000000000001E-2</v>
      </c>
      <c r="AI186" s="2">
        <v>2.5000000000000001E-2</v>
      </c>
      <c r="AJ186" s="2">
        <v>3.9E-2</v>
      </c>
      <c r="AK186" s="2">
        <v>5.7000000000000002E-2</v>
      </c>
      <c r="AL186" s="2">
        <v>0.09</v>
      </c>
      <c r="AM186" s="2">
        <v>0.13300000000000001</v>
      </c>
      <c r="AN186" s="2">
        <v>0.106</v>
      </c>
    </row>
    <row r="187" spans="1:40" ht="15.75" customHeight="1" x14ac:dyDescent="0.25">
      <c r="A187" s="2">
        <v>371</v>
      </c>
      <c r="B187" s="2">
        <v>0</v>
      </c>
      <c r="C187" s="2">
        <v>1.7999999999999999E-2</v>
      </c>
      <c r="D187" s="2">
        <v>2.5000000000000001E-2</v>
      </c>
      <c r="E187" s="2">
        <v>3.7999999999999999E-2</v>
      </c>
      <c r="F187" s="2">
        <v>4.5999999999999999E-2</v>
      </c>
      <c r="G187" s="2">
        <v>5.6000000000000001E-2</v>
      </c>
      <c r="H187" s="2">
        <v>7.5999999999999998E-2</v>
      </c>
      <c r="I187" s="2">
        <v>8.5999999999999993E-2</v>
      </c>
      <c r="J187" s="2">
        <v>9.9000000000000005E-2</v>
      </c>
      <c r="N187" s="83"/>
      <c r="P187" s="2">
        <v>371</v>
      </c>
      <c r="Q187" s="2">
        <v>-4.0000000000000001E-3</v>
      </c>
      <c r="R187" s="2">
        <v>1.2E-2</v>
      </c>
      <c r="S187" s="2">
        <v>1.2E-2</v>
      </c>
      <c r="T187" s="2">
        <v>1.4999999999999999E-2</v>
      </c>
      <c r="U187" s="2">
        <v>0.02</v>
      </c>
      <c r="V187" s="2">
        <v>3.4000000000000002E-2</v>
      </c>
      <c r="W187" s="2">
        <v>3.7999999999999999E-2</v>
      </c>
      <c r="X187" s="2">
        <v>6.2E-2</v>
      </c>
      <c r="Y187" s="2">
        <v>7.6999999999999999E-2</v>
      </c>
      <c r="AC187" s="83"/>
      <c r="AE187" s="2">
        <v>371</v>
      </c>
      <c r="AF187" s="2">
        <v>-3.0000000000000001E-3</v>
      </c>
      <c r="AG187" s="2">
        <v>8.0000000000000002E-3</v>
      </c>
      <c r="AH187" s="2">
        <v>1.7000000000000001E-2</v>
      </c>
      <c r="AI187" s="2">
        <v>2.5000000000000001E-2</v>
      </c>
      <c r="AJ187" s="2">
        <v>3.7999999999999999E-2</v>
      </c>
      <c r="AK187" s="2">
        <v>5.6000000000000001E-2</v>
      </c>
      <c r="AL187" s="2">
        <v>8.8999999999999996E-2</v>
      </c>
      <c r="AM187" s="2">
        <v>0.13200000000000001</v>
      </c>
      <c r="AN187" s="2">
        <v>0.105</v>
      </c>
    </row>
    <row r="188" spans="1:40" ht="15.75" customHeight="1" x14ac:dyDescent="0.25">
      <c r="A188" s="2">
        <v>372</v>
      </c>
      <c r="B188" s="2">
        <v>0</v>
      </c>
      <c r="C188" s="2">
        <v>1.7999999999999999E-2</v>
      </c>
      <c r="D188" s="2">
        <v>2.4E-2</v>
      </c>
      <c r="E188" s="2">
        <v>3.6999999999999998E-2</v>
      </c>
      <c r="F188" s="2">
        <v>4.5999999999999999E-2</v>
      </c>
      <c r="G188" s="2">
        <v>5.6000000000000001E-2</v>
      </c>
      <c r="H188" s="2">
        <v>7.5999999999999998E-2</v>
      </c>
      <c r="I188" s="2">
        <v>8.5999999999999993E-2</v>
      </c>
      <c r="J188" s="2">
        <v>9.9000000000000005E-2</v>
      </c>
      <c r="N188" s="83"/>
      <c r="P188" s="2">
        <v>372</v>
      </c>
      <c r="Q188" s="2">
        <v>-4.0000000000000001E-3</v>
      </c>
      <c r="R188" s="2">
        <v>1.2E-2</v>
      </c>
      <c r="S188" s="2">
        <v>1.2E-2</v>
      </c>
      <c r="T188" s="2">
        <v>1.4999999999999999E-2</v>
      </c>
      <c r="U188" s="2">
        <v>0.02</v>
      </c>
      <c r="V188" s="2">
        <v>3.4000000000000002E-2</v>
      </c>
      <c r="W188" s="2">
        <v>3.7999999999999999E-2</v>
      </c>
      <c r="X188" s="2">
        <v>6.0999999999999999E-2</v>
      </c>
      <c r="Y188" s="2">
        <v>7.6999999999999999E-2</v>
      </c>
      <c r="AC188" s="83"/>
      <c r="AE188" s="2">
        <v>372</v>
      </c>
      <c r="AF188" s="2">
        <v>-2E-3</v>
      </c>
      <c r="AG188" s="2">
        <v>8.0000000000000002E-3</v>
      </c>
      <c r="AH188" s="2">
        <v>1.7000000000000001E-2</v>
      </c>
      <c r="AI188" s="2">
        <v>2.5000000000000001E-2</v>
      </c>
      <c r="AJ188" s="2">
        <v>3.7999999999999999E-2</v>
      </c>
      <c r="AK188" s="2">
        <v>5.6000000000000001E-2</v>
      </c>
      <c r="AL188" s="2">
        <v>8.8999999999999996E-2</v>
      </c>
      <c r="AM188" s="2">
        <v>0.13300000000000001</v>
      </c>
      <c r="AN188" s="2">
        <v>0.105</v>
      </c>
    </row>
    <row r="189" spans="1:40" ht="15.75" customHeight="1" x14ac:dyDescent="0.25">
      <c r="A189" s="2">
        <v>373</v>
      </c>
      <c r="B189" s="2">
        <v>1E-3</v>
      </c>
      <c r="C189" s="2">
        <v>1.7999999999999999E-2</v>
      </c>
      <c r="D189" s="2">
        <v>2.4E-2</v>
      </c>
      <c r="E189" s="2">
        <v>3.7999999999999999E-2</v>
      </c>
      <c r="F189" s="2">
        <v>4.5999999999999999E-2</v>
      </c>
      <c r="G189" s="2">
        <v>5.6000000000000001E-2</v>
      </c>
      <c r="H189" s="2">
        <v>7.5999999999999998E-2</v>
      </c>
      <c r="I189" s="2">
        <v>8.5999999999999993E-2</v>
      </c>
      <c r="J189" s="2">
        <v>9.8000000000000004E-2</v>
      </c>
      <c r="N189" s="83"/>
      <c r="P189" s="2">
        <v>373</v>
      </c>
      <c r="Q189" s="2">
        <v>-3.0000000000000001E-3</v>
      </c>
      <c r="R189" s="2">
        <v>1.2E-2</v>
      </c>
      <c r="S189" s="2">
        <v>1.2E-2</v>
      </c>
      <c r="T189" s="2">
        <v>1.4999999999999999E-2</v>
      </c>
      <c r="U189" s="2">
        <v>0.02</v>
      </c>
      <c r="V189" s="2">
        <v>3.4000000000000002E-2</v>
      </c>
      <c r="W189" s="2">
        <v>3.7999999999999999E-2</v>
      </c>
      <c r="X189" s="2">
        <v>6.0999999999999999E-2</v>
      </c>
      <c r="Y189" s="2">
        <v>7.5999999999999998E-2</v>
      </c>
      <c r="AC189" s="83"/>
      <c r="AE189" s="2">
        <v>373</v>
      </c>
      <c r="AF189" s="2">
        <v>-2E-3</v>
      </c>
      <c r="AG189" s="2">
        <v>8.0000000000000002E-3</v>
      </c>
      <c r="AH189" s="2">
        <v>1.6E-2</v>
      </c>
      <c r="AI189" s="2">
        <v>2.4E-2</v>
      </c>
      <c r="AJ189" s="2">
        <v>3.6999999999999998E-2</v>
      </c>
      <c r="AK189" s="2">
        <v>5.6000000000000001E-2</v>
      </c>
      <c r="AL189" s="2">
        <v>8.7999999999999995E-2</v>
      </c>
      <c r="AM189" s="2">
        <v>0.13300000000000001</v>
      </c>
      <c r="AN189" s="2">
        <v>0.104</v>
      </c>
    </row>
    <row r="190" spans="1:40" ht="15.75" customHeight="1" x14ac:dyDescent="0.25">
      <c r="A190" s="2">
        <v>374</v>
      </c>
      <c r="B190" s="2">
        <v>1E-3</v>
      </c>
      <c r="C190" s="2">
        <v>1.7999999999999999E-2</v>
      </c>
      <c r="D190" s="2">
        <v>2.5000000000000001E-2</v>
      </c>
      <c r="E190" s="2">
        <v>3.7999999999999999E-2</v>
      </c>
      <c r="F190" s="2">
        <v>4.5999999999999999E-2</v>
      </c>
      <c r="G190" s="2">
        <v>5.6000000000000001E-2</v>
      </c>
      <c r="H190" s="2">
        <v>7.5999999999999998E-2</v>
      </c>
      <c r="I190" s="2">
        <v>8.5999999999999993E-2</v>
      </c>
      <c r="J190" s="2">
        <v>9.8000000000000004E-2</v>
      </c>
      <c r="N190" s="83"/>
      <c r="P190" s="2">
        <v>374</v>
      </c>
      <c r="Q190" s="2">
        <v>-3.0000000000000001E-3</v>
      </c>
      <c r="R190" s="2">
        <v>1.2E-2</v>
      </c>
      <c r="S190" s="2">
        <v>1.2E-2</v>
      </c>
      <c r="T190" s="2">
        <v>1.4999999999999999E-2</v>
      </c>
      <c r="U190" s="2">
        <v>0.02</v>
      </c>
      <c r="V190" s="2">
        <v>3.4000000000000002E-2</v>
      </c>
      <c r="W190" s="2">
        <v>3.7999999999999999E-2</v>
      </c>
      <c r="X190" s="2">
        <v>6.0999999999999999E-2</v>
      </c>
      <c r="Y190" s="2">
        <v>7.4999999999999997E-2</v>
      </c>
      <c r="AC190" s="83"/>
      <c r="AE190" s="2">
        <v>374</v>
      </c>
      <c r="AF190" s="2">
        <v>-2E-3</v>
      </c>
      <c r="AG190" s="2">
        <v>8.0000000000000002E-3</v>
      </c>
      <c r="AH190" s="2">
        <v>1.6E-2</v>
      </c>
      <c r="AI190" s="2">
        <v>2.4E-2</v>
      </c>
      <c r="AJ190" s="2">
        <v>3.6999999999999998E-2</v>
      </c>
      <c r="AK190" s="2">
        <v>5.5E-2</v>
      </c>
      <c r="AL190" s="2">
        <v>8.7999999999999995E-2</v>
      </c>
      <c r="AM190" s="2">
        <v>0.13400000000000001</v>
      </c>
      <c r="AN190" s="2">
        <v>0.104</v>
      </c>
    </row>
    <row r="191" spans="1:40" ht="15.75" customHeight="1" x14ac:dyDescent="0.25">
      <c r="A191" s="2">
        <v>375</v>
      </c>
      <c r="B191" s="2">
        <v>2E-3</v>
      </c>
      <c r="C191" s="2">
        <v>1.7999999999999999E-2</v>
      </c>
      <c r="D191" s="2">
        <v>2.5000000000000001E-2</v>
      </c>
      <c r="E191" s="2">
        <v>3.7999999999999999E-2</v>
      </c>
      <c r="F191" s="2">
        <v>4.7E-2</v>
      </c>
      <c r="G191" s="2">
        <v>5.6000000000000001E-2</v>
      </c>
      <c r="H191" s="2">
        <v>7.5999999999999998E-2</v>
      </c>
      <c r="I191" s="2">
        <v>8.5999999999999993E-2</v>
      </c>
      <c r="J191" s="2">
        <v>9.7000000000000003E-2</v>
      </c>
      <c r="N191" s="83"/>
      <c r="P191" s="2">
        <v>375</v>
      </c>
      <c r="Q191" s="2">
        <v>-3.0000000000000001E-3</v>
      </c>
      <c r="R191" s="2">
        <v>1.2E-2</v>
      </c>
      <c r="S191" s="2">
        <v>1.2E-2</v>
      </c>
      <c r="T191" s="2">
        <v>1.4999999999999999E-2</v>
      </c>
      <c r="U191" s="2">
        <v>0.02</v>
      </c>
      <c r="V191" s="2">
        <v>3.3000000000000002E-2</v>
      </c>
      <c r="W191" s="2">
        <v>3.7999999999999999E-2</v>
      </c>
      <c r="X191" s="2">
        <v>0.06</v>
      </c>
      <c r="Y191" s="2">
        <v>7.4999999999999997E-2</v>
      </c>
      <c r="AC191" s="83"/>
      <c r="AE191" s="2">
        <v>375</v>
      </c>
      <c r="AF191" s="2">
        <v>-2E-3</v>
      </c>
      <c r="AG191" s="2">
        <v>8.9999999999999993E-3</v>
      </c>
      <c r="AH191" s="2">
        <v>1.6E-2</v>
      </c>
      <c r="AI191" s="2">
        <v>2.4E-2</v>
      </c>
      <c r="AJ191" s="2">
        <v>3.6999999999999998E-2</v>
      </c>
      <c r="AK191" s="2">
        <v>5.5E-2</v>
      </c>
      <c r="AL191" s="2">
        <v>8.6999999999999994E-2</v>
      </c>
      <c r="AM191" s="2">
        <v>0.13200000000000001</v>
      </c>
      <c r="AN191" s="2">
        <v>0.10299999999999999</v>
      </c>
    </row>
    <row r="192" spans="1:40" ht="15.75" customHeight="1" x14ac:dyDescent="0.25">
      <c r="A192" s="2">
        <v>376</v>
      </c>
      <c r="B192" s="2">
        <v>2E-3</v>
      </c>
      <c r="C192" s="2">
        <v>1.9E-2</v>
      </c>
      <c r="D192" s="2">
        <v>2.5000000000000001E-2</v>
      </c>
      <c r="E192" s="2">
        <v>3.7999999999999999E-2</v>
      </c>
      <c r="F192" s="2">
        <v>4.7E-2</v>
      </c>
      <c r="G192" s="2">
        <v>5.7000000000000002E-2</v>
      </c>
      <c r="H192" s="2">
        <v>7.5999999999999998E-2</v>
      </c>
      <c r="I192" s="2">
        <v>8.5999999999999993E-2</v>
      </c>
      <c r="J192" s="2">
        <v>9.7000000000000003E-2</v>
      </c>
      <c r="N192" s="83"/>
      <c r="P192" s="2">
        <v>376</v>
      </c>
      <c r="Q192" s="2">
        <v>-2E-3</v>
      </c>
      <c r="R192" s="2">
        <v>1.2E-2</v>
      </c>
      <c r="S192" s="2">
        <v>1.2E-2</v>
      </c>
      <c r="T192" s="2">
        <v>1.4999999999999999E-2</v>
      </c>
      <c r="U192" s="2">
        <v>0.02</v>
      </c>
      <c r="V192" s="2">
        <v>3.3000000000000002E-2</v>
      </c>
      <c r="W192" s="2">
        <v>3.6999999999999998E-2</v>
      </c>
      <c r="X192" s="2">
        <v>5.8999999999999997E-2</v>
      </c>
      <c r="Y192" s="2">
        <v>7.3999999999999996E-2</v>
      </c>
      <c r="AC192" s="83"/>
      <c r="AE192" s="2">
        <v>376</v>
      </c>
      <c r="AF192" s="2">
        <v>-1E-3</v>
      </c>
      <c r="AG192" s="2">
        <v>8.9999999999999993E-3</v>
      </c>
      <c r="AH192" s="2">
        <v>1.6E-2</v>
      </c>
      <c r="AI192" s="2">
        <v>2.4E-2</v>
      </c>
      <c r="AJ192" s="2">
        <v>3.6999999999999998E-2</v>
      </c>
      <c r="AK192" s="2">
        <v>5.5E-2</v>
      </c>
      <c r="AL192" s="2">
        <v>8.6999999999999994E-2</v>
      </c>
      <c r="AM192" s="2">
        <v>0.13</v>
      </c>
      <c r="AN192" s="2">
        <v>0.10199999999999999</v>
      </c>
    </row>
    <row r="193" spans="1:40" ht="15.75" customHeight="1" x14ac:dyDescent="0.25">
      <c r="A193" s="2">
        <v>377</v>
      </c>
      <c r="B193" s="2">
        <v>3.0000000000000001E-3</v>
      </c>
      <c r="C193" s="2">
        <v>1.9E-2</v>
      </c>
      <c r="D193" s="2">
        <v>2.5000000000000001E-2</v>
      </c>
      <c r="E193" s="2">
        <v>3.7999999999999999E-2</v>
      </c>
      <c r="F193" s="2">
        <v>4.7E-2</v>
      </c>
      <c r="G193" s="2">
        <v>5.7000000000000002E-2</v>
      </c>
      <c r="H193" s="2">
        <v>7.5999999999999998E-2</v>
      </c>
      <c r="I193" s="2">
        <v>8.5000000000000006E-2</v>
      </c>
      <c r="J193" s="2">
        <v>9.7000000000000003E-2</v>
      </c>
      <c r="N193" s="83"/>
      <c r="P193" s="2">
        <v>377</v>
      </c>
      <c r="Q193" s="2">
        <v>-2E-3</v>
      </c>
      <c r="R193" s="2">
        <v>1.2999999999999999E-2</v>
      </c>
      <c r="S193" s="2">
        <v>1.2E-2</v>
      </c>
      <c r="T193" s="2">
        <v>1.4999999999999999E-2</v>
      </c>
      <c r="U193" s="2">
        <v>0.02</v>
      </c>
      <c r="V193" s="2">
        <v>3.3000000000000002E-2</v>
      </c>
      <c r="W193" s="2">
        <v>3.6999999999999998E-2</v>
      </c>
      <c r="X193" s="2">
        <v>5.8999999999999997E-2</v>
      </c>
      <c r="Y193" s="2">
        <v>7.3999999999999996E-2</v>
      </c>
      <c r="AC193" s="83"/>
      <c r="AE193" s="2">
        <v>377</v>
      </c>
      <c r="AF193" s="2">
        <v>-1E-3</v>
      </c>
      <c r="AG193" s="2">
        <v>8.9999999999999993E-3</v>
      </c>
      <c r="AH193" s="2">
        <v>1.6E-2</v>
      </c>
      <c r="AI193" s="2">
        <v>2.4E-2</v>
      </c>
      <c r="AJ193" s="2">
        <v>3.5999999999999997E-2</v>
      </c>
      <c r="AK193" s="2">
        <v>5.3999999999999999E-2</v>
      </c>
      <c r="AL193" s="2">
        <v>8.5999999999999993E-2</v>
      </c>
      <c r="AM193" s="2">
        <v>0.128</v>
      </c>
      <c r="AN193" s="2">
        <v>0.10199999999999999</v>
      </c>
    </row>
    <row r="194" spans="1:40" ht="15.75" customHeight="1" x14ac:dyDescent="0.25">
      <c r="A194" s="2">
        <v>378</v>
      </c>
      <c r="B194" s="2">
        <v>4.0000000000000001E-3</v>
      </c>
      <c r="C194" s="2">
        <v>0.02</v>
      </c>
      <c r="D194" s="2">
        <v>2.5000000000000001E-2</v>
      </c>
      <c r="E194" s="2">
        <v>3.7999999999999999E-2</v>
      </c>
      <c r="F194" s="2">
        <v>4.5999999999999999E-2</v>
      </c>
      <c r="G194" s="2">
        <v>5.7000000000000002E-2</v>
      </c>
      <c r="H194" s="2">
        <v>7.6999999999999999E-2</v>
      </c>
      <c r="I194" s="2">
        <v>8.5999999999999993E-2</v>
      </c>
      <c r="J194" s="2">
        <v>9.6000000000000002E-2</v>
      </c>
      <c r="N194" s="83"/>
      <c r="P194" s="2">
        <v>378</v>
      </c>
      <c r="Q194" s="2">
        <v>-1E-3</v>
      </c>
      <c r="R194" s="2">
        <v>1.2999999999999999E-2</v>
      </c>
      <c r="S194" s="2">
        <v>1.2999999999999999E-2</v>
      </c>
      <c r="T194" s="2">
        <v>1.4999999999999999E-2</v>
      </c>
      <c r="U194" s="2">
        <v>0.02</v>
      </c>
      <c r="V194" s="2">
        <v>3.3000000000000002E-2</v>
      </c>
      <c r="W194" s="2">
        <v>3.6999999999999998E-2</v>
      </c>
      <c r="X194" s="2">
        <v>5.8999999999999997E-2</v>
      </c>
      <c r="Y194" s="2">
        <v>7.2999999999999995E-2</v>
      </c>
      <c r="AC194" s="83"/>
      <c r="AE194" s="2">
        <v>378</v>
      </c>
      <c r="AF194" s="2">
        <v>0</v>
      </c>
      <c r="AG194" s="2">
        <v>8.9999999999999993E-3</v>
      </c>
      <c r="AH194" s="2">
        <v>1.6E-2</v>
      </c>
      <c r="AI194" s="2">
        <v>2.4E-2</v>
      </c>
      <c r="AJ194" s="2">
        <v>3.5999999999999997E-2</v>
      </c>
      <c r="AK194" s="2">
        <v>5.3999999999999999E-2</v>
      </c>
      <c r="AL194" s="2">
        <v>8.5000000000000006E-2</v>
      </c>
      <c r="AM194" s="2">
        <v>0.127</v>
      </c>
      <c r="AN194" s="2">
        <v>0.10100000000000001</v>
      </c>
    </row>
    <row r="195" spans="1:40" ht="15.75" customHeight="1" x14ac:dyDescent="0.25">
      <c r="A195" s="2">
        <v>379</v>
      </c>
      <c r="B195" s="2">
        <v>4.0000000000000001E-3</v>
      </c>
      <c r="C195" s="2">
        <v>0.02</v>
      </c>
      <c r="D195" s="2">
        <v>2.5000000000000001E-2</v>
      </c>
      <c r="E195" s="2">
        <v>3.7999999999999999E-2</v>
      </c>
      <c r="F195" s="2">
        <v>4.5999999999999999E-2</v>
      </c>
      <c r="G195" s="2">
        <v>5.6000000000000001E-2</v>
      </c>
      <c r="H195" s="2">
        <v>7.6999999999999999E-2</v>
      </c>
      <c r="I195" s="2">
        <v>8.5000000000000006E-2</v>
      </c>
      <c r="J195" s="2">
        <v>9.6000000000000002E-2</v>
      </c>
      <c r="N195" s="83"/>
      <c r="P195" s="2">
        <v>379</v>
      </c>
      <c r="Q195" s="2">
        <v>-1E-3</v>
      </c>
      <c r="R195" s="2">
        <v>1.2999999999999999E-2</v>
      </c>
      <c r="S195" s="2">
        <v>1.2999999999999999E-2</v>
      </c>
      <c r="T195" s="2">
        <v>1.4999999999999999E-2</v>
      </c>
      <c r="U195" s="2">
        <v>0.02</v>
      </c>
      <c r="V195" s="2">
        <v>3.2000000000000001E-2</v>
      </c>
      <c r="W195" s="2">
        <v>3.6999999999999998E-2</v>
      </c>
      <c r="X195" s="2">
        <v>5.8000000000000003E-2</v>
      </c>
      <c r="Y195" s="2">
        <v>7.2999999999999995E-2</v>
      </c>
      <c r="AC195" s="83"/>
      <c r="AE195" s="2">
        <v>379</v>
      </c>
      <c r="AF195" s="2">
        <v>0</v>
      </c>
      <c r="AG195" s="2">
        <v>8.9999999999999993E-3</v>
      </c>
      <c r="AH195" s="2">
        <v>1.6E-2</v>
      </c>
      <c r="AI195" s="2">
        <v>2.4E-2</v>
      </c>
      <c r="AJ195" s="2">
        <v>3.5999999999999997E-2</v>
      </c>
      <c r="AK195" s="2">
        <v>5.3999999999999999E-2</v>
      </c>
      <c r="AL195" s="2">
        <v>8.5000000000000006E-2</v>
      </c>
      <c r="AM195" s="2">
        <v>0.126</v>
      </c>
      <c r="AN195" s="2">
        <v>0.1</v>
      </c>
    </row>
    <row r="196" spans="1:40" ht="15.75" customHeight="1" x14ac:dyDescent="0.25">
      <c r="A196" s="2">
        <v>380</v>
      </c>
      <c r="B196" s="2">
        <v>3.0000000000000001E-3</v>
      </c>
      <c r="C196" s="2">
        <v>1.9E-2</v>
      </c>
      <c r="D196" s="2">
        <v>2.5000000000000001E-2</v>
      </c>
      <c r="E196" s="2">
        <v>3.7999999999999999E-2</v>
      </c>
      <c r="F196" s="2">
        <v>4.4999999999999998E-2</v>
      </c>
      <c r="G196" s="2">
        <v>5.5E-2</v>
      </c>
      <c r="H196" s="2">
        <v>7.5999999999999998E-2</v>
      </c>
      <c r="I196" s="2">
        <v>8.4000000000000005E-2</v>
      </c>
      <c r="J196" s="2">
        <v>9.5000000000000001E-2</v>
      </c>
      <c r="N196" s="83"/>
      <c r="P196" s="2">
        <v>380</v>
      </c>
      <c r="Q196" s="2">
        <v>-1E-3</v>
      </c>
      <c r="R196" s="2">
        <v>1.2E-2</v>
      </c>
      <c r="S196" s="2">
        <v>1.2E-2</v>
      </c>
      <c r="T196" s="2">
        <v>1.4999999999999999E-2</v>
      </c>
      <c r="U196" s="2">
        <v>1.9E-2</v>
      </c>
      <c r="V196" s="2">
        <v>3.2000000000000001E-2</v>
      </c>
      <c r="W196" s="2">
        <v>3.5999999999999997E-2</v>
      </c>
      <c r="X196" s="2">
        <v>5.8000000000000003E-2</v>
      </c>
      <c r="Y196" s="2">
        <v>7.1999999999999995E-2</v>
      </c>
      <c r="AC196" s="83"/>
      <c r="AE196" s="2">
        <v>380</v>
      </c>
      <c r="AF196" s="2">
        <v>0</v>
      </c>
      <c r="AG196" s="2">
        <v>8.0000000000000002E-3</v>
      </c>
      <c r="AH196" s="2">
        <v>1.6E-2</v>
      </c>
      <c r="AI196" s="2">
        <v>2.3E-2</v>
      </c>
      <c r="AJ196" s="2">
        <v>3.5000000000000003E-2</v>
      </c>
      <c r="AK196" s="2">
        <v>5.2999999999999999E-2</v>
      </c>
      <c r="AL196" s="2">
        <v>8.4000000000000005E-2</v>
      </c>
      <c r="AM196" s="2">
        <v>0.125</v>
      </c>
      <c r="AN196" s="2">
        <v>0.1</v>
      </c>
    </row>
    <row r="197" spans="1:40" ht="15.75" customHeight="1" x14ac:dyDescent="0.25">
      <c r="A197" s="2">
        <v>381</v>
      </c>
      <c r="B197" s="2">
        <v>2E-3</v>
      </c>
      <c r="C197" s="2">
        <v>1.7999999999999999E-2</v>
      </c>
      <c r="D197" s="2">
        <v>2.4E-2</v>
      </c>
      <c r="E197" s="2">
        <v>3.6999999999999998E-2</v>
      </c>
      <c r="F197" s="2">
        <v>4.3999999999999997E-2</v>
      </c>
      <c r="G197" s="2">
        <v>5.3999999999999999E-2</v>
      </c>
      <c r="H197" s="2">
        <v>7.4999999999999997E-2</v>
      </c>
      <c r="I197" s="2">
        <v>8.3000000000000004E-2</v>
      </c>
      <c r="J197" s="2">
        <v>9.4E-2</v>
      </c>
      <c r="N197" s="83"/>
      <c r="P197" s="2">
        <v>381</v>
      </c>
      <c r="Q197" s="2">
        <v>-2E-3</v>
      </c>
      <c r="R197" s="2">
        <v>1.0999999999999999E-2</v>
      </c>
      <c r="S197" s="2">
        <v>1.0999999999999999E-2</v>
      </c>
      <c r="T197" s="2">
        <v>1.4E-2</v>
      </c>
      <c r="U197" s="2">
        <v>1.9E-2</v>
      </c>
      <c r="V197" s="2">
        <v>3.1E-2</v>
      </c>
      <c r="W197" s="2">
        <v>3.5000000000000003E-2</v>
      </c>
      <c r="X197" s="2">
        <v>5.8000000000000003E-2</v>
      </c>
      <c r="Y197" s="2">
        <v>7.0999999999999994E-2</v>
      </c>
      <c r="AC197" s="83"/>
      <c r="AE197" s="2">
        <v>381</v>
      </c>
      <c r="AF197" s="2">
        <v>-1E-3</v>
      </c>
      <c r="AG197" s="2">
        <v>8.0000000000000002E-3</v>
      </c>
      <c r="AH197" s="2">
        <v>1.4999999999999999E-2</v>
      </c>
      <c r="AI197" s="2">
        <v>2.3E-2</v>
      </c>
      <c r="AJ197" s="2">
        <v>3.5000000000000003E-2</v>
      </c>
      <c r="AK197" s="2">
        <v>5.2999999999999999E-2</v>
      </c>
      <c r="AL197" s="2">
        <v>8.3000000000000004E-2</v>
      </c>
      <c r="AM197" s="2">
        <v>0.124</v>
      </c>
      <c r="AN197" s="2">
        <v>9.9000000000000005E-2</v>
      </c>
    </row>
    <row r="198" spans="1:40" ht="15.75" customHeight="1" x14ac:dyDescent="0.25">
      <c r="A198" s="2">
        <v>382</v>
      </c>
      <c r="B198" s="2">
        <v>1E-3</v>
      </c>
      <c r="C198" s="2">
        <v>1.6E-2</v>
      </c>
      <c r="D198" s="2">
        <v>2.1999999999999999E-2</v>
      </c>
      <c r="E198" s="2">
        <v>3.5999999999999997E-2</v>
      </c>
      <c r="F198" s="2">
        <v>4.2999999999999997E-2</v>
      </c>
      <c r="G198" s="2">
        <v>5.2999999999999999E-2</v>
      </c>
      <c r="H198" s="2">
        <v>7.3999999999999996E-2</v>
      </c>
      <c r="I198" s="2">
        <v>8.2000000000000003E-2</v>
      </c>
      <c r="J198" s="2">
        <v>9.2999999999999999E-2</v>
      </c>
      <c r="N198" s="83"/>
      <c r="P198" s="2">
        <v>382</v>
      </c>
      <c r="Q198" s="2">
        <v>-3.0000000000000001E-3</v>
      </c>
      <c r="R198" s="2">
        <v>0.01</v>
      </c>
      <c r="S198" s="2">
        <v>0.01</v>
      </c>
      <c r="T198" s="2">
        <v>1.2999999999999999E-2</v>
      </c>
      <c r="U198" s="2">
        <v>1.7999999999999999E-2</v>
      </c>
      <c r="V198" s="2">
        <v>0.03</v>
      </c>
      <c r="W198" s="2">
        <v>3.5000000000000003E-2</v>
      </c>
      <c r="X198" s="2">
        <v>5.7000000000000002E-2</v>
      </c>
      <c r="Y198" s="2">
        <v>7.0999999999999994E-2</v>
      </c>
      <c r="AC198" s="83"/>
      <c r="AE198" s="2">
        <v>382</v>
      </c>
      <c r="AF198" s="2">
        <v>-2E-3</v>
      </c>
      <c r="AG198" s="2">
        <v>7.0000000000000001E-3</v>
      </c>
      <c r="AH198" s="2">
        <v>1.4999999999999999E-2</v>
      </c>
      <c r="AI198" s="2">
        <v>2.1999999999999999E-2</v>
      </c>
      <c r="AJ198" s="2">
        <v>3.4000000000000002E-2</v>
      </c>
      <c r="AK198" s="2">
        <v>5.1999999999999998E-2</v>
      </c>
      <c r="AL198" s="2">
        <v>8.2000000000000003E-2</v>
      </c>
      <c r="AM198" s="2">
        <v>0.124</v>
      </c>
      <c r="AN198" s="2">
        <v>9.8000000000000004E-2</v>
      </c>
    </row>
    <row r="199" spans="1:40" ht="15.75" customHeight="1" x14ac:dyDescent="0.25">
      <c r="A199" s="2">
        <v>383</v>
      </c>
      <c r="B199" s="2">
        <v>0</v>
      </c>
      <c r="C199" s="2">
        <v>1.4999999999999999E-2</v>
      </c>
      <c r="D199" s="2">
        <v>2.1000000000000001E-2</v>
      </c>
      <c r="E199" s="2">
        <v>3.5000000000000003E-2</v>
      </c>
      <c r="F199" s="2">
        <v>4.2000000000000003E-2</v>
      </c>
      <c r="G199" s="2">
        <v>5.1999999999999998E-2</v>
      </c>
      <c r="H199" s="2">
        <v>7.1999999999999995E-2</v>
      </c>
      <c r="I199" s="2">
        <v>8.1000000000000003E-2</v>
      </c>
      <c r="J199" s="2">
        <v>9.1999999999999998E-2</v>
      </c>
      <c r="N199" s="83"/>
      <c r="P199" s="2">
        <v>383</v>
      </c>
      <c r="Q199" s="2">
        <v>-4.0000000000000001E-3</v>
      </c>
      <c r="R199" s="2">
        <v>0.01</v>
      </c>
      <c r="S199" s="2">
        <v>8.9999999999999993E-3</v>
      </c>
      <c r="T199" s="2">
        <v>1.2E-2</v>
      </c>
      <c r="U199" s="2">
        <v>1.7999999999999999E-2</v>
      </c>
      <c r="V199" s="2">
        <v>0.03</v>
      </c>
      <c r="W199" s="2">
        <v>3.4000000000000002E-2</v>
      </c>
      <c r="X199" s="2">
        <v>5.7000000000000002E-2</v>
      </c>
      <c r="Y199" s="2">
        <v>7.0000000000000007E-2</v>
      </c>
      <c r="AC199" s="83"/>
      <c r="AE199" s="2">
        <v>383</v>
      </c>
      <c r="AF199" s="2">
        <v>-3.0000000000000001E-3</v>
      </c>
      <c r="AG199" s="2">
        <v>6.0000000000000001E-3</v>
      </c>
      <c r="AH199" s="2">
        <v>1.4E-2</v>
      </c>
      <c r="AI199" s="2">
        <v>2.1000000000000001E-2</v>
      </c>
      <c r="AJ199" s="2">
        <v>3.4000000000000002E-2</v>
      </c>
      <c r="AK199" s="2">
        <v>5.0999999999999997E-2</v>
      </c>
      <c r="AL199" s="2">
        <v>8.2000000000000003E-2</v>
      </c>
      <c r="AM199" s="2">
        <v>0.123</v>
      </c>
      <c r="AN199" s="2">
        <v>9.8000000000000004E-2</v>
      </c>
    </row>
    <row r="200" spans="1:40" ht="15.75" customHeight="1" x14ac:dyDescent="0.25">
      <c r="A200" s="2">
        <v>384</v>
      </c>
      <c r="B200" s="2">
        <v>-1E-3</v>
      </c>
      <c r="C200" s="2">
        <v>1.4999999999999999E-2</v>
      </c>
      <c r="D200" s="2">
        <v>2.1000000000000001E-2</v>
      </c>
      <c r="E200" s="2">
        <v>3.4000000000000002E-2</v>
      </c>
      <c r="F200" s="2">
        <v>4.1000000000000002E-2</v>
      </c>
      <c r="G200" s="2">
        <v>5.1999999999999998E-2</v>
      </c>
      <c r="H200" s="2">
        <v>7.1999999999999995E-2</v>
      </c>
      <c r="I200" s="2">
        <v>0.08</v>
      </c>
      <c r="J200" s="2">
        <v>9.0999999999999998E-2</v>
      </c>
      <c r="N200" s="83"/>
      <c r="P200" s="2">
        <v>384</v>
      </c>
      <c r="Q200" s="2">
        <v>-4.0000000000000001E-3</v>
      </c>
      <c r="R200" s="2">
        <v>8.9999999999999993E-3</v>
      </c>
      <c r="S200" s="2">
        <v>8.9999999999999993E-3</v>
      </c>
      <c r="T200" s="2">
        <v>1.2E-2</v>
      </c>
      <c r="U200" s="2">
        <v>1.7999999999999999E-2</v>
      </c>
      <c r="V200" s="2">
        <v>2.9000000000000001E-2</v>
      </c>
      <c r="W200" s="2">
        <v>3.3000000000000002E-2</v>
      </c>
      <c r="X200" s="2">
        <v>5.6000000000000001E-2</v>
      </c>
      <c r="Y200" s="2">
        <v>6.9000000000000006E-2</v>
      </c>
      <c r="AC200" s="83"/>
      <c r="AE200" s="2">
        <v>384</v>
      </c>
      <c r="AF200" s="2">
        <v>-3.0000000000000001E-3</v>
      </c>
      <c r="AG200" s="2">
        <v>6.0000000000000001E-3</v>
      </c>
      <c r="AH200" s="2">
        <v>1.4E-2</v>
      </c>
      <c r="AI200" s="2">
        <v>2.1000000000000001E-2</v>
      </c>
      <c r="AJ200" s="2">
        <v>3.3000000000000002E-2</v>
      </c>
      <c r="AK200" s="2">
        <v>5.0999999999999997E-2</v>
      </c>
      <c r="AL200" s="2">
        <v>8.1000000000000003E-2</v>
      </c>
      <c r="AM200" s="2">
        <v>0.121</v>
      </c>
      <c r="AN200" s="2">
        <v>9.7000000000000003E-2</v>
      </c>
    </row>
    <row r="201" spans="1:40" ht="15.75" customHeight="1" x14ac:dyDescent="0.25">
      <c r="A201" s="2">
        <v>385</v>
      </c>
      <c r="B201" s="2">
        <v>-1E-3</v>
      </c>
      <c r="C201" s="2">
        <v>1.4E-2</v>
      </c>
      <c r="D201" s="2">
        <v>0.02</v>
      </c>
      <c r="E201" s="2">
        <v>3.3000000000000002E-2</v>
      </c>
      <c r="F201" s="2">
        <v>0.04</v>
      </c>
      <c r="G201" s="2">
        <v>5.0999999999999997E-2</v>
      </c>
      <c r="H201" s="2">
        <v>7.0999999999999994E-2</v>
      </c>
      <c r="I201" s="2">
        <v>7.9000000000000001E-2</v>
      </c>
      <c r="J201" s="2">
        <v>0.09</v>
      </c>
      <c r="N201" s="83"/>
      <c r="P201" s="2">
        <v>385</v>
      </c>
      <c r="Q201" s="2">
        <v>-4.0000000000000001E-3</v>
      </c>
      <c r="R201" s="2">
        <v>8.9999999999999993E-3</v>
      </c>
      <c r="S201" s="2">
        <v>8.9999999999999993E-3</v>
      </c>
      <c r="T201" s="2">
        <v>1.0999999999999999E-2</v>
      </c>
      <c r="U201" s="2">
        <v>1.7000000000000001E-2</v>
      </c>
      <c r="V201" s="2">
        <v>2.9000000000000001E-2</v>
      </c>
      <c r="W201" s="2">
        <v>3.3000000000000002E-2</v>
      </c>
      <c r="X201" s="2">
        <v>5.5E-2</v>
      </c>
      <c r="Y201" s="2">
        <v>6.9000000000000006E-2</v>
      </c>
      <c r="AC201" s="83"/>
      <c r="AE201" s="2">
        <v>385</v>
      </c>
      <c r="AF201" s="2">
        <v>-3.0000000000000001E-3</v>
      </c>
      <c r="AG201" s="2">
        <v>5.0000000000000001E-3</v>
      </c>
      <c r="AH201" s="2">
        <v>1.2999999999999999E-2</v>
      </c>
      <c r="AI201" s="2">
        <v>2.1000000000000001E-2</v>
      </c>
      <c r="AJ201" s="2">
        <v>3.3000000000000002E-2</v>
      </c>
      <c r="AK201" s="2">
        <v>5.0999999999999997E-2</v>
      </c>
      <c r="AL201" s="2">
        <v>0.08</v>
      </c>
      <c r="AM201" s="2">
        <v>0.121</v>
      </c>
      <c r="AN201" s="2">
        <v>9.6000000000000002E-2</v>
      </c>
    </row>
    <row r="202" spans="1:40" ht="15.75" customHeight="1" x14ac:dyDescent="0.25">
      <c r="A202" s="2">
        <v>386</v>
      </c>
      <c r="B202" s="2">
        <v>-2E-3</v>
      </c>
      <c r="C202" s="2">
        <v>1.4E-2</v>
      </c>
      <c r="D202" s="2">
        <v>0.02</v>
      </c>
      <c r="E202" s="2">
        <v>3.3000000000000002E-2</v>
      </c>
      <c r="F202" s="2">
        <v>0.04</v>
      </c>
      <c r="G202" s="2">
        <v>5.0999999999999997E-2</v>
      </c>
      <c r="H202" s="2">
        <v>7.0999999999999994E-2</v>
      </c>
      <c r="I202" s="2">
        <v>7.8E-2</v>
      </c>
      <c r="J202" s="2">
        <v>8.8999999999999996E-2</v>
      </c>
      <c r="N202" s="83"/>
      <c r="P202" s="2">
        <v>386</v>
      </c>
      <c r="Q202" s="2">
        <v>-5.0000000000000001E-3</v>
      </c>
      <c r="R202" s="2">
        <v>8.9999999999999993E-3</v>
      </c>
      <c r="S202" s="2">
        <v>8.0000000000000002E-3</v>
      </c>
      <c r="T202" s="2">
        <v>1.0999999999999999E-2</v>
      </c>
      <c r="U202" s="2">
        <v>1.7000000000000001E-2</v>
      </c>
      <c r="V202" s="2">
        <v>2.8000000000000001E-2</v>
      </c>
      <c r="W202" s="2">
        <v>3.2000000000000001E-2</v>
      </c>
      <c r="X202" s="2">
        <v>5.3999999999999999E-2</v>
      </c>
      <c r="Y202" s="2">
        <v>6.8000000000000005E-2</v>
      </c>
      <c r="AC202" s="83"/>
      <c r="AE202" s="2">
        <v>386</v>
      </c>
      <c r="AF202" s="2">
        <v>-3.0000000000000001E-3</v>
      </c>
      <c r="AG202" s="2">
        <v>5.0000000000000001E-3</v>
      </c>
      <c r="AH202" s="2">
        <v>1.2999999999999999E-2</v>
      </c>
      <c r="AI202" s="2">
        <v>0.02</v>
      </c>
      <c r="AJ202" s="2">
        <v>3.2000000000000001E-2</v>
      </c>
      <c r="AK202" s="2">
        <v>0.05</v>
      </c>
      <c r="AL202" s="2">
        <v>0.08</v>
      </c>
      <c r="AM202" s="2">
        <v>0.12</v>
      </c>
      <c r="AN202" s="2">
        <v>9.6000000000000002E-2</v>
      </c>
    </row>
    <row r="203" spans="1:40" ht="15.75" customHeight="1" x14ac:dyDescent="0.25">
      <c r="A203" s="2">
        <v>387</v>
      </c>
      <c r="B203" s="2">
        <v>-2E-3</v>
      </c>
      <c r="C203" s="2">
        <v>1.4E-2</v>
      </c>
      <c r="D203" s="2">
        <v>0.02</v>
      </c>
      <c r="E203" s="2">
        <v>3.2000000000000001E-2</v>
      </c>
      <c r="F203" s="2">
        <v>0.04</v>
      </c>
      <c r="G203" s="2">
        <v>0.05</v>
      </c>
      <c r="H203" s="2">
        <v>7.0000000000000007E-2</v>
      </c>
      <c r="I203" s="2">
        <v>7.8E-2</v>
      </c>
      <c r="J203" s="2">
        <v>8.8999999999999996E-2</v>
      </c>
      <c r="N203" s="83"/>
      <c r="P203" s="2">
        <v>387</v>
      </c>
      <c r="Q203" s="2">
        <v>-5.0000000000000001E-3</v>
      </c>
      <c r="R203" s="2">
        <v>8.0000000000000002E-3</v>
      </c>
      <c r="S203" s="2">
        <v>8.0000000000000002E-3</v>
      </c>
      <c r="T203" s="2">
        <v>1.0999999999999999E-2</v>
      </c>
      <c r="U203" s="2">
        <v>1.7000000000000001E-2</v>
      </c>
      <c r="V203" s="2">
        <v>2.8000000000000001E-2</v>
      </c>
      <c r="W203" s="2">
        <v>3.2000000000000001E-2</v>
      </c>
      <c r="X203" s="2">
        <v>5.3999999999999999E-2</v>
      </c>
      <c r="Y203" s="2">
        <v>6.8000000000000005E-2</v>
      </c>
      <c r="AC203" s="83"/>
      <c r="AE203" s="2">
        <v>387</v>
      </c>
      <c r="AF203" s="2">
        <v>-3.0000000000000001E-3</v>
      </c>
      <c r="AG203" s="2">
        <v>5.0000000000000001E-3</v>
      </c>
      <c r="AH203" s="2">
        <v>1.2999999999999999E-2</v>
      </c>
      <c r="AI203" s="2">
        <v>0.02</v>
      </c>
      <c r="AJ203" s="2">
        <v>3.2000000000000001E-2</v>
      </c>
      <c r="AK203" s="2">
        <v>0.05</v>
      </c>
      <c r="AL203" s="2">
        <v>7.9000000000000001E-2</v>
      </c>
      <c r="AM203" s="2">
        <v>0.12</v>
      </c>
      <c r="AN203" s="2">
        <v>9.5000000000000001E-2</v>
      </c>
    </row>
    <row r="204" spans="1:40" ht="15.75" customHeight="1" x14ac:dyDescent="0.25">
      <c r="A204" s="2">
        <v>388</v>
      </c>
      <c r="B204" s="2">
        <v>-2E-3</v>
      </c>
      <c r="C204" s="2">
        <v>1.2999999999999999E-2</v>
      </c>
      <c r="D204" s="2">
        <v>1.9E-2</v>
      </c>
      <c r="E204" s="2">
        <v>3.2000000000000001E-2</v>
      </c>
      <c r="F204" s="2">
        <v>3.9E-2</v>
      </c>
      <c r="G204" s="2">
        <v>0.05</v>
      </c>
      <c r="H204" s="2">
        <v>7.0000000000000007E-2</v>
      </c>
      <c r="I204" s="2">
        <v>7.6999999999999999E-2</v>
      </c>
      <c r="J204" s="2">
        <v>8.7999999999999995E-2</v>
      </c>
      <c r="N204" s="83"/>
      <c r="P204" s="2">
        <v>388</v>
      </c>
      <c r="Q204" s="2">
        <v>-5.0000000000000001E-3</v>
      </c>
      <c r="R204" s="2">
        <v>8.0000000000000002E-3</v>
      </c>
      <c r="S204" s="2">
        <v>8.0000000000000002E-3</v>
      </c>
      <c r="T204" s="2">
        <v>1.0999999999999999E-2</v>
      </c>
      <c r="U204" s="2">
        <v>1.7000000000000001E-2</v>
      </c>
      <c r="V204" s="2">
        <v>2.8000000000000001E-2</v>
      </c>
      <c r="W204" s="2">
        <v>3.2000000000000001E-2</v>
      </c>
      <c r="X204" s="2">
        <v>5.3999999999999999E-2</v>
      </c>
      <c r="Y204" s="2">
        <v>6.8000000000000005E-2</v>
      </c>
      <c r="AC204" s="83"/>
      <c r="AE204" s="2">
        <v>388</v>
      </c>
      <c r="AF204" s="2">
        <v>-4.0000000000000001E-3</v>
      </c>
      <c r="AG204" s="2">
        <v>5.0000000000000001E-3</v>
      </c>
      <c r="AH204" s="2">
        <v>1.2999999999999999E-2</v>
      </c>
      <c r="AI204" s="2">
        <v>0.02</v>
      </c>
      <c r="AJ204" s="2">
        <v>3.2000000000000001E-2</v>
      </c>
      <c r="AK204" s="2">
        <v>0.05</v>
      </c>
      <c r="AL204" s="2">
        <v>7.9000000000000001E-2</v>
      </c>
      <c r="AM204" s="2">
        <v>0.11899999999999999</v>
      </c>
      <c r="AN204" s="2">
        <v>9.5000000000000001E-2</v>
      </c>
    </row>
    <row r="205" spans="1:40" ht="15.75" customHeight="1" x14ac:dyDescent="0.25">
      <c r="A205" s="2">
        <v>389</v>
      </c>
      <c r="B205" s="2">
        <v>-2E-3</v>
      </c>
      <c r="C205" s="2">
        <v>1.2999999999999999E-2</v>
      </c>
      <c r="D205" s="2">
        <v>1.9E-2</v>
      </c>
      <c r="E205" s="2">
        <v>3.1E-2</v>
      </c>
      <c r="F205" s="2">
        <v>3.9E-2</v>
      </c>
      <c r="G205" s="2">
        <v>0.05</v>
      </c>
      <c r="H205" s="2">
        <v>6.9000000000000006E-2</v>
      </c>
      <c r="I205" s="2">
        <v>7.6999999999999999E-2</v>
      </c>
      <c r="J205" s="2">
        <v>8.6999999999999994E-2</v>
      </c>
      <c r="N205" s="83"/>
      <c r="P205" s="2">
        <v>389</v>
      </c>
      <c r="Q205" s="2">
        <v>-5.0000000000000001E-3</v>
      </c>
      <c r="R205" s="2">
        <v>8.0000000000000002E-3</v>
      </c>
      <c r="S205" s="2">
        <v>8.0000000000000002E-3</v>
      </c>
      <c r="T205" s="2">
        <v>0.01</v>
      </c>
      <c r="U205" s="2">
        <v>1.7000000000000001E-2</v>
      </c>
      <c r="V205" s="2">
        <v>2.7E-2</v>
      </c>
      <c r="W205" s="2">
        <v>3.1E-2</v>
      </c>
      <c r="X205" s="2">
        <v>5.2999999999999999E-2</v>
      </c>
      <c r="Y205" s="2">
        <v>6.7000000000000004E-2</v>
      </c>
      <c r="AC205" s="83"/>
      <c r="AE205" s="2">
        <v>389</v>
      </c>
      <c r="AF205" s="2">
        <v>-4.0000000000000001E-3</v>
      </c>
      <c r="AG205" s="2">
        <v>4.0000000000000001E-3</v>
      </c>
      <c r="AH205" s="2">
        <v>1.2999999999999999E-2</v>
      </c>
      <c r="AI205" s="2">
        <v>0.02</v>
      </c>
      <c r="AJ205" s="2">
        <v>3.2000000000000001E-2</v>
      </c>
      <c r="AK205" s="2">
        <v>4.9000000000000002E-2</v>
      </c>
      <c r="AL205" s="2">
        <v>7.9000000000000001E-2</v>
      </c>
      <c r="AM205" s="2">
        <v>0.11899999999999999</v>
      </c>
      <c r="AN205" s="2">
        <v>9.5000000000000001E-2</v>
      </c>
    </row>
    <row r="206" spans="1:40" ht="15.75" customHeight="1" x14ac:dyDescent="0.25">
      <c r="A206" s="2">
        <v>390</v>
      </c>
      <c r="B206" s="2">
        <v>-2E-3</v>
      </c>
      <c r="C206" s="2">
        <v>1.2999999999999999E-2</v>
      </c>
      <c r="D206" s="2">
        <v>1.9E-2</v>
      </c>
      <c r="E206" s="2">
        <v>3.1E-2</v>
      </c>
      <c r="F206" s="2">
        <v>3.9E-2</v>
      </c>
      <c r="G206" s="2">
        <v>4.9000000000000002E-2</v>
      </c>
      <c r="H206" s="2">
        <v>6.9000000000000006E-2</v>
      </c>
      <c r="I206" s="2">
        <v>7.6999999999999999E-2</v>
      </c>
      <c r="J206" s="2">
        <v>8.6999999999999994E-2</v>
      </c>
      <c r="N206" s="83"/>
      <c r="P206" s="2">
        <v>390</v>
      </c>
      <c r="Q206" s="2">
        <v>-5.0000000000000001E-3</v>
      </c>
      <c r="R206" s="2">
        <v>8.0000000000000002E-3</v>
      </c>
      <c r="S206" s="2">
        <v>7.0000000000000001E-3</v>
      </c>
      <c r="T206" s="2">
        <v>0.01</v>
      </c>
      <c r="U206" s="2">
        <v>1.7000000000000001E-2</v>
      </c>
      <c r="V206" s="2">
        <v>2.7E-2</v>
      </c>
      <c r="W206" s="2">
        <v>3.1E-2</v>
      </c>
      <c r="X206" s="2">
        <v>5.2999999999999999E-2</v>
      </c>
      <c r="Y206" s="2">
        <v>6.7000000000000004E-2</v>
      </c>
      <c r="AC206" s="83"/>
      <c r="AE206" s="2">
        <v>390</v>
      </c>
      <c r="AF206" s="2">
        <v>-4.0000000000000001E-3</v>
      </c>
      <c r="AG206" s="2">
        <v>4.0000000000000001E-3</v>
      </c>
      <c r="AH206" s="2">
        <v>1.2E-2</v>
      </c>
      <c r="AI206" s="2">
        <v>1.9E-2</v>
      </c>
      <c r="AJ206" s="2">
        <v>3.1E-2</v>
      </c>
      <c r="AK206" s="2">
        <v>4.9000000000000002E-2</v>
      </c>
      <c r="AL206" s="2">
        <v>7.8E-2</v>
      </c>
      <c r="AM206" s="2">
        <v>0.11899999999999999</v>
      </c>
      <c r="AN206" s="2">
        <v>9.4E-2</v>
      </c>
    </row>
    <row r="207" spans="1:40" ht="15.75" customHeight="1" x14ac:dyDescent="0.25">
      <c r="A207" s="2">
        <v>391</v>
      </c>
      <c r="B207" s="2">
        <v>-2E-3</v>
      </c>
      <c r="C207" s="2">
        <v>1.2999999999999999E-2</v>
      </c>
      <c r="D207" s="2">
        <v>1.9E-2</v>
      </c>
      <c r="E207" s="2">
        <v>3.1E-2</v>
      </c>
      <c r="F207" s="2">
        <v>3.9E-2</v>
      </c>
      <c r="G207" s="2">
        <v>4.9000000000000002E-2</v>
      </c>
      <c r="H207" s="2">
        <v>6.9000000000000006E-2</v>
      </c>
      <c r="I207" s="2">
        <v>7.6999999999999999E-2</v>
      </c>
      <c r="J207" s="2">
        <v>8.6999999999999994E-2</v>
      </c>
      <c r="N207" s="83"/>
      <c r="P207" s="2">
        <v>391</v>
      </c>
      <c r="Q207" s="2">
        <v>-5.0000000000000001E-3</v>
      </c>
      <c r="R207" s="2">
        <v>8.0000000000000002E-3</v>
      </c>
      <c r="S207" s="2">
        <v>7.0000000000000001E-3</v>
      </c>
      <c r="T207" s="2">
        <v>0.01</v>
      </c>
      <c r="U207" s="2">
        <v>1.6E-2</v>
      </c>
      <c r="V207" s="2">
        <v>2.7E-2</v>
      </c>
      <c r="W207" s="2">
        <v>3.1E-2</v>
      </c>
      <c r="X207" s="2">
        <v>5.2999999999999999E-2</v>
      </c>
      <c r="Y207" s="2">
        <v>6.6000000000000003E-2</v>
      </c>
      <c r="AC207" s="83"/>
      <c r="AE207" s="2">
        <v>391</v>
      </c>
      <c r="AF207" s="2">
        <v>-4.0000000000000001E-3</v>
      </c>
      <c r="AG207" s="2">
        <v>4.0000000000000001E-3</v>
      </c>
      <c r="AH207" s="2">
        <v>1.2E-2</v>
      </c>
      <c r="AI207" s="2">
        <v>1.9E-2</v>
      </c>
      <c r="AJ207" s="2">
        <v>3.1E-2</v>
      </c>
      <c r="AK207" s="2">
        <v>4.9000000000000002E-2</v>
      </c>
      <c r="AL207" s="2">
        <v>7.8E-2</v>
      </c>
      <c r="AM207" s="2">
        <v>0.11899999999999999</v>
      </c>
      <c r="AN207" s="2">
        <v>9.4E-2</v>
      </c>
    </row>
    <row r="208" spans="1:40" ht="15.75" customHeight="1" x14ac:dyDescent="0.25">
      <c r="A208" s="2">
        <v>392</v>
      </c>
      <c r="B208" s="2">
        <v>-2E-3</v>
      </c>
      <c r="C208" s="2">
        <v>1.2999999999999999E-2</v>
      </c>
      <c r="D208" s="2">
        <v>1.9E-2</v>
      </c>
      <c r="E208" s="2">
        <v>3.1E-2</v>
      </c>
      <c r="F208" s="2">
        <v>3.7999999999999999E-2</v>
      </c>
      <c r="G208" s="2">
        <v>4.9000000000000002E-2</v>
      </c>
      <c r="H208" s="2">
        <v>6.9000000000000006E-2</v>
      </c>
      <c r="I208" s="2">
        <v>7.6999999999999999E-2</v>
      </c>
      <c r="J208" s="2">
        <v>8.5999999999999993E-2</v>
      </c>
      <c r="N208" s="83"/>
      <c r="P208" s="2">
        <v>392</v>
      </c>
      <c r="Q208" s="2">
        <v>-5.0000000000000001E-3</v>
      </c>
      <c r="R208" s="2">
        <v>7.0000000000000001E-3</v>
      </c>
      <c r="S208" s="2">
        <v>7.0000000000000001E-3</v>
      </c>
      <c r="T208" s="2">
        <v>0.01</v>
      </c>
      <c r="U208" s="2">
        <v>1.6E-2</v>
      </c>
      <c r="V208" s="2">
        <v>2.7E-2</v>
      </c>
      <c r="W208" s="2">
        <v>3.1E-2</v>
      </c>
      <c r="X208" s="2">
        <v>5.2999999999999999E-2</v>
      </c>
      <c r="Y208" s="2">
        <v>6.6000000000000003E-2</v>
      </c>
      <c r="AC208" s="83"/>
      <c r="AE208" s="2">
        <v>392</v>
      </c>
      <c r="AF208" s="2">
        <v>-4.0000000000000001E-3</v>
      </c>
      <c r="AG208" s="2">
        <v>4.0000000000000001E-3</v>
      </c>
      <c r="AH208" s="2">
        <v>1.2E-2</v>
      </c>
      <c r="AI208" s="2">
        <v>1.9E-2</v>
      </c>
      <c r="AJ208" s="2">
        <v>3.1E-2</v>
      </c>
      <c r="AK208" s="2">
        <v>4.8000000000000001E-2</v>
      </c>
      <c r="AL208" s="2">
        <v>7.8E-2</v>
      </c>
      <c r="AM208" s="2">
        <v>0.12</v>
      </c>
      <c r="AN208" s="2">
        <v>9.4E-2</v>
      </c>
    </row>
    <row r="209" spans="1:40" ht="15.75" customHeight="1" x14ac:dyDescent="0.25">
      <c r="A209" s="2">
        <v>393</v>
      </c>
      <c r="B209" s="2">
        <v>-2E-3</v>
      </c>
      <c r="C209" s="2">
        <v>1.2E-2</v>
      </c>
      <c r="D209" s="2">
        <v>1.9E-2</v>
      </c>
      <c r="E209" s="2">
        <v>0.03</v>
      </c>
      <c r="F209" s="2">
        <v>3.7999999999999999E-2</v>
      </c>
      <c r="G209" s="2">
        <v>4.9000000000000002E-2</v>
      </c>
      <c r="H209" s="2">
        <v>6.9000000000000006E-2</v>
      </c>
      <c r="I209" s="2">
        <v>7.6999999999999999E-2</v>
      </c>
      <c r="J209" s="2">
        <v>8.5999999999999993E-2</v>
      </c>
      <c r="N209" s="83"/>
      <c r="P209" s="2">
        <v>393</v>
      </c>
      <c r="Q209" s="2">
        <v>-5.0000000000000001E-3</v>
      </c>
      <c r="R209" s="2">
        <v>7.0000000000000001E-3</v>
      </c>
      <c r="S209" s="2">
        <v>7.0000000000000001E-3</v>
      </c>
      <c r="T209" s="2">
        <v>0.01</v>
      </c>
      <c r="U209" s="2">
        <v>1.6E-2</v>
      </c>
      <c r="V209" s="2">
        <v>2.5999999999999999E-2</v>
      </c>
      <c r="W209" s="2">
        <v>3.1E-2</v>
      </c>
      <c r="X209" s="2">
        <v>5.1999999999999998E-2</v>
      </c>
      <c r="Y209" s="2">
        <v>6.6000000000000003E-2</v>
      </c>
      <c r="AC209" s="83"/>
      <c r="AE209" s="2">
        <v>393</v>
      </c>
      <c r="AF209" s="2">
        <v>-4.0000000000000001E-3</v>
      </c>
      <c r="AG209" s="2">
        <v>4.0000000000000001E-3</v>
      </c>
      <c r="AH209" s="2">
        <v>1.2E-2</v>
      </c>
      <c r="AI209" s="2">
        <v>1.9E-2</v>
      </c>
      <c r="AJ209" s="2">
        <v>3.1E-2</v>
      </c>
      <c r="AK209" s="2">
        <v>4.8000000000000001E-2</v>
      </c>
      <c r="AL209" s="2">
        <v>7.6999999999999999E-2</v>
      </c>
      <c r="AM209" s="2">
        <v>0.12</v>
      </c>
      <c r="AN209" s="2">
        <v>9.4E-2</v>
      </c>
    </row>
    <row r="210" spans="1:40" ht="15.75" customHeight="1" x14ac:dyDescent="0.25">
      <c r="A210" s="2">
        <v>394</v>
      </c>
      <c r="B210" s="2">
        <v>-2E-3</v>
      </c>
      <c r="C210" s="2">
        <v>1.2E-2</v>
      </c>
      <c r="D210" s="2">
        <v>1.9E-2</v>
      </c>
      <c r="E210" s="2">
        <v>0.03</v>
      </c>
      <c r="F210" s="2">
        <v>3.7999999999999999E-2</v>
      </c>
      <c r="G210" s="2">
        <v>4.9000000000000002E-2</v>
      </c>
      <c r="H210" s="2">
        <v>6.8000000000000005E-2</v>
      </c>
      <c r="I210" s="2">
        <v>7.5999999999999998E-2</v>
      </c>
      <c r="J210" s="2">
        <v>8.5999999999999993E-2</v>
      </c>
      <c r="N210" s="83"/>
      <c r="P210" s="2">
        <v>394</v>
      </c>
      <c r="Q210" s="2">
        <v>-5.0000000000000001E-3</v>
      </c>
      <c r="R210" s="2">
        <v>7.0000000000000001E-3</v>
      </c>
      <c r="S210" s="2">
        <v>7.0000000000000001E-3</v>
      </c>
      <c r="T210" s="2">
        <v>8.9999999999999993E-3</v>
      </c>
      <c r="U210" s="2">
        <v>1.4999999999999999E-2</v>
      </c>
      <c r="V210" s="2">
        <v>2.5999999999999999E-2</v>
      </c>
      <c r="W210" s="2">
        <v>3.1E-2</v>
      </c>
      <c r="X210" s="2">
        <v>5.1999999999999998E-2</v>
      </c>
      <c r="Y210" s="2">
        <v>6.6000000000000003E-2</v>
      </c>
      <c r="AC210" s="83"/>
      <c r="AE210" s="2">
        <v>394</v>
      </c>
      <c r="AF210" s="2">
        <v>-4.0000000000000001E-3</v>
      </c>
      <c r="AG210" s="2">
        <v>4.0000000000000001E-3</v>
      </c>
      <c r="AH210" s="2">
        <v>1.2E-2</v>
      </c>
      <c r="AI210" s="2">
        <v>1.9E-2</v>
      </c>
      <c r="AJ210" s="2">
        <v>3.1E-2</v>
      </c>
      <c r="AK210" s="2">
        <v>4.8000000000000001E-2</v>
      </c>
      <c r="AL210" s="2">
        <v>7.6999999999999999E-2</v>
      </c>
      <c r="AM210" s="2">
        <v>0.11899999999999999</v>
      </c>
      <c r="AN210" s="2">
        <v>9.2999999999999999E-2</v>
      </c>
    </row>
    <row r="211" spans="1:40" ht="15.75" customHeight="1" x14ac:dyDescent="0.25">
      <c r="A211" s="2">
        <v>395</v>
      </c>
      <c r="B211" s="2">
        <v>-2E-3</v>
      </c>
      <c r="C211" s="2">
        <v>1.2E-2</v>
      </c>
      <c r="D211" s="2">
        <v>1.9E-2</v>
      </c>
      <c r="E211" s="2">
        <v>0.03</v>
      </c>
      <c r="F211" s="2">
        <v>3.7999999999999999E-2</v>
      </c>
      <c r="G211" s="2">
        <v>4.8000000000000001E-2</v>
      </c>
      <c r="H211" s="2">
        <v>6.8000000000000005E-2</v>
      </c>
      <c r="I211" s="2">
        <v>7.5999999999999998E-2</v>
      </c>
      <c r="J211" s="2">
        <v>8.5000000000000006E-2</v>
      </c>
      <c r="N211" s="83"/>
      <c r="P211" s="2">
        <v>395</v>
      </c>
      <c r="Q211" s="2">
        <v>-5.0000000000000001E-3</v>
      </c>
      <c r="R211" s="2">
        <v>7.0000000000000001E-3</v>
      </c>
      <c r="S211" s="2">
        <v>7.0000000000000001E-3</v>
      </c>
      <c r="T211" s="2">
        <v>8.9999999999999993E-3</v>
      </c>
      <c r="U211" s="2">
        <v>1.4999999999999999E-2</v>
      </c>
      <c r="V211" s="2">
        <v>2.5999999999999999E-2</v>
      </c>
      <c r="W211" s="2">
        <v>0.03</v>
      </c>
      <c r="X211" s="2">
        <v>5.1999999999999998E-2</v>
      </c>
      <c r="Y211" s="2">
        <v>6.6000000000000003E-2</v>
      </c>
      <c r="AC211" s="83"/>
      <c r="AE211" s="2">
        <v>395</v>
      </c>
      <c r="AF211" s="2">
        <v>-4.0000000000000001E-3</v>
      </c>
      <c r="AG211" s="2">
        <v>4.0000000000000001E-3</v>
      </c>
      <c r="AH211" s="2">
        <v>1.2E-2</v>
      </c>
      <c r="AI211" s="2">
        <v>1.9E-2</v>
      </c>
      <c r="AJ211" s="2">
        <v>0.03</v>
      </c>
      <c r="AK211" s="2">
        <v>4.8000000000000001E-2</v>
      </c>
      <c r="AL211" s="2">
        <v>7.6999999999999999E-2</v>
      </c>
      <c r="AM211" s="2">
        <v>0.11700000000000001</v>
      </c>
      <c r="AN211" s="2">
        <v>9.2999999999999999E-2</v>
      </c>
    </row>
    <row r="212" spans="1:40" ht="15.75" customHeight="1" x14ac:dyDescent="0.25">
      <c r="A212" s="2">
        <v>396</v>
      </c>
      <c r="B212" s="2">
        <v>-2E-3</v>
      </c>
      <c r="C212" s="2">
        <v>1.2E-2</v>
      </c>
      <c r="D212" s="2">
        <v>1.7999999999999999E-2</v>
      </c>
      <c r="E212" s="2">
        <v>2.9000000000000001E-2</v>
      </c>
      <c r="F212" s="2">
        <v>3.7999999999999999E-2</v>
      </c>
      <c r="G212" s="2">
        <v>4.8000000000000001E-2</v>
      </c>
      <c r="H212" s="2">
        <v>6.8000000000000005E-2</v>
      </c>
      <c r="I212" s="2">
        <v>7.5999999999999998E-2</v>
      </c>
      <c r="J212" s="2">
        <v>8.5000000000000006E-2</v>
      </c>
      <c r="N212" s="83"/>
      <c r="P212" s="2">
        <v>396</v>
      </c>
      <c r="Q212" s="2">
        <v>-5.0000000000000001E-3</v>
      </c>
      <c r="R212" s="2">
        <v>7.0000000000000001E-3</v>
      </c>
      <c r="S212" s="2">
        <v>7.0000000000000001E-3</v>
      </c>
      <c r="T212" s="2">
        <v>8.9999999999999993E-3</v>
      </c>
      <c r="U212" s="2">
        <v>1.4999999999999999E-2</v>
      </c>
      <c r="V212" s="2">
        <v>2.5999999999999999E-2</v>
      </c>
      <c r="W212" s="2">
        <v>0.03</v>
      </c>
      <c r="X212" s="2">
        <v>5.1999999999999998E-2</v>
      </c>
      <c r="Y212" s="2">
        <v>6.5000000000000002E-2</v>
      </c>
      <c r="AC212" s="83"/>
      <c r="AE212" s="2">
        <v>396</v>
      </c>
      <c r="AF212" s="2">
        <v>-4.0000000000000001E-3</v>
      </c>
      <c r="AG212" s="2">
        <v>4.0000000000000001E-3</v>
      </c>
      <c r="AH212" s="2">
        <v>1.2E-2</v>
      </c>
      <c r="AI212" s="2">
        <v>1.7999999999999999E-2</v>
      </c>
      <c r="AJ212" s="2">
        <v>0.03</v>
      </c>
      <c r="AK212" s="2">
        <v>4.7E-2</v>
      </c>
      <c r="AL212" s="2">
        <v>7.6999999999999999E-2</v>
      </c>
      <c r="AM212" s="2">
        <v>0.115</v>
      </c>
      <c r="AN212" s="2">
        <v>9.2999999999999999E-2</v>
      </c>
    </row>
    <row r="213" spans="1:40" ht="15.75" customHeight="1" x14ac:dyDescent="0.25">
      <c r="A213" s="2">
        <v>397</v>
      </c>
      <c r="B213" s="2">
        <v>-2E-3</v>
      </c>
      <c r="C213" s="2">
        <v>1.2E-2</v>
      </c>
      <c r="D213" s="2">
        <v>1.7999999999999999E-2</v>
      </c>
      <c r="E213" s="2">
        <v>2.9000000000000001E-2</v>
      </c>
      <c r="F213" s="2">
        <v>3.7999999999999999E-2</v>
      </c>
      <c r="G213" s="2">
        <v>4.7E-2</v>
      </c>
      <c r="H213" s="2">
        <v>6.8000000000000005E-2</v>
      </c>
      <c r="I213" s="2">
        <v>7.5999999999999998E-2</v>
      </c>
      <c r="J213" s="2">
        <v>8.5000000000000006E-2</v>
      </c>
      <c r="N213" s="83"/>
      <c r="P213" s="2">
        <v>397</v>
      </c>
      <c r="Q213" s="2">
        <v>-5.0000000000000001E-3</v>
      </c>
      <c r="R213" s="2">
        <v>7.0000000000000001E-3</v>
      </c>
      <c r="S213" s="2">
        <v>7.0000000000000001E-3</v>
      </c>
      <c r="T213" s="2">
        <v>8.9999999999999993E-3</v>
      </c>
      <c r="U213" s="2">
        <v>1.4E-2</v>
      </c>
      <c r="V213" s="2">
        <v>2.5000000000000001E-2</v>
      </c>
      <c r="W213" s="2">
        <v>0.03</v>
      </c>
      <c r="X213" s="2">
        <v>5.0999999999999997E-2</v>
      </c>
      <c r="Y213" s="2">
        <v>6.5000000000000002E-2</v>
      </c>
      <c r="AC213" s="83"/>
      <c r="AE213" s="2">
        <v>397</v>
      </c>
      <c r="AF213" s="2">
        <v>-4.0000000000000001E-3</v>
      </c>
      <c r="AG213" s="2">
        <v>3.0000000000000001E-3</v>
      </c>
      <c r="AH213" s="2">
        <v>1.2E-2</v>
      </c>
      <c r="AI213" s="2">
        <v>1.7999999999999999E-2</v>
      </c>
      <c r="AJ213" s="2">
        <v>0.03</v>
      </c>
      <c r="AK213" s="2">
        <v>4.7E-2</v>
      </c>
      <c r="AL213" s="2">
        <v>7.6999999999999999E-2</v>
      </c>
      <c r="AM213" s="2">
        <v>0.114</v>
      </c>
      <c r="AN213" s="2">
        <v>9.2999999999999999E-2</v>
      </c>
    </row>
    <row r="214" spans="1:40" ht="15.75" customHeight="1" x14ac:dyDescent="0.25">
      <c r="A214" s="2">
        <v>398</v>
      </c>
      <c r="B214" s="2">
        <v>-2E-3</v>
      </c>
      <c r="C214" s="2">
        <v>1.2E-2</v>
      </c>
      <c r="D214" s="2">
        <v>1.7999999999999999E-2</v>
      </c>
      <c r="E214" s="2">
        <v>2.9000000000000001E-2</v>
      </c>
      <c r="F214" s="2">
        <v>3.7999999999999999E-2</v>
      </c>
      <c r="G214" s="2">
        <v>4.7E-2</v>
      </c>
      <c r="H214" s="2">
        <v>6.8000000000000005E-2</v>
      </c>
      <c r="I214" s="2">
        <v>7.4999999999999997E-2</v>
      </c>
      <c r="J214" s="2">
        <v>8.5000000000000006E-2</v>
      </c>
      <c r="N214" s="83"/>
      <c r="P214" s="2">
        <v>398</v>
      </c>
      <c r="Q214" s="2">
        <v>-5.0000000000000001E-3</v>
      </c>
      <c r="R214" s="2">
        <v>7.0000000000000001E-3</v>
      </c>
      <c r="S214" s="2">
        <v>6.0000000000000001E-3</v>
      </c>
      <c r="T214" s="2">
        <v>8.9999999999999993E-3</v>
      </c>
      <c r="U214" s="2">
        <v>1.4E-2</v>
      </c>
      <c r="V214" s="2">
        <v>2.5000000000000001E-2</v>
      </c>
      <c r="W214" s="2">
        <v>0.03</v>
      </c>
      <c r="X214" s="2">
        <v>5.0999999999999997E-2</v>
      </c>
      <c r="Y214" s="2">
        <v>6.5000000000000002E-2</v>
      </c>
      <c r="AC214" s="83"/>
      <c r="AE214" s="2">
        <v>398</v>
      </c>
      <c r="AF214" s="2">
        <v>-4.0000000000000001E-3</v>
      </c>
      <c r="AG214" s="2">
        <v>4.0000000000000001E-3</v>
      </c>
      <c r="AH214" s="2">
        <v>1.2E-2</v>
      </c>
      <c r="AI214" s="2">
        <v>1.7999999999999999E-2</v>
      </c>
      <c r="AJ214" s="2">
        <v>0.03</v>
      </c>
      <c r="AK214" s="2">
        <v>4.7E-2</v>
      </c>
      <c r="AL214" s="2">
        <v>7.5999999999999998E-2</v>
      </c>
      <c r="AM214" s="2">
        <v>0.113</v>
      </c>
      <c r="AN214" s="2">
        <v>9.2999999999999999E-2</v>
      </c>
    </row>
    <row r="215" spans="1:40" ht="15.75" customHeight="1" x14ac:dyDescent="0.25">
      <c r="A215" s="2">
        <v>399</v>
      </c>
      <c r="B215" s="2">
        <v>-2E-3</v>
      </c>
      <c r="C215" s="2">
        <v>1.2E-2</v>
      </c>
      <c r="D215" s="2">
        <v>1.7999999999999999E-2</v>
      </c>
      <c r="E215" s="2">
        <v>2.9000000000000001E-2</v>
      </c>
      <c r="F215" s="2">
        <v>3.7999999999999999E-2</v>
      </c>
      <c r="G215" s="2">
        <v>4.7E-2</v>
      </c>
      <c r="H215" s="2">
        <v>6.6000000000000003E-2</v>
      </c>
      <c r="I215" s="2">
        <v>7.4999999999999997E-2</v>
      </c>
      <c r="J215" s="2">
        <v>8.4000000000000005E-2</v>
      </c>
      <c r="N215" s="83"/>
      <c r="P215" s="2">
        <v>399</v>
      </c>
      <c r="Q215" s="2">
        <v>-5.0000000000000001E-3</v>
      </c>
      <c r="R215" s="2">
        <v>7.0000000000000001E-3</v>
      </c>
      <c r="S215" s="2">
        <v>6.0000000000000001E-3</v>
      </c>
      <c r="T215" s="2">
        <v>8.9999999999999993E-3</v>
      </c>
      <c r="U215" s="2">
        <v>1.4E-2</v>
      </c>
      <c r="V215" s="2">
        <v>2.5000000000000001E-2</v>
      </c>
      <c r="W215" s="2">
        <v>2.9000000000000001E-2</v>
      </c>
      <c r="X215" s="2">
        <v>5.0999999999999997E-2</v>
      </c>
      <c r="Y215" s="2">
        <v>6.4000000000000001E-2</v>
      </c>
      <c r="AC215" s="83"/>
      <c r="AE215" s="2">
        <v>399</v>
      </c>
      <c r="AF215" s="2">
        <v>-4.0000000000000001E-3</v>
      </c>
      <c r="AG215" s="2">
        <v>3.0000000000000001E-3</v>
      </c>
      <c r="AH215" s="2">
        <v>1.0999999999999999E-2</v>
      </c>
      <c r="AI215" s="2">
        <v>1.7999999999999999E-2</v>
      </c>
      <c r="AJ215" s="2">
        <v>0.03</v>
      </c>
      <c r="AK215" s="2">
        <v>4.7E-2</v>
      </c>
      <c r="AL215" s="2">
        <v>7.5999999999999998E-2</v>
      </c>
      <c r="AM215" s="2">
        <v>0.113</v>
      </c>
      <c r="AN215" s="2">
        <v>9.1999999999999998E-2</v>
      </c>
    </row>
    <row r="216" spans="1:40" ht="15.75" customHeight="1" x14ac:dyDescent="0.25">
      <c r="A216" s="2">
        <v>400</v>
      </c>
      <c r="B216" s="2">
        <v>-2E-3</v>
      </c>
      <c r="C216" s="2">
        <v>1.2E-2</v>
      </c>
      <c r="D216" s="2">
        <v>1.7999999999999999E-2</v>
      </c>
      <c r="E216" s="2">
        <v>2.9000000000000001E-2</v>
      </c>
      <c r="F216" s="2">
        <v>3.7999999999999999E-2</v>
      </c>
      <c r="G216" s="2">
        <v>4.7E-2</v>
      </c>
      <c r="H216" s="2">
        <v>6.5000000000000002E-2</v>
      </c>
      <c r="I216" s="2">
        <v>7.4999999999999997E-2</v>
      </c>
      <c r="J216" s="2">
        <v>8.4000000000000005E-2</v>
      </c>
      <c r="N216" s="83"/>
      <c r="P216" s="2">
        <v>400</v>
      </c>
      <c r="Q216" s="2">
        <v>-5.0000000000000001E-3</v>
      </c>
      <c r="R216" s="2">
        <v>7.0000000000000001E-3</v>
      </c>
      <c r="S216" s="2">
        <v>6.0000000000000001E-3</v>
      </c>
      <c r="T216" s="2">
        <v>8.9999999999999993E-3</v>
      </c>
      <c r="U216" s="2">
        <v>1.2999999999999999E-2</v>
      </c>
      <c r="V216" s="2">
        <v>2.5000000000000001E-2</v>
      </c>
      <c r="W216" s="2">
        <v>2.9000000000000001E-2</v>
      </c>
      <c r="X216" s="2">
        <v>0.05</v>
      </c>
      <c r="Y216" s="2">
        <v>6.4000000000000001E-2</v>
      </c>
      <c r="AC216" s="83"/>
      <c r="AE216" s="2">
        <v>400</v>
      </c>
      <c r="AF216" s="2">
        <v>-4.0000000000000001E-3</v>
      </c>
      <c r="AG216" s="2">
        <v>3.0000000000000001E-3</v>
      </c>
      <c r="AH216" s="2">
        <v>1.0999999999999999E-2</v>
      </c>
      <c r="AI216" s="2">
        <v>1.7999999999999999E-2</v>
      </c>
      <c r="AJ216" s="2">
        <v>0.03</v>
      </c>
      <c r="AK216" s="2">
        <v>4.5999999999999999E-2</v>
      </c>
      <c r="AL216" s="2">
        <v>7.5999999999999998E-2</v>
      </c>
      <c r="AM216" s="2">
        <v>0.113</v>
      </c>
      <c r="AN216" s="2">
        <v>9.1999999999999998E-2</v>
      </c>
    </row>
    <row r="217" spans="1:40" ht="15.75" customHeight="1" x14ac:dyDescent="0.25">
      <c r="N217" s="83"/>
      <c r="AC217" s="83"/>
    </row>
    <row r="218" spans="1:40" ht="15.75" customHeight="1" x14ac:dyDescent="0.25">
      <c r="N218" s="83"/>
      <c r="AC218" s="83"/>
    </row>
    <row r="219" spans="1:40" ht="15.75" customHeight="1" x14ac:dyDescent="0.25">
      <c r="N219" s="83"/>
      <c r="AC219" s="83"/>
    </row>
    <row r="220" spans="1:40" ht="15.75" customHeight="1" x14ac:dyDescent="0.25">
      <c r="N220" s="83"/>
      <c r="AC220" s="83"/>
    </row>
    <row r="221" spans="1:40" ht="15.75" customHeight="1" x14ac:dyDescent="0.25">
      <c r="N221" s="83"/>
      <c r="AC221" s="83"/>
    </row>
    <row r="222" spans="1:40" ht="15.75" customHeight="1" x14ac:dyDescent="0.25">
      <c r="N222" s="83"/>
      <c r="AC222" s="83"/>
    </row>
    <row r="223" spans="1:40" ht="15.75" customHeight="1" x14ac:dyDescent="0.25">
      <c r="N223" s="83"/>
      <c r="AC223" s="83"/>
    </row>
    <row r="224" spans="1:40" ht="15.75" customHeight="1" x14ac:dyDescent="0.25">
      <c r="N224" s="83"/>
      <c r="AC224" s="83"/>
    </row>
    <row r="225" spans="14:29" ht="15.75" customHeight="1" x14ac:dyDescent="0.25">
      <c r="N225" s="83"/>
      <c r="AC225" s="83"/>
    </row>
    <row r="226" spans="14:29" ht="15.75" customHeight="1" x14ac:dyDescent="0.25">
      <c r="N226" s="83"/>
      <c r="AC226" s="83"/>
    </row>
    <row r="227" spans="14:29" ht="15.75" customHeight="1" x14ac:dyDescent="0.25">
      <c r="N227" s="83"/>
      <c r="AC227" s="83"/>
    </row>
    <row r="228" spans="14:29" ht="15.75" customHeight="1" x14ac:dyDescent="0.25">
      <c r="N228" s="83"/>
      <c r="AC228" s="83"/>
    </row>
    <row r="229" spans="14:29" ht="15.75" customHeight="1" x14ac:dyDescent="0.25">
      <c r="N229" s="83"/>
      <c r="AC229" s="83"/>
    </row>
    <row r="230" spans="14:29" ht="15.75" customHeight="1" x14ac:dyDescent="0.25">
      <c r="N230" s="83"/>
      <c r="AC230" s="83"/>
    </row>
    <row r="231" spans="14:29" ht="15.75" customHeight="1" x14ac:dyDescent="0.25">
      <c r="N231" s="83"/>
      <c r="AC231" s="83"/>
    </row>
    <row r="232" spans="14:29" ht="15.75" customHeight="1" x14ac:dyDescent="0.25">
      <c r="N232" s="83"/>
      <c r="AC232" s="83"/>
    </row>
    <row r="233" spans="14:29" ht="15.75" customHeight="1" x14ac:dyDescent="0.25">
      <c r="N233" s="83"/>
      <c r="AC233" s="83"/>
    </row>
    <row r="234" spans="14:29" ht="15.75" customHeight="1" x14ac:dyDescent="0.25">
      <c r="N234" s="83"/>
      <c r="AC234" s="83"/>
    </row>
    <row r="235" spans="14:29" ht="15.75" customHeight="1" x14ac:dyDescent="0.25">
      <c r="N235" s="83"/>
      <c r="AC235" s="83"/>
    </row>
    <row r="236" spans="14:29" ht="15.75" customHeight="1" x14ac:dyDescent="0.25">
      <c r="N236" s="83"/>
      <c r="AC236" s="83"/>
    </row>
    <row r="237" spans="14:29" ht="15.75" customHeight="1" x14ac:dyDescent="0.25">
      <c r="N237" s="83"/>
      <c r="AC237" s="83"/>
    </row>
    <row r="238" spans="14:29" ht="15.75" customHeight="1" x14ac:dyDescent="0.25">
      <c r="N238" s="83"/>
      <c r="AC238" s="83"/>
    </row>
    <row r="239" spans="14:29" ht="15.75" customHeight="1" x14ac:dyDescent="0.25">
      <c r="N239" s="83"/>
      <c r="AC239" s="83"/>
    </row>
    <row r="240" spans="14:29" ht="15.75" customHeight="1" x14ac:dyDescent="0.25">
      <c r="N240" s="83"/>
      <c r="AC240" s="83"/>
    </row>
    <row r="241" spans="14:29" ht="15.75" customHeight="1" x14ac:dyDescent="0.25">
      <c r="N241" s="83"/>
      <c r="AC241" s="83"/>
    </row>
    <row r="242" spans="14:29" ht="15.75" customHeight="1" x14ac:dyDescent="0.25">
      <c r="N242" s="83"/>
      <c r="AC242" s="83"/>
    </row>
    <row r="243" spans="14:29" ht="15.75" customHeight="1" x14ac:dyDescent="0.25">
      <c r="N243" s="83"/>
      <c r="AC243" s="83"/>
    </row>
    <row r="244" spans="14:29" ht="15.75" customHeight="1" x14ac:dyDescent="0.25">
      <c r="N244" s="83"/>
      <c r="AC244" s="83"/>
    </row>
    <row r="245" spans="14:29" ht="15.75" customHeight="1" x14ac:dyDescent="0.25">
      <c r="N245" s="83"/>
      <c r="AC245" s="83"/>
    </row>
    <row r="246" spans="14:29" ht="15.75" customHeight="1" x14ac:dyDescent="0.25">
      <c r="N246" s="83"/>
      <c r="AC246" s="83"/>
    </row>
    <row r="247" spans="14:29" ht="15.75" customHeight="1" x14ac:dyDescent="0.25">
      <c r="N247" s="83"/>
      <c r="AC247" s="83"/>
    </row>
    <row r="248" spans="14:29" ht="15.75" customHeight="1" x14ac:dyDescent="0.25">
      <c r="N248" s="83"/>
      <c r="AC248" s="83"/>
    </row>
    <row r="249" spans="14:29" ht="15.75" customHeight="1" x14ac:dyDescent="0.25">
      <c r="N249" s="83"/>
      <c r="AC249" s="83"/>
    </row>
    <row r="250" spans="14:29" ht="15.75" customHeight="1" x14ac:dyDescent="0.25">
      <c r="N250" s="83"/>
      <c r="AC250" s="83"/>
    </row>
    <row r="251" spans="14:29" ht="15.75" customHeight="1" x14ac:dyDescent="0.25">
      <c r="N251" s="83"/>
      <c r="AC251" s="83"/>
    </row>
    <row r="252" spans="14:29" ht="15.75" customHeight="1" x14ac:dyDescent="0.25">
      <c r="N252" s="83"/>
      <c r="AC252" s="83"/>
    </row>
    <row r="253" spans="14:29" ht="15.75" customHeight="1" x14ac:dyDescent="0.25">
      <c r="N253" s="83"/>
      <c r="AC253" s="83"/>
    </row>
    <row r="254" spans="14:29" ht="15.75" customHeight="1" x14ac:dyDescent="0.25">
      <c r="N254" s="83"/>
      <c r="AC254" s="83"/>
    </row>
    <row r="255" spans="14:29" ht="15.75" customHeight="1" x14ac:dyDescent="0.25">
      <c r="N255" s="83"/>
      <c r="AC255" s="83"/>
    </row>
    <row r="256" spans="14:29" ht="15.75" customHeight="1" x14ac:dyDescent="0.25">
      <c r="N256" s="83"/>
      <c r="AC256" s="83"/>
    </row>
    <row r="257" spans="14:29" ht="15.75" customHeight="1" x14ac:dyDescent="0.25">
      <c r="N257" s="83"/>
      <c r="AC257" s="83"/>
    </row>
    <row r="258" spans="14:29" ht="15.75" customHeight="1" x14ac:dyDescent="0.25">
      <c r="N258" s="83"/>
      <c r="AC258" s="83"/>
    </row>
    <row r="259" spans="14:29" ht="15.75" customHeight="1" x14ac:dyDescent="0.25">
      <c r="N259" s="83"/>
      <c r="AC259" s="83"/>
    </row>
    <row r="260" spans="14:29" ht="15.75" customHeight="1" x14ac:dyDescent="0.25">
      <c r="N260" s="83"/>
      <c r="AC260" s="83"/>
    </row>
    <row r="261" spans="14:29" ht="15.75" customHeight="1" x14ac:dyDescent="0.25">
      <c r="N261" s="83"/>
      <c r="AC261" s="83"/>
    </row>
    <row r="262" spans="14:29" ht="15.75" customHeight="1" x14ac:dyDescent="0.25">
      <c r="N262" s="83"/>
      <c r="AC262" s="83"/>
    </row>
    <row r="263" spans="14:29" ht="15.75" customHeight="1" x14ac:dyDescent="0.25">
      <c r="N263" s="83"/>
      <c r="AC263" s="83"/>
    </row>
    <row r="264" spans="14:29" ht="15.75" customHeight="1" x14ac:dyDescent="0.25">
      <c r="N264" s="83"/>
      <c r="AC264" s="83"/>
    </row>
    <row r="265" spans="14:29" ht="15.75" customHeight="1" x14ac:dyDescent="0.25">
      <c r="N265" s="83"/>
      <c r="AC265" s="83"/>
    </row>
    <row r="266" spans="14:29" ht="15.75" customHeight="1" x14ac:dyDescent="0.25">
      <c r="N266" s="83"/>
      <c r="AC266" s="83"/>
    </row>
    <row r="267" spans="14:29" ht="15.75" customHeight="1" x14ac:dyDescent="0.25">
      <c r="N267" s="83"/>
      <c r="AC267" s="83"/>
    </row>
    <row r="268" spans="14:29" ht="15.75" customHeight="1" x14ac:dyDescent="0.25">
      <c r="N268" s="83"/>
      <c r="AC268" s="83"/>
    </row>
    <row r="269" spans="14:29" ht="15.75" customHeight="1" x14ac:dyDescent="0.25">
      <c r="N269" s="83"/>
      <c r="AC269" s="83"/>
    </row>
    <row r="270" spans="14:29" ht="15.75" customHeight="1" x14ac:dyDescent="0.25">
      <c r="N270" s="83"/>
      <c r="AC270" s="83"/>
    </row>
    <row r="271" spans="14:29" ht="15.75" customHeight="1" x14ac:dyDescent="0.25">
      <c r="N271" s="83"/>
      <c r="AC271" s="83"/>
    </row>
    <row r="272" spans="14:29" ht="15.75" customHeight="1" x14ac:dyDescent="0.25">
      <c r="N272" s="83"/>
      <c r="AC272" s="83"/>
    </row>
    <row r="273" spans="14:29" ht="15.75" customHeight="1" x14ac:dyDescent="0.25">
      <c r="N273" s="83"/>
      <c r="AC273" s="83"/>
    </row>
    <row r="274" spans="14:29" ht="15.75" customHeight="1" x14ac:dyDescent="0.25">
      <c r="N274" s="83"/>
      <c r="AC274" s="83"/>
    </row>
    <row r="275" spans="14:29" ht="15.75" customHeight="1" x14ac:dyDescent="0.25">
      <c r="N275" s="83"/>
      <c r="AC275" s="83"/>
    </row>
    <row r="276" spans="14:29" ht="15.75" customHeight="1" x14ac:dyDescent="0.25">
      <c r="N276" s="83"/>
      <c r="AC276" s="83"/>
    </row>
    <row r="277" spans="14:29" ht="15.75" customHeight="1" x14ac:dyDescent="0.25">
      <c r="N277" s="83"/>
      <c r="AC277" s="83"/>
    </row>
    <row r="278" spans="14:29" ht="15.75" customHeight="1" x14ac:dyDescent="0.25">
      <c r="N278" s="83"/>
      <c r="AC278" s="83"/>
    </row>
    <row r="279" spans="14:29" ht="15.75" customHeight="1" x14ac:dyDescent="0.25">
      <c r="N279" s="83"/>
      <c r="AC279" s="83"/>
    </row>
    <row r="280" spans="14:29" ht="15.75" customHeight="1" x14ac:dyDescent="0.25">
      <c r="N280" s="83"/>
      <c r="AC280" s="83"/>
    </row>
    <row r="281" spans="14:29" ht="15.75" customHeight="1" x14ac:dyDescent="0.25">
      <c r="N281" s="83"/>
      <c r="AC281" s="83"/>
    </row>
    <row r="282" spans="14:29" ht="15.75" customHeight="1" x14ac:dyDescent="0.25">
      <c r="N282" s="83"/>
      <c r="AC282" s="83"/>
    </row>
    <row r="283" spans="14:29" ht="15.75" customHeight="1" x14ac:dyDescent="0.25">
      <c r="N283" s="83"/>
      <c r="AC283" s="83"/>
    </row>
    <row r="284" spans="14:29" ht="15.75" customHeight="1" x14ac:dyDescent="0.25">
      <c r="N284" s="83"/>
      <c r="AC284" s="83"/>
    </row>
    <row r="285" spans="14:29" ht="15.75" customHeight="1" x14ac:dyDescent="0.25">
      <c r="N285" s="83"/>
      <c r="AC285" s="83"/>
    </row>
    <row r="286" spans="14:29" ht="15.75" customHeight="1" x14ac:dyDescent="0.25">
      <c r="N286" s="83"/>
      <c r="AC286" s="83"/>
    </row>
    <row r="287" spans="14:29" ht="15.75" customHeight="1" x14ac:dyDescent="0.25">
      <c r="N287" s="83"/>
      <c r="AC287" s="83"/>
    </row>
    <row r="288" spans="14:29" ht="15.75" customHeight="1" x14ac:dyDescent="0.25">
      <c r="N288" s="83"/>
      <c r="AC288" s="83"/>
    </row>
    <row r="289" spans="14:29" ht="15.75" customHeight="1" x14ac:dyDescent="0.25">
      <c r="N289" s="83"/>
      <c r="AC289" s="83"/>
    </row>
    <row r="290" spans="14:29" ht="15.75" customHeight="1" x14ac:dyDescent="0.25">
      <c r="N290" s="83"/>
      <c r="AC290" s="83"/>
    </row>
    <row r="291" spans="14:29" ht="15.75" customHeight="1" x14ac:dyDescent="0.25">
      <c r="N291" s="83"/>
      <c r="AC291" s="83"/>
    </row>
    <row r="292" spans="14:29" ht="15.75" customHeight="1" x14ac:dyDescent="0.25">
      <c r="N292" s="83"/>
      <c r="AC292" s="83"/>
    </row>
    <row r="293" spans="14:29" ht="15.75" customHeight="1" x14ac:dyDescent="0.25">
      <c r="N293" s="83"/>
      <c r="AC293" s="83"/>
    </row>
    <row r="294" spans="14:29" ht="15.75" customHeight="1" x14ac:dyDescent="0.25">
      <c r="N294" s="83"/>
      <c r="AC294" s="83"/>
    </row>
    <row r="295" spans="14:29" ht="15.75" customHeight="1" x14ac:dyDescent="0.25">
      <c r="N295" s="83"/>
      <c r="AC295" s="83"/>
    </row>
    <row r="296" spans="14:29" ht="15.75" customHeight="1" x14ac:dyDescent="0.25">
      <c r="N296" s="83"/>
      <c r="AC296" s="83"/>
    </row>
    <row r="297" spans="14:29" ht="15.75" customHeight="1" x14ac:dyDescent="0.25">
      <c r="N297" s="83"/>
      <c r="AC297" s="83"/>
    </row>
    <row r="298" spans="14:29" ht="15.75" customHeight="1" x14ac:dyDescent="0.25">
      <c r="N298" s="83"/>
      <c r="AC298" s="83"/>
    </row>
    <row r="299" spans="14:29" ht="15.75" customHeight="1" x14ac:dyDescent="0.25">
      <c r="N299" s="83"/>
      <c r="AC299" s="83"/>
    </row>
    <row r="300" spans="14:29" ht="15.75" customHeight="1" x14ac:dyDescent="0.25">
      <c r="N300" s="83"/>
      <c r="AC300" s="83"/>
    </row>
    <row r="301" spans="14:29" ht="15.75" customHeight="1" x14ac:dyDescent="0.25">
      <c r="N301" s="83"/>
      <c r="AC301" s="83"/>
    </row>
    <row r="302" spans="14:29" ht="15.75" customHeight="1" x14ac:dyDescent="0.25">
      <c r="N302" s="83"/>
      <c r="AC302" s="83"/>
    </row>
    <row r="303" spans="14:29" ht="15.75" customHeight="1" x14ac:dyDescent="0.25">
      <c r="N303" s="83"/>
      <c r="AC303" s="83"/>
    </row>
    <row r="304" spans="14:29" ht="15.75" customHeight="1" x14ac:dyDescent="0.25">
      <c r="N304" s="83"/>
      <c r="AC304" s="83"/>
    </row>
    <row r="305" spans="14:29" ht="15.75" customHeight="1" x14ac:dyDescent="0.25">
      <c r="N305" s="83"/>
      <c r="AC305" s="83"/>
    </row>
    <row r="306" spans="14:29" ht="15.75" customHeight="1" x14ac:dyDescent="0.25">
      <c r="N306" s="83"/>
      <c r="AC306" s="83"/>
    </row>
    <row r="307" spans="14:29" ht="15.75" customHeight="1" x14ac:dyDescent="0.25">
      <c r="N307" s="83"/>
      <c r="AC307" s="83"/>
    </row>
    <row r="308" spans="14:29" ht="15.75" customHeight="1" x14ac:dyDescent="0.25">
      <c r="N308" s="83"/>
      <c r="AC308" s="83"/>
    </row>
    <row r="309" spans="14:29" ht="15.75" customHeight="1" x14ac:dyDescent="0.25">
      <c r="N309" s="83"/>
      <c r="AC309" s="83"/>
    </row>
    <row r="310" spans="14:29" ht="15.75" customHeight="1" x14ac:dyDescent="0.25">
      <c r="N310" s="83"/>
      <c r="AC310" s="83"/>
    </row>
    <row r="311" spans="14:29" ht="15.75" customHeight="1" x14ac:dyDescent="0.25">
      <c r="N311" s="83"/>
      <c r="AC311" s="83"/>
    </row>
    <row r="312" spans="14:29" ht="15.75" customHeight="1" x14ac:dyDescent="0.25">
      <c r="N312" s="83"/>
      <c r="AC312" s="83"/>
    </row>
    <row r="313" spans="14:29" ht="15.75" customHeight="1" x14ac:dyDescent="0.25">
      <c r="N313" s="83"/>
      <c r="AC313" s="83"/>
    </row>
    <row r="314" spans="14:29" ht="15.75" customHeight="1" x14ac:dyDescent="0.25">
      <c r="N314" s="83"/>
      <c r="AC314" s="83"/>
    </row>
    <row r="315" spans="14:29" ht="15.75" customHeight="1" x14ac:dyDescent="0.25">
      <c r="N315" s="83"/>
      <c r="AC315" s="83"/>
    </row>
    <row r="316" spans="14:29" ht="15.75" customHeight="1" x14ac:dyDescent="0.25">
      <c r="N316" s="83"/>
      <c r="AC316" s="83"/>
    </row>
    <row r="317" spans="14:29" ht="15.75" customHeight="1" x14ac:dyDescent="0.25">
      <c r="N317" s="83"/>
      <c r="AC317" s="83"/>
    </row>
    <row r="318" spans="14:29" ht="15.75" customHeight="1" x14ac:dyDescent="0.25">
      <c r="N318" s="83"/>
      <c r="AC318" s="83"/>
    </row>
    <row r="319" spans="14:29" ht="15.75" customHeight="1" x14ac:dyDescent="0.25">
      <c r="N319" s="83"/>
      <c r="AC319" s="83"/>
    </row>
    <row r="320" spans="14:29" ht="15.75" customHeight="1" x14ac:dyDescent="0.25">
      <c r="N320" s="83"/>
      <c r="AC320" s="83"/>
    </row>
    <row r="321" spans="14:29" ht="15.75" customHeight="1" x14ac:dyDescent="0.25">
      <c r="N321" s="83"/>
      <c r="AC321" s="83"/>
    </row>
    <row r="322" spans="14:29" ht="15.75" customHeight="1" x14ac:dyDescent="0.25">
      <c r="N322" s="83"/>
      <c r="AC322" s="83"/>
    </row>
    <row r="323" spans="14:29" ht="15.75" customHeight="1" x14ac:dyDescent="0.25">
      <c r="N323" s="83"/>
      <c r="AC323" s="83"/>
    </row>
    <row r="324" spans="14:29" ht="15.75" customHeight="1" x14ac:dyDescent="0.25">
      <c r="N324" s="83"/>
      <c r="AC324" s="83"/>
    </row>
    <row r="325" spans="14:29" ht="15.75" customHeight="1" x14ac:dyDescent="0.25">
      <c r="N325" s="83"/>
      <c r="AC325" s="83"/>
    </row>
    <row r="326" spans="14:29" ht="15.75" customHeight="1" x14ac:dyDescent="0.25">
      <c r="N326" s="83"/>
      <c r="AC326" s="83"/>
    </row>
    <row r="327" spans="14:29" ht="15.75" customHeight="1" x14ac:dyDescent="0.25">
      <c r="N327" s="83"/>
      <c r="AC327" s="83"/>
    </row>
    <row r="328" spans="14:29" ht="15.75" customHeight="1" x14ac:dyDescent="0.25">
      <c r="N328" s="83"/>
      <c r="AC328" s="83"/>
    </row>
    <row r="329" spans="14:29" ht="15.75" customHeight="1" x14ac:dyDescent="0.25">
      <c r="N329" s="83"/>
      <c r="AC329" s="83"/>
    </row>
    <row r="330" spans="14:29" ht="15.75" customHeight="1" x14ac:dyDescent="0.25">
      <c r="N330" s="83"/>
      <c r="AC330" s="83"/>
    </row>
    <row r="331" spans="14:29" ht="15.75" customHeight="1" x14ac:dyDescent="0.25">
      <c r="N331" s="83"/>
      <c r="AC331" s="83"/>
    </row>
    <row r="332" spans="14:29" ht="15.75" customHeight="1" x14ac:dyDescent="0.25">
      <c r="N332" s="83"/>
      <c r="AC332" s="83"/>
    </row>
    <row r="333" spans="14:29" ht="15.75" customHeight="1" x14ac:dyDescent="0.25">
      <c r="N333" s="83"/>
      <c r="AC333" s="83"/>
    </row>
    <row r="334" spans="14:29" ht="15.75" customHeight="1" x14ac:dyDescent="0.25">
      <c r="N334" s="83"/>
      <c r="AC334" s="83"/>
    </row>
    <row r="335" spans="14:29" ht="15.75" customHeight="1" x14ac:dyDescent="0.25">
      <c r="N335" s="83"/>
      <c r="AC335" s="83"/>
    </row>
    <row r="336" spans="14:29" ht="15.75" customHeight="1" x14ac:dyDescent="0.25">
      <c r="N336" s="83"/>
      <c r="AC336" s="83"/>
    </row>
    <row r="337" spans="14:29" ht="15.75" customHeight="1" x14ac:dyDescent="0.25">
      <c r="N337" s="83"/>
      <c r="AC337" s="83"/>
    </row>
    <row r="338" spans="14:29" ht="15.75" customHeight="1" x14ac:dyDescent="0.25">
      <c r="N338" s="83"/>
      <c r="AC338" s="83"/>
    </row>
    <row r="339" spans="14:29" ht="15.75" customHeight="1" x14ac:dyDescent="0.25">
      <c r="N339" s="83"/>
      <c r="AC339" s="83"/>
    </row>
    <row r="340" spans="14:29" ht="15.75" customHeight="1" x14ac:dyDescent="0.25">
      <c r="N340" s="83"/>
      <c r="AC340" s="83"/>
    </row>
    <row r="341" spans="14:29" ht="15.75" customHeight="1" x14ac:dyDescent="0.25">
      <c r="N341" s="83"/>
      <c r="AC341" s="83"/>
    </row>
    <row r="342" spans="14:29" ht="15.75" customHeight="1" x14ac:dyDescent="0.25">
      <c r="N342" s="83"/>
      <c r="AC342" s="83"/>
    </row>
    <row r="343" spans="14:29" ht="15.75" customHeight="1" x14ac:dyDescent="0.25">
      <c r="N343" s="83"/>
      <c r="AC343" s="83"/>
    </row>
    <row r="344" spans="14:29" ht="15.75" customHeight="1" x14ac:dyDescent="0.25">
      <c r="N344" s="83"/>
      <c r="AC344" s="83"/>
    </row>
    <row r="345" spans="14:29" ht="15.75" customHeight="1" x14ac:dyDescent="0.25">
      <c r="N345" s="83"/>
      <c r="AC345" s="83"/>
    </row>
    <row r="346" spans="14:29" ht="15.75" customHeight="1" x14ac:dyDescent="0.25">
      <c r="N346" s="83"/>
      <c r="AC346" s="83"/>
    </row>
    <row r="347" spans="14:29" ht="15.75" customHeight="1" x14ac:dyDescent="0.25">
      <c r="N347" s="83"/>
      <c r="AC347" s="83"/>
    </row>
    <row r="348" spans="14:29" ht="15.75" customHeight="1" x14ac:dyDescent="0.25">
      <c r="N348" s="83"/>
      <c r="AC348" s="83"/>
    </row>
    <row r="349" spans="14:29" ht="15.75" customHeight="1" x14ac:dyDescent="0.25">
      <c r="N349" s="83"/>
      <c r="AC349" s="83"/>
    </row>
    <row r="350" spans="14:29" ht="15.75" customHeight="1" x14ac:dyDescent="0.25">
      <c r="N350" s="83"/>
      <c r="AC350" s="83"/>
    </row>
    <row r="351" spans="14:29" ht="15.75" customHeight="1" x14ac:dyDescent="0.25">
      <c r="N351" s="83"/>
      <c r="AC351" s="83"/>
    </row>
    <row r="352" spans="14:29" ht="15.75" customHeight="1" x14ac:dyDescent="0.25">
      <c r="N352" s="83"/>
      <c r="AC352" s="83"/>
    </row>
    <row r="353" spans="14:29" ht="15.75" customHeight="1" x14ac:dyDescent="0.25">
      <c r="N353" s="83"/>
      <c r="AC353" s="83"/>
    </row>
    <row r="354" spans="14:29" ht="15.75" customHeight="1" x14ac:dyDescent="0.25">
      <c r="N354" s="83"/>
      <c r="AC354" s="83"/>
    </row>
    <row r="355" spans="14:29" ht="15.75" customHeight="1" x14ac:dyDescent="0.25">
      <c r="N355" s="83"/>
      <c r="AC355" s="83"/>
    </row>
    <row r="356" spans="14:29" ht="15.75" customHeight="1" x14ac:dyDescent="0.25">
      <c r="N356" s="83"/>
      <c r="AC356" s="83"/>
    </row>
    <row r="357" spans="14:29" ht="15.75" customHeight="1" x14ac:dyDescent="0.25">
      <c r="N357" s="83"/>
      <c r="AC357" s="83"/>
    </row>
    <row r="358" spans="14:29" ht="15.75" customHeight="1" x14ac:dyDescent="0.25">
      <c r="N358" s="83"/>
      <c r="AC358" s="83"/>
    </row>
    <row r="359" spans="14:29" ht="15.75" customHeight="1" x14ac:dyDescent="0.25">
      <c r="N359" s="83"/>
      <c r="AC359" s="83"/>
    </row>
    <row r="360" spans="14:29" ht="15.75" customHeight="1" x14ac:dyDescent="0.25">
      <c r="N360" s="83"/>
      <c r="AC360" s="83"/>
    </row>
    <row r="361" spans="14:29" ht="15.75" customHeight="1" x14ac:dyDescent="0.25">
      <c r="N361" s="83"/>
      <c r="AC361" s="83"/>
    </row>
    <row r="362" spans="14:29" ht="15.75" customHeight="1" x14ac:dyDescent="0.25">
      <c r="N362" s="83"/>
      <c r="AC362" s="83"/>
    </row>
    <row r="363" spans="14:29" ht="15.75" customHeight="1" x14ac:dyDescent="0.25">
      <c r="N363" s="83"/>
      <c r="AC363" s="83"/>
    </row>
    <row r="364" spans="14:29" ht="15.75" customHeight="1" x14ac:dyDescent="0.25">
      <c r="N364" s="83"/>
      <c r="AC364" s="83"/>
    </row>
    <row r="365" spans="14:29" ht="15.75" customHeight="1" x14ac:dyDescent="0.25">
      <c r="N365" s="83"/>
      <c r="AC365" s="83"/>
    </row>
    <row r="366" spans="14:29" ht="15.75" customHeight="1" x14ac:dyDescent="0.25">
      <c r="N366" s="83"/>
      <c r="AC366" s="83"/>
    </row>
    <row r="367" spans="14:29" ht="15.75" customHeight="1" x14ac:dyDescent="0.25">
      <c r="N367" s="83"/>
      <c r="AC367" s="83"/>
    </row>
    <row r="368" spans="14:29" ht="15.75" customHeight="1" x14ac:dyDescent="0.25">
      <c r="N368" s="83"/>
      <c r="AC368" s="83"/>
    </row>
    <row r="369" spans="14:29" ht="15.75" customHeight="1" x14ac:dyDescent="0.25">
      <c r="N369" s="83"/>
      <c r="AC369" s="83"/>
    </row>
    <row r="370" spans="14:29" ht="15.75" customHeight="1" x14ac:dyDescent="0.25">
      <c r="N370" s="83"/>
      <c r="AC370" s="83"/>
    </row>
    <row r="371" spans="14:29" ht="15.75" customHeight="1" x14ac:dyDescent="0.25">
      <c r="N371" s="83"/>
      <c r="AC371" s="83"/>
    </row>
    <row r="372" spans="14:29" ht="15.75" customHeight="1" x14ac:dyDescent="0.25">
      <c r="N372" s="83"/>
      <c r="AC372" s="83"/>
    </row>
    <row r="373" spans="14:29" ht="15.75" customHeight="1" x14ac:dyDescent="0.25">
      <c r="N373" s="83"/>
      <c r="AC373" s="83"/>
    </row>
    <row r="374" spans="14:29" ht="15.75" customHeight="1" x14ac:dyDescent="0.25">
      <c r="N374" s="83"/>
      <c r="AC374" s="83"/>
    </row>
    <row r="375" spans="14:29" ht="15.75" customHeight="1" x14ac:dyDescent="0.25">
      <c r="N375" s="83"/>
      <c r="AC375" s="83"/>
    </row>
    <row r="376" spans="14:29" ht="15.75" customHeight="1" x14ac:dyDescent="0.25">
      <c r="N376" s="83"/>
      <c r="AC376" s="83"/>
    </row>
    <row r="377" spans="14:29" ht="15.75" customHeight="1" x14ac:dyDescent="0.25">
      <c r="N377" s="83"/>
      <c r="AC377" s="83"/>
    </row>
    <row r="378" spans="14:29" ht="15.75" customHeight="1" x14ac:dyDescent="0.25">
      <c r="N378" s="83"/>
      <c r="AC378" s="83"/>
    </row>
    <row r="379" spans="14:29" ht="15.75" customHeight="1" x14ac:dyDescent="0.25">
      <c r="N379" s="83"/>
      <c r="AC379" s="83"/>
    </row>
    <row r="380" spans="14:29" ht="15.75" customHeight="1" x14ac:dyDescent="0.25">
      <c r="N380" s="83"/>
      <c r="AC380" s="83"/>
    </row>
    <row r="381" spans="14:29" ht="15.75" customHeight="1" x14ac:dyDescent="0.25">
      <c r="N381" s="83"/>
      <c r="AC381" s="83"/>
    </row>
    <row r="382" spans="14:29" ht="15.75" customHeight="1" x14ac:dyDescent="0.25">
      <c r="N382" s="83"/>
      <c r="AC382" s="83"/>
    </row>
    <row r="383" spans="14:29" ht="15.75" customHeight="1" x14ac:dyDescent="0.25">
      <c r="N383" s="83"/>
      <c r="AC383" s="83"/>
    </row>
    <row r="384" spans="14:29" ht="15.75" customHeight="1" x14ac:dyDescent="0.25">
      <c r="N384" s="83"/>
      <c r="AC384" s="83"/>
    </row>
    <row r="385" spans="14:29" ht="15.75" customHeight="1" x14ac:dyDescent="0.25">
      <c r="N385" s="83"/>
      <c r="AC385" s="83"/>
    </row>
    <row r="386" spans="14:29" ht="15.75" customHeight="1" x14ac:dyDescent="0.25">
      <c r="N386" s="83"/>
      <c r="AC386" s="83"/>
    </row>
    <row r="387" spans="14:29" ht="15.75" customHeight="1" x14ac:dyDescent="0.25">
      <c r="N387" s="83"/>
      <c r="AC387" s="83"/>
    </row>
    <row r="388" spans="14:29" ht="15.75" customHeight="1" x14ac:dyDescent="0.25">
      <c r="N388" s="83"/>
      <c r="AC388" s="83"/>
    </row>
    <row r="389" spans="14:29" ht="15.75" customHeight="1" x14ac:dyDescent="0.25">
      <c r="N389" s="83"/>
      <c r="AC389" s="83"/>
    </row>
    <row r="390" spans="14:29" ht="15.75" customHeight="1" x14ac:dyDescent="0.25">
      <c r="N390" s="83"/>
      <c r="AC390" s="83"/>
    </row>
    <row r="391" spans="14:29" ht="15.75" customHeight="1" x14ac:dyDescent="0.25">
      <c r="N391" s="83"/>
      <c r="AC391" s="83"/>
    </row>
    <row r="392" spans="14:29" ht="15.75" customHeight="1" x14ac:dyDescent="0.25">
      <c r="N392" s="83"/>
      <c r="AC392" s="83"/>
    </row>
    <row r="393" spans="14:29" ht="15.75" customHeight="1" x14ac:dyDescent="0.25">
      <c r="N393" s="83"/>
      <c r="AC393" s="83"/>
    </row>
    <row r="394" spans="14:29" ht="15.75" customHeight="1" x14ac:dyDescent="0.25">
      <c r="N394" s="83"/>
      <c r="AC394" s="83"/>
    </row>
    <row r="395" spans="14:29" ht="15.75" customHeight="1" x14ac:dyDescent="0.25">
      <c r="N395" s="83"/>
      <c r="AC395" s="83"/>
    </row>
    <row r="396" spans="14:29" ht="15.75" customHeight="1" x14ac:dyDescent="0.25">
      <c r="N396" s="83"/>
      <c r="AC396" s="83"/>
    </row>
    <row r="397" spans="14:29" ht="15.75" customHeight="1" x14ac:dyDescent="0.25">
      <c r="N397" s="83"/>
      <c r="AC397" s="83"/>
    </row>
    <row r="398" spans="14:29" ht="15.75" customHeight="1" x14ac:dyDescent="0.25">
      <c r="N398" s="83"/>
      <c r="AC398" s="83"/>
    </row>
    <row r="399" spans="14:29" ht="15.75" customHeight="1" x14ac:dyDescent="0.25">
      <c r="N399" s="83"/>
      <c r="AC399" s="83"/>
    </row>
    <row r="400" spans="14:29" ht="15.75" customHeight="1" x14ac:dyDescent="0.25">
      <c r="N400" s="83"/>
      <c r="AC400" s="83"/>
    </row>
    <row r="401" spans="14:29" ht="15.75" customHeight="1" x14ac:dyDescent="0.25">
      <c r="N401" s="83"/>
      <c r="AC401" s="83"/>
    </row>
    <row r="402" spans="14:29" ht="15.75" customHeight="1" x14ac:dyDescent="0.25">
      <c r="N402" s="83"/>
      <c r="AC402" s="83"/>
    </row>
    <row r="403" spans="14:29" ht="15.75" customHeight="1" x14ac:dyDescent="0.25">
      <c r="N403" s="83"/>
      <c r="AC403" s="83"/>
    </row>
    <row r="404" spans="14:29" ht="15.75" customHeight="1" x14ac:dyDescent="0.25">
      <c r="N404" s="83"/>
      <c r="AC404" s="83"/>
    </row>
    <row r="405" spans="14:29" ht="15.75" customHeight="1" x14ac:dyDescent="0.25">
      <c r="N405" s="83"/>
      <c r="AC405" s="83"/>
    </row>
    <row r="406" spans="14:29" ht="15.75" customHeight="1" x14ac:dyDescent="0.25">
      <c r="N406" s="83"/>
      <c r="AC406" s="83"/>
    </row>
    <row r="407" spans="14:29" ht="15.75" customHeight="1" x14ac:dyDescent="0.25">
      <c r="N407" s="83"/>
      <c r="AC407" s="83"/>
    </row>
    <row r="408" spans="14:29" ht="15.75" customHeight="1" x14ac:dyDescent="0.25">
      <c r="N408" s="83"/>
      <c r="AC408" s="83"/>
    </row>
    <row r="409" spans="14:29" ht="15.75" customHeight="1" x14ac:dyDescent="0.25">
      <c r="N409" s="83"/>
      <c r="AC409" s="83"/>
    </row>
    <row r="410" spans="14:29" ht="15.75" customHeight="1" x14ac:dyDescent="0.25">
      <c r="N410" s="83"/>
      <c r="AC410" s="83"/>
    </row>
    <row r="411" spans="14:29" ht="15.75" customHeight="1" x14ac:dyDescent="0.25">
      <c r="N411" s="83"/>
      <c r="AC411" s="83"/>
    </row>
    <row r="412" spans="14:29" ht="15.75" customHeight="1" x14ac:dyDescent="0.25">
      <c r="N412" s="83"/>
      <c r="AC412" s="83"/>
    </row>
    <row r="413" spans="14:29" ht="15.75" customHeight="1" x14ac:dyDescent="0.25">
      <c r="N413" s="83"/>
      <c r="AC413" s="83"/>
    </row>
    <row r="414" spans="14:29" ht="15.75" customHeight="1" x14ac:dyDescent="0.25">
      <c r="N414" s="83"/>
      <c r="AC414" s="83"/>
    </row>
    <row r="415" spans="14:29" ht="15.75" customHeight="1" x14ac:dyDescent="0.25">
      <c r="N415" s="83"/>
      <c r="AC415" s="83"/>
    </row>
    <row r="416" spans="14:29" ht="15.75" customHeight="1" x14ac:dyDescent="0.25">
      <c r="N416" s="83"/>
      <c r="AC416" s="83"/>
    </row>
    <row r="417" spans="14:29" ht="15.75" customHeight="1" x14ac:dyDescent="0.25">
      <c r="N417" s="83"/>
      <c r="AC417" s="83"/>
    </row>
    <row r="418" spans="14:29" ht="15.75" customHeight="1" x14ac:dyDescent="0.25">
      <c r="N418" s="83"/>
      <c r="AC418" s="83"/>
    </row>
    <row r="419" spans="14:29" ht="15.75" customHeight="1" x14ac:dyDescent="0.25">
      <c r="N419" s="83"/>
      <c r="AC419" s="83"/>
    </row>
    <row r="420" spans="14:29" ht="15.75" customHeight="1" x14ac:dyDescent="0.25">
      <c r="N420" s="83"/>
      <c r="AC420" s="83"/>
    </row>
    <row r="421" spans="14:29" ht="15.75" customHeight="1" x14ac:dyDescent="0.25">
      <c r="N421" s="83"/>
      <c r="AC421" s="83"/>
    </row>
    <row r="422" spans="14:29" ht="15.75" customHeight="1" x14ac:dyDescent="0.25">
      <c r="N422" s="83"/>
      <c r="AC422" s="83"/>
    </row>
    <row r="423" spans="14:29" ht="15.75" customHeight="1" x14ac:dyDescent="0.25">
      <c r="N423" s="83"/>
      <c r="AC423" s="83"/>
    </row>
    <row r="424" spans="14:29" ht="15.75" customHeight="1" x14ac:dyDescent="0.25">
      <c r="N424" s="83"/>
      <c r="AC424" s="83"/>
    </row>
    <row r="425" spans="14:29" ht="15.75" customHeight="1" x14ac:dyDescent="0.25">
      <c r="N425" s="83"/>
      <c r="AC425" s="83"/>
    </row>
    <row r="426" spans="14:29" ht="15.75" customHeight="1" x14ac:dyDescent="0.25">
      <c r="N426" s="83"/>
      <c r="AC426" s="83"/>
    </row>
    <row r="427" spans="14:29" ht="15.75" customHeight="1" x14ac:dyDescent="0.25">
      <c r="N427" s="83"/>
      <c r="AC427" s="83"/>
    </row>
    <row r="428" spans="14:29" ht="15.75" customHeight="1" x14ac:dyDescent="0.25">
      <c r="N428" s="83"/>
      <c r="AC428" s="83"/>
    </row>
    <row r="429" spans="14:29" ht="15.75" customHeight="1" x14ac:dyDescent="0.25">
      <c r="N429" s="83"/>
      <c r="AC429" s="83"/>
    </row>
    <row r="430" spans="14:29" ht="15.75" customHeight="1" x14ac:dyDescent="0.25">
      <c r="N430" s="83"/>
      <c r="AC430" s="83"/>
    </row>
    <row r="431" spans="14:29" ht="15.75" customHeight="1" x14ac:dyDescent="0.25">
      <c r="N431" s="83"/>
      <c r="AC431" s="83"/>
    </row>
    <row r="432" spans="14:29" ht="15.75" customHeight="1" x14ac:dyDescent="0.25">
      <c r="N432" s="83"/>
      <c r="AC432" s="83"/>
    </row>
    <row r="433" spans="14:29" ht="15.75" customHeight="1" x14ac:dyDescent="0.25">
      <c r="N433" s="83"/>
      <c r="AC433" s="83"/>
    </row>
    <row r="434" spans="14:29" ht="15.75" customHeight="1" x14ac:dyDescent="0.25">
      <c r="N434" s="83"/>
      <c r="AC434" s="83"/>
    </row>
    <row r="435" spans="14:29" ht="15.75" customHeight="1" x14ac:dyDescent="0.25">
      <c r="N435" s="83"/>
      <c r="AC435" s="83"/>
    </row>
    <row r="436" spans="14:29" ht="15.75" customHeight="1" x14ac:dyDescent="0.25">
      <c r="N436" s="83"/>
      <c r="AC436" s="83"/>
    </row>
    <row r="437" spans="14:29" ht="15.75" customHeight="1" x14ac:dyDescent="0.25">
      <c r="N437" s="83"/>
      <c r="AC437" s="83"/>
    </row>
    <row r="438" spans="14:29" ht="15.75" customHeight="1" x14ac:dyDescent="0.25">
      <c r="N438" s="83"/>
      <c r="AC438" s="83"/>
    </row>
    <row r="439" spans="14:29" ht="15.75" customHeight="1" x14ac:dyDescent="0.25">
      <c r="N439" s="83"/>
      <c r="AC439" s="83"/>
    </row>
    <row r="440" spans="14:29" ht="15.75" customHeight="1" x14ac:dyDescent="0.25">
      <c r="N440" s="83"/>
      <c r="AC440" s="83"/>
    </row>
    <row r="441" spans="14:29" ht="15.75" customHeight="1" x14ac:dyDescent="0.25">
      <c r="N441" s="83"/>
      <c r="AC441" s="83"/>
    </row>
    <row r="442" spans="14:29" ht="15.75" customHeight="1" x14ac:dyDescent="0.25">
      <c r="N442" s="83"/>
      <c r="AC442" s="83"/>
    </row>
    <row r="443" spans="14:29" ht="15.75" customHeight="1" x14ac:dyDescent="0.25">
      <c r="N443" s="83"/>
      <c r="AC443" s="83"/>
    </row>
    <row r="444" spans="14:29" ht="15.75" customHeight="1" x14ac:dyDescent="0.25">
      <c r="N444" s="83"/>
      <c r="AC444" s="83"/>
    </row>
    <row r="445" spans="14:29" ht="15.75" customHeight="1" x14ac:dyDescent="0.25">
      <c r="N445" s="83"/>
      <c r="AC445" s="83"/>
    </row>
    <row r="446" spans="14:29" ht="15.75" customHeight="1" x14ac:dyDescent="0.25">
      <c r="N446" s="83"/>
      <c r="AC446" s="83"/>
    </row>
    <row r="447" spans="14:29" ht="15.75" customHeight="1" x14ac:dyDescent="0.25">
      <c r="N447" s="83"/>
      <c r="AC447" s="83"/>
    </row>
    <row r="448" spans="14:29" ht="15.75" customHeight="1" x14ac:dyDescent="0.25">
      <c r="N448" s="83"/>
      <c r="AC448" s="83"/>
    </row>
    <row r="449" spans="14:29" ht="15.75" customHeight="1" x14ac:dyDescent="0.25">
      <c r="N449" s="83"/>
      <c r="AC449" s="83"/>
    </row>
    <row r="450" spans="14:29" ht="15.75" customHeight="1" x14ac:dyDescent="0.25">
      <c r="N450" s="83"/>
      <c r="AC450" s="83"/>
    </row>
    <row r="451" spans="14:29" ht="15.75" customHeight="1" x14ac:dyDescent="0.25">
      <c r="N451" s="83"/>
      <c r="AC451" s="83"/>
    </row>
    <row r="452" spans="14:29" ht="15.75" customHeight="1" x14ac:dyDescent="0.25">
      <c r="N452" s="83"/>
      <c r="AC452" s="83"/>
    </row>
    <row r="453" spans="14:29" ht="15.75" customHeight="1" x14ac:dyDescent="0.25">
      <c r="N453" s="83"/>
      <c r="AC453" s="83"/>
    </row>
    <row r="454" spans="14:29" ht="15.75" customHeight="1" x14ac:dyDescent="0.25">
      <c r="N454" s="83"/>
      <c r="AC454" s="83"/>
    </row>
    <row r="455" spans="14:29" ht="15.75" customHeight="1" x14ac:dyDescent="0.25">
      <c r="N455" s="83"/>
      <c r="AC455" s="83"/>
    </row>
    <row r="456" spans="14:29" ht="15.75" customHeight="1" x14ac:dyDescent="0.25">
      <c r="N456" s="83"/>
      <c r="AC456" s="83"/>
    </row>
    <row r="457" spans="14:29" ht="15.75" customHeight="1" x14ac:dyDescent="0.25">
      <c r="N457" s="83"/>
      <c r="AC457" s="83"/>
    </row>
    <row r="458" spans="14:29" ht="15.75" customHeight="1" x14ac:dyDescent="0.25">
      <c r="N458" s="83"/>
      <c r="AC458" s="83"/>
    </row>
    <row r="459" spans="14:29" ht="15.75" customHeight="1" x14ac:dyDescent="0.25">
      <c r="N459" s="83"/>
      <c r="AC459" s="83"/>
    </row>
    <row r="460" spans="14:29" ht="15.75" customHeight="1" x14ac:dyDescent="0.25">
      <c r="N460" s="83"/>
      <c r="AC460" s="83"/>
    </row>
    <row r="461" spans="14:29" ht="15.75" customHeight="1" x14ac:dyDescent="0.25">
      <c r="N461" s="83"/>
      <c r="AC461" s="83"/>
    </row>
    <row r="462" spans="14:29" ht="15.75" customHeight="1" x14ac:dyDescent="0.25">
      <c r="N462" s="83"/>
      <c r="AC462" s="83"/>
    </row>
    <row r="463" spans="14:29" ht="15.75" customHeight="1" x14ac:dyDescent="0.25">
      <c r="N463" s="83"/>
      <c r="AC463" s="83"/>
    </row>
    <row r="464" spans="14:29" ht="15.75" customHeight="1" x14ac:dyDescent="0.25">
      <c r="N464" s="83"/>
      <c r="AC464" s="83"/>
    </row>
    <row r="465" spans="14:29" ht="15.75" customHeight="1" x14ac:dyDescent="0.25">
      <c r="N465" s="83"/>
      <c r="AC465" s="83"/>
    </row>
    <row r="466" spans="14:29" ht="15.75" customHeight="1" x14ac:dyDescent="0.25">
      <c r="N466" s="83"/>
      <c r="AC466" s="83"/>
    </row>
    <row r="467" spans="14:29" ht="15.75" customHeight="1" x14ac:dyDescent="0.25">
      <c r="N467" s="83"/>
      <c r="AC467" s="83"/>
    </row>
    <row r="468" spans="14:29" ht="15.75" customHeight="1" x14ac:dyDescent="0.25">
      <c r="N468" s="83"/>
      <c r="AC468" s="83"/>
    </row>
    <row r="469" spans="14:29" ht="15.75" customHeight="1" x14ac:dyDescent="0.25">
      <c r="N469" s="83"/>
      <c r="AC469" s="83"/>
    </row>
    <row r="470" spans="14:29" ht="15.75" customHeight="1" x14ac:dyDescent="0.25">
      <c r="N470" s="83"/>
      <c r="AC470" s="83"/>
    </row>
    <row r="471" spans="14:29" ht="15.75" customHeight="1" x14ac:dyDescent="0.25">
      <c r="N471" s="83"/>
      <c r="AC471" s="83"/>
    </row>
    <row r="472" spans="14:29" ht="15.75" customHeight="1" x14ac:dyDescent="0.25">
      <c r="N472" s="83"/>
      <c r="AC472" s="83"/>
    </row>
    <row r="473" spans="14:29" ht="15.75" customHeight="1" x14ac:dyDescent="0.25">
      <c r="N473" s="83"/>
      <c r="AC473" s="83"/>
    </row>
    <row r="474" spans="14:29" ht="15.75" customHeight="1" x14ac:dyDescent="0.25">
      <c r="N474" s="83"/>
      <c r="AC474" s="83"/>
    </row>
    <row r="475" spans="14:29" ht="15.75" customHeight="1" x14ac:dyDescent="0.25">
      <c r="N475" s="83"/>
      <c r="AC475" s="83"/>
    </row>
    <row r="476" spans="14:29" ht="15.75" customHeight="1" x14ac:dyDescent="0.25">
      <c r="N476" s="83"/>
      <c r="AC476" s="83"/>
    </row>
    <row r="477" spans="14:29" ht="15.75" customHeight="1" x14ac:dyDescent="0.25">
      <c r="N477" s="83"/>
      <c r="AC477" s="83"/>
    </row>
    <row r="478" spans="14:29" ht="15.75" customHeight="1" x14ac:dyDescent="0.25">
      <c r="N478" s="83"/>
      <c r="AC478" s="83"/>
    </row>
    <row r="479" spans="14:29" ht="15.75" customHeight="1" x14ac:dyDescent="0.25">
      <c r="N479" s="83"/>
      <c r="AC479" s="83"/>
    </row>
    <row r="480" spans="14:29" ht="15.75" customHeight="1" x14ac:dyDescent="0.25">
      <c r="N480" s="83"/>
      <c r="AC480" s="83"/>
    </row>
    <row r="481" spans="14:29" ht="15.75" customHeight="1" x14ac:dyDescent="0.25">
      <c r="N481" s="83"/>
      <c r="AC481" s="83"/>
    </row>
    <row r="482" spans="14:29" ht="15.75" customHeight="1" x14ac:dyDescent="0.25">
      <c r="N482" s="83"/>
      <c r="AC482" s="83"/>
    </row>
    <row r="483" spans="14:29" ht="15.75" customHeight="1" x14ac:dyDescent="0.25">
      <c r="N483" s="83"/>
      <c r="AC483" s="83"/>
    </row>
    <row r="484" spans="14:29" ht="15.75" customHeight="1" x14ac:dyDescent="0.25">
      <c r="N484" s="83"/>
      <c r="AC484" s="83"/>
    </row>
    <row r="485" spans="14:29" ht="15.75" customHeight="1" x14ac:dyDescent="0.25">
      <c r="N485" s="83"/>
      <c r="AC485" s="83"/>
    </row>
    <row r="486" spans="14:29" ht="15.75" customHeight="1" x14ac:dyDescent="0.25">
      <c r="N486" s="83"/>
      <c r="AC486" s="83"/>
    </row>
    <row r="487" spans="14:29" ht="15.75" customHeight="1" x14ac:dyDescent="0.25">
      <c r="N487" s="83"/>
      <c r="AC487" s="83"/>
    </row>
    <row r="488" spans="14:29" ht="15.75" customHeight="1" x14ac:dyDescent="0.25">
      <c r="N488" s="83"/>
      <c r="AC488" s="83"/>
    </row>
    <row r="489" spans="14:29" ht="15.75" customHeight="1" x14ac:dyDescent="0.25">
      <c r="N489" s="83"/>
      <c r="AC489" s="83"/>
    </row>
    <row r="490" spans="14:29" ht="15.75" customHeight="1" x14ac:dyDescent="0.25">
      <c r="N490" s="83"/>
      <c r="AC490" s="83"/>
    </row>
    <row r="491" spans="14:29" ht="15.75" customHeight="1" x14ac:dyDescent="0.25">
      <c r="N491" s="83"/>
      <c r="AC491" s="83"/>
    </row>
    <row r="492" spans="14:29" ht="15.75" customHeight="1" x14ac:dyDescent="0.25">
      <c r="N492" s="83"/>
      <c r="AC492" s="83"/>
    </row>
    <row r="493" spans="14:29" ht="15.75" customHeight="1" x14ac:dyDescent="0.25">
      <c r="N493" s="83"/>
      <c r="AC493" s="83"/>
    </row>
    <row r="494" spans="14:29" ht="15.75" customHeight="1" x14ac:dyDescent="0.25">
      <c r="N494" s="83"/>
      <c r="AC494" s="83"/>
    </row>
    <row r="495" spans="14:29" ht="15.75" customHeight="1" x14ac:dyDescent="0.25">
      <c r="N495" s="83"/>
      <c r="AC495" s="83"/>
    </row>
    <row r="496" spans="14:29" ht="15.75" customHeight="1" x14ac:dyDescent="0.25">
      <c r="N496" s="83"/>
      <c r="AC496" s="83"/>
    </row>
    <row r="497" spans="14:29" ht="15.75" customHeight="1" x14ac:dyDescent="0.25">
      <c r="N497" s="83"/>
      <c r="AC497" s="83"/>
    </row>
    <row r="498" spans="14:29" ht="15.75" customHeight="1" x14ac:dyDescent="0.25">
      <c r="N498" s="83"/>
      <c r="AC498" s="83"/>
    </row>
    <row r="499" spans="14:29" ht="15.75" customHeight="1" x14ac:dyDescent="0.25">
      <c r="N499" s="83"/>
      <c r="AC499" s="83"/>
    </row>
    <row r="500" spans="14:29" ht="15.75" customHeight="1" x14ac:dyDescent="0.25">
      <c r="N500" s="83"/>
      <c r="AC500" s="83"/>
    </row>
    <row r="501" spans="14:29" ht="15.75" customHeight="1" x14ac:dyDescent="0.25">
      <c r="N501" s="83"/>
      <c r="AC501" s="83"/>
    </row>
    <row r="502" spans="14:29" ht="15.75" customHeight="1" x14ac:dyDescent="0.25">
      <c r="N502" s="83"/>
      <c r="AC502" s="83"/>
    </row>
    <row r="503" spans="14:29" ht="15.75" customHeight="1" x14ac:dyDescent="0.25">
      <c r="N503" s="83"/>
      <c r="AC503" s="83"/>
    </row>
    <row r="504" spans="14:29" ht="15.75" customHeight="1" x14ac:dyDescent="0.25">
      <c r="N504" s="83"/>
      <c r="AC504" s="83"/>
    </row>
    <row r="505" spans="14:29" ht="15.75" customHeight="1" x14ac:dyDescent="0.25">
      <c r="N505" s="83"/>
      <c r="AC505" s="83"/>
    </row>
    <row r="506" spans="14:29" ht="15.75" customHeight="1" x14ac:dyDescent="0.25">
      <c r="N506" s="83"/>
      <c r="AC506" s="83"/>
    </row>
    <row r="507" spans="14:29" ht="15.75" customHeight="1" x14ac:dyDescent="0.25">
      <c r="N507" s="83"/>
      <c r="AC507" s="83"/>
    </row>
    <row r="508" spans="14:29" ht="15.75" customHeight="1" x14ac:dyDescent="0.25">
      <c r="N508" s="83"/>
      <c r="AC508" s="83"/>
    </row>
    <row r="509" spans="14:29" ht="15.75" customHeight="1" x14ac:dyDescent="0.25">
      <c r="N509" s="83"/>
      <c r="AC509" s="83"/>
    </row>
    <row r="510" spans="14:29" ht="15.75" customHeight="1" x14ac:dyDescent="0.25">
      <c r="N510" s="83"/>
      <c r="AC510" s="83"/>
    </row>
    <row r="511" spans="14:29" ht="15.75" customHeight="1" x14ac:dyDescent="0.25">
      <c r="N511" s="83"/>
      <c r="AC511" s="83"/>
    </row>
    <row r="512" spans="14:29" ht="15.75" customHeight="1" x14ac:dyDescent="0.25">
      <c r="N512" s="83"/>
      <c r="AC512" s="83"/>
    </row>
    <row r="513" spans="14:29" ht="15.75" customHeight="1" x14ac:dyDescent="0.25">
      <c r="N513" s="83"/>
      <c r="AC513" s="83"/>
    </row>
    <row r="514" spans="14:29" ht="15.75" customHeight="1" x14ac:dyDescent="0.25">
      <c r="N514" s="83"/>
      <c r="AC514" s="83"/>
    </row>
    <row r="515" spans="14:29" ht="15.75" customHeight="1" x14ac:dyDescent="0.25">
      <c r="N515" s="83"/>
      <c r="AC515" s="83"/>
    </row>
    <row r="516" spans="14:29" ht="15.75" customHeight="1" x14ac:dyDescent="0.25">
      <c r="N516" s="83"/>
      <c r="AC516" s="83"/>
    </row>
    <row r="517" spans="14:29" ht="15.75" customHeight="1" x14ac:dyDescent="0.25">
      <c r="N517" s="83"/>
      <c r="AC517" s="83"/>
    </row>
    <row r="518" spans="14:29" ht="15.75" customHeight="1" x14ac:dyDescent="0.25">
      <c r="N518" s="83"/>
      <c r="AC518" s="83"/>
    </row>
    <row r="519" spans="14:29" ht="15.75" customHeight="1" x14ac:dyDescent="0.25">
      <c r="N519" s="83"/>
      <c r="AC519" s="83"/>
    </row>
    <row r="520" spans="14:29" ht="15.75" customHeight="1" x14ac:dyDescent="0.25">
      <c r="N520" s="83"/>
      <c r="AC520" s="83"/>
    </row>
    <row r="521" spans="14:29" ht="15.75" customHeight="1" x14ac:dyDescent="0.25">
      <c r="N521" s="83"/>
      <c r="AC521" s="83"/>
    </row>
    <row r="522" spans="14:29" ht="15.75" customHeight="1" x14ac:dyDescent="0.25">
      <c r="N522" s="83"/>
      <c r="AC522" s="83"/>
    </row>
    <row r="523" spans="14:29" ht="15.75" customHeight="1" x14ac:dyDescent="0.25">
      <c r="N523" s="83"/>
      <c r="AC523" s="83"/>
    </row>
    <row r="524" spans="14:29" ht="15.75" customHeight="1" x14ac:dyDescent="0.25">
      <c r="N524" s="83"/>
      <c r="AC524" s="83"/>
    </row>
    <row r="525" spans="14:29" ht="15.75" customHeight="1" x14ac:dyDescent="0.25">
      <c r="N525" s="83"/>
      <c r="AC525" s="83"/>
    </row>
    <row r="526" spans="14:29" ht="15.75" customHeight="1" x14ac:dyDescent="0.25">
      <c r="N526" s="83"/>
      <c r="AC526" s="83"/>
    </row>
    <row r="527" spans="14:29" ht="15.75" customHeight="1" x14ac:dyDescent="0.25">
      <c r="N527" s="83"/>
      <c r="AC527" s="83"/>
    </row>
    <row r="528" spans="14:29" ht="15.75" customHeight="1" x14ac:dyDescent="0.25">
      <c r="N528" s="83"/>
      <c r="AC528" s="83"/>
    </row>
    <row r="529" spans="14:29" ht="15.75" customHeight="1" x14ac:dyDescent="0.25">
      <c r="N529" s="83"/>
      <c r="AC529" s="83"/>
    </row>
    <row r="530" spans="14:29" ht="15.75" customHeight="1" x14ac:dyDescent="0.25">
      <c r="N530" s="83"/>
      <c r="AC530" s="83"/>
    </row>
    <row r="531" spans="14:29" ht="15.75" customHeight="1" x14ac:dyDescent="0.25">
      <c r="N531" s="83"/>
      <c r="AC531" s="83"/>
    </row>
    <row r="532" spans="14:29" ht="15.75" customHeight="1" x14ac:dyDescent="0.25">
      <c r="N532" s="83"/>
      <c r="AC532" s="83"/>
    </row>
    <row r="533" spans="14:29" ht="15.75" customHeight="1" x14ac:dyDescent="0.25">
      <c r="N533" s="83"/>
      <c r="AC533" s="83"/>
    </row>
    <row r="534" spans="14:29" ht="15.75" customHeight="1" x14ac:dyDescent="0.25">
      <c r="N534" s="83"/>
      <c r="AC534" s="83"/>
    </row>
    <row r="535" spans="14:29" ht="15.75" customHeight="1" x14ac:dyDescent="0.25">
      <c r="N535" s="83"/>
      <c r="AC535" s="83"/>
    </row>
    <row r="536" spans="14:29" ht="15.75" customHeight="1" x14ac:dyDescent="0.25">
      <c r="N536" s="83"/>
      <c r="AC536" s="83"/>
    </row>
    <row r="537" spans="14:29" ht="15.75" customHeight="1" x14ac:dyDescent="0.25">
      <c r="N537" s="83"/>
      <c r="AC537" s="83"/>
    </row>
    <row r="538" spans="14:29" ht="15.75" customHeight="1" x14ac:dyDescent="0.25">
      <c r="N538" s="83"/>
      <c r="AC538" s="83"/>
    </row>
    <row r="539" spans="14:29" ht="15.75" customHeight="1" x14ac:dyDescent="0.25">
      <c r="N539" s="83"/>
      <c r="AC539" s="83"/>
    </row>
    <row r="540" spans="14:29" ht="15.75" customHeight="1" x14ac:dyDescent="0.25">
      <c r="N540" s="83"/>
      <c r="AC540" s="83"/>
    </row>
    <row r="541" spans="14:29" ht="15.75" customHeight="1" x14ac:dyDescent="0.25">
      <c r="N541" s="83"/>
      <c r="AC541" s="83"/>
    </row>
    <row r="542" spans="14:29" ht="15.75" customHeight="1" x14ac:dyDescent="0.25">
      <c r="N542" s="83"/>
      <c r="AC542" s="83"/>
    </row>
    <row r="543" spans="14:29" ht="15.75" customHeight="1" x14ac:dyDescent="0.25">
      <c r="N543" s="83"/>
      <c r="AC543" s="83"/>
    </row>
    <row r="544" spans="14:29" ht="15.75" customHeight="1" x14ac:dyDescent="0.25">
      <c r="N544" s="83"/>
      <c r="AC544" s="83"/>
    </row>
    <row r="545" spans="14:29" ht="15.75" customHeight="1" x14ac:dyDescent="0.25">
      <c r="N545" s="83"/>
      <c r="AC545" s="83"/>
    </row>
    <row r="546" spans="14:29" ht="15.75" customHeight="1" x14ac:dyDescent="0.25">
      <c r="N546" s="83"/>
      <c r="AC546" s="83"/>
    </row>
    <row r="547" spans="14:29" ht="15.75" customHeight="1" x14ac:dyDescent="0.25">
      <c r="N547" s="83"/>
      <c r="AC547" s="83"/>
    </row>
    <row r="548" spans="14:29" ht="15.75" customHeight="1" x14ac:dyDescent="0.25">
      <c r="N548" s="83"/>
      <c r="AC548" s="83"/>
    </row>
    <row r="549" spans="14:29" ht="15.75" customHeight="1" x14ac:dyDescent="0.25">
      <c r="N549" s="83"/>
      <c r="AC549" s="83"/>
    </row>
    <row r="550" spans="14:29" ht="15.75" customHeight="1" x14ac:dyDescent="0.25">
      <c r="N550" s="83"/>
      <c r="AC550" s="83"/>
    </row>
    <row r="551" spans="14:29" ht="15.75" customHeight="1" x14ac:dyDescent="0.25">
      <c r="N551" s="83"/>
      <c r="AC551" s="83"/>
    </row>
    <row r="552" spans="14:29" ht="15.75" customHeight="1" x14ac:dyDescent="0.25">
      <c r="N552" s="83"/>
      <c r="AC552" s="83"/>
    </row>
    <row r="553" spans="14:29" ht="15.75" customHeight="1" x14ac:dyDescent="0.25">
      <c r="N553" s="83"/>
      <c r="AC553" s="83"/>
    </row>
    <row r="554" spans="14:29" ht="15.75" customHeight="1" x14ac:dyDescent="0.25">
      <c r="N554" s="83"/>
      <c r="AC554" s="83"/>
    </row>
    <row r="555" spans="14:29" ht="15.75" customHeight="1" x14ac:dyDescent="0.25">
      <c r="N555" s="83"/>
      <c r="AC555" s="83"/>
    </row>
    <row r="556" spans="14:29" ht="15.75" customHeight="1" x14ac:dyDescent="0.25">
      <c r="N556" s="83"/>
      <c r="AC556" s="83"/>
    </row>
    <row r="557" spans="14:29" ht="15.75" customHeight="1" x14ac:dyDescent="0.25">
      <c r="N557" s="83"/>
      <c r="AC557" s="83"/>
    </row>
    <row r="558" spans="14:29" ht="15.75" customHeight="1" x14ac:dyDescent="0.25">
      <c r="N558" s="83"/>
      <c r="AC558" s="83"/>
    </row>
    <row r="559" spans="14:29" ht="15.75" customHeight="1" x14ac:dyDescent="0.25">
      <c r="N559" s="83"/>
      <c r="AC559" s="83"/>
    </row>
    <row r="560" spans="14:29" ht="15.75" customHeight="1" x14ac:dyDescent="0.25">
      <c r="N560" s="83"/>
      <c r="AC560" s="83"/>
    </row>
    <row r="561" spans="14:29" ht="15.75" customHeight="1" x14ac:dyDescent="0.25">
      <c r="N561" s="83"/>
      <c r="AC561" s="83"/>
    </row>
    <row r="562" spans="14:29" ht="15.75" customHeight="1" x14ac:dyDescent="0.25">
      <c r="N562" s="83"/>
      <c r="AC562" s="83"/>
    </row>
    <row r="563" spans="14:29" ht="15.75" customHeight="1" x14ac:dyDescent="0.25">
      <c r="N563" s="83"/>
      <c r="AC563" s="83"/>
    </row>
    <row r="564" spans="14:29" ht="15.75" customHeight="1" x14ac:dyDescent="0.25">
      <c r="N564" s="83"/>
      <c r="AC564" s="83"/>
    </row>
    <row r="565" spans="14:29" ht="15.75" customHeight="1" x14ac:dyDescent="0.25">
      <c r="N565" s="83"/>
      <c r="AC565" s="83"/>
    </row>
    <row r="566" spans="14:29" ht="15.75" customHeight="1" x14ac:dyDescent="0.25">
      <c r="N566" s="83"/>
      <c r="AC566" s="83"/>
    </row>
    <row r="567" spans="14:29" ht="15.75" customHeight="1" x14ac:dyDescent="0.25">
      <c r="N567" s="83"/>
      <c r="AC567" s="83"/>
    </row>
    <row r="568" spans="14:29" ht="15.75" customHeight="1" x14ac:dyDescent="0.25">
      <c r="N568" s="83"/>
      <c r="AC568" s="83"/>
    </row>
    <row r="569" spans="14:29" ht="15.75" customHeight="1" x14ac:dyDescent="0.25">
      <c r="N569" s="83"/>
      <c r="AC569" s="83"/>
    </row>
    <row r="570" spans="14:29" ht="15.75" customHeight="1" x14ac:dyDescent="0.25">
      <c r="N570" s="83"/>
      <c r="AC570" s="83"/>
    </row>
    <row r="571" spans="14:29" ht="15.75" customHeight="1" x14ac:dyDescent="0.25">
      <c r="N571" s="83"/>
      <c r="AC571" s="83"/>
    </row>
    <row r="572" spans="14:29" ht="15.75" customHeight="1" x14ac:dyDescent="0.25">
      <c r="N572" s="83"/>
      <c r="AC572" s="83"/>
    </row>
    <row r="573" spans="14:29" ht="15.75" customHeight="1" x14ac:dyDescent="0.25">
      <c r="N573" s="83"/>
      <c r="AC573" s="83"/>
    </row>
    <row r="574" spans="14:29" ht="15.75" customHeight="1" x14ac:dyDescent="0.25">
      <c r="N574" s="83"/>
      <c r="AC574" s="83"/>
    </row>
    <row r="575" spans="14:29" ht="15.75" customHeight="1" x14ac:dyDescent="0.25">
      <c r="N575" s="83"/>
      <c r="AC575" s="83"/>
    </row>
    <row r="576" spans="14:29" ht="15.75" customHeight="1" x14ac:dyDescent="0.25">
      <c r="N576" s="83"/>
      <c r="AC576" s="83"/>
    </row>
    <row r="577" spans="14:29" ht="15.75" customHeight="1" x14ac:dyDescent="0.25">
      <c r="N577" s="83"/>
      <c r="AC577" s="83"/>
    </row>
    <row r="578" spans="14:29" ht="15.75" customHeight="1" x14ac:dyDescent="0.25">
      <c r="N578" s="83"/>
      <c r="AC578" s="83"/>
    </row>
    <row r="579" spans="14:29" ht="15.75" customHeight="1" x14ac:dyDescent="0.25">
      <c r="N579" s="83"/>
      <c r="AC579" s="83"/>
    </row>
    <row r="580" spans="14:29" ht="15.75" customHeight="1" x14ac:dyDescent="0.25">
      <c r="N580" s="83"/>
      <c r="AC580" s="83"/>
    </row>
    <row r="581" spans="14:29" ht="15.75" customHeight="1" x14ac:dyDescent="0.25">
      <c r="N581" s="83"/>
      <c r="AC581" s="83"/>
    </row>
    <row r="582" spans="14:29" ht="15.75" customHeight="1" x14ac:dyDescent="0.25">
      <c r="N582" s="83"/>
      <c r="AC582" s="83"/>
    </row>
    <row r="583" spans="14:29" ht="15.75" customHeight="1" x14ac:dyDescent="0.25">
      <c r="N583" s="83"/>
      <c r="AC583" s="83"/>
    </row>
    <row r="584" spans="14:29" ht="15.75" customHeight="1" x14ac:dyDescent="0.25">
      <c r="N584" s="83"/>
      <c r="AC584" s="83"/>
    </row>
    <row r="585" spans="14:29" ht="15.75" customHeight="1" x14ac:dyDescent="0.25">
      <c r="N585" s="83"/>
      <c r="AC585" s="83"/>
    </row>
    <row r="586" spans="14:29" ht="15.75" customHeight="1" x14ac:dyDescent="0.25">
      <c r="N586" s="83"/>
      <c r="AC586" s="83"/>
    </row>
    <row r="587" spans="14:29" ht="15.75" customHeight="1" x14ac:dyDescent="0.25">
      <c r="N587" s="83"/>
      <c r="AC587" s="83"/>
    </row>
    <row r="588" spans="14:29" ht="15.75" customHeight="1" x14ac:dyDescent="0.25">
      <c r="N588" s="83"/>
      <c r="AC588" s="83"/>
    </row>
    <row r="589" spans="14:29" ht="15.75" customHeight="1" x14ac:dyDescent="0.25">
      <c r="N589" s="83"/>
      <c r="AC589" s="83"/>
    </row>
    <row r="590" spans="14:29" ht="15.75" customHeight="1" x14ac:dyDescent="0.25">
      <c r="N590" s="83"/>
      <c r="AC590" s="83"/>
    </row>
    <row r="591" spans="14:29" ht="15.75" customHeight="1" x14ac:dyDescent="0.25">
      <c r="N591" s="83"/>
      <c r="AC591" s="83"/>
    </row>
    <row r="592" spans="14:29" ht="15.75" customHeight="1" x14ac:dyDescent="0.25">
      <c r="N592" s="83"/>
      <c r="AC592" s="83"/>
    </row>
    <row r="593" spans="14:29" ht="15.75" customHeight="1" x14ac:dyDescent="0.25">
      <c r="N593" s="83"/>
      <c r="AC593" s="83"/>
    </row>
    <row r="594" spans="14:29" ht="15.75" customHeight="1" x14ac:dyDescent="0.25">
      <c r="N594" s="83"/>
      <c r="AC594" s="83"/>
    </row>
    <row r="595" spans="14:29" ht="15.75" customHeight="1" x14ac:dyDescent="0.25">
      <c r="N595" s="83"/>
      <c r="AC595" s="83"/>
    </row>
    <row r="596" spans="14:29" ht="15.75" customHeight="1" x14ac:dyDescent="0.25">
      <c r="N596" s="83"/>
      <c r="AC596" s="83"/>
    </row>
    <row r="597" spans="14:29" ht="15.75" customHeight="1" x14ac:dyDescent="0.25">
      <c r="N597" s="83"/>
      <c r="AC597" s="83"/>
    </row>
    <row r="598" spans="14:29" ht="15.75" customHeight="1" x14ac:dyDescent="0.25">
      <c r="N598" s="83"/>
      <c r="AC598" s="83"/>
    </row>
    <row r="599" spans="14:29" ht="15.75" customHeight="1" x14ac:dyDescent="0.25">
      <c r="N599" s="83"/>
      <c r="AC599" s="83"/>
    </row>
    <row r="600" spans="14:29" ht="15.75" customHeight="1" x14ac:dyDescent="0.25">
      <c r="N600" s="83"/>
      <c r="AC600" s="83"/>
    </row>
    <row r="601" spans="14:29" ht="15.75" customHeight="1" x14ac:dyDescent="0.25">
      <c r="N601" s="83"/>
      <c r="AC601" s="83"/>
    </row>
    <row r="602" spans="14:29" ht="15.75" customHeight="1" x14ac:dyDescent="0.25">
      <c r="N602" s="83"/>
      <c r="AC602" s="83"/>
    </row>
    <row r="603" spans="14:29" ht="15.75" customHeight="1" x14ac:dyDescent="0.25">
      <c r="N603" s="83"/>
      <c r="AC603" s="83"/>
    </row>
    <row r="604" spans="14:29" ht="15.75" customHeight="1" x14ac:dyDescent="0.25">
      <c r="N604" s="83"/>
      <c r="AC604" s="83"/>
    </row>
    <row r="605" spans="14:29" ht="15.75" customHeight="1" x14ac:dyDescent="0.25">
      <c r="N605" s="83"/>
      <c r="AC605" s="83"/>
    </row>
    <row r="606" spans="14:29" ht="15.75" customHeight="1" x14ac:dyDescent="0.25">
      <c r="N606" s="83"/>
      <c r="AC606" s="83"/>
    </row>
    <row r="607" spans="14:29" ht="15.75" customHeight="1" x14ac:dyDescent="0.25">
      <c r="N607" s="83"/>
      <c r="AC607" s="83"/>
    </row>
    <row r="608" spans="14:29" ht="15.75" customHeight="1" x14ac:dyDescent="0.25">
      <c r="N608" s="83"/>
      <c r="AC608" s="83"/>
    </row>
    <row r="609" spans="14:29" ht="15.75" customHeight="1" x14ac:dyDescent="0.25">
      <c r="N609" s="83"/>
      <c r="AC609" s="83"/>
    </row>
    <row r="610" spans="14:29" ht="15.75" customHeight="1" x14ac:dyDescent="0.25">
      <c r="N610" s="83"/>
      <c r="AC610" s="83"/>
    </row>
    <row r="611" spans="14:29" ht="15.75" customHeight="1" x14ac:dyDescent="0.25">
      <c r="N611" s="83"/>
      <c r="AC611" s="83"/>
    </row>
    <row r="612" spans="14:29" ht="15.75" customHeight="1" x14ac:dyDescent="0.25">
      <c r="N612" s="83"/>
      <c r="AC612" s="83"/>
    </row>
    <row r="613" spans="14:29" ht="15.75" customHeight="1" x14ac:dyDescent="0.25">
      <c r="N613" s="83"/>
      <c r="AC613" s="83"/>
    </row>
    <row r="614" spans="14:29" ht="15.75" customHeight="1" x14ac:dyDescent="0.25">
      <c r="N614" s="83"/>
      <c r="AC614" s="83"/>
    </row>
    <row r="615" spans="14:29" ht="15.75" customHeight="1" x14ac:dyDescent="0.25">
      <c r="N615" s="83"/>
      <c r="AC615" s="83"/>
    </row>
    <row r="616" spans="14:29" ht="15.75" customHeight="1" x14ac:dyDescent="0.25">
      <c r="N616" s="83"/>
      <c r="AC616" s="83"/>
    </row>
    <row r="617" spans="14:29" ht="15.75" customHeight="1" x14ac:dyDescent="0.25">
      <c r="N617" s="83"/>
      <c r="AC617" s="83"/>
    </row>
    <row r="618" spans="14:29" ht="15.75" customHeight="1" x14ac:dyDescent="0.25">
      <c r="N618" s="83"/>
      <c r="AC618" s="83"/>
    </row>
    <row r="619" spans="14:29" ht="15.75" customHeight="1" x14ac:dyDescent="0.25">
      <c r="N619" s="83"/>
      <c r="AC619" s="83"/>
    </row>
    <row r="620" spans="14:29" ht="15.75" customHeight="1" x14ac:dyDescent="0.25">
      <c r="N620" s="83"/>
      <c r="AC620" s="83"/>
    </row>
    <row r="621" spans="14:29" ht="15.75" customHeight="1" x14ac:dyDescent="0.25">
      <c r="N621" s="83"/>
      <c r="AC621" s="83"/>
    </row>
    <row r="622" spans="14:29" ht="15.75" customHeight="1" x14ac:dyDescent="0.25">
      <c r="N622" s="83"/>
      <c r="AC622" s="83"/>
    </row>
    <row r="623" spans="14:29" ht="15.75" customHeight="1" x14ac:dyDescent="0.25">
      <c r="N623" s="83"/>
      <c r="AC623" s="83"/>
    </row>
    <row r="624" spans="14:29" ht="15.75" customHeight="1" x14ac:dyDescent="0.25">
      <c r="N624" s="83"/>
      <c r="AC624" s="83"/>
    </row>
    <row r="625" spans="14:29" ht="15.75" customHeight="1" x14ac:dyDescent="0.25">
      <c r="N625" s="83"/>
      <c r="AC625" s="83"/>
    </row>
    <row r="626" spans="14:29" ht="15.75" customHeight="1" x14ac:dyDescent="0.25">
      <c r="N626" s="83"/>
      <c r="AC626" s="83"/>
    </row>
    <row r="627" spans="14:29" ht="15.75" customHeight="1" x14ac:dyDescent="0.25">
      <c r="N627" s="83"/>
      <c r="AC627" s="83"/>
    </row>
    <row r="628" spans="14:29" ht="15.75" customHeight="1" x14ac:dyDescent="0.25">
      <c r="N628" s="83"/>
      <c r="AC628" s="83"/>
    </row>
    <row r="629" spans="14:29" ht="15.75" customHeight="1" x14ac:dyDescent="0.25">
      <c r="N629" s="83"/>
      <c r="AC629" s="83"/>
    </row>
    <row r="630" spans="14:29" ht="15.75" customHeight="1" x14ac:dyDescent="0.25">
      <c r="N630" s="83"/>
      <c r="AC630" s="83"/>
    </row>
    <row r="631" spans="14:29" ht="15.75" customHeight="1" x14ac:dyDescent="0.25">
      <c r="N631" s="83"/>
      <c r="AC631" s="83"/>
    </row>
    <row r="632" spans="14:29" ht="15.75" customHeight="1" x14ac:dyDescent="0.25">
      <c r="N632" s="83"/>
      <c r="AC632" s="83"/>
    </row>
    <row r="633" spans="14:29" ht="15.75" customHeight="1" x14ac:dyDescent="0.25">
      <c r="N633" s="83"/>
      <c r="AC633" s="83"/>
    </row>
    <row r="634" spans="14:29" ht="15.75" customHeight="1" x14ac:dyDescent="0.25">
      <c r="N634" s="83"/>
      <c r="AC634" s="83"/>
    </row>
    <row r="635" spans="14:29" ht="15.75" customHeight="1" x14ac:dyDescent="0.25">
      <c r="N635" s="83"/>
      <c r="AC635" s="83"/>
    </row>
    <row r="636" spans="14:29" ht="15.75" customHeight="1" x14ac:dyDescent="0.25">
      <c r="N636" s="83"/>
      <c r="AC636" s="83"/>
    </row>
    <row r="637" spans="14:29" ht="15.75" customHeight="1" x14ac:dyDescent="0.25">
      <c r="N637" s="83"/>
      <c r="AC637" s="83"/>
    </row>
    <row r="638" spans="14:29" ht="15.75" customHeight="1" x14ac:dyDescent="0.25">
      <c r="N638" s="83"/>
      <c r="AC638" s="83"/>
    </row>
    <row r="639" spans="14:29" ht="15.75" customHeight="1" x14ac:dyDescent="0.25">
      <c r="N639" s="83"/>
      <c r="AC639" s="83"/>
    </row>
    <row r="640" spans="14:29" ht="15.75" customHeight="1" x14ac:dyDescent="0.25">
      <c r="N640" s="83"/>
      <c r="AC640" s="83"/>
    </row>
    <row r="641" spans="14:29" ht="15.75" customHeight="1" x14ac:dyDescent="0.25">
      <c r="N641" s="83"/>
      <c r="AC641" s="83"/>
    </row>
    <row r="642" spans="14:29" ht="15.75" customHeight="1" x14ac:dyDescent="0.25">
      <c r="N642" s="83"/>
      <c r="AC642" s="83"/>
    </row>
    <row r="643" spans="14:29" ht="15.75" customHeight="1" x14ac:dyDescent="0.25">
      <c r="N643" s="83"/>
      <c r="AC643" s="83"/>
    </row>
    <row r="644" spans="14:29" ht="15.75" customHeight="1" x14ac:dyDescent="0.25">
      <c r="N644" s="83"/>
      <c r="AC644" s="83"/>
    </row>
    <row r="645" spans="14:29" ht="15.75" customHeight="1" x14ac:dyDescent="0.25">
      <c r="N645" s="83"/>
      <c r="AC645" s="83"/>
    </row>
    <row r="646" spans="14:29" ht="15.75" customHeight="1" x14ac:dyDescent="0.25">
      <c r="N646" s="83"/>
      <c r="AC646" s="83"/>
    </row>
    <row r="647" spans="14:29" ht="15.75" customHeight="1" x14ac:dyDescent="0.25">
      <c r="N647" s="83"/>
      <c r="AC647" s="83"/>
    </row>
    <row r="648" spans="14:29" ht="15.75" customHeight="1" x14ac:dyDescent="0.25">
      <c r="N648" s="83"/>
      <c r="AC648" s="83"/>
    </row>
    <row r="649" spans="14:29" ht="15.75" customHeight="1" x14ac:dyDescent="0.25">
      <c r="N649" s="83"/>
      <c r="AC649" s="83"/>
    </row>
    <row r="650" spans="14:29" ht="15.75" customHeight="1" x14ac:dyDescent="0.25">
      <c r="N650" s="83"/>
      <c r="AC650" s="83"/>
    </row>
    <row r="651" spans="14:29" ht="15.75" customHeight="1" x14ac:dyDescent="0.25">
      <c r="N651" s="83"/>
      <c r="AC651" s="83"/>
    </row>
    <row r="652" spans="14:29" ht="15.75" customHeight="1" x14ac:dyDescent="0.25">
      <c r="N652" s="83"/>
      <c r="AC652" s="83"/>
    </row>
    <row r="653" spans="14:29" ht="15.75" customHeight="1" x14ac:dyDescent="0.25">
      <c r="N653" s="83"/>
      <c r="AC653" s="83"/>
    </row>
    <row r="654" spans="14:29" ht="15.75" customHeight="1" x14ac:dyDescent="0.25">
      <c r="N654" s="83"/>
      <c r="AC654" s="83"/>
    </row>
    <row r="655" spans="14:29" ht="15.75" customHeight="1" x14ac:dyDescent="0.25">
      <c r="N655" s="83"/>
      <c r="AC655" s="83"/>
    </row>
    <row r="656" spans="14:29" ht="15.75" customHeight="1" x14ac:dyDescent="0.25">
      <c r="N656" s="83"/>
      <c r="AC656" s="83"/>
    </row>
    <row r="657" spans="14:29" ht="15.75" customHeight="1" x14ac:dyDescent="0.25">
      <c r="N657" s="83"/>
      <c r="AC657" s="83"/>
    </row>
    <row r="658" spans="14:29" ht="15.75" customHeight="1" x14ac:dyDescent="0.25">
      <c r="N658" s="83"/>
      <c r="AC658" s="83"/>
    </row>
    <row r="659" spans="14:29" ht="15.75" customHeight="1" x14ac:dyDescent="0.25">
      <c r="N659" s="83"/>
      <c r="AC659" s="83"/>
    </row>
    <row r="660" spans="14:29" ht="15.75" customHeight="1" x14ac:dyDescent="0.25">
      <c r="N660" s="83"/>
      <c r="AC660" s="83"/>
    </row>
    <row r="661" spans="14:29" ht="15.75" customHeight="1" x14ac:dyDescent="0.25">
      <c r="N661" s="83"/>
      <c r="AC661" s="83"/>
    </row>
    <row r="662" spans="14:29" ht="15.75" customHeight="1" x14ac:dyDescent="0.25">
      <c r="N662" s="83"/>
      <c r="AC662" s="83"/>
    </row>
    <row r="663" spans="14:29" ht="15.75" customHeight="1" x14ac:dyDescent="0.25">
      <c r="N663" s="83"/>
      <c r="AC663" s="83"/>
    </row>
    <row r="664" spans="14:29" ht="15.75" customHeight="1" x14ac:dyDescent="0.25">
      <c r="N664" s="83"/>
      <c r="AC664" s="83"/>
    </row>
    <row r="665" spans="14:29" ht="15.75" customHeight="1" x14ac:dyDescent="0.25">
      <c r="N665" s="83"/>
      <c r="AC665" s="83"/>
    </row>
    <row r="666" spans="14:29" ht="15.75" customHeight="1" x14ac:dyDescent="0.25">
      <c r="N666" s="83"/>
      <c r="AC666" s="83"/>
    </row>
    <row r="667" spans="14:29" ht="15.75" customHeight="1" x14ac:dyDescent="0.25">
      <c r="N667" s="83"/>
      <c r="AC667" s="83"/>
    </row>
    <row r="668" spans="14:29" ht="15.75" customHeight="1" x14ac:dyDescent="0.25">
      <c r="N668" s="83"/>
      <c r="AC668" s="83"/>
    </row>
    <row r="669" spans="14:29" ht="15.75" customHeight="1" x14ac:dyDescent="0.25">
      <c r="N669" s="83"/>
      <c r="AC669" s="83"/>
    </row>
    <row r="670" spans="14:29" ht="15.75" customHeight="1" x14ac:dyDescent="0.25">
      <c r="N670" s="83"/>
      <c r="AC670" s="83"/>
    </row>
    <row r="671" spans="14:29" ht="15.75" customHeight="1" x14ac:dyDescent="0.25">
      <c r="N671" s="83"/>
      <c r="AC671" s="83"/>
    </row>
    <row r="672" spans="14:29" ht="15.75" customHeight="1" x14ac:dyDescent="0.25">
      <c r="N672" s="83"/>
      <c r="AC672" s="83"/>
    </row>
    <row r="673" spans="14:29" ht="15.75" customHeight="1" x14ac:dyDescent="0.25">
      <c r="N673" s="83"/>
      <c r="AC673" s="83"/>
    </row>
    <row r="674" spans="14:29" ht="15.75" customHeight="1" x14ac:dyDescent="0.25">
      <c r="N674" s="83"/>
      <c r="AC674" s="83"/>
    </row>
    <row r="675" spans="14:29" ht="15.75" customHeight="1" x14ac:dyDescent="0.25">
      <c r="N675" s="83"/>
      <c r="AC675" s="83"/>
    </row>
    <row r="676" spans="14:29" ht="15.75" customHeight="1" x14ac:dyDescent="0.25">
      <c r="N676" s="83"/>
      <c r="AC676" s="83"/>
    </row>
    <row r="677" spans="14:29" ht="15.75" customHeight="1" x14ac:dyDescent="0.25">
      <c r="N677" s="83"/>
      <c r="AC677" s="83"/>
    </row>
    <row r="678" spans="14:29" ht="15.75" customHeight="1" x14ac:dyDescent="0.25">
      <c r="N678" s="83"/>
      <c r="AC678" s="83"/>
    </row>
    <row r="679" spans="14:29" ht="15.75" customHeight="1" x14ac:dyDescent="0.25">
      <c r="N679" s="83"/>
      <c r="AC679" s="83"/>
    </row>
    <row r="680" spans="14:29" ht="15.75" customHeight="1" x14ac:dyDescent="0.25">
      <c r="N680" s="83"/>
      <c r="AC680" s="83"/>
    </row>
    <row r="681" spans="14:29" ht="15.75" customHeight="1" x14ac:dyDescent="0.25">
      <c r="N681" s="83"/>
      <c r="AC681" s="83"/>
    </row>
    <row r="682" spans="14:29" ht="15.75" customHeight="1" x14ac:dyDescent="0.25">
      <c r="N682" s="83"/>
      <c r="AC682" s="83"/>
    </row>
    <row r="683" spans="14:29" ht="15.75" customHeight="1" x14ac:dyDescent="0.25">
      <c r="N683" s="83"/>
      <c r="AC683" s="83"/>
    </row>
    <row r="684" spans="14:29" ht="15.75" customHeight="1" x14ac:dyDescent="0.25">
      <c r="N684" s="83"/>
      <c r="AC684" s="83"/>
    </row>
    <row r="685" spans="14:29" ht="15.75" customHeight="1" x14ac:dyDescent="0.25">
      <c r="N685" s="83"/>
      <c r="AC685" s="83"/>
    </row>
    <row r="686" spans="14:29" ht="15.75" customHeight="1" x14ac:dyDescent="0.25">
      <c r="N686" s="83"/>
      <c r="AC686" s="83"/>
    </row>
    <row r="687" spans="14:29" ht="15.75" customHeight="1" x14ac:dyDescent="0.25">
      <c r="N687" s="83"/>
      <c r="AC687" s="83"/>
    </row>
    <row r="688" spans="14:29" ht="15.75" customHeight="1" x14ac:dyDescent="0.25">
      <c r="N688" s="83"/>
      <c r="AC688" s="83"/>
    </row>
    <row r="689" spans="14:29" ht="15.75" customHeight="1" x14ac:dyDescent="0.25">
      <c r="N689" s="83"/>
      <c r="AC689" s="83"/>
    </row>
    <row r="690" spans="14:29" ht="15.75" customHeight="1" x14ac:dyDescent="0.25">
      <c r="N690" s="83"/>
      <c r="AC690" s="83"/>
    </row>
    <row r="691" spans="14:29" ht="15.75" customHeight="1" x14ac:dyDescent="0.25">
      <c r="N691" s="83"/>
      <c r="AC691" s="83"/>
    </row>
    <row r="692" spans="14:29" ht="15.75" customHeight="1" x14ac:dyDescent="0.25">
      <c r="N692" s="83"/>
      <c r="AC692" s="83"/>
    </row>
    <row r="693" spans="14:29" ht="15.75" customHeight="1" x14ac:dyDescent="0.25">
      <c r="N693" s="83"/>
      <c r="AC693" s="83"/>
    </row>
    <row r="694" spans="14:29" ht="15.75" customHeight="1" x14ac:dyDescent="0.25">
      <c r="N694" s="83"/>
      <c r="AC694" s="83"/>
    </row>
    <row r="695" spans="14:29" ht="15.75" customHeight="1" x14ac:dyDescent="0.25">
      <c r="N695" s="83"/>
      <c r="AC695" s="83"/>
    </row>
    <row r="696" spans="14:29" ht="15.75" customHeight="1" x14ac:dyDescent="0.25">
      <c r="N696" s="83"/>
      <c r="AC696" s="83"/>
    </row>
    <row r="697" spans="14:29" ht="15.75" customHeight="1" x14ac:dyDescent="0.25">
      <c r="N697" s="83"/>
      <c r="AC697" s="83"/>
    </row>
    <row r="698" spans="14:29" ht="15.75" customHeight="1" x14ac:dyDescent="0.25">
      <c r="N698" s="83"/>
      <c r="AC698" s="83"/>
    </row>
    <row r="699" spans="14:29" ht="15.75" customHeight="1" x14ac:dyDescent="0.25">
      <c r="N699" s="83"/>
      <c r="AC699" s="83"/>
    </row>
    <row r="700" spans="14:29" ht="15.75" customHeight="1" x14ac:dyDescent="0.25">
      <c r="N700" s="83"/>
      <c r="AC700" s="83"/>
    </row>
    <row r="701" spans="14:29" ht="15.75" customHeight="1" x14ac:dyDescent="0.25">
      <c r="N701" s="83"/>
      <c r="AC701" s="83"/>
    </row>
    <row r="702" spans="14:29" ht="15.75" customHeight="1" x14ac:dyDescent="0.25">
      <c r="N702" s="83"/>
      <c r="AC702" s="83"/>
    </row>
    <row r="703" spans="14:29" ht="15.75" customHeight="1" x14ac:dyDescent="0.25">
      <c r="N703" s="83"/>
      <c r="AC703" s="83"/>
    </row>
    <row r="704" spans="14:29" ht="15.75" customHeight="1" x14ac:dyDescent="0.25">
      <c r="N704" s="83"/>
      <c r="AC704" s="83"/>
    </row>
    <row r="705" spans="14:29" ht="15.75" customHeight="1" x14ac:dyDescent="0.25">
      <c r="N705" s="83"/>
      <c r="AC705" s="83"/>
    </row>
    <row r="706" spans="14:29" ht="15.75" customHeight="1" x14ac:dyDescent="0.25">
      <c r="N706" s="83"/>
      <c r="AC706" s="83"/>
    </row>
    <row r="707" spans="14:29" ht="15.75" customHeight="1" x14ac:dyDescent="0.25">
      <c r="N707" s="83"/>
      <c r="AC707" s="83"/>
    </row>
    <row r="708" spans="14:29" ht="15.75" customHeight="1" x14ac:dyDescent="0.25">
      <c r="N708" s="83"/>
      <c r="AC708" s="83"/>
    </row>
    <row r="709" spans="14:29" ht="15.75" customHeight="1" x14ac:dyDescent="0.25">
      <c r="N709" s="83"/>
      <c r="AC709" s="83"/>
    </row>
    <row r="710" spans="14:29" ht="15.75" customHeight="1" x14ac:dyDescent="0.25">
      <c r="N710" s="83"/>
      <c r="AC710" s="83"/>
    </row>
    <row r="711" spans="14:29" ht="15.75" customHeight="1" x14ac:dyDescent="0.25">
      <c r="N711" s="83"/>
      <c r="AC711" s="83"/>
    </row>
    <row r="712" spans="14:29" ht="15.75" customHeight="1" x14ac:dyDescent="0.25">
      <c r="N712" s="83"/>
      <c r="AC712" s="83"/>
    </row>
    <row r="713" spans="14:29" ht="15.75" customHeight="1" x14ac:dyDescent="0.25">
      <c r="N713" s="83"/>
      <c r="AC713" s="83"/>
    </row>
    <row r="714" spans="14:29" ht="15.75" customHeight="1" x14ac:dyDescent="0.25">
      <c r="N714" s="83"/>
      <c r="AC714" s="83"/>
    </row>
    <row r="715" spans="14:29" ht="15.75" customHeight="1" x14ac:dyDescent="0.25">
      <c r="N715" s="83"/>
      <c r="AC715" s="83"/>
    </row>
    <row r="716" spans="14:29" ht="15.75" customHeight="1" x14ac:dyDescent="0.25">
      <c r="N716" s="83"/>
      <c r="AC716" s="83"/>
    </row>
    <row r="717" spans="14:29" ht="15.75" customHeight="1" x14ac:dyDescent="0.25">
      <c r="N717" s="83"/>
      <c r="AC717" s="83"/>
    </row>
    <row r="718" spans="14:29" ht="15.75" customHeight="1" x14ac:dyDescent="0.25">
      <c r="N718" s="83"/>
      <c r="AC718" s="83"/>
    </row>
    <row r="719" spans="14:29" ht="15.75" customHeight="1" x14ac:dyDescent="0.25">
      <c r="N719" s="83"/>
      <c r="AC719" s="83"/>
    </row>
    <row r="720" spans="14:29" ht="15.75" customHeight="1" x14ac:dyDescent="0.25">
      <c r="N720" s="83"/>
      <c r="AC720" s="83"/>
    </row>
    <row r="721" spans="14:29" ht="15.75" customHeight="1" x14ac:dyDescent="0.25">
      <c r="N721" s="83"/>
      <c r="AC721" s="83"/>
    </row>
    <row r="722" spans="14:29" ht="15.75" customHeight="1" x14ac:dyDescent="0.25">
      <c r="N722" s="83"/>
      <c r="AC722" s="83"/>
    </row>
    <row r="723" spans="14:29" ht="15.75" customHeight="1" x14ac:dyDescent="0.25">
      <c r="N723" s="83"/>
      <c r="AC723" s="83"/>
    </row>
    <row r="724" spans="14:29" ht="15.75" customHeight="1" x14ac:dyDescent="0.25">
      <c r="N724" s="83"/>
      <c r="AC724" s="83"/>
    </row>
    <row r="725" spans="14:29" ht="15.75" customHeight="1" x14ac:dyDescent="0.25">
      <c r="N725" s="83"/>
      <c r="AC725" s="83"/>
    </row>
    <row r="726" spans="14:29" ht="15.75" customHeight="1" x14ac:dyDescent="0.25">
      <c r="N726" s="83"/>
      <c r="AC726" s="83"/>
    </row>
    <row r="727" spans="14:29" ht="15.75" customHeight="1" x14ac:dyDescent="0.25">
      <c r="N727" s="83"/>
      <c r="AC727" s="83"/>
    </row>
    <row r="728" spans="14:29" ht="15.75" customHeight="1" x14ac:dyDescent="0.25">
      <c r="N728" s="83"/>
      <c r="AC728" s="83"/>
    </row>
    <row r="729" spans="14:29" ht="15.75" customHeight="1" x14ac:dyDescent="0.25">
      <c r="N729" s="83"/>
      <c r="AC729" s="83"/>
    </row>
    <row r="730" spans="14:29" ht="15.75" customHeight="1" x14ac:dyDescent="0.25">
      <c r="N730" s="83"/>
      <c r="AC730" s="83"/>
    </row>
    <row r="731" spans="14:29" ht="15.75" customHeight="1" x14ac:dyDescent="0.25">
      <c r="N731" s="83"/>
      <c r="AC731" s="83"/>
    </row>
    <row r="732" spans="14:29" ht="15.75" customHeight="1" x14ac:dyDescent="0.25">
      <c r="N732" s="83"/>
      <c r="AC732" s="83"/>
    </row>
    <row r="733" spans="14:29" ht="15.75" customHeight="1" x14ac:dyDescent="0.25">
      <c r="N733" s="83"/>
      <c r="AC733" s="83"/>
    </row>
    <row r="734" spans="14:29" ht="15.75" customHeight="1" x14ac:dyDescent="0.25">
      <c r="N734" s="83"/>
      <c r="AC734" s="83"/>
    </row>
    <row r="735" spans="14:29" ht="15.75" customHeight="1" x14ac:dyDescent="0.25">
      <c r="N735" s="83"/>
      <c r="AC735" s="83"/>
    </row>
    <row r="736" spans="14:29" ht="15.75" customHeight="1" x14ac:dyDescent="0.25">
      <c r="N736" s="83"/>
      <c r="AC736" s="83"/>
    </row>
    <row r="737" spans="14:29" ht="15.75" customHeight="1" x14ac:dyDescent="0.25">
      <c r="N737" s="83"/>
      <c r="AC737" s="83"/>
    </row>
    <row r="738" spans="14:29" ht="15.75" customHeight="1" x14ac:dyDescent="0.25">
      <c r="N738" s="83"/>
      <c r="AC738" s="83"/>
    </row>
    <row r="739" spans="14:29" ht="15.75" customHeight="1" x14ac:dyDescent="0.25">
      <c r="N739" s="83"/>
      <c r="AC739" s="83"/>
    </row>
    <row r="740" spans="14:29" ht="15.75" customHeight="1" x14ac:dyDescent="0.25">
      <c r="N740" s="83"/>
      <c r="AC740" s="83"/>
    </row>
    <row r="741" spans="14:29" ht="15.75" customHeight="1" x14ac:dyDescent="0.25">
      <c r="N741" s="83"/>
      <c r="AC741" s="83"/>
    </row>
    <row r="742" spans="14:29" ht="15.75" customHeight="1" x14ac:dyDescent="0.25">
      <c r="N742" s="83"/>
      <c r="AC742" s="83"/>
    </row>
    <row r="743" spans="14:29" ht="15.75" customHeight="1" x14ac:dyDescent="0.25">
      <c r="N743" s="83"/>
      <c r="AC743" s="83"/>
    </row>
    <row r="744" spans="14:29" ht="15.75" customHeight="1" x14ac:dyDescent="0.25">
      <c r="N744" s="83"/>
      <c r="AC744" s="83"/>
    </row>
    <row r="745" spans="14:29" ht="15.75" customHeight="1" x14ac:dyDescent="0.25">
      <c r="N745" s="83"/>
      <c r="AC745" s="83"/>
    </row>
    <row r="746" spans="14:29" ht="15.75" customHeight="1" x14ac:dyDescent="0.25">
      <c r="N746" s="83"/>
      <c r="AC746" s="83"/>
    </row>
    <row r="747" spans="14:29" ht="15.75" customHeight="1" x14ac:dyDescent="0.25">
      <c r="N747" s="83"/>
      <c r="AC747" s="83"/>
    </row>
    <row r="748" spans="14:29" ht="15.75" customHeight="1" x14ac:dyDescent="0.25">
      <c r="N748" s="83"/>
      <c r="AC748" s="83"/>
    </row>
    <row r="749" spans="14:29" ht="15.75" customHeight="1" x14ac:dyDescent="0.25">
      <c r="N749" s="83"/>
      <c r="AC749" s="83"/>
    </row>
    <row r="750" spans="14:29" ht="15.75" customHeight="1" x14ac:dyDescent="0.25">
      <c r="N750" s="83"/>
      <c r="AC750" s="83"/>
    </row>
    <row r="751" spans="14:29" ht="15.75" customHeight="1" x14ac:dyDescent="0.25">
      <c r="N751" s="83"/>
      <c r="AC751" s="83"/>
    </row>
    <row r="752" spans="14:29" ht="15.75" customHeight="1" x14ac:dyDescent="0.25">
      <c r="N752" s="83"/>
      <c r="AC752" s="83"/>
    </row>
    <row r="753" spans="14:29" ht="15.75" customHeight="1" x14ac:dyDescent="0.25">
      <c r="N753" s="83"/>
      <c r="AC753" s="83"/>
    </row>
    <row r="754" spans="14:29" ht="15.75" customHeight="1" x14ac:dyDescent="0.25">
      <c r="N754" s="83"/>
      <c r="AC754" s="83"/>
    </row>
    <row r="755" spans="14:29" ht="15.75" customHeight="1" x14ac:dyDescent="0.25">
      <c r="N755" s="83"/>
      <c r="AC755" s="83"/>
    </row>
    <row r="756" spans="14:29" ht="15.75" customHeight="1" x14ac:dyDescent="0.25">
      <c r="N756" s="83"/>
      <c r="AC756" s="83"/>
    </row>
    <row r="757" spans="14:29" ht="15.75" customHeight="1" x14ac:dyDescent="0.25">
      <c r="N757" s="83"/>
      <c r="AC757" s="83"/>
    </row>
    <row r="758" spans="14:29" ht="15.75" customHeight="1" x14ac:dyDescent="0.25">
      <c r="N758" s="83"/>
      <c r="AC758" s="83"/>
    </row>
    <row r="759" spans="14:29" ht="15.75" customHeight="1" x14ac:dyDescent="0.25">
      <c r="N759" s="83"/>
      <c r="AC759" s="83"/>
    </row>
    <row r="760" spans="14:29" ht="15.75" customHeight="1" x14ac:dyDescent="0.25">
      <c r="N760" s="83"/>
      <c r="AC760" s="83"/>
    </row>
    <row r="761" spans="14:29" ht="15.75" customHeight="1" x14ac:dyDescent="0.25">
      <c r="N761" s="83"/>
      <c r="AC761" s="83"/>
    </row>
    <row r="762" spans="14:29" ht="15.75" customHeight="1" x14ac:dyDescent="0.25">
      <c r="N762" s="83"/>
      <c r="AC762" s="83"/>
    </row>
    <row r="763" spans="14:29" ht="15.75" customHeight="1" x14ac:dyDescent="0.25">
      <c r="N763" s="83"/>
      <c r="AC763" s="83"/>
    </row>
    <row r="764" spans="14:29" ht="15.75" customHeight="1" x14ac:dyDescent="0.25">
      <c r="N764" s="83"/>
      <c r="AC764" s="83"/>
    </row>
    <row r="765" spans="14:29" ht="15.75" customHeight="1" x14ac:dyDescent="0.25">
      <c r="N765" s="83"/>
      <c r="AC765" s="83"/>
    </row>
    <row r="766" spans="14:29" ht="15.75" customHeight="1" x14ac:dyDescent="0.25">
      <c r="N766" s="83"/>
      <c r="AC766" s="83"/>
    </row>
    <row r="767" spans="14:29" ht="15.75" customHeight="1" x14ac:dyDescent="0.25">
      <c r="N767" s="83"/>
      <c r="AC767" s="83"/>
    </row>
    <row r="768" spans="14:29" ht="15.75" customHeight="1" x14ac:dyDescent="0.25">
      <c r="N768" s="83"/>
      <c r="AC768" s="83"/>
    </row>
    <row r="769" spans="14:29" ht="15.75" customHeight="1" x14ac:dyDescent="0.25">
      <c r="N769" s="83"/>
      <c r="AC769" s="83"/>
    </row>
    <row r="770" spans="14:29" ht="15.75" customHeight="1" x14ac:dyDescent="0.25">
      <c r="N770" s="83"/>
      <c r="AC770" s="83"/>
    </row>
    <row r="771" spans="14:29" ht="15.75" customHeight="1" x14ac:dyDescent="0.25">
      <c r="N771" s="83"/>
      <c r="AC771" s="83"/>
    </row>
    <row r="772" spans="14:29" ht="15.75" customHeight="1" x14ac:dyDescent="0.25">
      <c r="N772" s="83"/>
      <c r="AC772" s="83"/>
    </row>
    <row r="773" spans="14:29" ht="15.75" customHeight="1" x14ac:dyDescent="0.25">
      <c r="N773" s="83"/>
      <c r="AC773" s="83"/>
    </row>
    <row r="774" spans="14:29" ht="15.75" customHeight="1" x14ac:dyDescent="0.25">
      <c r="N774" s="83"/>
      <c r="AC774" s="83"/>
    </row>
    <row r="775" spans="14:29" ht="15.75" customHeight="1" x14ac:dyDescent="0.25">
      <c r="N775" s="83"/>
      <c r="AC775" s="83"/>
    </row>
    <row r="776" spans="14:29" ht="15.75" customHeight="1" x14ac:dyDescent="0.25">
      <c r="N776" s="83"/>
      <c r="AC776" s="83"/>
    </row>
    <row r="777" spans="14:29" ht="15.75" customHeight="1" x14ac:dyDescent="0.25">
      <c r="N777" s="83"/>
      <c r="AC777" s="83"/>
    </row>
    <row r="778" spans="14:29" ht="15.75" customHeight="1" x14ac:dyDescent="0.25">
      <c r="N778" s="83"/>
      <c r="AC778" s="83"/>
    </row>
    <row r="779" spans="14:29" ht="15.75" customHeight="1" x14ac:dyDescent="0.25">
      <c r="N779" s="83"/>
      <c r="AC779" s="83"/>
    </row>
    <row r="780" spans="14:29" ht="15.75" customHeight="1" x14ac:dyDescent="0.25">
      <c r="N780" s="83"/>
      <c r="AC780" s="83"/>
    </row>
    <row r="781" spans="14:29" ht="15.75" customHeight="1" x14ac:dyDescent="0.25">
      <c r="N781" s="83"/>
      <c r="AC781" s="83"/>
    </row>
    <row r="782" spans="14:29" ht="15.75" customHeight="1" x14ac:dyDescent="0.25">
      <c r="N782" s="83"/>
      <c r="AC782" s="83"/>
    </row>
    <row r="783" spans="14:29" ht="15.75" customHeight="1" x14ac:dyDescent="0.25">
      <c r="N783" s="83"/>
      <c r="AC783" s="83"/>
    </row>
    <row r="784" spans="14:29" ht="15.75" customHeight="1" x14ac:dyDescent="0.25">
      <c r="N784" s="83"/>
      <c r="AC784" s="83"/>
    </row>
    <row r="785" spans="14:29" ht="15.75" customHeight="1" x14ac:dyDescent="0.25">
      <c r="N785" s="83"/>
      <c r="AC785" s="83"/>
    </row>
    <row r="786" spans="14:29" ht="15.75" customHeight="1" x14ac:dyDescent="0.25">
      <c r="N786" s="83"/>
      <c r="AC786" s="83"/>
    </row>
    <row r="787" spans="14:29" ht="15.75" customHeight="1" x14ac:dyDescent="0.25">
      <c r="N787" s="83"/>
      <c r="AC787" s="83"/>
    </row>
    <row r="788" spans="14:29" ht="15.75" customHeight="1" x14ac:dyDescent="0.25">
      <c r="N788" s="83"/>
      <c r="AC788" s="83"/>
    </row>
    <row r="789" spans="14:29" ht="15.75" customHeight="1" x14ac:dyDescent="0.25">
      <c r="N789" s="83"/>
      <c r="AC789" s="83"/>
    </row>
    <row r="790" spans="14:29" ht="15.75" customHeight="1" x14ac:dyDescent="0.25">
      <c r="N790" s="83"/>
      <c r="AC790" s="83"/>
    </row>
    <row r="791" spans="14:29" ht="15.75" customHeight="1" x14ac:dyDescent="0.25">
      <c r="N791" s="83"/>
      <c r="AC791" s="83"/>
    </row>
    <row r="792" spans="14:29" ht="15.75" customHeight="1" x14ac:dyDescent="0.25">
      <c r="N792" s="83"/>
      <c r="AC792" s="83"/>
    </row>
    <row r="793" spans="14:29" ht="15.75" customHeight="1" x14ac:dyDescent="0.25">
      <c r="N793" s="83"/>
      <c r="AC793" s="83"/>
    </row>
    <row r="794" spans="14:29" ht="15.75" customHeight="1" x14ac:dyDescent="0.25">
      <c r="N794" s="83"/>
      <c r="AC794" s="83"/>
    </row>
    <row r="795" spans="14:29" ht="15.75" customHeight="1" x14ac:dyDescent="0.25">
      <c r="N795" s="83"/>
      <c r="AC795" s="83"/>
    </row>
    <row r="796" spans="14:29" ht="15.75" customHeight="1" x14ac:dyDescent="0.25">
      <c r="N796" s="83"/>
      <c r="AC796" s="83"/>
    </row>
    <row r="797" spans="14:29" ht="15.75" customHeight="1" x14ac:dyDescent="0.25">
      <c r="N797" s="83"/>
      <c r="AC797" s="83"/>
    </row>
    <row r="798" spans="14:29" ht="15.75" customHeight="1" x14ac:dyDescent="0.25">
      <c r="N798" s="83"/>
      <c r="AC798" s="83"/>
    </row>
    <row r="799" spans="14:29" ht="15.75" customHeight="1" x14ac:dyDescent="0.25">
      <c r="N799" s="83"/>
      <c r="AC799" s="83"/>
    </row>
    <row r="800" spans="14:29" ht="15.75" customHeight="1" x14ac:dyDescent="0.25">
      <c r="N800" s="83"/>
      <c r="AC800" s="83"/>
    </row>
    <row r="801" spans="14:29" ht="15.75" customHeight="1" x14ac:dyDescent="0.25">
      <c r="N801" s="83"/>
      <c r="AC801" s="83"/>
    </row>
    <row r="802" spans="14:29" ht="15.75" customHeight="1" x14ac:dyDescent="0.25">
      <c r="N802" s="83"/>
      <c r="AC802" s="83"/>
    </row>
    <row r="803" spans="14:29" ht="15.75" customHeight="1" x14ac:dyDescent="0.25">
      <c r="N803" s="83"/>
      <c r="AC803" s="83"/>
    </row>
    <row r="804" spans="14:29" ht="15.75" customHeight="1" x14ac:dyDescent="0.25">
      <c r="N804" s="83"/>
      <c r="AC804" s="83"/>
    </row>
    <row r="805" spans="14:29" ht="15.75" customHeight="1" x14ac:dyDescent="0.25">
      <c r="N805" s="83"/>
      <c r="AC805" s="83"/>
    </row>
    <row r="806" spans="14:29" ht="15.75" customHeight="1" x14ac:dyDescent="0.25">
      <c r="N806" s="83"/>
      <c r="AC806" s="83"/>
    </row>
    <row r="807" spans="14:29" ht="15.75" customHeight="1" x14ac:dyDescent="0.25">
      <c r="N807" s="83"/>
      <c r="AC807" s="83"/>
    </row>
    <row r="808" spans="14:29" ht="15.75" customHeight="1" x14ac:dyDescent="0.25">
      <c r="N808" s="83"/>
      <c r="AC808" s="83"/>
    </row>
    <row r="809" spans="14:29" ht="15.75" customHeight="1" x14ac:dyDescent="0.25">
      <c r="N809" s="83"/>
      <c r="AC809" s="83"/>
    </row>
    <row r="810" spans="14:29" ht="15.75" customHeight="1" x14ac:dyDescent="0.25">
      <c r="N810" s="83"/>
      <c r="AC810" s="83"/>
    </row>
    <row r="811" spans="14:29" ht="15.75" customHeight="1" x14ac:dyDescent="0.25">
      <c r="N811" s="83"/>
      <c r="AC811" s="83"/>
    </row>
    <row r="812" spans="14:29" ht="15.75" customHeight="1" x14ac:dyDescent="0.25">
      <c r="N812" s="83"/>
      <c r="AC812" s="83"/>
    </row>
    <row r="813" spans="14:29" ht="15.75" customHeight="1" x14ac:dyDescent="0.25">
      <c r="N813" s="83"/>
      <c r="AC813" s="83"/>
    </row>
    <row r="814" spans="14:29" ht="15.75" customHeight="1" x14ac:dyDescent="0.25">
      <c r="N814" s="83"/>
      <c r="AC814" s="83"/>
    </row>
    <row r="815" spans="14:29" ht="15.75" customHeight="1" x14ac:dyDescent="0.25">
      <c r="N815" s="83"/>
      <c r="AC815" s="83"/>
    </row>
    <row r="816" spans="14:29" ht="15.75" customHeight="1" x14ac:dyDescent="0.25">
      <c r="N816" s="83"/>
      <c r="AC816" s="83"/>
    </row>
    <row r="817" spans="14:29" ht="15.75" customHeight="1" x14ac:dyDescent="0.25">
      <c r="N817" s="83"/>
      <c r="AC817" s="83"/>
    </row>
    <row r="818" spans="14:29" ht="15.75" customHeight="1" x14ac:dyDescent="0.25">
      <c r="N818" s="83"/>
      <c r="AC818" s="83"/>
    </row>
    <row r="819" spans="14:29" ht="15.75" customHeight="1" x14ac:dyDescent="0.25">
      <c r="N819" s="83"/>
      <c r="AC819" s="83"/>
    </row>
    <row r="820" spans="14:29" ht="15.75" customHeight="1" x14ac:dyDescent="0.25">
      <c r="N820" s="83"/>
      <c r="AC820" s="83"/>
    </row>
    <row r="821" spans="14:29" ht="15.75" customHeight="1" x14ac:dyDescent="0.25">
      <c r="N821" s="83"/>
      <c r="AC821" s="83"/>
    </row>
    <row r="822" spans="14:29" ht="15.75" customHeight="1" x14ac:dyDescent="0.25">
      <c r="N822" s="83"/>
      <c r="AC822" s="83"/>
    </row>
    <row r="823" spans="14:29" ht="15.75" customHeight="1" x14ac:dyDescent="0.25">
      <c r="N823" s="83"/>
      <c r="AC823" s="83"/>
    </row>
    <row r="824" spans="14:29" ht="15.75" customHeight="1" x14ac:dyDescent="0.25">
      <c r="N824" s="83"/>
      <c r="AC824" s="83"/>
    </row>
    <row r="825" spans="14:29" ht="15.75" customHeight="1" x14ac:dyDescent="0.25">
      <c r="N825" s="83"/>
      <c r="AC825" s="83"/>
    </row>
    <row r="826" spans="14:29" ht="15.75" customHeight="1" x14ac:dyDescent="0.25">
      <c r="N826" s="83"/>
      <c r="AC826" s="83"/>
    </row>
    <row r="827" spans="14:29" ht="15.75" customHeight="1" x14ac:dyDescent="0.25">
      <c r="N827" s="83"/>
      <c r="AC827" s="83"/>
    </row>
    <row r="828" spans="14:29" ht="15.75" customHeight="1" x14ac:dyDescent="0.25">
      <c r="N828" s="83"/>
      <c r="AC828" s="83"/>
    </row>
    <row r="829" spans="14:29" ht="15.75" customHeight="1" x14ac:dyDescent="0.25">
      <c r="N829" s="83"/>
      <c r="AC829" s="83"/>
    </row>
    <row r="830" spans="14:29" ht="15.75" customHeight="1" x14ac:dyDescent="0.25">
      <c r="N830" s="83"/>
      <c r="AC830" s="83"/>
    </row>
    <row r="831" spans="14:29" ht="15.75" customHeight="1" x14ac:dyDescent="0.25">
      <c r="N831" s="83"/>
      <c r="AC831" s="83"/>
    </row>
    <row r="832" spans="14:29" ht="15.75" customHeight="1" x14ac:dyDescent="0.25">
      <c r="N832" s="83"/>
      <c r="AC832" s="83"/>
    </row>
    <row r="833" spans="14:29" ht="15.75" customHeight="1" x14ac:dyDescent="0.25">
      <c r="N833" s="83"/>
      <c r="AC833" s="83"/>
    </row>
    <row r="834" spans="14:29" ht="15.75" customHeight="1" x14ac:dyDescent="0.25">
      <c r="N834" s="83"/>
      <c r="AC834" s="83"/>
    </row>
    <row r="835" spans="14:29" ht="15.75" customHeight="1" x14ac:dyDescent="0.25">
      <c r="N835" s="83"/>
      <c r="AC835" s="83"/>
    </row>
    <row r="836" spans="14:29" ht="15.75" customHeight="1" x14ac:dyDescent="0.25">
      <c r="N836" s="83"/>
      <c r="AC836" s="83"/>
    </row>
    <row r="837" spans="14:29" ht="15.75" customHeight="1" x14ac:dyDescent="0.25">
      <c r="N837" s="83"/>
      <c r="AC837" s="83"/>
    </row>
    <row r="838" spans="14:29" ht="15.75" customHeight="1" x14ac:dyDescent="0.25">
      <c r="N838" s="83"/>
      <c r="AC838" s="83"/>
    </row>
    <row r="839" spans="14:29" ht="15.75" customHeight="1" x14ac:dyDescent="0.25">
      <c r="N839" s="83"/>
      <c r="AC839" s="83"/>
    </row>
    <row r="840" spans="14:29" ht="15.75" customHeight="1" x14ac:dyDescent="0.25">
      <c r="N840" s="83"/>
      <c r="AC840" s="83"/>
    </row>
    <row r="841" spans="14:29" ht="15.75" customHeight="1" x14ac:dyDescent="0.25">
      <c r="N841" s="83"/>
      <c r="AC841" s="83"/>
    </row>
    <row r="842" spans="14:29" ht="15.75" customHeight="1" x14ac:dyDescent="0.25">
      <c r="N842" s="83"/>
      <c r="AC842" s="83"/>
    </row>
    <row r="843" spans="14:29" ht="15.75" customHeight="1" x14ac:dyDescent="0.25">
      <c r="N843" s="83"/>
      <c r="AC843" s="83"/>
    </row>
    <row r="844" spans="14:29" ht="15.75" customHeight="1" x14ac:dyDescent="0.25">
      <c r="N844" s="83"/>
      <c r="AC844" s="83"/>
    </row>
    <row r="845" spans="14:29" ht="15.75" customHeight="1" x14ac:dyDescent="0.25">
      <c r="N845" s="83"/>
      <c r="AC845" s="83"/>
    </row>
    <row r="846" spans="14:29" ht="15.75" customHeight="1" x14ac:dyDescent="0.25">
      <c r="N846" s="83"/>
      <c r="AC846" s="83"/>
    </row>
    <row r="847" spans="14:29" ht="15.75" customHeight="1" x14ac:dyDescent="0.25">
      <c r="N847" s="83"/>
      <c r="AC847" s="83"/>
    </row>
    <row r="848" spans="14:29" ht="15.75" customHeight="1" x14ac:dyDescent="0.25">
      <c r="N848" s="83"/>
      <c r="AC848" s="83"/>
    </row>
    <row r="849" spans="14:29" ht="15.75" customHeight="1" x14ac:dyDescent="0.25">
      <c r="N849" s="83"/>
      <c r="AC849" s="83"/>
    </row>
    <row r="850" spans="14:29" ht="15.75" customHeight="1" x14ac:dyDescent="0.25">
      <c r="N850" s="83"/>
      <c r="AC850" s="83"/>
    </row>
    <row r="851" spans="14:29" ht="15.75" customHeight="1" x14ac:dyDescent="0.25">
      <c r="N851" s="83"/>
      <c r="AC851" s="83"/>
    </row>
    <row r="852" spans="14:29" ht="15.75" customHeight="1" x14ac:dyDescent="0.25">
      <c r="N852" s="83"/>
      <c r="AC852" s="83"/>
    </row>
    <row r="853" spans="14:29" ht="15.75" customHeight="1" x14ac:dyDescent="0.25">
      <c r="N853" s="83"/>
      <c r="AC853" s="83"/>
    </row>
    <row r="854" spans="14:29" ht="15.75" customHeight="1" x14ac:dyDescent="0.25">
      <c r="N854" s="83"/>
      <c r="AC854" s="83"/>
    </row>
    <row r="855" spans="14:29" ht="15.75" customHeight="1" x14ac:dyDescent="0.25">
      <c r="N855" s="83"/>
      <c r="AC855" s="83"/>
    </row>
    <row r="856" spans="14:29" ht="15.75" customHeight="1" x14ac:dyDescent="0.25">
      <c r="N856" s="83"/>
      <c r="AC856" s="83"/>
    </row>
    <row r="857" spans="14:29" ht="15.75" customHeight="1" x14ac:dyDescent="0.25">
      <c r="N857" s="83"/>
      <c r="AC857" s="83"/>
    </row>
    <row r="858" spans="14:29" ht="15.75" customHeight="1" x14ac:dyDescent="0.25">
      <c r="N858" s="83"/>
      <c r="AC858" s="83"/>
    </row>
    <row r="859" spans="14:29" ht="15.75" customHeight="1" x14ac:dyDescent="0.25">
      <c r="N859" s="83"/>
      <c r="AC859" s="83"/>
    </row>
    <row r="860" spans="14:29" ht="15.75" customHeight="1" x14ac:dyDescent="0.25">
      <c r="N860" s="83"/>
      <c r="AC860" s="83"/>
    </row>
    <row r="861" spans="14:29" ht="15.75" customHeight="1" x14ac:dyDescent="0.25">
      <c r="N861" s="83"/>
      <c r="AC861" s="83"/>
    </row>
    <row r="862" spans="14:29" ht="15.75" customHeight="1" x14ac:dyDescent="0.25">
      <c r="N862" s="83"/>
      <c r="AC862" s="83"/>
    </row>
    <row r="863" spans="14:29" ht="15.75" customHeight="1" x14ac:dyDescent="0.25">
      <c r="N863" s="83"/>
      <c r="AC863" s="83"/>
    </row>
    <row r="864" spans="14:29" ht="15.75" customHeight="1" x14ac:dyDescent="0.25">
      <c r="N864" s="83"/>
      <c r="AC864" s="83"/>
    </row>
    <row r="865" spans="14:29" ht="15.75" customHeight="1" x14ac:dyDescent="0.25">
      <c r="N865" s="83"/>
      <c r="AC865" s="83"/>
    </row>
    <row r="866" spans="14:29" ht="15.75" customHeight="1" x14ac:dyDescent="0.25">
      <c r="N866" s="83"/>
      <c r="AC866" s="83"/>
    </row>
    <row r="867" spans="14:29" ht="15.75" customHeight="1" x14ac:dyDescent="0.25">
      <c r="N867" s="83"/>
      <c r="AC867" s="83"/>
    </row>
    <row r="868" spans="14:29" ht="15.75" customHeight="1" x14ac:dyDescent="0.25">
      <c r="N868" s="83"/>
      <c r="AC868" s="83"/>
    </row>
    <row r="869" spans="14:29" ht="15.75" customHeight="1" x14ac:dyDescent="0.25">
      <c r="N869" s="83"/>
      <c r="AC869" s="83"/>
    </row>
    <row r="870" spans="14:29" ht="15.75" customHeight="1" x14ac:dyDescent="0.25">
      <c r="N870" s="83"/>
      <c r="AC870" s="83"/>
    </row>
    <row r="871" spans="14:29" ht="15.75" customHeight="1" x14ac:dyDescent="0.25">
      <c r="N871" s="83"/>
      <c r="AC871" s="83"/>
    </row>
    <row r="872" spans="14:29" ht="15.75" customHeight="1" x14ac:dyDescent="0.25">
      <c r="N872" s="83"/>
      <c r="AC872" s="83"/>
    </row>
    <row r="873" spans="14:29" ht="15.75" customHeight="1" x14ac:dyDescent="0.25">
      <c r="N873" s="83"/>
      <c r="AC873" s="83"/>
    </row>
    <row r="874" spans="14:29" ht="15.75" customHeight="1" x14ac:dyDescent="0.25">
      <c r="N874" s="83"/>
      <c r="AC874" s="83"/>
    </row>
    <row r="875" spans="14:29" ht="15.75" customHeight="1" x14ac:dyDescent="0.25">
      <c r="N875" s="83"/>
      <c r="AC875" s="83"/>
    </row>
    <row r="876" spans="14:29" ht="15.75" customHeight="1" x14ac:dyDescent="0.25">
      <c r="N876" s="83"/>
      <c r="AC876" s="83"/>
    </row>
    <row r="877" spans="14:29" ht="15.75" customHeight="1" x14ac:dyDescent="0.25">
      <c r="N877" s="83"/>
      <c r="AC877" s="83"/>
    </row>
    <row r="878" spans="14:29" ht="15.75" customHeight="1" x14ac:dyDescent="0.25">
      <c r="N878" s="83"/>
      <c r="AC878" s="83"/>
    </row>
    <row r="879" spans="14:29" ht="15.75" customHeight="1" x14ac:dyDescent="0.25">
      <c r="N879" s="83"/>
      <c r="AC879" s="83"/>
    </row>
    <row r="880" spans="14:29" ht="15.75" customHeight="1" x14ac:dyDescent="0.25">
      <c r="N880" s="83"/>
      <c r="AC880" s="83"/>
    </row>
    <row r="881" spans="14:29" ht="15.75" customHeight="1" x14ac:dyDescent="0.25">
      <c r="N881" s="83"/>
      <c r="AC881" s="83"/>
    </row>
    <row r="882" spans="14:29" ht="15.75" customHeight="1" x14ac:dyDescent="0.25">
      <c r="N882" s="83"/>
      <c r="AC882" s="83"/>
    </row>
    <row r="883" spans="14:29" ht="15.75" customHeight="1" x14ac:dyDescent="0.25">
      <c r="N883" s="83"/>
      <c r="AC883" s="83"/>
    </row>
    <row r="884" spans="14:29" ht="15.75" customHeight="1" x14ac:dyDescent="0.25">
      <c r="N884" s="83"/>
      <c r="AC884" s="83"/>
    </row>
    <row r="885" spans="14:29" ht="15.75" customHeight="1" x14ac:dyDescent="0.25">
      <c r="N885" s="83"/>
      <c r="AC885" s="83"/>
    </row>
    <row r="886" spans="14:29" ht="15.75" customHeight="1" x14ac:dyDescent="0.25">
      <c r="N886" s="83"/>
      <c r="AC886" s="83"/>
    </row>
    <row r="887" spans="14:29" ht="15.75" customHeight="1" x14ac:dyDescent="0.25">
      <c r="N887" s="83"/>
      <c r="AC887" s="83"/>
    </row>
    <row r="888" spans="14:29" ht="15.75" customHeight="1" x14ac:dyDescent="0.25">
      <c r="N888" s="83"/>
      <c r="AC888" s="83"/>
    </row>
    <row r="889" spans="14:29" ht="15.75" customHeight="1" x14ac:dyDescent="0.25">
      <c r="N889" s="83"/>
      <c r="AC889" s="83"/>
    </row>
    <row r="890" spans="14:29" ht="15.75" customHeight="1" x14ac:dyDescent="0.25">
      <c r="N890" s="83"/>
      <c r="AC890" s="83"/>
    </row>
    <row r="891" spans="14:29" ht="15.75" customHeight="1" x14ac:dyDescent="0.25">
      <c r="N891" s="83"/>
      <c r="AC891" s="83"/>
    </row>
    <row r="892" spans="14:29" ht="15.75" customHeight="1" x14ac:dyDescent="0.25">
      <c r="N892" s="83"/>
      <c r="AC892" s="83"/>
    </row>
    <row r="893" spans="14:29" ht="15.75" customHeight="1" x14ac:dyDescent="0.25">
      <c r="N893" s="83"/>
      <c r="AC893" s="83"/>
    </row>
    <row r="894" spans="14:29" ht="15.75" customHeight="1" x14ac:dyDescent="0.25">
      <c r="N894" s="83"/>
      <c r="AC894" s="83"/>
    </row>
    <row r="895" spans="14:29" ht="15.75" customHeight="1" x14ac:dyDescent="0.25">
      <c r="N895" s="83"/>
      <c r="AC895" s="83"/>
    </row>
    <row r="896" spans="14:29" ht="15.75" customHeight="1" x14ac:dyDescent="0.25">
      <c r="N896" s="83"/>
      <c r="AC896" s="83"/>
    </row>
    <row r="897" spans="14:29" ht="15.75" customHeight="1" x14ac:dyDescent="0.25">
      <c r="N897" s="83"/>
      <c r="AC897" s="83"/>
    </row>
    <row r="898" spans="14:29" ht="15.75" customHeight="1" x14ac:dyDescent="0.25">
      <c r="N898" s="83"/>
      <c r="AC898" s="83"/>
    </row>
    <row r="899" spans="14:29" ht="15.75" customHeight="1" x14ac:dyDescent="0.25">
      <c r="N899" s="83"/>
      <c r="AC899" s="83"/>
    </row>
    <row r="900" spans="14:29" ht="15.75" customHeight="1" x14ac:dyDescent="0.25">
      <c r="N900" s="83"/>
      <c r="AC900" s="83"/>
    </row>
    <row r="901" spans="14:29" ht="15.75" customHeight="1" x14ac:dyDescent="0.25">
      <c r="N901" s="83"/>
      <c r="AC901" s="83"/>
    </row>
    <row r="902" spans="14:29" ht="15.75" customHeight="1" x14ac:dyDescent="0.25">
      <c r="N902" s="83"/>
      <c r="AC902" s="83"/>
    </row>
    <row r="903" spans="14:29" ht="15.75" customHeight="1" x14ac:dyDescent="0.25">
      <c r="N903" s="83"/>
      <c r="AC903" s="83"/>
    </row>
    <row r="904" spans="14:29" ht="15.75" customHeight="1" x14ac:dyDescent="0.25">
      <c r="N904" s="83"/>
      <c r="AC904" s="83"/>
    </row>
    <row r="905" spans="14:29" ht="15.75" customHeight="1" x14ac:dyDescent="0.25">
      <c r="N905" s="83"/>
      <c r="AC905" s="83"/>
    </row>
    <row r="906" spans="14:29" ht="15.75" customHeight="1" x14ac:dyDescent="0.25">
      <c r="N906" s="83"/>
      <c r="AC906" s="83"/>
    </row>
    <row r="907" spans="14:29" ht="15.75" customHeight="1" x14ac:dyDescent="0.25">
      <c r="N907" s="83"/>
      <c r="AC907" s="83"/>
    </row>
    <row r="908" spans="14:29" ht="15.75" customHeight="1" x14ac:dyDescent="0.25">
      <c r="N908" s="83"/>
      <c r="AC908" s="83"/>
    </row>
    <row r="909" spans="14:29" ht="15.75" customHeight="1" x14ac:dyDescent="0.25">
      <c r="N909" s="83"/>
      <c r="AC909" s="83"/>
    </row>
    <row r="910" spans="14:29" ht="15.75" customHeight="1" x14ac:dyDescent="0.25">
      <c r="N910" s="83"/>
      <c r="AC910" s="83"/>
    </row>
    <row r="911" spans="14:29" ht="15.75" customHeight="1" x14ac:dyDescent="0.25">
      <c r="N911" s="83"/>
      <c r="AC911" s="83"/>
    </row>
    <row r="912" spans="14:29" ht="15.75" customHeight="1" x14ac:dyDescent="0.25">
      <c r="N912" s="83"/>
      <c r="AC912" s="83"/>
    </row>
    <row r="913" spans="14:29" ht="15.75" customHeight="1" x14ac:dyDescent="0.25">
      <c r="N913" s="83"/>
      <c r="AC913" s="83"/>
    </row>
    <row r="914" spans="14:29" ht="15.75" customHeight="1" x14ac:dyDescent="0.25">
      <c r="N914" s="83"/>
      <c r="AC914" s="83"/>
    </row>
    <row r="915" spans="14:29" ht="15.75" customHeight="1" x14ac:dyDescent="0.25">
      <c r="N915" s="83"/>
      <c r="AC915" s="83"/>
    </row>
    <row r="916" spans="14:29" ht="15.75" customHeight="1" x14ac:dyDescent="0.25">
      <c r="N916" s="83"/>
      <c r="AC916" s="83"/>
    </row>
    <row r="917" spans="14:29" ht="15.75" customHeight="1" x14ac:dyDescent="0.25">
      <c r="N917" s="83"/>
      <c r="AC917" s="83"/>
    </row>
    <row r="918" spans="14:29" ht="15.75" customHeight="1" x14ac:dyDescent="0.25">
      <c r="N918" s="83"/>
      <c r="AC918" s="83"/>
    </row>
    <row r="919" spans="14:29" ht="15.75" customHeight="1" x14ac:dyDescent="0.25">
      <c r="N919" s="83"/>
      <c r="AC919" s="83"/>
    </row>
    <row r="920" spans="14:29" ht="15.75" customHeight="1" x14ac:dyDescent="0.25">
      <c r="N920" s="83"/>
      <c r="AC920" s="83"/>
    </row>
    <row r="921" spans="14:29" ht="15.75" customHeight="1" x14ac:dyDescent="0.25">
      <c r="N921" s="83"/>
      <c r="AC921" s="83"/>
    </row>
    <row r="922" spans="14:29" ht="15.75" customHeight="1" x14ac:dyDescent="0.25">
      <c r="N922" s="83"/>
      <c r="AC922" s="83"/>
    </row>
    <row r="923" spans="14:29" ht="15.75" customHeight="1" x14ac:dyDescent="0.25">
      <c r="N923" s="83"/>
      <c r="AC923" s="83"/>
    </row>
    <row r="924" spans="14:29" ht="15.75" customHeight="1" x14ac:dyDescent="0.25">
      <c r="N924" s="83"/>
      <c r="AC924" s="83"/>
    </row>
    <row r="925" spans="14:29" ht="15.75" customHeight="1" x14ac:dyDescent="0.25">
      <c r="N925" s="83"/>
      <c r="AC925" s="83"/>
    </row>
    <row r="926" spans="14:29" ht="15.75" customHeight="1" x14ac:dyDescent="0.25">
      <c r="N926" s="83"/>
      <c r="AC926" s="83"/>
    </row>
    <row r="927" spans="14:29" ht="15.75" customHeight="1" x14ac:dyDescent="0.25">
      <c r="N927" s="83"/>
      <c r="AC927" s="83"/>
    </row>
    <row r="928" spans="14:29" ht="15.75" customHeight="1" x14ac:dyDescent="0.25">
      <c r="N928" s="83"/>
      <c r="AC928" s="83"/>
    </row>
    <row r="929" spans="14:29" ht="15.75" customHeight="1" x14ac:dyDescent="0.25">
      <c r="N929" s="83"/>
      <c r="AC929" s="83"/>
    </row>
    <row r="930" spans="14:29" ht="15.75" customHeight="1" x14ac:dyDescent="0.25">
      <c r="N930" s="83"/>
      <c r="AC930" s="83"/>
    </row>
    <row r="931" spans="14:29" ht="15.75" customHeight="1" x14ac:dyDescent="0.25">
      <c r="N931" s="83"/>
      <c r="AC931" s="83"/>
    </row>
    <row r="932" spans="14:29" ht="15.75" customHeight="1" x14ac:dyDescent="0.25">
      <c r="N932" s="83"/>
      <c r="AC932" s="83"/>
    </row>
    <row r="933" spans="14:29" ht="15.75" customHeight="1" x14ac:dyDescent="0.25">
      <c r="N933" s="83"/>
      <c r="AC933" s="83"/>
    </row>
    <row r="934" spans="14:29" ht="15.75" customHeight="1" x14ac:dyDescent="0.25">
      <c r="N934" s="83"/>
      <c r="AC934" s="83"/>
    </row>
    <row r="935" spans="14:29" ht="15.75" customHeight="1" x14ac:dyDescent="0.25">
      <c r="N935" s="83"/>
      <c r="AC935" s="83"/>
    </row>
    <row r="936" spans="14:29" ht="15.75" customHeight="1" x14ac:dyDescent="0.25">
      <c r="N936" s="83"/>
      <c r="AC936" s="83"/>
    </row>
    <row r="937" spans="14:29" ht="15.75" customHeight="1" x14ac:dyDescent="0.25">
      <c r="N937" s="83"/>
      <c r="AC937" s="83"/>
    </row>
    <row r="938" spans="14:29" ht="15.75" customHeight="1" x14ac:dyDescent="0.25">
      <c r="N938" s="83"/>
      <c r="AC938" s="83"/>
    </row>
    <row r="939" spans="14:29" ht="15.75" customHeight="1" x14ac:dyDescent="0.25">
      <c r="N939" s="83"/>
      <c r="AC939" s="83"/>
    </row>
    <row r="940" spans="14:29" ht="15.75" customHeight="1" x14ac:dyDescent="0.25">
      <c r="N940" s="83"/>
      <c r="AC940" s="83"/>
    </row>
    <row r="941" spans="14:29" ht="15.75" customHeight="1" x14ac:dyDescent="0.25">
      <c r="N941" s="83"/>
      <c r="AC941" s="83"/>
    </row>
    <row r="942" spans="14:29" ht="15.75" customHeight="1" x14ac:dyDescent="0.25">
      <c r="N942" s="83"/>
      <c r="AC942" s="83"/>
    </row>
    <row r="943" spans="14:29" ht="15.75" customHeight="1" x14ac:dyDescent="0.25">
      <c r="N943" s="83"/>
      <c r="AC943" s="83"/>
    </row>
    <row r="944" spans="14:29" ht="15.75" customHeight="1" x14ac:dyDescent="0.25">
      <c r="N944" s="83"/>
      <c r="AC944" s="83"/>
    </row>
    <row r="945" spans="14:29" ht="15.75" customHeight="1" x14ac:dyDescent="0.25">
      <c r="N945" s="83"/>
      <c r="AC945" s="83"/>
    </row>
    <row r="946" spans="14:29" ht="15.75" customHeight="1" x14ac:dyDescent="0.25">
      <c r="N946" s="83"/>
      <c r="AC946" s="83"/>
    </row>
    <row r="947" spans="14:29" ht="15.75" customHeight="1" x14ac:dyDescent="0.25">
      <c r="N947" s="83"/>
      <c r="AC947" s="83"/>
    </row>
    <row r="948" spans="14:29" ht="15.75" customHeight="1" x14ac:dyDescent="0.25">
      <c r="N948" s="83"/>
      <c r="AC948" s="83"/>
    </row>
    <row r="949" spans="14:29" ht="15.75" customHeight="1" x14ac:dyDescent="0.25">
      <c r="N949" s="83"/>
      <c r="AC949" s="83"/>
    </row>
    <row r="950" spans="14:29" ht="15.75" customHeight="1" x14ac:dyDescent="0.25">
      <c r="N950" s="83"/>
      <c r="AC950" s="83"/>
    </row>
    <row r="951" spans="14:29" ht="15.75" customHeight="1" x14ac:dyDescent="0.25">
      <c r="N951" s="83"/>
      <c r="AC951" s="83"/>
    </row>
    <row r="952" spans="14:29" ht="15.75" customHeight="1" x14ac:dyDescent="0.25">
      <c r="N952" s="83"/>
      <c r="AC952" s="83"/>
    </row>
    <row r="953" spans="14:29" ht="15.75" customHeight="1" x14ac:dyDescent="0.25">
      <c r="N953" s="83"/>
      <c r="AC953" s="83"/>
    </row>
    <row r="954" spans="14:29" ht="15.75" customHeight="1" x14ac:dyDescent="0.25">
      <c r="N954" s="83"/>
      <c r="AC954" s="83"/>
    </row>
    <row r="955" spans="14:29" ht="15.75" customHeight="1" x14ac:dyDescent="0.25">
      <c r="N955" s="83"/>
      <c r="AC955" s="83"/>
    </row>
    <row r="956" spans="14:29" ht="15.75" customHeight="1" x14ac:dyDescent="0.25">
      <c r="N956" s="83"/>
      <c r="AC956" s="83"/>
    </row>
    <row r="957" spans="14:29" ht="15.75" customHeight="1" x14ac:dyDescent="0.25">
      <c r="N957" s="83"/>
      <c r="AC957" s="83"/>
    </row>
    <row r="958" spans="14:29" ht="15.75" customHeight="1" x14ac:dyDescent="0.25">
      <c r="N958" s="83"/>
      <c r="AC958" s="83"/>
    </row>
    <row r="959" spans="14:29" ht="15.75" customHeight="1" x14ac:dyDescent="0.25">
      <c r="N959" s="83"/>
      <c r="AC959" s="83"/>
    </row>
    <row r="960" spans="14:29" ht="15.75" customHeight="1" x14ac:dyDescent="0.25">
      <c r="N960" s="83"/>
      <c r="AC960" s="83"/>
    </row>
    <row r="961" spans="14:29" ht="15.75" customHeight="1" x14ac:dyDescent="0.25">
      <c r="N961" s="83"/>
      <c r="AC961" s="83"/>
    </row>
    <row r="962" spans="14:29" ht="15.75" customHeight="1" x14ac:dyDescent="0.25">
      <c r="N962" s="83"/>
      <c r="AC962" s="83"/>
    </row>
    <row r="963" spans="14:29" ht="15.75" customHeight="1" x14ac:dyDescent="0.25">
      <c r="N963" s="83"/>
      <c r="AC963" s="83"/>
    </row>
    <row r="964" spans="14:29" ht="15.75" customHeight="1" x14ac:dyDescent="0.25">
      <c r="N964" s="83"/>
      <c r="AC964" s="83"/>
    </row>
    <row r="965" spans="14:29" ht="15.75" customHeight="1" x14ac:dyDescent="0.25">
      <c r="N965" s="83"/>
      <c r="AC965" s="83"/>
    </row>
    <row r="966" spans="14:29" ht="15.75" customHeight="1" x14ac:dyDescent="0.25">
      <c r="N966" s="83"/>
      <c r="AC966" s="83"/>
    </row>
    <row r="967" spans="14:29" ht="15.75" customHeight="1" x14ac:dyDescent="0.25">
      <c r="N967" s="83"/>
      <c r="AC967" s="83"/>
    </row>
    <row r="968" spans="14:29" ht="15.75" customHeight="1" x14ac:dyDescent="0.25">
      <c r="N968" s="83"/>
      <c r="AC968" s="83"/>
    </row>
    <row r="969" spans="14:29" ht="15.75" customHeight="1" x14ac:dyDescent="0.25">
      <c r="N969" s="83"/>
      <c r="AC969" s="83"/>
    </row>
    <row r="970" spans="14:29" ht="15.75" customHeight="1" x14ac:dyDescent="0.25">
      <c r="N970" s="83"/>
      <c r="AC970" s="83"/>
    </row>
    <row r="971" spans="14:29" ht="15.75" customHeight="1" x14ac:dyDescent="0.25">
      <c r="N971" s="83"/>
      <c r="AC971" s="83"/>
    </row>
    <row r="972" spans="14:29" ht="15.75" customHeight="1" x14ac:dyDescent="0.25">
      <c r="N972" s="83"/>
      <c r="AC972" s="83"/>
    </row>
    <row r="973" spans="14:29" ht="15.75" customHeight="1" x14ac:dyDescent="0.25">
      <c r="N973" s="83"/>
      <c r="AC973" s="83"/>
    </row>
    <row r="974" spans="14:29" ht="15.75" customHeight="1" x14ac:dyDescent="0.25">
      <c r="N974" s="83"/>
      <c r="AC974" s="83"/>
    </row>
    <row r="975" spans="14:29" ht="15.75" customHeight="1" x14ac:dyDescent="0.25">
      <c r="N975" s="83"/>
      <c r="AC975" s="83"/>
    </row>
    <row r="976" spans="14:29" ht="15.75" customHeight="1" x14ac:dyDescent="0.25">
      <c r="N976" s="83"/>
      <c r="AC976" s="83"/>
    </row>
    <row r="977" spans="14:29" ht="15.75" customHeight="1" x14ac:dyDescent="0.25">
      <c r="N977" s="83"/>
      <c r="AC977" s="83"/>
    </row>
    <row r="978" spans="14:29" ht="15.75" customHeight="1" x14ac:dyDescent="0.25">
      <c r="N978" s="83"/>
      <c r="AC978" s="83"/>
    </row>
    <row r="979" spans="14:29" ht="15.75" customHeight="1" x14ac:dyDescent="0.25">
      <c r="N979" s="83"/>
      <c r="AC979" s="83"/>
    </row>
    <row r="980" spans="14:29" ht="15.75" customHeight="1" x14ac:dyDescent="0.25">
      <c r="N980" s="83"/>
      <c r="AC980" s="83"/>
    </row>
    <row r="981" spans="14:29" ht="15.75" customHeight="1" x14ac:dyDescent="0.25">
      <c r="N981" s="83"/>
      <c r="AC981" s="83"/>
    </row>
    <row r="982" spans="14:29" ht="15.75" customHeight="1" x14ac:dyDescent="0.25">
      <c r="N982" s="83"/>
      <c r="AC982" s="83"/>
    </row>
    <row r="983" spans="14:29" ht="15.75" customHeight="1" x14ac:dyDescent="0.25">
      <c r="N983" s="83"/>
      <c r="AC983" s="83"/>
    </row>
    <row r="984" spans="14:29" ht="15.75" customHeight="1" x14ac:dyDescent="0.25">
      <c r="N984" s="83"/>
      <c r="AC984" s="83"/>
    </row>
    <row r="985" spans="14:29" ht="15.75" customHeight="1" x14ac:dyDescent="0.25">
      <c r="N985" s="83"/>
      <c r="AC985" s="83"/>
    </row>
    <row r="986" spans="14:29" ht="15.75" customHeight="1" x14ac:dyDescent="0.25">
      <c r="N986" s="83"/>
      <c r="AC986" s="83"/>
    </row>
    <row r="987" spans="14:29" ht="15.75" customHeight="1" x14ac:dyDescent="0.25">
      <c r="N987" s="83"/>
      <c r="AC987" s="83"/>
    </row>
    <row r="988" spans="14:29" ht="15.75" customHeight="1" x14ac:dyDescent="0.25">
      <c r="N988" s="83"/>
      <c r="AC988" s="83"/>
    </row>
    <row r="989" spans="14:29" ht="15.75" customHeight="1" x14ac:dyDescent="0.25">
      <c r="N989" s="83"/>
      <c r="AC989" s="83"/>
    </row>
    <row r="990" spans="14:29" ht="15.75" customHeight="1" x14ac:dyDescent="0.25">
      <c r="N990" s="83"/>
      <c r="AC990" s="83"/>
    </row>
    <row r="991" spans="14:29" ht="15.75" customHeight="1" x14ac:dyDescent="0.25">
      <c r="N991" s="83"/>
      <c r="AC991" s="83"/>
    </row>
    <row r="992" spans="14:29" ht="15.75" customHeight="1" x14ac:dyDescent="0.25">
      <c r="N992" s="83"/>
      <c r="AC992" s="83"/>
    </row>
    <row r="993" spans="14:29" ht="15.75" customHeight="1" x14ac:dyDescent="0.25">
      <c r="N993" s="83"/>
      <c r="AC993" s="83"/>
    </row>
    <row r="994" spans="14:29" ht="15.75" customHeight="1" x14ac:dyDescent="0.25">
      <c r="N994" s="83"/>
      <c r="AC994" s="83"/>
    </row>
    <row r="995" spans="14:29" ht="15.75" customHeight="1" x14ac:dyDescent="0.25">
      <c r="N995" s="83"/>
      <c r="AC995" s="83"/>
    </row>
    <row r="996" spans="14:29" ht="15.75" customHeight="1" x14ac:dyDescent="0.25">
      <c r="N996" s="83"/>
      <c r="AC996" s="83"/>
    </row>
    <row r="997" spans="14:29" ht="15.75" customHeight="1" x14ac:dyDescent="0.25">
      <c r="N997" s="83"/>
      <c r="AC997" s="83"/>
    </row>
    <row r="998" spans="14:29" ht="15.75" customHeight="1" x14ac:dyDescent="0.25">
      <c r="N998" s="83"/>
      <c r="AC998" s="83"/>
    </row>
    <row r="999" spans="14:29" ht="15.75" customHeight="1" x14ac:dyDescent="0.25">
      <c r="N999" s="83"/>
      <c r="AC999" s="83"/>
    </row>
    <row r="1000" spans="14:29" ht="15.75" customHeight="1" x14ac:dyDescent="0.25">
      <c r="N1000" s="83"/>
      <c r="AC1000" s="83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1000"/>
  <sheetViews>
    <sheetView workbookViewId="0"/>
  </sheetViews>
  <sheetFormatPr baseColWidth="10" defaultColWidth="14.42578125" defaultRowHeight="15" customHeight="1" x14ac:dyDescent="0.25"/>
  <cols>
    <col min="1" max="12" width="10.7109375" customWidth="1"/>
    <col min="13" max="13" width="4.28515625" customWidth="1"/>
    <col min="14" max="25" width="10.7109375" customWidth="1"/>
    <col min="26" max="26" width="4" customWidth="1"/>
    <col min="27" max="38" width="10.7109375" customWidth="1"/>
  </cols>
  <sheetData>
    <row r="1" spans="1:38" x14ac:dyDescent="0.25">
      <c r="B1" s="63"/>
      <c r="M1" s="83"/>
      <c r="N1" s="2" t="s">
        <v>67</v>
      </c>
      <c r="O1" s="63"/>
      <c r="Z1" s="83"/>
      <c r="AB1" s="63"/>
    </row>
    <row r="2" spans="1:38" x14ac:dyDescent="0.25">
      <c r="B2" s="63">
        <v>0.36805555555555558</v>
      </c>
      <c r="C2" s="63">
        <v>0.3888888888888889</v>
      </c>
      <c r="D2" s="63">
        <v>0.40972222222222227</v>
      </c>
      <c r="E2" s="63">
        <v>0.43055555555555558</v>
      </c>
      <c r="F2" s="63">
        <v>0.4513888888888889</v>
      </c>
      <c r="G2" s="63">
        <v>0.49305555555555558</v>
      </c>
      <c r="H2" s="63">
        <v>0.53472222222222221</v>
      </c>
      <c r="I2" s="63">
        <v>0.57638888888888895</v>
      </c>
      <c r="J2" s="63">
        <v>0.61805555555555558</v>
      </c>
      <c r="L2" s="63"/>
      <c r="M2" s="83"/>
      <c r="O2" s="63">
        <v>0.36805555555555558</v>
      </c>
      <c r="P2" s="63">
        <v>0.3888888888888889</v>
      </c>
      <c r="Q2" s="63">
        <v>0.40972222222222227</v>
      </c>
      <c r="R2" s="63">
        <v>0.43055555555555558</v>
      </c>
      <c r="S2" s="63">
        <v>0.4513888888888889</v>
      </c>
      <c r="T2" s="63">
        <v>0.49305555555555558</v>
      </c>
      <c r="U2" s="63">
        <v>0.53472222222222221</v>
      </c>
      <c r="V2" s="63">
        <v>0.57638888888888895</v>
      </c>
      <c r="W2" s="63">
        <v>0.61805555555555558</v>
      </c>
      <c r="Y2" s="63"/>
      <c r="Z2" s="83"/>
      <c r="AB2" s="63">
        <v>0.36805555555555558</v>
      </c>
      <c r="AC2" s="63">
        <v>0.3888888888888889</v>
      </c>
      <c r="AD2" s="63">
        <v>0.40972222222222227</v>
      </c>
      <c r="AE2" s="63">
        <v>0.43055555555555558</v>
      </c>
      <c r="AF2" s="63">
        <v>0.4513888888888889</v>
      </c>
      <c r="AG2" s="63">
        <v>0.49305555555555558</v>
      </c>
      <c r="AH2" s="63">
        <v>0.53472222222222221</v>
      </c>
      <c r="AI2" s="63">
        <v>0.57638888888888895</v>
      </c>
      <c r="AJ2" s="63">
        <v>0.61805555555555558</v>
      </c>
      <c r="AL2" s="63"/>
    </row>
    <row r="3" spans="1:38" x14ac:dyDescent="0.25">
      <c r="B3" s="2">
        <v>0</v>
      </c>
      <c r="C3" s="2">
        <v>0.5</v>
      </c>
      <c r="D3" s="2">
        <v>1</v>
      </c>
      <c r="E3" s="2">
        <v>1.5</v>
      </c>
      <c r="F3" s="2">
        <v>2</v>
      </c>
      <c r="G3" s="2">
        <v>3</v>
      </c>
      <c r="H3" s="2">
        <v>4</v>
      </c>
      <c r="I3" s="2">
        <v>5</v>
      </c>
      <c r="J3" s="2">
        <v>6</v>
      </c>
      <c r="M3" s="83"/>
      <c r="O3" s="2">
        <v>0</v>
      </c>
      <c r="P3" s="2">
        <v>0.5</v>
      </c>
      <c r="Q3" s="2">
        <v>1</v>
      </c>
      <c r="R3" s="2">
        <v>1.5</v>
      </c>
      <c r="S3" s="2">
        <v>2</v>
      </c>
      <c r="T3" s="2">
        <v>3</v>
      </c>
      <c r="U3" s="2">
        <v>4</v>
      </c>
      <c r="V3" s="2">
        <v>5</v>
      </c>
      <c r="W3" s="2">
        <v>6</v>
      </c>
      <c r="Z3" s="83"/>
      <c r="AB3" s="2">
        <v>0</v>
      </c>
      <c r="AC3" s="2">
        <v>0.5</v>
      </c>
      <c r="AD3" s="2">
        <v>1</v>
      </c>
      <c r="AE3" s="2">
        <v>1.5</v>
      </c>
      <c r="AF3" s="2">
        <v>2</v>
      </c>
      <c r="AG3" s="2">
        <v>3</v>
      </c>
      <c r="AH3" s="2">
        <v>4</v>
      </c>
      <c r="AI3" s="2">
        <v>5</v>
      </c>
      <c r="AJ3" s="2">
        <v>6</v>
      </c>
    </row>
    <row r="4" spans="1:38" x14ac:dyDescent="0.25">
      <c r="M4" s="83"/>
      <c r="Z4" s="83"/>
    </row>
    <row r="5" spans="1:38" x14ac:dyDescent="0.25">
      <c r="A5" s="2" t="s">
        <v>106</v>
      </c>
      <c r="B5" s="2" t="s">
        <v>105</v>
      </c>
      <c r="C5" s="2" t="s">
        <v>105</v>
      </c>
      <c r="D5" s="2" t="s">
        <v>105</v>
      </c>
      <c r="E5" s="2" t="s">
        <v>105</v>
      </c>
      <c r="F5" s="2" t="s">
        <v>105</v>
      </c>
      <c r="G5" s="2" t="s">
        <v>105</v>
      </c>
      <c r="H5" s="2" t="s">
        <v>105</v>
      </c>
      <c r="I5" s="2" t="s">
        <v>105</v>
      </c>
      <c r="J5" s="2" t="s">
        <v>105</v>
      </c>
      <c r="M5" s="83"/>
      <c r="O5" s="2" t="s">
        <v>105</v>
      </c>
      <c r="P5" s="2" t="s">
        <v>105</v>
      </c>
      <c r="Q5" s="2" t="s">
        <v>105</v>
      </c>
      <c r="R5" s="2" t="s">
        <v>105</v>
      </c>
      <c r="S5" s="2" t="s">
        <v>105</v>
      </c>
      <c r="T5" s="2" t="s">
        <v>105</v>
      </c>
      <c r="U5" s="2" t="s">
        <v>105</v>
      </c>
      <c r="V5" s="2" t="s">
        <v>105</v>
      </c>
      <c r="W5" s="2" t="s">
        <v>105</v>
      </c>
      <c r="Z5" s="83"/>
      <c r="AB5" s="2" t="s">
        <v>105</v>
      </c>
      <c r="AC5" s="2" t="s">
        <v>105</v>
      </c>
      <c r="AD5" s="2" t="s">
        <v>105</v>
      </c>
      <c r="AE5" s="2" t="s">
        <v>105</v>
      </c>
      <c r="AF5" s="2" t="s">
        <v>105</v>
      </c>
      <c r="AG5" s="2" t="s">
        <v>105</v>
      </c>
      <c r="AH5" s="2" t="s">
        <v>105</v>
      </c>
      <c r="AI5" s="2" t="s">
        <v>105</v>
      </c>
      <c r="AJ5" s="2" t="s">
        <v>105</v>
      </c>
    </row>
    <row r="6" spans="1:38" x14ac:dyDescent="0.25">
      <c r="A6" s="2">
        <v>190</v>
      </c>
      <c r="B6" s="2">
        <v>-0.24299999999999999</v>
      </c>
      <c r="C6" s="2">
        <f t="shared" ref="C6:C216" si="0">AVERAGE(B6,F6)</f>
        <v>-1.3594999999999999</v>
      </c>
      <c r="D6" s="2">
        <v>-3.597</v>
      </c>
      <c r="E6" s="2">
        <f t="shared" ref="E6:E216" si="1">AVERAGE(F6,D6)</f>
        <v>-3.0365000000000002</v>
      </c>
      <c r="F6" s="2">
        <v>-2.476</v>
      </c>
      <c r="G6" s="2">
        <v>-3.4209999999999998</v>
      </c>
      <c r="H6" s="2">
        <v>2.8570000000000002</v>
      </c>
      <c r="I6" s="2">
        <v>-2.266</v>
      </c>
      <c r="J6" s="2">
        <v>2.476</v>
      </c>
      <c r="M6" s="83"/>
      <c r="O6" s="2">
        <v>2.8460000000000001</v>
      </c>
      <c r="P6" s="2">
        <f t="shared" ref="P6:P216" si="2">AVERAGE(O6,S6)</f>
        <v>2.2800000000000002</v>
      </c>
      <c r="Q6" s="2">
        <v>-2.2200000000000002</v>
      </c>
      <c r="R6" s="2">
        <f t="shared" ref="R6:R216" si="3">AVERAGE(S6,Q6)</f>
        <v>-0.25300000000000011</v>
      </c>
      <c r="S6" s="2">
        <v>1.714</v>
      </c>
      <c r="T6" s="2">
        <v>1.714</v>
      </c>
      <c r="U6" s="2">
        <v>-2.661</v>
      </c>
      <c r="V6" s="2">
        <v>0.81100000000000005</v>
      </c>
      <c r="W6" s="2">
        <v>2.476</v>
      </c>
      <c r="Z6" s="83"/>
      <c r="AB6" s="2">
        <v>0.13700000000000001</v>
      </c>
      <c r="AC6" s="2">
        <f t="shared" ref="AC6:AC216" si="4">AVERAGE(AB6,AF6)</f>
        <v>-1.2499999999999997E-2</v>
      </c>
      <c r="AD6" s="2">
        <v>-1.714</v>
      </c>
      <c r="AE6" s="2">
        <f t="shared" ref="AE6:AE216" si="5">AVERAGE(AF6,AD6)</f>
        <v>-0.93799999999999994</v>
      </c>
      <c r="AF6" s="2">
        <v>-0.16200000000000001</v>
      </c>
      <c r="AG6" s="2">
        <v>3.0619999999999998</v>
      </c>
      <c r="AH6" s="2">
        <v>-1.333</v>
      </c>
      <c r="AI6" s="2">
        <v>2.0950000000000002</v>
      </c>
      <c r="AJ6" s="2">
        <v>-1.7470000000000001</v>
      </c>
    </row>
    <row r="7" spans="1:38" x14ac:dyDescent="0.25">
      <c r="A7" s="2">
        <v>191</v>
      </c>
      <c r="B7" s="2">
        <v>-1.0820000000000001</v>
      </c>
      <c r="C7" s="2">
        <f t="shared" si="0"/>
        <v>-1.371</v>
      </c>
      <c r="D7" s="2">
        <v>-0.36799999999999999</v>
      </c>
      <c r="E7" s="2">
        <f t="shared" si="1"/>
        <v>-1.014</v>
      </c>
      <c r="F7" s="2">
        <v>-1.66</v>
      </c>
      <c r="G7" s="2">
        <v>-0.49</v>
      </c>
      <c r="H7" s="2">
        <v>-0.31</v>
      </c>
      <c r="I7" s="2">
        <v>0.22800000000000001</v>
      </c>
      <c r="J7" s="2">
        <v>1.714</v>
      </c>
      <c r="M7" s="83"/>
      <c r="O7" s="2">
        <v>-0.86799999999999999</v>
      </c>
      <c r="P7" s="2">
        <f t="shared" si="2"/>
        <v>-7.5000000000000067E-3</v>
      </c>
      <c r="Q7" s="2">
        <v>-2.222</v>
      </c>
      <c r="R7" s="2">
        <f t="shared" si="3"/>
        <v>-0.6845</v>
      </c>
      <c r="S7" s="2">
        <v>0.85299999999999998</v>
      </c>
      <c r="T7" s="2">
        <v>-0.76500000000000001</v>
      </c>
      <c r="U7" s="2">
        <v>-0.59</v>
      </c>
      <c r="V7" s="2">
        <v>-0.68500000000000005</v>
      </c>
      <c r="W7" s="2">
        <v>-5.0999999999999997E-2</v>
      </c>
      <c r="Z7" s="83"/>
      <c r="AB7" s="2">
        <v>-0.50600000000000001</v>
      </c>
      <c r="AC7" s="2">
        <f t="shared" si="4"/>
        <v>-0.74299999999999999</v>
      </c>
      <c r="AD7" s="2">
        <v>-0.81299999999999994</v>
      </c>
      <c r="AE7" s="2">
        <f t="shared" si="5"/>
        <v>-0.89649999999999996</v>
      </c>
      <c r="AF7" s="2">
        <v>-0.98</v>
      </c>
      <c r="AG7" s="2">
        <v>-0.68400000000000005</v>
      </c>
      <c r="AH7" s="2">
        <v>-0.28199999999999997</v>
      </c>
      <c r="AI7" s="2">
        <v>-3.2000000000000001E-2</v>
      </c>
      <c r="AJ7" s="2">
        <v>9.7000000000000003E-2</v>
      </c>
    </row>
    <row r="8" spans="1:38" x14ac:dyDescent="0.25">
      <c r="A8" s="2">
        <v>192</v>
      </c>
      <c r="B8" s="2">
        <v>-0.88</v>
      </c>
      <c r="C8" s="2">
        <f t="shared" si="0"/>
        <v>0.78700000000000014</v>
      </c>
      <c r="D8" s="2">
        <v>1.728</v>
      </c>
      <c r="E8" s="2">
        <f t="shared" si="1"/>
        <v>2.0910000000000002</v>
      </c>
      <c r="F8" s="2">
        <v>2.4540000000000002</v>
      </c>
      <c r="G8" s="2">
        <v>-0.374</v>
      </c>
      <c r="H8" s="2">
        <v>-2.3130000000000002</v>
      </c>
      <c r="I8" s="2">
        <v>-0.78400000000000003</v>
      </c>
      <c r="J8" s="2">
        <v>1.4910000000000001</v>
      </c>
      <c r="M8" s="83"/>
      <c r="O8" s="2">
        <v>-0.76400000000000001</v>
      </c>
      <c r="P8" s="2">
        <f t="shared" si="2"/>
        <v>-1.0310000000000001</v>
      </c>
      <c r="Q8" s="2">
        <v>1.4450000000000001</v>
      </c>
      <c r="R8" s="2">
        <f t="shared" si="3"/>
        <v>7.350000000000001E-2</v>
      </c>
      <c r="S8" s="2">
        <v>-1.298</v>
      </c>
      <c r="T8" s="2">
        <v>-1.429</v>
      </c>
      <c r="U8" s="2">
        <v>-1.2999999999999999E-2</v>
      </c>
      <c r="V8" s="2">
        <v>-2.5000000000000001E-2</v>
      </c>
      <c r="W8" s="2">
        <v>0.88400000000000001</v>
      </c>
      <c r="Z8" s="83"/>
      <c r="AB8" s="2">
        <v>0.58899999999999997</v>
      </c>
      <c r="AC8" s="2">
        <f t="shared" si="4"/>
        <v>-0.48499999999999999</v>
      </c>
      <c r="AD8" s="2">
        <v>-0.26100000000000001</v>
      </c>
      <c r="AE8" s="2">
        <f t="shared" si="5"/>
        <v>-0.90999999999999992</v>
      </c>
      <c r="AF8" s="2">
        <v>-1.5589999999999999</v>
      </c>
      <c r="AG8" s="2">
        <v>-1.2809999999999999</v>
      </c>
      <c r="AH8" s="2">
        <v>-0.65400000000000003</v>
      </c>
      <c r="AI8" s="2">
        <v>1.375</v>
      </c>
      <c r="AJ8" s="2">
        <v>0.74299999999999999</v>
      </c>
    </row>
    <row r="9" spans="1:38" x14ac:dyDescent="0.25">
      <c r="A9" s="2">
        <v>193</v>
      </c>
      <c r="B9" s="2">
        <v>-0.32700000000000001</v>
      </c>
      <c r="C9" s="2">
        <f t="shared" si="0"/>
        <v>0.8075</v>
      </c>
      <c r="D9" s="2">
        <v>-0.72799999999999998</v>
      </c>
      <c r="E9" s="2">
        <f t="shared" si="1"/>
        <v>0.60699999999999998</v>
      </c>
      <c r="F9" s="2">
        <v>1.9419999999999999</v>
      </c>
      <c r="G9" s="2">
        <v>-1.446</v>
      </c>
      <c r="H9" s="2">
        <v>0.79600000000000004</v>
      </c>
      <c r="I9" s="2">
        <v>1.0229999999999999</v>
      </c>
      <c r="J9" s="2">
        <v>0.79200000000000004</v>
      </c>
      <c r="M9" s="83"/>
      <c r="O9" s="2">
        <v>-0.34899999999999998</v>
      </c>
      <c r="P9" s="2">
        <f t="shared" si="2"/>
        <v>-0.45999999999999996</v>
      </c>
      <c r="Q9" s="2">
        <v>-0.40600000000000003</v>
      </c>
      <c r="R9" s="2">
        <f t="shared" si="3"/>
        <v>-0.48849999999999999</v>
      </c>
      <c r="S9" s="2">
        <v>-0.57099999999999995</v>
      </c>
      <c r="T9" s="2">
        <v>0.28999999999999998</v>
      </c>
      <c r="U9" s="2">
        <v>-0.52</v>
      </c>
      <c r="V9" s="2">
        <v>1.4179999999999999</v>
      </c>
      <c r="W9" s="2">
        <v>0.59399999999999997</v>
      </c>
      <c r="Z9" s="83"/>
      <c r="AB9" s="2">
        <v>1.2769999999999999</v>
      </c>
      <c r="AC9" s="2">
        <f t="shared" si="4"/>
        <v>0.39449999999999996</v>
      </c>
      <c r="AD9" s="2">
        <v>-1.119</v>
      </c>
      <c r="AE9" s="2">
        <f t="shared" si="5"/>
        <v>-0.80349999999999999</v>
      </c>
      <c r="AF9" s="2">
        <v>-0.48799999999999999</v>
      </c>
      <c r="AG9" s="2">
        <v>0.40500000000000003</v>
      </c>
      <c r="AH9" s="2">
        <v>-1.734</v>
      </c>
      <c r="AI9" s="2">
        <v>1.631</v>
      </c>
      <c r="AJ9" s="2">
        <v>0.216</v>
      </c>
    </row>
    <row r="10" spans="1:38" x14ac:dyDescent="0.25">
      <c r="A10" s="2">
        <v>194</v>
      </c>
      <c r="B10" s="2">
        <v>-1.3939999999999999</v>
      </c>
      <c r="C10" s="2">
        <f t="shared" si="0"/>
        <v>-8.5499999999999909E-2</v>
      </c>
      <c r="D10" s="2">
        <v>-0.245</v>
      </c>
      <c r="E10" s="2">
        <f t="shared" si="1"/>
        <v>0.48900000000000005</v>
      </c>
      <c r="F10" s="2">
        <v>1.2230000000000001</v>
      </c>
      <c r="G10" s="2">
        <v>0.95199999999999996</v>
      </c>
      <c r="H10" s="2">
        <v>1.413</v>
      </c>
      <c r="I10" s="2">
        <v>-0.152</v>
      </c>
      <c r="J10" s="2">
        <v>1.4159999999999999</v>
      </c>
      <c r="M10" s="83"/>
      <c r="O10" s="2">
        <v>1.2270000000000001</v>
      </c>
      <c r="P10" s="2">
        <f t="shared" si="2"/>
        <v>1.62</v>
      </c>
      <c r="Q10" s="2">
        <v>-0.157</v>
      </c>
      <c r="R10" s="2">
        <f t="shared" si="3"/>
        <v>0.92799999999999994</v>
      </c>
      <c r="S10" s="2">
        <v>2.0129999999999999</v>
      </c>
      <c r="T10" s="2">
        <v>-0.93300000000000005</v>
      </c>
      <c r="U10" s="2">
        <v>-1.879</v>
      </c>
      <c r="V10" s="2">
        <v>0.38200000000000001</v>
      </c>
      <c r="W10" s="2">
        <v>0.52900000000000003</v>
      </c>
      <c r="Z10" s="83"/>
      <c r="AB10" s="2">
        <v>-0.32900000000000001</v>
      </c>
      <c r="AC10" s="2">
        <f t="shared" si="4"/>
        <v>0.14099999999999999</v>
      </c>
      <c r="AD10" s="2">
        <v>-1.714</v>
      </c>
      <c r="AE10" s="2">
        <f t="shared" si="5"/>
        <v>-0.55149999999999999</v>
      </c>
      <c r="AF10" s="2">
        <v>0.61099999999999999</v>
      </c>
      <c r="AG10" s="2">
        <v>-0.33600000000000002</v>
      </c>
      <c r="AH10" s="2">
        <v>-2.3730000000000002</v>
      </c>
      <c r="AI10" s="2">
        <v>1.028</v>
      </c>
      <c r="AJ10" s="2">
        <v>0.68500000000000005</v>
      </c>
    </row>
    <row r="11" spans="1:38" hidden="1" x14ac:dyDescent="0.25">
      <c r="A11" s="2">
        <v>195</v>
      </c>
      <c r="B11" s="2">
        <v>-1.29</v>
      </c>
      <c r="C11" s="2">
        <f t="shared" si="0"/>
        <v>-1.2004999999999999</v>
      </c>
      <c r="D11" s="2">
        <v>1.2390000000000001</v>
      </c>
      <c r="E11" s="2">
        <f t="shared" si="1"/>
        <v>6.4000000000000057E-2</v>
      </c>
      <c r="F11" s="2">
        <v>-1.111</v>
      </c>
      <c r="G11" s="2">
        <v>-2.9000000000000001E-2</v>
      </c>
      <c r="H11" s="2">
        <v>-1.08</v>
      </c>
      <c r="I11" s="2">
        <v>0.223</v>
      </c>
      <c r="J11" s="2">
        <v>-1.714</v>
      </c>
      <c r="M11" s="83"/>
      <c r="O11" s="2">
        <v>0.54600000000000004</v>
      </c>
      <c r="P11" s="2">
        <f t="shared" si="2"/>
        <v>0.85050000000000003</v>
      </c>
      <c r="Q11" s="2">
        <v>-0.313</v>
      </c>
      <c r="R11" s="2">
        <f t="shared" si="3"/>
        <v>0.42100000000000004</v>
      </c>
      <c r="S11" s="2">
        <v>1.155</v>
      </c>
      <c r="T11" s="2">
        <v>-0.60299999999999998</v>
      </c>
      <c r="U11" s="2">
        <v>0.95199999999999996</v>
      </c>
      <c r="V11" s="2">
        <v>1.234</v>
      </c>
      <c r="W11" s="2">
        <v>-0.69499999999999995</v>
      </c>
      <c r="Z11" s="83"/>
      <c r="AB11" s="2">
        <v>-0.66400000000000003</v>
      </c>
      <c r="AC11" s="2">
        <f t="shared" si="4"/>
        <v>-0.18650000000000003</v>
      </c>
      <c r="AD11" s="2">
        <v>-1.133</v>
      </c>
      <c r="AE11" s="2">
        <f t="shared" si="5"/>
        <v>-0.42100000000000004</v>
      </c>
      <c r="AF11" s="2">
        <v>0.29099999999999998</v>
      </c>
      <c r="AG11" s="2">
        <v>0.96199999999999997</v>
      </c>
      <c r="AH11" s="2">
        <v>-0.65</v>
      </c>
      <c r="AI11" s="2">
        <v>0.53700000000000003</v>
      </c>
      <c r="AJ11" s="2">
        <v>-2.8570000000000002</v>
      </c>
    </row>
    <row r="12" spans="1:38" hidden="1" x14ac:dyDescent="0.25">
      <c r="A12" s="2">
        <v>196</v>
      </c>
      <c r="B12" s="2">
        <v>-0.80400000000000005</v>
      </c>
      <c r="C12" s="2">
        <f t="shared" si="0"/>
        <v>-0.21600000000000003</v>
      </c>
      <c r="D12" s="2">
        <v>-1.2709999999999999</v>
      </c>
      <c r="E12" s="2">
        <f t="shared" si="1"/>
        <v>-0.44949999999999996</v>
      </c>
      <c r="F12" s="2">
        <v>0.372</v>
      </c>
      <c r="G12" s="2">
        <v>0.44500000000000001</v>
      </c>
      <c r="H12" s="2">
        <v>0.121</v>
      </c>
      <c r="I12" s="2">
        <v>1.0209999999999999</v>
      </c>
      <c r="J12" s="2">
        <v>1.1779999999999999</v>
      </c>
      <c r="M12" s="83"/>
      <c r="O12" s="2">
        <v>0.59099999999999997</v>
      </c>
      <c r="P12" s="2">
        <f t="shared" si="2"/>
        <v>0.63749999999999996</v>
      </c>
      <c r="Q12" s="2">
        <v>-7.3999999999999996E-2</v>
      </c>
      <c r="R12" s="2">
        <f t="shared" si="3"/>
        <v>0.30500000000000005</v>
      </c>
      <c r="S12" s="2">
        <v>0.68400000000000005</v>
      </c>
      <c r="T12" s="2">
        <v>-1.78</v>
      </c>
      <c r="U12" s="2">
        <v>0.23799999999999999</v>
      </c>
      <c r="V12" s="2">
        <v>-0.89600000000000002</v>
      </c>
      <c r="W12" s="2">
        <v>-0.16300000000000001</v>
      </c>
      <c r="Z12" s="83"/>
      <c r="AB12" s="2">
        <v>-0.42399999999999999</v>
      </c>
      <c r="AC12" s="2">
        <f t="shared" si="4"/>
        <v>-0.501</v>
      </c>
      <c r="AD12" s="2">
        <v>0.66500000000000004</v>
      </c>
      <c r="AE12" s="2">
        <f t="shared" si="5"/>
        <v>4.3500000000000039E-2</v>
      </c>
      <c r="AF12" s="2">
        <v>-0.57799999999999996</v>
      </c>
      <c r="AG12" s="2">
        <v>0.58099999999999996</v>
      </c>
      <c r="AH12" s="2">
        <v>-0.10100000000000001</v>
      </c>
      <c r="AI12" s="2">
        <v>0.41299999999999998</v>
      </c>
      <c r="AJ12" s="2">
        <v>0.27600000000000002</v>
      </c>
    </row>
    <row r="13" spans="1:38" hidden="1" x14ac:dyDescent="0.25">
      <c r="A13" s="2">
        <v>197</v>
      </c>
      <c r="B13" s="2">
        <v>-0.188</v>
      </c>
      <c r="C13" s="2">
        <f t="shared" si="0"/>
        <v>-0.628</v>
      </c>
      <c r="D13" s="2">
        <v>0.623</v>
      </c>
      <c r="E13" s="2">
        <f t="shared" si="1"/>
        <v>-0.22250000000000003</v>
      </c>
      <c r="F13" s="2">
        <v>-1.0680000000000001</v>
      </c>
      <c r="G13" s="2">
        <v>1.5409999999999999</v>
      </c>
      <c r="H13" s="2">
        <v>-0.13100000000000001</v>
      </c>
      <c r="I13" s="2">
        <v>4.0000000000000001E-3</v>
      </c>
      <c r="J13" s="2">
        <v>1.633</v>
      </c>
      <c r="M13" s="83"/>
      <c r="O13" s="2">
        <v>-0.7</v>
      </c>
      <c r="P13" s="2">
        <f t="shared" si="2"/>
        <v>0.20900000000000007</v>
      </c>
      <c r="Q13" s="2">
        <v>-0.27700000000000002</v>
      </c>
      <c r="R13" s="2">
        <f t="shared" si="3"/>
        <v>0.42050000000000004</v>
      </c>
      <c r="S13" s="2">
        <v>1.1180000000000001</v>
      </c>
      <c r="T13" s="2">
        <v>1.2529999999999999</v>
      </c>
      <c r="U13" s="2">
        <v>-0.30199999999999999</v>
      </c>
      <c r="V13" s="2">
        <v>0.67900000000000005</v>
      </c>
      <c r="W13" s="2">
        <v>-0.27</v>
      </c>
      <c r="Z13" s="83"/>
      <c r="AB13" s="2">
        <v>0.78100000000000003</v>
      </c>
      <c r="AC13" s="2">
        <f t="shared" si="4"/>
        <v>0.97849999999999993</v>
      </c>
      <c r="AD13" s="2">
        <v>1.504</v>
      </c>
      <c r="AE13" s="2">
        <f t="shared" si="5"/>
        <v>1.3399999999999999</v>
      </c>
      <c r="AF13" s="2">
        <v>1.1759999999999999</v>
      </c>
      <c r="AG13" s="2">
        <v>-1.1399999999999999</v>
      </c>
      <c r="AH13" s="2">
        <v>-0.16700000000000001</v>
      </c>
      <c r="AI13" s="2">
        <v>0.23499999999999999</v>
      </c>
      <c r="AJ13" s="2">
        <v>-1.2210000000000001</v>
      </c>
    </row>
    <row r="14" spans="1:38" hidden="1" x14ac:dyDescent="0.25">
      <c r="A14" s="2">
        <v>198</v>
      </c>
      <c r="B14" s="2">
        <v>-1.28</v>
      </c>
      <c r="C14" s="2">
        <f t="shared" si="0"/>
        <v>-0.90450000000000008</v>
      </c>
      <c r="D14" s="2">
        <v>1.5229999999999999</v>
      </c>
      <c r="E14" s="2">
        <f t="shared" si="1"/>
        <v>0.49699999999999994</v>
      </c>
      <c r="F14" s="2">
        <v>-0.52900000000000003</v>
      </c>
      <c r="G14" s="2">
        <v>0.746</v>
      </c>
      <c r="H14" s="2">
        <v>0.20200000000000001</v>
      </c>
      <c r="I14" s="2">
        <v>0.96299999999999997</v>
      </c>
      <c r="J14" s="2">
        <v>0.94099999999999995</v>
      </c>
      <c r="M14" s="83"/>
      <c r="O14" s="2">
        <v>-4.5999999999999999E-2</v>
      </c>
      <c r="P14" s="2">
        <f t="shared" si="2"/>
        <v>0.56599999999999995</v>
      </c>
      <c r="Q14" s="2">
        <v>0.35899999999999999</v>
      </c>
      <c r="R14" s="2">
        <f t="shared" si="3"/>
        <v>0.76849999999999996</v>
      </c>
      <c r="S14" s="2">
        <v>1.1779999999999999</v>
      </c>
      <c r="T14" s="2">
        <v>-0.33900000000000002</v>
      </c>
      <c r="U14" s="2">
        <v>0.6</v>
      </c>
      <c r="V14" s="2">
        <v>0.66500000000000004</v>
      </c>
      <c r="W14" s="2">
        <v>0.76300000000000001</v>
      </c>
      <c r="Z14" s="83"/>
      <c r="AB14" s="2">
        <v>0.23899999999999999</v>
      </c>
      <c r="AC14" s="2">
        <f t="shared" si="4"/>
        <v>-0.16299999999999998</v>
      </c>
      <c r="AD14" s="2">
        <v>-1.1879999999999999</v>
      </c>
      <c r="AE14" s="2">
        <f t="shared" si="5"/>
        <v>-0.87649999999999995</v>
      </c>
      <c r="AF14" s="2">
        <v>-0.56499999999999995</v>
      </c>
      <c r="AG14" s="2">
        <v>-1.083</v>
      </c>
      <c r="AH14" s="2">
        <v>-0.56000000000000005</v>
      </c>
      <c r="AI14" s="2">
        <v>1.085</v>
      </c>
      <c r="AJ14" s="2">
        <v>0.40200000000000002</v>
      </c>
    </row>
    <row r="15" spans="1:38" hidden="1" x14ac:dyDescent="0.25">
      <c r="A15" s="2">
        <v>199</v>
      </c>
      <c r="B15" s="2">
        <v>-0.92100000000000004</v>
      </c>
      <c r="C15" s="2">
        <f t="shared" si="0"/>
        <v>-0.10150000000000003</v>
      </c>
      <c r="D15" s="2">
        <v>0.61199999999999999</v>
      </c>
      <c r="E15" s="2">
        <f t="shared" si="1"/>
        <v>0.66500000000000004</v>
      </c>
      <c r="F15" s="2">
        <v>0.71799999999999997</v>
      </c>
      <c r="G15" s="2">
        <v>-0.96199999999999997</v>
      </c>
      <c r="H15" s="2">
        <v>0.222</v>
      </c>
      <c r="I15" s="2">
        <v>2.14</v>
      </c>
      <c r="J15" s="2">
        <v>-0.158</v>
      </c>
      <c r="M15" s="83"/>
      <c r="O15" s="2">
        <v>-1.0489999999999999</v>
      </c>
      <c r="P15" s="2">
        <f t="shared" si="2"/>
        <v>-0.42599999999999993</v>
      </c>
      <c r="Q15" s="2">
        <v>0.13300000000000001</v>
      </c>
      <c r="R15" s="2">
        <f t="shared" si="3"/>
        <v>0.16500000000000001</v>
      </c>
      <c r="S15" s="2">
        <v>0.19700000000000001</v>
      </c>
      <c r="T15" s="2">
        <v>-0.61099999999999999</v>
      </c>
      <c r="U15" s="2">
        <v>-0.29199999999999998</v>
      </c>
      <c r="V15" s="2">
        <v>-0.22900000000000001</v>
      </c>
      <c r="W15" s="2">
        <v>0.90800000000000003</v>
      </c>
      <c r="Z15" s="83"/>
      <c r="AB15" s="2">
        <v>-0.97</v>
      </c>
      <c r="AC15" s="2">
        <f t="shared" si="4"/>
        <v>-0.72799999999999998</v>
      </c>
      <c r="AD15" s="2">
        <v>-1.931</v>
      </c>
      <c r="AE15" s="2">
        <f t="shared" si="5"/>
        <v>-1.2084999999999999</v>
      </c>
      <c r="AF15" s="2">
        <v>-0.48599999999999999</v>
      </c>
      <c r="AG15" s="2">
        <v>-0.41199999999999998</v>
      </c>
      <c r="AH15" s="2">
        <v>-8.0000000000000002E-3</v>
      </c>
      <c r="AI15" s="2">
        <v>-0.38100000000000001</v>
      </c>
      <c r="AJ15" s="2">
        <v>-0.82899999999999996</v>
      </c>
    </row>
    <row r="16" spans="1:38" hidden="1" x14ac:dyDescent="0.25">
      <c r="A16" s="2">
        <v>200</v>
      </c>
      <c r="B16" s="2">
        <v>-0.623</v>
      </c>
      <c r="C16" s="2">
        <f t="shared" si="0"/>
        <v>-1.3660000000000001</v>
      </c>
      <c r="D16" s="2">
        <v>-0.81100000000000005</v>
      </c>
      <c r="E16" s="2">
        <f t="shared" si="1"/>
        <v>-1.46</v>
      </c>
      <c r="F16" s="2">
        <v>-2.109</v>
      </c>
      <c r="G16" s="2">
        <v>-0.55500000000000005</v>
      </c>
      <c r="H16" s="2">
        <v>-0.3</v>
      </c>
      <c r="I16" s="2">
        <v>1.9650000000000001</v>
      </c>
      <c r="J16" s="2">
        <v>0.95499999999999996</v>
      </c>
      <c r="M16" s="83"/>
      <c r="O16" s="2">
        <v>-0.57499999999999996</v>
      </c>
      <c r="P16" s="2">
        <f t="shared" si="2"/>
        <v>-0.52949999999999997</v>
      </c>
      <c r="Q16" s="2">
        <v>-6.7000000000000004E-2</v>
      </c>
      <c r="R16" s="2">
        <f t="shared" si="3"/>
        <v>-0.27549999999999997</v>
      </c>
      <c r="S16" s="2">
        <v>-0.48399999999999999</v>
      </c>
      <c r="T16" s="2">
        <v>-1.304</v>
      </c>
      <c r="U16" s="2">
        <v>-0.8</v>
      </c>
      <c r="V16" s="2">
        <v>-0.82399999999999995</v>
      </c>
      <c r="W16" s="2">
        <v>0.26</v>
      </c>
      <c r="Z16" s="83"/>
      <c r="AB16" s="2">
        <v>-0.44500000000000001</v>
      </c>
      <c r="AC16" s="2">
        <f t="shared" si="4"/>
        <v>-0.59499999999999997</v>
      </c>
      <c r="AD16" s="2">
        <v>-1.3260000000000001</v>
      </c>
      <c r="AE16" s="2">
        <f t="shared" si="5"/>
        <v>-1.0355000000000001</v>
      </c>
      <c r="AF16" s="2">
        <v>-0.745</v>
      </c>
      <c r="AG16" s="2">
        <v>-0.48599999999999999</v>
      </c>
      <c r="AH16" s="2">
        <v>-0.30099999999999999</v>
      </c>
      <c r="AI16" s="2">
        <v>-0.76600000000000001</v>
      </c>
      <c r="AJ16" s="2">
        <v>-1.54</v>
      </c>
    </row>
    <row r="17" spans="1:36" hidden="1" x14ac:dyDescent="0.25">
      <c r="A17" s="2">
        <v>201</v>
      </c>
      <c r="B17" s="2">
        <v>-0.61399999999999999</v>
      </c>
      <c r="C17" s="2">
        <f t="shared" si="0"/>
        <v>-0.5575</v>
      </c>
      <c r="D17" s="2">
        <v>-1.1910000000000001</v>
      </c>
      <c r="E17" s="2">
        <f t="shared" si="1"/>
        <v>-0.84600000000000009</v>
      </c>
      <c r="F17" s="2">
        <v>-0.501</v>
      </c>
      <c r="G17" s="2">
        <v>-1.056</v>
      </c>
      <c r="H17" s="2">
        <v>4.2000000000000003E-2</v>
      </c>
      <c r="I17" s="2">
        <v>0.38400000000000001</v>
      </c>
      <c r="J17" s="2">
        <v>2.1999999999999999E-2</v>
      </c>
      <c r="M17" s="83"/>
      <c r="O17" s="2">
        <v>-0.86499999999999999</v>
      </c>
      <c r="P17" s="2">
        <f t="shared" si="2"/>
        <v>-1.202</v>
      </c>
      <c r="Q17" s="2">
        <v>-1.0089999999999999</v>
      </c>
      <c r="R17" s="2">
        <f t="shared" si="3"/>
        <v>-1.274</v>
      </c>
      <c r="S17" s="2">
        <v>-1.5389999999999999</v>
      </c>
      <c r="T17" s="2">
        <v>-1.458</v>
      </c>
      <c r="U17" s="2">
        <v>-0.20100000000000001</v>
      </c>
      <c r="V17" s="2">
        <v>-0.56100000000000005</v>
      </c>
      <c r="W17" s="2">
        <v>-0.2</v>
      </c>
      <c r="Z17" s="83"/>
      <c r="AB17" s="2">
        <v>-0.34300000000000003</v>
      </c>
      <c r="AC17" s="2">
        <f t="shared" si="4"/>
        <v>-0.71299999999999997</v>
      </c>
      <c r="AD17" s="2">
        <v>-1.389</v>
      </c>
      <c r="AE17" s="2">
        <f t="shared" si="5"/>
        <v>-1.236</v>
      </c>
      <c r="AF17" s="2">
        <v>-1.083</v>
      </c>
      <c r="AG17" s="2">
        <v>-0.60499999999999998</v>
      </c>
      <c r="AH17" s="2">
        <v>-1.323</v>
      </c>
      <c r="AI17" s="2">
        <v>-0.60299999999999998</v>
      </c>
      <c r="AJ17" s="2">
        <v>-0.63200000000000001</v>
      </c>
    </row>
    <row r="18" spans="1:36" hidden="1" x14ac:dyDescent="0.25">
      <c r="A18" s="2">
        <v>202</v>
      </c>
      <c r="B18" s="2">
        <v>-0.65100000000000002</v>
      </c>
      <c r="C18" s="2">
        <f t="shared" si="0"/>
        <v>-0.95899999999999996</v>
      </c>
      <c r="D18" s="2">
        <v>-0.52600000000000002</v>
      </c>
      <c r="E18" s="2">
        <f t="shared" si="1"/>
        <v>-0.89649999999999996</v>
      </c>
      <c r="F18" s="2">
        <v>-1.2669999999999999</v>
      </c>
      <c r="G18" s="2">
        <v>-0.53400000000000003</v>
      </c>
      <c r="H18" s="2">
        <v>-0.29399999999999998</v>
      </c>
      <c r="I18" s="2">
        <v>-0.28899999999999998</v>
      </c>
      <c r="J18" s="2">
        <v>-0.40699999999999997</v>
      </c>
      <c r="M18" s="83"/>
      <c r="O18" s="2">
        <v>-0.65200000000000002</v>
      </c>
      <c r="P18" s="2">
        <f t="shared" si="2"/>
        <v>-0.71350000000000002</v>
      </c>
      <c r="Q18" s="2">
        <v>-0.65400000000000003</v>
      </c>
      <c r="R18" s="2">
        <f t="shared" si="3"/>
        <v>-0.71450000000000002</v>
      </c>
      <c r="S18" s="2">
        <v>-0.77500000000000002</v>
      </c>
      <c r="T18" s="2">
        <v>-1.0820000000000001</v>
      </c>
      <c r="U18" s="2">
        <v>-0.85499999999999998</v>
      </c>
      <c r="V18" s="2">
        <v>-0.78800000000000003</v>
      </c>
      <c r="W18" s="2">
        <v>-0.72599999999999998</v>
      </c>
      <c r="Z18" s="83"/>
      <c r="AB18" s="2">
        <v>-0.63900000000000001</v>
      </c>
      <c r="AC18" s="2">
        <f t="shared" si="4"/>
        <v>-0.62349999999999994</v>
      </c>
      <c r="AD18" s="2">
        <v>-0.89200000000000002</v>
      </c>
      <c r="AE18" s="2">
        <f t="shared" si="5"/>
        <v>-0.75</v>
      </c>
      <c r="AF18" s="2">
        <v>-0.60799999999999998</v>
      </c>
      <c r="AG18" s="2">
        <v>-0.67600000000000005</v>
      </c>
      <c r="AH18" s="2">
        <v>-0.78400000000000003</v>
      </c>
      <c r="AI18" s="2">
        <v>-0.55300000000000005</v>
      </c>
      <c r="AJ18" s="2">
        <v>-0.65300000000000002</v>
      </c>
    </row>
    <row r="19" spans="1:36" hidden="1" x14ac:dyDescent="0.25">
      <c r="A19" s="2">
        <v>203</v>
      </c>
      <c r="B19" s="2">
        <v>-0.75</v>
      </c>
      <c r="C19" s="2">
        <f t="shared" si="0"/>
        <v>-0.69550000000000001</v>
      </c>
      <c r="D19" s="2">
        <v>-0.56799999999999995</v>
      </c>
      <c r="E19" s="2">
        <f t="shared" si="1"/>
        <v>-0.60450000000000004</v>
      </c>
      <c r="F19" s="2">
        <v>-0.64100000000000001</v>
      </c>
      <c r="G19" s="2">
        <v>-0.51</v>
      </c>
      <c r="H19" s="2">
        <v>-0.59</v>
      </c>
      <c r="I19" s="2">
        <v>-0.45200000000000001</v>
      </c>
      <c r="J19" s="2">
        <v>-0.52300000000000002</v>
      </c>
      <c r="M19" s="83"/>
      <c r="O19" s="2">
        <v>-0.73899999999999999</v>
      </c>
      <c r="P19" s="2">
        <f t="shared" si="2"/>
        <v>-0.71599999999999997</v>
      </c>
      <c r="Q19" s="2">
        <v>-0.77700000000000002</v>
      </c>
      <c r="R19" s="2">
        <f t="shared" si="3"/>
        <v>-0.73499999999999999</v>
      </c>
      <c r="S19" s="2">
        <v>-0.69299999999999995</v>
      </c>
      <c r="T19" s="2">
        <v>-0.72099999999999997</v>
      </c>
      <c r="U19" s="2">
        <v>-0.69699999999999995</v>
      </c>
      <c r="V19" s="2">
        <v>-0.61299999999999999</v>
      </c>
      <c r="W19" s="2">
        <v>-0.77</v>
      </c>
      <c r="Z19" s="83"/>
      <c r="AB19" s="2">
        <v>-0.68100000000000005</v>
      </c>
      <c r="AC19" s="2">
        <f t="shared" si="4"/>
        <v>-0.71599999999999997</v>
      </c>
      <c r="AD19" s="2">
        <v>-0.80500000000000005</v>
      </c>
      <c r="AE19" s="2">
        <f t="shared" si="5"/>
        <v>-0.77800000000000002</v>
      </c>
      <c r="AF19" s="2">
        <v>-0.751</v>
      </c>
      <c r="AG19" s="2">
        <v>-0.78700000000000003</v>
      </c>
      <c r="AH19" s="2">
        <v>-0.86799999999999999</v>
      </c>
      <c r="AI19" s="2">
        <v>-0.69399999999999995</v>
      </c>
      <c r="AJ19" s="2">
        <v>-0.81</v>
      </c>
    </row>
    <row r="20" spans="1:36" hidden="1" x14ac:dyDescent="0.25">
      <c r="A20" s="2">
        <v>204</v>
      </c>
      <c r="B20" s="2">
        <v>-0.754</v>
      </c>
      <c r="C20" s="2">
        <f t="shared" si="0"/>
        <v>-0.69900000000000007</v>
      </c>
      <c r="D20" s="2">
        <v>-0.64500000000000002</v>
      </c>
      <c r="E20" s="2">
        <f t="shared" si="1"/>
        <v>-0.64450000000000007</v>
      </c>
      <c r="F20" s="2">
        <v>-0.64400000000000002</v>
      </c>
      <c r="G20" s="2">
        <v>-0.57699999999999996</v>
      </c>
      <c r="H20" s="2">
        <v>-0.58899999999999997</v>
      </c>
      <c r="I20" s="2">
        <v>-0.53400000000000003</v>
      </c>
      <c r="J20" s="2">
        <v>-0.624</v>
      </c>
      <c r="M20" s="83"/>
      <c r="O20" s="2">
        <v>-0.71499999999999997</v>
      </c>
      <c r="P20" s="2">
        <f t="shared" si="2"/>
        <v>-0.73049999999999993</v>
      </c>
      <c r="Q20" s="2">
        <v>-0.75600000000000001</v>
      </c>
      <c r="R20" s="2">
        <f t="shared" si="3"/>
        <v>-0.751</v>
      </c>
      <c r="S20" s="2">
        <v>-0.746</v>
      </c>
      <c r="T20" s="2">
        <v>-0.74099999999999999</v>
      </c>
      <c r="U20" s="2">
        <v>-0.72799999999999998</v>
      </c>
      <c r="V20" s="2">
        <v>-0.69099999999999995</v>
      </c>
      <c r="W20" s="2">
        <v>-0.72799999999999998</v>
      </c>
      <c r="Z20" s="83"/>
      <c r="AB20" s="2">
        <v>-0.71599999999999997</v>
      </c>
      <c r="AC20" s="2">
        <f t="shared" si="4"/>
        <v>-0.78849999999999998</v>
      </c>
      <c r="AD20" s="2">
        <v>-0.81699999999999995</v>
      </c>
      <c r="AE20" s="2">
        <f t="shared" si="5"/>
        <v>-0.83899999999999997</v>
      </c>
      <c r="AF20" s="2">
        <v>-0.86099999999999999</v>
      </c>
      <c r="AG20" s="2">
        <v>-0.83299999999999996</v>
      </c>
      <c r="AH20" s="2">
        <v>-0.84599999999999997</v>
      </c>
      <c r="AI20" s="2">
        <v>-0.82199999999999995</v>
      </c>
      <c r="AJ20" s="2">
        <v>-0.80100000000000005</v>
      </c>
    </row>
    <row r="21" spans="1:36" ht="15.75" hidden="1" customHeight="1" x14ac:dyDescent="0.25">
      <c r="A21" s="2">
        <v>205</v>
      </c>
      <c r="B21" s="2">
        <v>-0.81799999999999995</v>
      </c>
      <c r="C21" s="2">
        <f t="shared" si="0"/>
        <v>-0.75449999999999995</v>
      </c>
      <c r="D21" s="2">
        <v>-0.68500000000000005</v>
      </c>
      <c r="E21" s="2">
        <f t="shared" si="1"/>
        <v>-0.68799999999999994</v>
      </c>
      <c r="F21" s="2">
        <v>-0.69099999999999995</v>
      </c>
      <c r="G21" s="2">
        <v>-0.66</v>
      </c>
      <c r="H21" s="2">
        <v>-0.67500000000000004</v>
      </c>
      <c r="I21" s="2">
        <v>-0.59399999999999997</v>
      </c>
      <c r="J21" s="2">
        <v>-0.66200000000000003</v>
      </c>
      <c r="M21" s="83"/>
      <c r="O21" s="2">
        <v>-0.81499999999999995</v>
      </c>
      <c r="P21" s="2">
        <f t="shared" si="2"/>
        <v>-0.80349999999999999</v>
      </c>
      <c r="Q21" s="2">
        <v>-0.79400000000000004</v>
      </c>
      <c r="R21" s="2">
        <f t="shared" si="3"/>
        <v>-0.79300000000000004</v>
      </c>
      <c r="S21" s="2">
        <v>-0.79200000000000004</v>
      </c>
      <c r="T21" s="2">
        <v>-0.83</v>
      </c>
      <c r="U21" s="2">
        <v>-0.80900000000000005</v>
      </c>
      <c r="V21" s="2">
        <v>-0.76700000000000002</v>
      </c>
      <c r="W21" s="2">
        <v>-0.82</v>
      </c>
      <c r="Z21" s="83"/>
      <c r="AB21" s="2">
        <v>-0.746</v>
      </c>
      <c r="AC21" s="2">
        <f t="shared" si="4"/>
        <v>-0.83400000000000007</v>
      </c>
      <c r="AD21" s="2">
        <v>-0.90500000000000003</v>
      </c>
      <c r="AE21" s="2">
        <f t="shared" si="5"/>
        <v>-0.91349999999999998</v>
      </c>
      <c r="AF21" s="2">
        <v>-0.92200000000000004</v>
      </c>
      <c r="AG21" s="2">
        <v>-0.94499999999999995</v>
      </c>
      <c r="AH21" s="2">
        <v>-0.93200000000000005</v>
      </c>
      <c r="AI21" s="2">
        <v>-0.89600000000000002</v>
      </c>
      <c r="AJ21" s="2">
        <v>-0.92100000000000004</v>
      </c>
    </row>
    <row r="22" spans="1:36" ht="15.75" hidden="1" customHeight="1" x14ac:dyDescent="0.25">
      <c r="A22" s="2">
        <v>206</v>
      </c>
      <c r="B22" s="2">
        <v>-0.76</v>
      </c>
      <c r="C22" s="2">
        <f t="shared" si="0"/>
        <v>-0.72350000000000003</v>
      </c>
      <c r="D22" s="2">
        <v>-0.67700000000000005</v>
      </c>
      <c r="E22" s="2">
        <f t="shared" si="1"/>
        <v>-0.68200000000000005</v>
      </c>
      <c r="F22" s="2">
        <v>-0.68700000000000006</v>
      </c>
      <c r="G22" s="2">
        <v>-0.66</v>
      </c>
      <c r="H22" s="2">
        <v>-0.67600000000000005</v>
      </c>
      <c r="I22" s="2">
        <v>-0.628</v>
      </c>
      <c r="J22" s="2">
        <v>-0.65400000000000003</v>
      </c>
      <c r="M22" s="83"/>
      <c r="O22" s="2">
        <v>-0.78400000000000003</v>
      </c>
      <c r="P22" s="2">
        <f t="shared" si="2"/>
        <v>-0.8</v>
      </c>
      <c r="Q22" s="2">
        <v>-0.80800000000000005</v>
      </c>
      <c r="R22" s="2">
        <f t="shared" si="3"/>
        <v>-0.81200000000000006</v>
      </c>
      <c r="S22" s="2">
        <v>-0.81599999999999995</v>
      </c>
      <c r="T22" s="2">
        <v>-0.84199999999999997</v>
      </c>
      <c r="U22" s="2">
        <v>-0.80800000000000005</v>
      </c>
      <c r="V22" s="2">
        <v>-0.78300000000000003</v>
      </c>
      <c r="W22" s="2">
        <v>-0.83499999999999996</v>
      </c>
      <c r="Z22" s="83"/>
      <c r="AB22" s="2">
        <v>-0.73699999999999999</v>
      </c>
      <c r="AC22" s="2">
        <f t="shared" si="4"/>
        <v>-0.84250000000000003</v>
      </c>
      <c r="AD22" s="2">
        <v>-0.91600000000000004</v>
      </c>
      <c r="AE22" s="2">
        <f t="shared" si="5"/>
        <v>-0.93199999999999994</v>
      </c>
      <c r="AF22" s="2">
        <v>-0.94799999999999995</v>
      </c>
      <c r="AG22" s="2">
        <v>-0.96199999999999997</v>
      </c>
      <c r="AH22" s="2">
        <v>-0.95699999999999996</v>
      </c>
      <c r="AI22" s="2">
        <v>-0.92400000000000004</v>
      </c>
      <c r="AJ22" s="2">
        <v>-0.92700000000000005</v>
      </c>
    </row>
    <row r="23" spans="1:36" ht="15.75" hidden="1" customHeight="1" x14ac:dyDescent="0.25">
      <c r="A23" s="2">
        <v>207</v>
      </c>
      <c r="B23" s="2">
        <v>-0.72699999999999998</v>
      </c>
      <c r="C23" s="2">
        <f t="shared" si="0"/>
        <v>-0.69850000000000001</v>
      </c>
      <c r="D23" s="2">
        <v>-0.65200000000000002</v>
      </c>
      <c r="E23" s="2">
        <f t="shared" si="1"/>
        <v>-0.66100000000000003</v>
      </c>
      <c r="F23" s="2">
        <v>-0.67</v>
      </c>
      <c r="G23" s="2">
        <v>-0.64600000000000002</v>
      </c>
      <c r="H23" s="2">
        <v>-0.66500000000000004</v>
      </c>
      <c r="I23" s="2">
        <v>-0.61399999999999999</v>
      </c>
      <c r="J23" s="2">
        <v>-0.63200000000000001</v>
      </c>
      <c r="M23" s="83"/>
      <c r="O23" s="2">
        <v>-0.73899999999999999</v>
      </c>
      <c r="P23" s="2">
        <f t="shared" si="2"/>
        <v>-0.77300000000000002</v>
      </c>
      <c r="Q23" s="2">
        <v>-0.78800000000000003</v>
      </c>
      <c r="R23" s="2">
        <f t="shared" si="3"/>
        <v>-0.7975000000000001</v>
      </c>
      <c r="S23" s="2">
        <v>-0.80700000000000005</v>
      </c>
      <c r="T23" s="2">
        <v>-0.84099999999999997</v>
      </c>
      <c r="U23" s="2">
        <v>-0.81599999999999995</v>
      </c>
      <c r="V23" s="2">
        <v>-0.77600000000000002</v>
      </c>
      <c r="W23" s="2">
        <v>-0.83599999999999997</v>
      </c>
      <c r="Z23" s="83"/>
      <c r="AB23" s="2">
        <v>-0.70799999999999996</v>
      </c>
      <c r="AC23" s="2">
        <f t="shared" si="4"/>
        <v>-0.8254999999999999</v>
      </c>
      <c r="AD23" s="2">
        <v>-0.91200000000000003</v>
      </c>
      <c r="AE23" s="2">
        <f t="shared" si="5"/>
        <v>-0.92749999999999999</v>
      </c>
      <c r="AF23" s="2">
        <v>-0.94299999999999995</v>
      </c>
      <c r="AG23" s="2">
        <v>-0.97099999999999997</v>
      </c>
      <c r="AH23" s="2">
        <v>-0.97899999999999998</v>
      </c>
      <c r="AI23" s="2">
        <v>-0.94499999999999995</v>
      </c>
      <c r="AJ23" s="2">
        <v>-0.93400000000000005</v>
      </c>
    </row>
    <row r="24" spans="1:36" ht="15.75" hidden="1" customHeight="1" x14ac:dyDescent="0.25">
      <c r="A24" s="2">
        <v>208</v>
      </c>
      <c r="B24" s="2">
        <v>-0.72399999999999998</v>
      </c>
      <c r="C24" s="2">
        <f t="shared" si="0"/>
        <v>-0.69650000000000001</v>
      </c>
      <c r="D24" s="2">
        <v>-0.64700000000000002</v>
      </c>
      <c r="E24" s="2">
        <f t="shared" si="1"/>
        <v>-0.65800000000000003</v>
      </c>
      <c r="F24" s="2">
        <v>-0.66900000000000004</v>
      </c>
      <c r="G24" s="2">
        <v>-0.65100000000000002</v>
      </c>
      <c r="H24" s="2">
        <v>-0.66200000000000003</v>
      </c>
      <c r="I24" s="2">
        <v>-0.621</v>
      </c>
      <c r="J24" s="2">
        <v>-0.66500000000000004</v>
      </c>
      <c r="M24" s="83"/>
      <c r="O24" s="2">
        <v>-0.72199999999999998</v>
      </c>
      <c r="P24" s="2">
        <f t="shared" si="2"/>
        <v>-0.77049999999999996</v>
      </c>
      <c r="Q24" s="2">
        <v>-0.79400000000000004</v>
      </c>
      <c r="R24" s="2">
        <f t="shared" si="3"/>
        <v>-0.80649999999999999</v>
      </c>
      <c r="S24" s="2">
        <v>-0.81899999999999995</v>
      </c>
      <c r="T24" s="2">
        <v>-0.84499999999999997</v>
      </c>
      <c r="U24" s="2">
        <v>-0.83499999999999996</v>
      </c>
      <c r="V24" s="2">
        <v>-0.81</v>
      </c>
      <c r="W24" s="2">
        <v>-0.86299999999999999</v>
      </c>
      <c r="Z24" s="83"/>
      <c r="AB24" s="2">
        <v>-0.69099999999999995</v>
      </c>
      <c r="AC24" s="2">
        <f t="shared" si="4"/>
        <v>-0.82399999999999995</v>
      </c>
      <c r="AD24" s="2">
        <v>-0.91900000000000004</v>
      </c>
      <c r="AE24" s="2">
        <f t="shared" si="5"/>
        <v>-0.93799999999999994</v>
      </c>
      <c r="AF24" s="2">
        <v>-0.95699999999999996</v>
      </c>
      <c r="AG24" s="2">
        <v>-0.99099999999999999</v>
      </c>
      <c r="AH24" s="2">
        <v>-0.995</v>
      </c>
      <c r="AI24" s="2">
        <v>-0.97499999999999998</v>
      </c>
      <c r="AJ24" s="2">
        <v>-0.96</v>
      </c>
    </row>
    <row r="25" spans="1:36" ht="15.75" hidden="1" customHeight="1" x14ac:dyDescent="0.25">
      <c r="A25" s="2">
        <v>209</v>
      </c>
      <c r="B25" s="2">
        <v>-0.72499999999999998</v>
      </c>
      <c r="C25" s="2">
        <f t="shared" si="0"/>
        <v>-0.71</v>
      </c>
      <c r="D25" s="2">
        <v>-0.66100000000000003</v>
      </c>
      <c r="E25" s="2">
        <f t="shared" si="1"/>
        <v>-0.67799999999999994</v>
      </c>
      <c r="F25" s="2">
        <v>-0.69499999999999995</v>
      </c>
      <c r="G25" s="2">
        <v>-0.66300000000000003</v>
      </c>
      <c r="H25" s="2">
        <v>-0.69299999999999995</v>
      </c>
      <c r="I25" s="2">
        <v>-0.65100000000000002</v>
      </c>
      <c r="J25" s="2">
        <v>-0.69499999999999995</v>
      </c>
      <c r="M25" s="83"/>
      <c r="O25" s="2">
        <v>-0.73</v>
      </c>
      <c r="P25" s="2">
        <f t="shared" si="2"/>
        <v>-0.78499999999999992</v>
      </c>
      <c r="Q25" s="2">
        <v>-0.81</v>
      </c>
      <c r="R25" s="2">
        <f t="shared" si="3"/>
        <v>-0.82499999999999996</v>
      </c>
      <c r="S25" s="2">
        <v>-0.84</v>
      </c>
      <c r="T25" s="2">
        <v>-0.872</v>
      </c>
      <c r="U25" s="2">
        <v>-0.86</v>
      </c>
      <c r="V25" s="2">
        <v>-0.83299999999999996</v>
      </c>
      <c r="W25" s="2">
        <v>-0.89200000000000002</v>
      </c>
      <c r="Z25" s="83"/>
      <c r="AB25" s="2">
        <v>-0.70099999999999996</v>
      </c>
      <c r="AC25" s="2">
        <f t="shared" si="4"/>
        <v>-0.84499999999999997</v>
      </c>
      <c r="AD25" s="2">
        <v>-0.94699999999999995</v>
      </c>
      <c r="AE25" s="2">
        <f t="shared" si="5"/>
        <v>-0.96799999999999997</v>
      </c>
      <c r="AF25" s="2">
        <v>-0.98899999999999999</v>
      </c>
      <c r="AG25" s="2">
        <v>-1.026</v>
      </c>
      <c r="AH25" s="2">
        <v>-1.0229999999999999</v>
      </c>
      <c r="AI25" s="2">
        <v>-1.0109999999999999</v>
      </c>
      <c r="AJ25" s="2">
        <v>-0.998</v>
      </c>
    </row>
    <row r="26" spans="1:36" ht="15.75" hidden="1" customHeight="1" x14ac:dyDescent="0.25">
      <c r="A26" s="2">
        <v>210</v>
      </c>
      <c r="B26" s="2">
        <v>-0.71199999999999997</v>
      </c>
      <c r="C26" s="2">
        <f t="shared" si="0"/>
        <v>-0.70849999999999991</v>
      </c>
      <c r="D26" s="2">
        <v>-0.66700000000000004</v>
      </c>
      <c r="E26" s="2">
        <f t="shared" si="1"/>
        <v>-0.68599999999999994</v>
      </c>
      <c r="F26" s="2">
        <v>-0.70499999999999996</v>
      </c>
      <c r="G26" s="2">
        <v>-0.67300000000000004</v>
      </c>
      <c r="H26" s="2">
        <v>-0.70199999999999996</v>
      </c>
      <c r="I26" s="2">
        <v>-0.67100000000000004</v>
      </c>
      <c r="J26" s="2">
        <v>-0.70899999999999996</v>
      </c>
      <c r="M26" s="83"/>
      <c r="O26" s="2">
        <v>-0.73</v>
      </c>
      <c r="P26" s="2">
        <f t="shared" si="2"/>
        <v>-0.79200000000000004</v>
      </c>
      <c r="Q26" s="2">
        <v>-0.83</v>
      </c>
      <c r="R26" s="2">
        <f t="shared" si="3"/>
        <v>-0.84199999999999997</v>
      </c>
      <c r="S26" s="2">
        <v>-0.85399999999999998</v>
      </c>
      <c r="T26" s="2">
        <v>-0.88700000000000001</v>
      </c>
      <c r="U26" s="2">
        <v>-0.88600000000000001</v>
      </c>
      <c r="V26" s="2">
        <v>-0.85799999999999998</v>
      </c>
      <c r="W26" s="2">
        <v>-0.90500000000000003</v>
      </c>
      <c r="Z26" s="83"/>
      <c r="AB26" s="2">
        <v>-0.69699999999999995</v>
      </c>
      <c r="AC26" s="2">
        <f t="shared" si="4"/>
        <v>-0.85399999999999987</v>
      </c>
      <c r="AD26" s="2">
        <v>-0.96199999999999997</v>
      </c>
      <c r="AE26" s="2">
        <f t="shared" si="5"/>
        <v>-0.98649999999999993</v>
      </c>
      <c r="AF26" s="2">
        <v>-1.0109999999999999</v>
      </c>
      <c r="AG26" s="2">
        <v>-1.044</v>
      </c>
      <c r="AH26" s="2">
        <v>-1.042</v>
      </c>
      <c r="AI26" s="2">
        <v>-1.042</v>
      </c>
      <c r="AJ26" s="2">
        <v>-1.028</v>
      </c>
    </row>
    <row r="27" spans="1:36" ht="15.75" hidden="1" customHeight="1" x14ac:dyDescent="0.25">
      <c r="A27" s="2">
        <v>211</v>
      </c>
      <c r="B27" s="2">
        <v>-0.70899999999999996</v>
      </c>
      <c r="C27" s="2">
        <f t="shared" si="0"/>
        <v>-0.70899999999999996</v>
      </c>
      <c r="D27" s="2">
        <v>-0.67400000000000004</v>
      </c>
      <c r="E27" s="2">
        <f t="shared" si="1"/>
        <v>-0.6915</v>
      </c>
      <c r="F27" s="2">
        <v>-0.70899999999999996</v>
      </c>
      <c r="G27" s="2">
        <v>-0.68899999999999995</v>
      </c>
      <c r="H27" s="2">
        <v>-0.71899999999999997</v>
      </c>
      <c r="I27" s="2">
        <v>-0.68400000000000005</v>
      </c>
      <c r="J27" s="2">
        <v>-0.71799999999999997</v>
      </c>
      <c r="M27" s="83"/>
      <c r="O27" s="2">
        <v>-0.72299999999999998</v>
      </c>
      <c r="P27" s="2">
        <f t="shared" si="2"/>
        <v>-0.79699999999999993</v>
      </c>
      <c r="Q27" s="2">
        <v>-0.83899999999999997</v>
      </c>
      <c r="R27" s="2">
        <f t="shared" si="3"/>
        <v>-0.85499999999999998</v>
      </c>
      <c r="S27" s="2">
        <v>-0.871</v>
      </c>
      <c r="T27" s="2">
        <v>-0.90500000000000003</v>
      </c>
      <c r="U27" s="2">
        <v>-0.90200000000000002</v>
      </c>
      <c r="V27" s="2">
        <v>-0.88500000000000001</v>
      </c>
      <c r="W27" s="2">
        <v>-0.92600000000000005</v>
      </c>
      <c r="Z27" s="83"/>
      <c r="AB27" s="2">
        <v>-0.7</v>
      </c>
      <c r="AC27" s="2">
        <f t="shared" si="4"/>
        <v>-0.86849999999999994</v>
      </c>
      <c r="AD27" s="2">
        <v>-0.98199999999999998</v>
      </c>
      <c r="AE27" s="2">
        <f t="shared" si="5"/>
        <v>-1.0095000000000001</v>
      </c>
      <c r="AF27" s="2">
        <v>-1.0369999999999999</v>
      </c>
      <c r="AG27" s="2">
        <v>-1.071</v>
      </c>
      <c r="AH27" s="2">
        <v>-1.071</v>
      </c>
      <c r="AI27" s="2">
        <v>-1.0669999999999999</v>
      </c>
      <c r="AJ27" s="2">
        <v>-1.06</v>
      </c>
    </row>
    <row r="28" spans="1:36" ht="15.75" hidden="1" customHeight="1" x14ac:dyDescent="0.25">
      <c r="A28" s="2">
        <v>212</v>
      </c>
      <c r="B28" s="2">
        <v>-0.69199999999999995</v>
      </c>
      <c r="C28" s="2">
        <f t="shared" si="0"/>
        <v>-0.70099999999999996</v>
      </c>
      <c r="D28" s="2">
        <v>-0.66700000000000004</v>
      </c>
      <c r="E28" s="2">
        <f t="shared" si="1"/>
        <v>-0.6885</v>
      </c>
      <c r="F28" s="2">
        <v>-0.71</v>
      </c>
      <c r="G28" s="2">
        <v>-0.68600000000000005</v>
      </c>
      <c r="H28" s="2">
        <v>-0.72299999999999998</v>
      </c>
      <c r="I28" s="2">
        <v>-0.69</v>
      </c>
      <c r="J28" s="2">
        <v>-0.72899999999999998</v>
      </c>
      <c r="M28" s="83"/>
      <c r="O28" s="2">
        <v>-0.70799999999999996</v>
      </c>
      <c r="P28" s="2">
        <f t="shared" si="2"/>
        <v>-0.79049999999999998</v>
      </c>
      <c r="Q28" s="2">
        <v>-0.83399999999999996</v>
      </c>
      <c r="R28" s="2">
        <f t="shared" si="3"/>
        <v>-0.85349999999999993</v>
      </c>
      <c r="S28" s="2">
        <v>-0.873</v>
      </c>
      <c r="T28" s="2">
        <v>-0.91400000000000003</v>
      </c>
      <c r="U28" s="2">
        <v>-0.91100000000000003</v>
      </c>
      <c r="V28" s="2">
        <v>-0.89500000000000002</v>
      </c>
      <c r="W28" s="2">
        <v>-0.94799999999999995</v>
      </c>
      <c r="Z28" s="83"/>
      <c r="AB28" s="2">
        <v>-0.67400000000000004</v>
      </c>
      <c r="AC28" s="2">
        <f t="shared" si="4"/>
        <v>-0.86050000000000004</v>
      </c>
      <c r="AD28" s="2">
        <v>-0.98599999999999999</v>
      </c>
      <c r="AE28" s="2">
        <f t="shared" si="5"/>
        <v>-1.0165</v>
      </c>
      <c r="AF28" s="2">
        <v>-1.0469999999999999</v>
      </c>
      <c r="AG28" s="2">
        <v>-1.0860000000000001</v>
      </c>
      <c r="AH28" s="2">
        <v>-1.091</v>
      </c>
      <c r="AI28" s="2">
        <v>-1.085</v>
      </c>
      <c r="AJ28" s="2">
        <v>-1.0780000000000001</v>
      </c>
    </row>
    <row r="29" spans="1:36" ht="15.75" hidden="1" customHeight="1" x14ac:dyDescent="0.25">
      <c r="A29" s="2">
        <v>213</v>
      </c>
      <c r="B29" s="2">
        <v>-0.70899999999999996</v>
      </c>
      <c r="C29" s="2">
        <f t="shared" si="0"/>
        <v>-0.71899999999999997</v>
      </c>
      <c r="D29" s="2">
        <v>-0.68799999999999994</v>
      </c>
      <c r="E29" s="2">
        <f t="shared" si="1"/>
        <v>-0.70849999999999991</v>
      </c>
      <c r="F29" s="2">
        <v>-0.72899999999999998</v>
      </c>
      <c r="G29" s="2">
        <v>-0.71299999999999997</v>
      </c>
      <c r="H29" s="2">
        <v>-0.747</v>
      </c>
      <c r="I29" s="2">
        <v>-0.71499999999999997</v>
      </c>
      <c r="J29" s="2">
        <v>-0.75800000000000001</v>
      </c>
      <c r="M29" s="83"/>
      <c r="O29" s="2">
        <v>-0.72199999999999998</v>
      </c>
      <c r="P29" s="2">
        <f t="shared" si="2"/>
        <v>-0.8115</v>
      </c>
      <c r="Q29" s="2">
        <v>-0.86199999999999999</v>
      </c>
      <c r="R29" s="2">
        <f t="shared" si="3"/>
        <v>-0.88149999999999995</v>
      </c>
      <c r="S29" s="2">
        <v>-0.90100000000000002</v>
      </c>
      <c r="T29" s="2">
        <v>-0.94</v>
      </c>
      <c r="U29" s="2">
        <v>-0.93799999999999994</v>
      </c>
      <c r="V29" s="2">
        <v>-0.92600000000000005</v>
      </c>
      <c r="W29" s="2">
        <v>-0.97699999999999998</v>
      </c>
      <c r="Z29" s="83"/>
      <c r="AB29" s="2">
        <v>-0.69799999999999995</v>
      </c>
      <c r="AC29" s="2">
        <f t="shared" si="4"/>
        <v>-0.88900000000000001</v>
      </c>
      <c r="AD29" s="2">
        <v>-1.0169999999999999</v>
      </c>
      <c r="AE29" s="2">
        <f t="shared" si="5"/>
        <v>-1.0485</v>
      </c>
      <c r="AF29" s="2">
        <v>-1.08</v>
      </c>
      <c r="AG29" s="2">
        <v>-1.1200000000000001</v>
      </c>
      <c r="AH29" s="2">
        <v>-1.137</v>
      </c>
      <c r="AI29" s="2">
        <v>-1.131</v>
      </c>
      <c r="AJ29" s="2">
        <v>-1.119</v>
      </c>
    </row>
    <row r="30" spans="1:36" ht="15.75" hidden="1" customHeight="1" x14ac:dyDescent="0.25">
      <c r="A30" s="2">
        <v>214</v>
      </c>
      <c r="B30" s="2">
        <v>-0.78900000000000003</v>
      </c>
      <c r="C30" s="2">
        <f t="shared" si="0"/>
        <v>-0.80349999999999999</v>
      </c>
      <c r="D30" s="2">
        <v>-0.77600000000000002</v>
      </c>
      <c r="E30" s="2">
        <f t="shared" si="1"/>
        <v>-0.79699999999999993</v>
      </c>
      <c r="F30" s="2">
        <v>-0.81799999999999995</v>
      </c>
      <c r="G30" s="2">
        <v>-0.8</v>
      </c>
      <c r="H30" s="2">
        <v>-0.83599999999999997</v>
      </c>
      <c r="I30" s="2">
        <v>-0.80500000000000005</v>
      </c>
      <c r="J30" s="2">
        <v>-0.85</v>
      </c>
      <c r="M30" s="83"/>
      <c r="O30" s="2">
        <v>-0.81899999999999995</v>
      </c>
      <c r="P30" s="2">
        <f t="shared" si="2"/>
        <v>-0.89799999999999991</v>
      </c>
      <c r="Q30" s="2">
        <v>-0.94199999999999995</v>
      </c>
      <c r="R30" s="2">
        <f t="shared" si="3"/>
        <v>-0.95950000000000002</v>
      </c>
      <c r="S30" s="2">
        <v>-0.97699999999999998</v>
      </c>
      <c r="T30" s="2">
        <v>-1.0129999999999999</v>
      </c>
      <c r="U30" s="2">
        <v>-1.008</v>
      </c>
      <c r="V30" s="2">
        <v>-0.99399999999999999</v>
      </c>
      <c r="W30" s="2">
        <v>-1.056</v>
      </c>
      <c r="Z30" s="83"/>
      <c r="AB30" s="2">
        <v>-0.79</v>
      </c>
      <c r="AC30" s="2">
        <f t="shared" si="4"/>
        <v>-0.96850000000000003</v>
      </c>
      <c r="AD30" s="2">
        <v>-1.0900000000000001</v>
      </c>
      <c r="AE30" s="2">
        <f t="shared" si="5"/>
        <v>-1.1185</v>
      </c>
      <c r="AF30" s="2">
        <v>-1.147</v>
      </c>
      <c r="AG30" s="2">
        <v>-1.1870000000000001</v>
      </c>
      <c r="AH30" s="2">
        <v>-1.1890000000000001</v>
      </c>
      <c r="AI30" s="2">
        <v>-1.19</v>
      </c>
      <c r="AJ30" s="2">
        <v>-1.1830000000000001</v>
      </c>
    </row>
    <row r="31" spans="1:36" ht="15.75" hidden="1" customHeight="1" x14ac:dyDescent="0.25">
      <c r="A31" s="2">
        <v>215</v>
      </c>
      <c r="B31" s="2">
        <v>-0.90700000000000003</v>
      </c>
      <c r="C31" s="2">
        <f t="shared" si="0"/>
        <v>-0.91149999999999998</v>
      </c>
      <c r="D31" s="2">
        <v>-0.88</v>
      </c>
      <c r="E31" s="2">
        <f t="shared" si="1"/>
        <v>-0.89800000000000002</v>
      </c>
      <c r="F31" s="2">
        <v>-0.91600000000000004</v>
      </c>
      <c r="G31" s="2">
        <v>-0.89700000000000002</v>
      </c>
      <c r="H31" s="2">
        <v>-0.92800000000000005</v>
      </c>
      <c r="I31" s="2">
        <v>-0.90600000000000003</v>
      </c>
      <c r="J31" s="2">
        <v>-0.94299999999999995</v>
      </c>
      <c r="M31" s="83"/>
      <c r="O31" s="2">
        <v>-0.93200000000000005</v>
      </c>
      <c r="P31" s="2">
        <f t="shared" si="2"/>
        <v>-1.002</v>
      </c>
      <c r="Q31" s="2">
        <v>-1.04</v>
      </c>
      <c r="R31" s="2">
        <f t="shared" si="3"/>
        <v>-1.056</v>
      </c>
      <c r="S31" s="2">
        <v>-1.0720000000000001</v>
      </c>
      <c r="T31" s="2">
        <v>-1.1020000000000001</v>
      </c>
      <c r="U31" s="2">
        <v>-1.0940000000000001</v>
      </c>
      <c r="V31" s="2">
        <v>-1.0760000000000001</v>
      </c>
      <c r="W31" s="2">
        <v>-1.133</v>
      </c>
      <c r="Z31" s="83"/>
      <c r="AB31" s="2">
        <v>-0.90500000000000003</v>
      </c>
      <c r="AC31" s="2">
        <f t="shared" si="4"/>
        <v>-1.0609999999999999</v>
      </c>
      <c r="AD31" s="2">
        <v>-1.173</v>
      </c>
      <c r="AE31" s="2">
        <f t="shared" si="5"/>
        <v>-1.1950000000000001</v>
      </c>
      <c r="AF31" s="2">
        <v>-1.2170000000000001</v>
      </c>
      <c r="AG31" s="2">
        <v>-1.254</v>
      </c>
      <c r="AH31" s="2">
        <v>-1.2609999999999999</v>
      </c>
      <c r="AI31" s="2">
        <v>-1.25</v>
      </c>
      <c r="AJ31" s="2">
        <v>-1.2490000000000001</v>
      </c>
    </row>
    <row r="32" spans="1:36" ht="15.75" hidden="1" customHeight="1" x14ac:dyDescent="0.25">
      <c r="A32" s="2">
        <v>216</v>
      </c>
      <c r="B32" s="2">
        <v>-1.0049999999999999</v>
      </c>
      <c r="C32" s="2">
        <f t="shared" si="0"/>
        <v>-1.0099999999999998</v>
      </c>
      <c r="D32" s="2">
        <v>-0.97499999999999998</v>
      </c>
      <c r="E32" s="2">
        <f t="shared" si="1"/>
        <v>-0.99499999999999988</v>
      </c>
      <c r="F32" s="2">
        <v>-1.0149999999999999</v>
      </c>
      <c r="G32" s="2">
        <v>-0.996</v>
      </c>
      <c r="H32" s="2">
        <v>-1.0109999999999999</v>
      </c>
      <c r="I32" s="2">
        <v>-0.99</v>
      </c>
      <c r="J32" s="2">
        <v>-1.042</v>
      </c>
      <c r="M32" s="83"/>
      <c r="O32" s="2">
        <v>-1.0269999999999999</v>
      </c>
      <c r="P32" s="2">
        <f t="shared" si="2"/>
        <v>-1.0884999999999998</v>
      </c>
      <c r="Q32" s="2">
        <v>-1.1259999999999999</v>
      </c>
      <c r="R32" s="2">
        <f t="shared" si="3"/>
        <v>-1.1379999999999999</v>
      </c>
      <c r="S32" s="2">
        <v>-1.1499999999999999</v>
      </c>
      <c r="T32" s="2">
        <v>-1.1839999999999999</v>
      </c>
      <c r="U32" s="2">
        <v>-1.17</v>
      </c>
      <c r="V32" s="2">
        <v>-1.157</v>
      </c>
      <c r="W32" s="2">
        <v>-1.206</v>
      </c>
      <c r="Z32" s="83"/>
      <c r="AB32" s="2">
        <v>-1.002</v>
      </c>
      <c r="AC32" s="2">
        <f t="shared" si="4"/>
        <v>-1.1459999999999999</v>
      </c>
      <c r="AD32" s="2">
        <v>-1.252</v>
      </c>
      <c r="AE32" s="2">
        <f t="shared" si="5"/>
        <v>-1.2709999999999999</v>
      </c>
      <c r="AF32" s="2">
        <v>-1.29</v>
      </c>
      <c r="AG32" s="2">
        <v>-1.323</v>
      </c>
      <c r="AH32" s="2">
        <v>-1.3220000000000001</v>
      </c>
      <c r="AI32" s="2">
        <v>-1.3220000000000001</v>
      </c>
      <c r="AJ32" s="2">
        <v>-1.306</v>
      </c>
    </row>
    <row r="33" spans="1:36" ht="15.75" hidden="1" customHeight="1" x14ac:dyDescent="0.25">
      <c r="A33" s="2">
        <v>217</v>
      </c>
      <c r="B33" s="2">
        <v>-1.091</v>
      </c>
      <c r="C33" s="2">
        <f t="shared" si="0"/>
        <v>-1.0920000000000001</v>
      </c>
      <c r="D33" s="2">
        <v>-1.052</v>
      </c>
      <c r="E33" s="2">
        <f t="shared" si="1"/>
        <v>-1.0725</v>
      </c>
      <c r="F33" s="2">
        <v>-1.093</v>
      </c>
      <c r="G33" s="2">
        <v>-1.077</v>
      </c>
      <c r="H33" s="2">
        <v>-1.099</v>
      </c>
      <c r="I33" s="2">
        <v>-1.0629999999999999</v>
      </c>
      <c r="J33" s="2">
        <v>-1.111</v>
      </c>
      <c r="M33" s="83"/>
      <c r="O33" s="2">
        <v>-1.119</v>
      </c>
      <c r="P33" s="2">
        <f t="shared" si="2"/>
        <v>-1.1705000000000001</v>
      </c>
      <c r="Q33" s="2">
        <v>-1.208</v>
      </c>
      <c r="R33" s="2">
        <f t="shared" si="3"/>
        <v>-1.2149999999999999</v>
      </c>
      <c r="S33" s="2">
        <v>-1.222</v>
      </c>
      <c r="T33" s="2">
        <v>-1.2549999999999999</v>
      </c>
      <c r="U33" s="2">
        <v>-1.2490000000000001</v>
      </c>
      <c r="V33" s="2">
        <v>-1.2250000000000001</v>
      </c>
      <c r="W33" s="2">
        <v>-1.282</v>
      </c>
      <c r="Z33" s="83"/>
      <c r="AB33" s="2">
        <v>-1.085</v>
      </c>
      <c r="AC33" s="2">
        <f t="shared" si="4"/>
        <v>-1.2195</v>
      </c>
      <c r="AD33" s="2">
        <v>-1.3109999999999999</v>
      </c>
      <c r="AE33" s="2">
        <f t="shared" si="5"/>
        <v>-1.3325</v>
      </c>
      <c r="AF33" s="2">
        <v>-1.3540000000000001</v>
      </c>
      <c r="AG33" s="2">
        <v>-1.3819999999999999</v>
      </c>
      <c r="AH33" s="2">
        <v>-1.389</v>
      </c>
      <c r="AI33" s="2">
        <v>-1.385</v>
      </c>
      <c r="AJ33" s="2">
        <v>-1.3660000000000001</v>
      </c>
    </row>
    <row r="34" spans="1:36" ht="15.75" hidden="1" customHeight="1" x14ac:dyDescent="0.25">
      <c r="A34" s="2">
        <v>218</v>
      </c>
      <c r="B34" s="2">
        <v>-1.17</v>
      </c>
      <c r="C34" s="2">
        <f t="shared" si="0"/>
        <v>-1.1684999999999999</v>
      </c>
      <c r="D34" s="2">
        <v>-1.1299999999999999</v>
      </c>
      <c r="E34" s="2">
        <f t="shared" si="1"/>
        <v>-1.1484999999999999</v>
      </c>
      <c r="F34" s="2">
        <v>-1.167</v>
      </c>
      <c r="G34" s="2">
        <v>-1.149</v>
      </c>
      <c r="H34" s="2">
        <v>-1.1719999999999999</v>
      </c>
      <c r="I34" s="2">
        <v>-1.141</v>
      </c>
      <c r="J34" s="2">
        <v>-1.1890000000000001</v>
      </c>
      <c r="M34" s="83"/>
      <c r="O34" s="2">
        <v>-1.1879999999999999</v>
      </c>
      <c r="P34" s="2">
        <f t="shared" si="2"/>
        <v>-1.238</v>
      </c>
      <c r="Q34" s="2">
        <v>-1.2789999999999999</v>
      </c>
      <c r="R34" s="2">
        <f t="shared" si="3"/>
        <v>-1.2835000000000001</v>
      </c>
      <c r="S34" s="2">
        <v>-1.288</v>
      </c>
      <c r="T34" s="2">
        <v>-1.3129999999999999</v>
      </c>
      <c r="U34" s="2">
        <v>-1.3069999999999999</v>
      </c>
      <c r="V34" s="2">
        <v>-1.286</v>
      </c>
      <c r="W34" s="2">
        <v>-1.3460000000000001</v>
      </c>
      <c r="Z34" s="83"/>
      <c r="AB34" s="2">
        <v>-1.1639999999999999</v>
      </c>
      <c r="AC34" s="2">
        <f t="shared" si="4"/>
        <v>-1.2845</v>
      </c>
      <c r="AD34" s="2">
        <v>-1.373</v>
      </c>
      <c r="AE34" s="2">
        <f t="shared" si="5"/>
        <v>-1.389</v>
      </c>
      <c r="AF34" s="2">
        <v>-1.405</v>
      </c>
      <c r="AG34" s="2">
        <v>-1.4359999999999999</v>
      </c>
      <c r="AH34" s="2">
        <v>-1.4339999999999999</v>
      </c>
      <c r="AI34" s="2">
        <v>-1.4259999999999999</v>
      </c>
      <c r="AJ34" s="2">
        <v>-1.41</v>
      </c>
    </row>
    <row r="35" spans="1:36" ht="15.75" hidden="1" customHeight="1" x14ac:dyDescent="0.25">
      <c r="A35" s="2">
        <v>219</v>
      </c>
      <c r="B35" s="2">
        <v>-1.2609999999999999</v>
      </c>
      <c r="C35" s="2">
        <f t="shared" si="0"/>
        <v>-1.2569999999999999</v>
      </c>
      <c r="D35" s="2">
        <v>-1.2090000000000001</v>
      </c>
      <c r="E35" s="2">
        <f t="shared" si="1"/>
        <v>-1.2309999999999999</v>
      </c>
      <c r="F35" s="2">
        <v>-1.2529999999999999</v>
      </c>
      <c r="G35" s="2">
        <v>-1.226</v>
      </c>
      <c r="H35" s="2">
        <v>-1.2490000000000001</v>
      </c>
      <c r="I35" s="2">
        <v>-1.208</v>
      </c>
      <c r="J35" s="2">
        <v>-1.26</v>
      </c>
      <c r="M35" s="83"/>
      <c r="O35" s="2">
        <v>-1.278</v>
      </c>
      <c r="P35" s="2">
        <f t="shared" si="2"/>
        <v>-1.3225</v>
      </c>
      <c r="Q35" s="2">
        <v>-1.3480000000000001</v>
      </c>
      <c r="R35" s="2">
        <f t="shared" si="3"/>
        <v>-1.3574999999999999</v>
      </c>
      <c r="S35" s="2">
        <v>-1.367</v>
      </c>
      <c r="T35" s="2">
        <v>-1.381</v>
      </c>
      <c r="U35" s="2">
        <v>-1.3720000000000001</v>
      </c>
      <c r="V35" s="2">
        <v>-1.345</v>
      </c>
      <c r="W35" s="2">
        <v>-1.4</v>
      </c>
      <c r="Z35" s="83"/>
      <c r="AB35" s="2">
        <v>-1.2569999999999999</v>
      </c>
      <c r="AC35" s="2">
        <f t="shared" si="4"/>
        <v>-1.3605</v>
      </c>
      <c r="AD35" s="2">
        <v>-1.4359999999999999</v>
      </c>
      <c r="AE35" s="2">
        <f t="shared" si="5"/>
        <v>-1.45</v>
      </c>
      <c r="AF35" s="2">
        <v>-1.464</v>
      </c>
      <c r="AG35" s="2">
        <v>-1.4970000000000001</v>
      </c>
      <c r="AH35" s="2">
        <v>-1.4950000000000001</v>
      </c>
      <c r="AI35" s="2">
        <v>-1.478</v>
      </c>
      <c r="AJ35" s="2">
        <v>-1.466</v>
      </c>
    </row>
    <row r="36" spans="1:36" ht="15.75" hidden="1" customHeight="1" x14ac:dyDescent="0.25">
      <c r="A36" s="2">
        <v>220</v>
      </c>
      <c r="B36" s="2">
        <v>-1.296</v>
      </c>
      <c r="C36" s="2">
        <f t="shared" si="0"/>
        <v>-1.2845</v>
      </c>
      <c r="D36" s="2">
        <v>-1.234</v>
      </c>
      <c r="E36" s="2">
        <f t="shared" si="1"/>
        <v>-1.2534999999999998</v>
      </c>
      <c r="F36" s="2">
        <v>-1.2729999999999999</v>
      </c>
      <c r="G36" s="2">
        <v>-1.2589999999999999</v>
      </c>
      <c r="H36" s="2">
        <v>-1.2789999999999999</v>
      </c>
      <c r="I36" s="2">
        <v>-1.244</v>
      </c>
      <c r="J36" s="2">
        <v>-1.3</v>
      </c>
      <c r="M36" s="83"/>
      <c r="O36" s="2">
        <v>-1.3080000000000001</v>
      </c>
      <c r="P36" s="2">
        <f t="shared" si="2"/>
        <v>-1.351</v>
      </c>
      <c r="Q36" s="2">
        <v>-1.381</v>
      </c>
      <c r="R36" s="2">
        <f t="shared" si="3"/>
        <v>-1.3875</v>
      </c>
      <c r="S36" s="2">
        <v>-1.3939999999999999</v>
      </c>
      <c r="T36" s="2">
        <v>-1.409</v>
      </c>
      <c r="U36" s="2">
        <v>-1.3979999999999999</v>
      </c>
      <c r="V36" s="2">
        <v>-1.3740000000000001</v>
      </c>
      <c r="W36" s="2">
        <v>-1.4330000000000001</v>
      </c>
      <c r="Z36" s="83"/>
      <c r="AB36" s="2">
        <v>-1.282</v>
      </c>
      <c r="AC36" s="2">
        <f t="shared" si="4"/>
        <v>-1.385</v>
      </c>
      <c r="AD36" s="2">
        <v>-1.4610000000000001</v>
      </c>
      <c r="AE36" s="2">
        <f t="shared" si="5"/>
        <v>-1.4744999999999999</v>
      </c>
      <c r="AF36" s="2">
        <v>-1.488</v>
      </c>
      <c r="AG36" s="2">
        <v>-1.516</v>
      </c>
      <c r="AH36" s="2">
        <v>-1.514</v>
      </c>
      <c r="AI36" s="2">
        <v>-1.5009999999999999</v>
      </c>
      <c r="AJ36" s="2">
        <v>-1.4910000000000001</v>
      </c>
    </row>
    <row r="37" spans="1:36" ht="15.75" hidden="1" customHeight="1" x14ac:dyDescent="0.25">
      <c r="A37" s="2">
        <v>221</v>
      </c>
      <c r="B37" s="2">
        <v>-1.274</v>
      </c>
      <c r="C37" s="2">
        <f t="shared" si="0"/>
        <v>-1.2685</v>
      </c>
      <c r="D37" s="2">
        <v>-1.2210000000000001</v>
      </c>
      <c r="E37" s="2">
        <f t="shared" si="1"/>
        <v>-1.242</v>
      </c>
      <c r="F37" s="2">
        <v>-1.2629999999999999</v>
      </c>
      <c r="G37" s="2">
        <v>-1.2450000000000001</v>
      </c>
      <c r="H37" s="2">
        <v>-1.2669999999999999</v>
      </c>
      <c r="I37" s="2">
        <v>-1.2330000000000001</v>
      </c>
      <c r="J37" s="2">
        <v>-1.284</v>
      </c>
      <c r="M37" s="83"/>
      <c r="O37" s="2">
        <v>-1.2949999999999999</v>
      </c>
      <c r="P37" s="2">
        <f t="shared" si="2"/>
        <v>-1.3365</v>
      </c>
      <c r="Q37" s="2">
        <v>-1.3660000000000001</v>
      </c>
      <c r="R37" s="2">
        <f t="shared" si="3"/>
        <v>-1.3719999999999999</v>
      </c>
      <c r="S37" s="2">
        <v>-1.3779999999999999</v>
      </c>
      <c r="T37" s="2">
        <v>-1.405</v>
      </c>
      <c r="U37" s="2">
        <v>-1.391</v>
      </c>
      <c r="V37" s="2">
        <v>-1.37</v>
      </c>
      <c r="W37" s="2">
        <v>-1.427</v>
      </c>
      <c r="Z37" s="83"/>
      <c r="AB37" s="2">
        <v>-1.2629999999999999</v>
      </c>
      <c r="AC37" s="2">
        <f t="shared" si="4"/>
        <v>-1.3719999999999999</v>
      </c>
      <c r="AD37" s="2">
        <v>-1.454</v>
      </c>
      <c r="AE37" s="2">
        <f t="shared" si="5"/>
        <v>-1.4675</v>
      </c>
      <c r="AF37" s="2">
        <v>-1.4810000000000001</v>
      </c>
      <c r="AG37" s="2">
        <v>-1.51</v>
      </c>
      <c r="AH37" s="2">
        <v>-1.5129999999999999</v>
      </c>
      <c r="AI37" s="2">
        <v>-1.494</v>
      </c>
      <c r="AJ37" s="2">
        <v>-1.49</v>
      </c>
    </row>
    <row r="38" spans="1:36" ht="15.75" hidden="1" customHeight="1" x14ac:dyDescent="0.25">
      <c r="A38" s="2">
        <v>222</v>
      </c>
      <c r="B38" s="2">
        <v>-1.266</v>
      </c>
      <c r="C38" s="2">
        <f t="shared" si="0"/>
        <v>-1.266</v>
      </c>
      <c r="D38" s="2">
        <v>-1.216</v>
      </c>
      <c r="E38" s="2">
        <f t="shared" si="1"/>
        <v>-1.2410000000000001</v>
      </c>
      <c r="F38" s="2">
        <v>-1.266</v>
      </c>
      <c r="G38" s="2">
        <v>-1.246</v>
      </c>
      <c r="H38" s="2">
        <v>-1.26</v>
      </c>
      <c r="I38" s="2">
        <v>-1.224</v>
      </c>
      <c r="J38" s="2">
        <v>-1.2889999999999999</v>
      </c>
      <c r="M38" s="83"/>
      <c r="O38" s="2">
        <v>-1.2869999999999999</v>
      </c>
      <c r="P38" s="2">
        <f t="shared" si="2"/>
        <v>-1.33</v>
      </c>
      <c r="Q38" s="2">
        <v>-1.375</v>
      </c>
      <c r="R38" s="2">
        <f t="shared" si="3"/>
        <v>-1.3740000000000001</v>
      </c>
      <c r="S38" s="2">
        <v>-1.373</v>
      </c>
      <c r="T38" s="2">
        <v>-1.401</v>
      </c>
      <c r="U38" s="2">
        <v>-1.39</v>
      </c>
      <c r="V38" s="2">
        <v>-1.365</v>
      </c>
      <c r="W38" s="2">
        <v>-1.4219999999999999</v>
      </c>
      <c r="Z38" s="83"/>
      <c r="AB38" s="2">
        <v>-1.268</v>
      </c>
      <c r="AC38" s="2">
        <f t="shared" si="4"/>
        <v>-1.3725000000000001</v>
      </c>
      <c r="AD38" s="2">
        <v>-1.4450000000000001</v>
      </c>
      <c r="AE38" s="2">
        <f t="shared" si="5"/>
        <v>-1.4610000000000001</v>
      </c>
      <c r="AF38" s="2">
        <v>-1.4770000000000001</v>
      </c>
      <c r="AG38" s="2">
        <v>-1.5089999999999999</v>
      </c>
      <c r="AH38" s="2">
        <v>-1.5049999999999999</v>
      </c>
      <c r="AI38" s="2">
        <v>-1.492</v>
      </c>
      <c r="AJ38" s="2">
        <v>-1.486</v>
      </c>
    </row>
    <row r="39" spans="1:36" ht="15.75" hidden="1" customHeight="1" x14ac:dyDescent="0.25">
      <c r="A39" s="2">
        <v>223</v>
      </c>
      <c r="B39" s="2">
        <v>-1.3819999999999999</v>
      </c>
      <c r="C39" s="2">
        <f t="shared" si="0"/>
        <v>-1.371</v>
      </c>
      <c r="D39" s="2">
        <v>-1.3149999999999999</v>
      </c>
      <c r="E39" s="2">
        <f t="shared" si="1"/>
        <v>-1.3374999999999999</v>
      </c>
      <c r="F39" s="2">
        <v>-1.36</v>
      </c>
      <c r="G39" s="2">
        <v>-1.339</v>
      </c>
      <c r="H39" s="2">
        <v>-1.359</v>
      </c>
      <c r="I39" s="2">
        <v>-1.3089999999999999</v>
      </c>
      <c r="J39" s="2">
        <v>-1.37</v>
      </c>
      <c r="M39" s="83"/>
      <c r="O39" s="2">
        <v>-1.401</v>
      </c>
      <c r="P39" s="2">
        <f t="shared" si="2"/>
        <v>-1.427</v>
      </c>
      <c r="Q39" s="2">
        <v>-1.4510000000000001</v>
      </c>
      <c r="R39" s="2">
        <f t="shared" si="3"/>
        <v>-1.452</v>
      </c>
      <c r="S39" s="2">
        <v>-1.4530000000000001</v>
      </c>
      <c r="T39" s="2">
        <v>-1.4730000000000001</v>
      </c>
      <c r="U39" s="2">
        <v>-1.458</v>
      </c>
      <c r="V39" s="2">
        <v>-1.4379999999999999</v>
      </c>
      <c r="W39" s="2">
        <v>-1.49</v>
      </c>
      <c r="Z39" s="83"/>
      <c r="AB39" s="2">
        <v>-1.377</v>
      </c>
      <c r="AC39" s="2">
        <f t="shared" si="4"/>
        <v>-1.4575</v>
      </c>
      <c r="AD39" s="2">
        <v>-1.5149999999999999</v>
      </c>
      <c r="AE39" s="2">
        <f t="shared" si="5"/>
        <v>-1.5265</v>
      </c>
      <c r="AF39" s="2">
        <v>-1.538</v>
      </c>
      <c r="AG39" s="2">
        <v>-1.5649999999999999</v>
      </c>
      <c r="AH39" s="2">
        <v>-1.556</v>
      </c>
      <c r="AI39" s="2">
        <v>-1.5389999999999999</v>
      </c>
      <c r="AJ39" s="2">
        <v>-1.534</v>
      </c>
    </row>
    <row r="40" spans="1:36" ht="15.75" hidden="1" customHeight="1" x14ac:dyDescent="0.25">
      <c r="A40" s="2">
        <v>224</v>
      </c>
      <c r="B40" s="2">
        <v>-1.5129999999999999</v>
      </c>
      <c r="C40" s="2">
        <f t="shared" si="0"/>
        <v>-1.4889999999999999</v>
      </c>
      <c r="D40" s="2">
        <v>-1.4259999999999999</v>
      </c>
      <c r="E40" s="2">
        <f t="shared" si="1"/>
        <v>-1.4455</v>
      </c>
      <c r="F40" s="2">
        <v>-1.4650000000000001</v>
      </c>
      <c r="G40" s="2">
        <v>-1.444</v>
      </c>
      <c r="H40" s="2">
        <v>-1.4490000000000001</v>
      </c>
      <c r="I40" s="2">
        <v>-1.405</v>
      </c>
      <c r="J40" s="2">
        <v>-1.468</v>
      </c>
      <c r="M40" s="83"/>
      <c r="O40" s="2">
        <v>-1.532</v>
      </c>
      <c r="P40" s="2">
        <f t="shared" si="2"/>
        <v>-1.5345</v>
      </c>
      <c r="Q40" s="2">
        <v>-1.5489999999999999</v>
      </c>
      <c r="R40" s="2">
        <f t="shared" si="3"/>
        <v>-1.5429999999999999</v>
      </c>
      <c r="S40" s="2">
        <v>-1.5369999999999999</v>
      </c>
      <c r="T40" s="2">
        <v>-1.554</v>
      </c>
      <c r="U40" s="2">
        <v>-1.5289999999999999</v>
      </c>
      <c r="V40" s="2">
        <v>-1.5049999999999999</v>
      </c>
      <c r="W40" s="2">
        <v>-1.56</v>
      </c>
      <c r="Z40" s="83"/>
      <c r="AB40" s="2">
        <v>-1.5049999999999999</v>
      </c>
      <c r="AC40" s="2">
        <f t="shared" si="4"/>
        <v>-1.5499999999999998</v>
      </c>
      <c r="AD40" s="2">
        <v>-1.589</v>
      </c>
      <c r="AE40" s="2">
        <f t="shared" si="5"/>
        <v>-1.5920000000000001</v>
      </c>
      <c r="AF40" s="2">
        <v>-1.595</v>
      </c>
      <c r="AG40" s="2">
        <v>-1.607</v>
      </c>
      <c r="AH40" s="2">
        <v>-1.601</v>
      </c>
      <c r="AI40" s="2">
        <v>-1.5840000000000001</v>
      </c>
      <c r="AJ40" s="2">
        <v>-1.5820000000000001</v>
      </c>
    </row>
    <row r="41" spans="1:36" ht="15.75" hidden="1" customHeight="1" x14ac:dyDescent="0.25">
      <c r="A41" s="2">
        <v>225</v>
      </c>
      <c r="B41" s="2">
        <v>-1.605</v>
      </c>
      <c r="C41" s="2">
        <f t="shared" si="0"/>
        <v>-1.5805</v>
      </c>
      <c r="D41" s="2">
        <v>-1.5169999999999999</v>
      </c>
      <c r="E41" s="2">
        <f t="shared" si="1"/>
        <v>-1.5365</v>
      </c>
      <c r="F41" s="2">
        <v>-1.556</v>
      </c>
      <c r="G41" s="2">
        <v>-1.524</v>
      </c>
      <c r="H41" s="2">
        <v>-1.5249999999999999</v>
      </c>
      <c r="I41" s="2">
        <v>-1.49</v>
      </c>
      <c r="J41" s="2">
        <v>-1.5329999999999999</v>
      </c>
      <c r="M41" s="83"/>
      <c r="O41" s="2">
        <v>-1.629</v>
      </c>
      <c r="P41" s="2">
        <f t="shared" si="2"/>
        <v>-1.6179999999999999</v>
      </c>
      <c r="Q41" s="2">
        <v>-1.625</v>
      </c>
      <c r="R41" s="2">
        <f t="shared" si="3"/>
        <v>-1.6160000000000001</v>
      </c>
      <c r="S41" s="2">
        <v>-1.607</v>
      </c>
      <c r="T41" s="2">
        <v>-1.6220000000000001</v>
      </c>
      <c r="U41" s="2">
        <v>-1.589</v>
      </c>
      <c r="V41" s="2">
        <v>-1.5660000000000001</v>
      </c>
      <c r="W41" s="2">
        <v>-1.619</v>
      </c>
      <c r="Z41" s="83"/>
      <c r="AB41" s="2">
        <v>-1.601</v>
      </c>
      <c r="AC41" s="2">
        <f t="shared" si="4"/>
        <v>-1.6254999999999999</v>
      </c>
      <c r="AD41" s="2">
        <v>-1.643</v>
      </c>
      <c r="AE41" s="2">
        <f t="shared" si="5"/>
        <v>-1.6465000000000001</v>
      </c>
      <c r="AF41" s="2">
        <v>-1.65</v>
      </c>
      <c r="AG41" s="2">
        <v>-1.6559999999999999</v>
      </c>
      <c r="AH41" s="2">
        <v>-1.64</v>
      </c>
      <c r="AI41" s="2">
        <v>-1.627</v>
      </c>
      <c r="AJ41" s="2">
        <v>-1.617</v>
      </c>
    </row>
    <row r="42" spans="1:36" ht="15.75" hidden="1" customHeight="1" x14ac:dyDescent="0.25">
      <c r="A42" s="2">
        <v>226</v>
      </c>
      <c r="B42" s="2">
        <v>-1.6459999999999999</v>
      </c>
      <c r="C42" s="2">
        <f t="shared" si="0"/>
        <v>-1.6174999999999999</v>
      </c>
      <c r="D42" s="2">
        <v>-1.5509999999999999</v>
      </c>
      <c r="E42" s="2">
        <f t="shared" si="1"/>
        <v>-1.5699999999999998</v>
      </c>
      <c r="F42" s="2">
        <v>-1.589</v>
      </c>
      <c r="G42" s="2">
        <v>-1.5609999999999999</v>
      </c>
      <c r="H42" s="2">
        <v>-1.5620000000000001</v>
      </c>
      <c r="I42" s="2">
        <v>-1.5189999999999999</v>
      </c>
      <c r="J42" s="2">
        <v>-1.5660000000000001</v>
      </c>
      <c r="M42" s="83"/>
      <c r="O42" s="2">
        <v>-1.669</v>
      </c>
      <c r="P42" s="2">
        <f t="shared" si="2"/>
        <v>-1.651</v>
      </c>
      <c r="Q42" s="2">
        <v>-1.649</v>
      </c>
      <c r="R42" s="2">
        <f t="shared" si="3"/>
        <v>-1.641</v>
      </c>
      <c r="S42" s="2">
        <v>-1.633</v>
      </c>
      <c r="T42" s="2">
        <v>-1.635</v>
      </c>
      <c r="U42" s="2">
        <v>-1.611</v>
      </c>
      <c r="V42" s="2">
        <v>-1.591</v>
      </c>
      <c r="W42" s="2">
        <v>-1.635</v>
      </c>
      <c r="Z42" s="83"/>
      <c r="AB42" s="2">
        <v>-1.6419999999999999</v>
      </c>
      <c r="AC42" s="2">
        <f t="shared" si="4"/>
        <v>-1.6539999999999999</v>
      </c>
      <c r="AD42" s="2">
        <v>-1.6659999999999999</v>
      </c>
      <c r="AE42" s="2">
        <f t="shared" si="5"/>
        <v>-1.6659999999999999</v>
      </c>
      <c r="AF42" s="2">
        <v>-1.6659999999999999</v>
      </c>
      <c r="AG42" s="2">
        <v>-1.6639999999999999</v>
      </c>
      <c r="AH42" s="2">
        <v>-1.6479999999999999</v>
      </c>
      <c r="AI42" s="2">
        <v>-1.6359999999999999</v>
      </c>
      <c r="AJ42" s="2">
        <v>-1.6180000000000001</v>
      </c>
    </row>
    <row r="43" spans="1:36" ht="15.75" hidden="1" customHeight="1" x14ac:dyDescent="0.25">
      <c r="A43" s="2">
        <v>227</v>
      </c>
      <c r="B43" s="2">
        <v>-1.645</v>
      </c>
      <c r="C43" s="2">
        <f t="shared" si="0"/>
        <v>-1.615</v>
      </c>
      <c r="D43" s="2">
        <v>-1.5529999999999999</v>
      </c>
      <c r="E43" s="2">
        <f t="shared" si="1"/>
        <v>-1.569</v>
      </c>
      <c r="F43" s="2">
        <v>-1.585</v>
      </c>
      <c r="G43" s="2">
        <v>-1.5609999999999999</v>
      </c>
      <c r="H43" s="2">
        <v>-1.554</v>
      </c>
      <c r="I43" s="2">
        <v>-1.5209999999999999</v>
      </c>
      <c r="J43" s="2">
        <v>-1.5629999999999999</v>
      </c>
      <c r="M43" s="83"/>
      <c r="O43" s="2">
        <v>-1.6619999999999999</v>
      </c>
      <c r="P43" s="2">
        <f t="shared" si="2"/>
        <v>-1.6444999999999999</v>
      </c>
      <c r="Q43" s="2">
        <v>-1.641</v>
      </c>
      <c r="R43" s="2">
        <f t="shared" si="3"/>
        <v>-1.6339999999999999</v>
      </c>
      <c r="S43" s="2">
        <v>-1.627</v>
      </c>
      <c r="T43" s="2">
        <v>-1.6319999999999999</v>
      </c>
      <c r="U43" s="2">
        <v>-1.6020000000000001</v>
      </c>
      <c r="V43" s="2">
        <v>-1.5760000000000001</v>
      </c>
      <c r="W43" s="2">
        <v>-1.62</v>
      </c>
      <c r="Z43" s="83"/>
      <c r="AB43" s="2">
        <v>-1.639</v>
      </c>
      <c r="AC43" s="2">
        <f t="shared" si="4"/>
        <v>-1.6444999999999999</v>
      </c>
      <c r="AD43" s="2">
        <v>-1.6579999999999999</v>
      </c>
      <c r="AE43" s="2">
        <f t="shared" si="5"/>
        <v>-1.6539999999999999</v>
      </c>
      <c r="AF43" s="2">
        <v>-1.65</v>
      </c>
      <c r="AG43" s="2">
        <v>-1.6519999999999999</v>
      </c>
      <c r="AH43" s="2">
        <v>-1.64</v>
      </c>
      <c r="AI43" s="2">
        <v>-1.6220000000000001</v>
      </c>
      <c r="AJ43" s="2">
        <v>-1.6120000000000001</v>
      </c>
    </row>
    <row r="44" spans="1:36" ht="15.75" hidden="1" customHeight="1" x14ac:dyDescent="0.25">
      <c r="A44" s="2">
        <v>228</v>
      </c>
      <c r="B44" s="2">
        <v>-1.599</v>
      </c>
      <c r="C44" s="2">
        <f t="shared" si="0"/>
        <v>-1.5695000000000001</v>
      </c>
      <c r="D44" s="2">
        <v>-1.512</v>
      </c>
      <c r="E44" s="2">
        <f t="shared" si="1"/>
        <v>-1.526</v>
      </c>
      <c r="F44" s="2">
        <v>-1.54</v>
      </c>
      <c r="G44" s="2">
        <v>-1.52</v>
      </c>
      <c r="H44" s="2">
        <v>-1.5129999999999999</v>
      </c>
      <c r="I44" s="2">
        <v>-1.4830000000000001</v>
      </c>
      <c r="J44" s="2">
        <v>-1.5109999999999999</v>
      </c>
      <c r="M44" s="83"/>
      <c r="O44" s="2">
        <v>-1.611</v>
      </c>
      <c r="P44" s="2">
        <f t="shared" si="2"/>
        <v>-1.595</v>
      </c>
      <c r="Q44" s="2">
        <v>-1.595</v>
      </c>
      <c r="R44" s="2">
        <f t="shared" si="3"/>
        <v>-1.587</v>
      </c>
      <c r="S44" s="2">
        <v>-1.579</v>
      </c>
      <c r="T44" s="2">
        <v>-1.587</v>
      </c>
      <c r="U44" s="2">
        <v>-1.5640000000000001</v>
      </c>
      <c r="V44" s="2">
        <v>-1.5429999999999999</v>
      </c>
      <c r="W44" s="2">
        <v>-1.579</v>
      </c>
      <c r="Z44" s="83"/>
      <c r="AB44" s="2">
        <v>-1.5920000000000001</v>
      </c>
      <c r="AC44" s="2">
        <f t="shared" si="4"/>
        <v>-1.6015000000000001</v>
      </c>
      <c r="AD44" s="2">
        <v>-1.613</v>
      </c>
      <c r="AE44" s="2">
        <f t="shared" si="5"/>
        <v>-1.6120000000000001</v>
      </c>
      <c r="AF44" s="2">
        <v>-1.611</v>
      </c>
      <c r="AG44" s="2">
        <v>-1.619</v>
      </c>
      <c r="AH44" s="2">
        <v>-1.601</v>
      </c>
      <c r="AI44" s="2">
        <v>-1.583</v>
      </c>
      <c r="AJ44" s="2">
        <v>-1.5720000000000001</v>
      </c>
    </row>
    <row r="45" spans="1:36" ht="15.75" hidden="1" customHeight="1" x14ac:dyDescent="0.25">
      <c r="A45" s="2">
        <v>229</v>
      </c>
      <c r="B45" s="2">
        <v>-1.5289999999999999</v>
      </c>
      <c r="C45" s="2">
        <f t="shared" si="0"/>
        <v>-1.504</v>
      </c>
      <c r="D45" s="2">
        <v>-1.454</v>
      </c>
      <c r="E45" s="2">
        <f t="shared" si="1"/>
        <v>-1.4664999999999999</v>
      </c>
      <c r="F45" s="2">
        <v>-1.4790000000000001</v>
      </c>
      <c r="G45" s="2">
        <v>-1.4590000000000001</v>
      </c>
      <c r="H45" s="2">
        <v>-1.458</v>
      </c>
      <c r="I45" s="2">
        <v>-1.429</v>
      </c>
      <c r="J45" s="2">
        <v>-1.4590000000000001</v>
      </c>
      <c r="M45" s="83"/>
      <c r="O45" s="2">
        <v>-1.5429999999999999</v>
      </c>
      <c r="P45" s="2">
        <f t="shared" si="2"/>
        <v>-1.5329999999999999</v>
      </c>
      <c r="Q45" s="2">
        <v>-1.536</v>
      </c>
      <c r="R45" s="2">
        <f t="shared" si="3"/>
        <v>-1.5295000000000001</v>
      </c>
      <c r="S45" s="2">
        <v>-1.5229999999999999</v>
      </c>
      <c r="T45" s="2">
        <v>-1.5329999999999999</v>
      </c>
      <c r="U45" s="2">
        <v>-1.5069999999999999</v>
      </c>
      <c r="V45" s="2">
        <v>-1.486</v>
      </c>
      <c r="W45" s="2">
        <v>-1.5189999999999999</v>
      </c>
      <c r="Z45" s="83"/>
      <c r="AB45" s="2">
        <v>-1.5249999999999999</v>
      </c>
      <c r="AC45" s="2">
        <f t="shared" si="4"/>
        <v>-1.5434999999999999</v>
      </c>
      <c r="AD45" s="2">
        <v>-1.5589999999999999</v>
      </c>
      <c r="AE45" s="2">
        <f t="shared" si="5"/>
        <v>-1.5605</v>
      </c>
      <c r="AF45" s="2">
        <v>-1.5620000000000001</v>
      </c>
      <c r="AG45" s="2">
        <v>-1.5640000000000001</v>
      </c>
      <c r="AH45" s="2">
        <v>-1.552</v>
      </c>
      <c r="AI45" s="2">
        <v>-1.5329999999999999</v>
      </c>
      <c r="AJ45" s="2">
        <v>-1.524</v>
      </c>
    </row>
    <row r="46" spans="1:36" ht="15.75" hidden="1" customHeight="1" x14ac:dyDescent="0.25">
      <c r="A46" s="2">
        <v>230</v>
      </c>
      <c r="B46" s="2">
        <v>-1.448</v>
      </c>
      <c r="C46" s="2">
        <f t="shared" si="0"/>
        <v>-1.4264999999999999</v>
      </c>
      <c r="D46" s="2">
        <v>-1.38</v>
      </c>
      <c r="E46" s="2">
        <f t="shared" si="1"/>
        <v>-1.3925000000000001</v>
      </c>
      <c r="F46" s="2">
        <v>-1.405</v>
      </c>
      <c r="G46" s="2">
        <v>-1.3859999999999999</v>
      </c>
      <c r="H46" s="2">
        <v>-1.387</v>
      </c>
      <c r="I46" s="2">
        <v>-1.3560000000000001</v>
      </c>
      <c r="J46" s="2">
        <v>-1.3879999999999999</v>
      </c>
      <c r="M46" s="83"/>
      <c r="O46" s="2">
        <v>-1.4570000000000001</v>
      </c>
      <c r="P46" s="2">
        <f t="shared" si="2"/>
        <v>-1.4570000000000001</v>
      </c>
      <c r="Q46" s="2">
        <v>-1.464</v>
      </c>
      <c r="R46" s="2">
        <f t="shared" si="3"/>
        <v>-1.4605000000000001</v>
      </c>
      <c r="S46" s="2">
        <v>-1.4570000000000001</v>
      </c>
      <c r="T46" s="2">
        <v>-1.464</v>
      </c>
      <c r="U46" s="2">
        <v>-1.4419999999999999</v>
      </c>
      <c r="V46" s="2">
        <v>-1.427</v>
      </c>
      <c r="W46" s="2">
        <v>-1.456</v>
      </c>
      <c r="Z46" s="83"/>
      <c r="AB46" s="2">
        <v>-1.448</v>
      </c>
      <c r="AC46" s="2">
        <f t="shared" si="4"/>
        <v>-1.474</v>
      </c>
      <c r="AD46" s="2">
        <v>-1.498</v>
      </c>
      <c r="AE46" s="2">
        <f t="shared" si="5"/>
        <v>-1.4990000000000001</v>
      </c>
      <c r="AF46" s="2">
        <v>-1.5</v>
      </c>
      <c r="AG46" s="2">
        <v>-1.5049999999999999</v>
      </c>
      <c r="AH46" s="2">
        <v>-1.4950000000000001</v>
      </c>
      <c r="AI46" s="2">
        <v>-1.4810000000000001</v>
      </c>
      <c r="AJ46" s="2">
        <v>-1.4690000000000001</v>
      </c>
    </row>
    <row r="47" spans="1:36" ht="15.75" hidden="1" customHeight="1" x14ac:dyDescent="0.25">
      <c r="A47" s="2">
        <v>231</v>
      </c>
      <c r="B47" s="2">
        <v>-1.3460000000000001</v>
      </c>
      <c r="C47" s="2">
        <f t="shared" si="0"/>
        <v>-1.3275000000000001</v>
      </c>
      <c r="D47" s="2">
        <v>-1.286</v>
      </c>
      <c r="E47" s="2">
        <f t="shared" si="1"/>
        <v>-1.2974999999999999</v>
      </c>
      <c r="F47" s="2">
        <v>-1.3089999999999999</v>
      </c>
      <c r="G47" s="2">
        <v>-1.29</v>
      </c>
      <c r="H47" s="2">
        <v>-1.296</v>
      </c>
      <c r="I47" s="2">
        <v>-1.2669999999999999</v>
      </c>
      <c r="J47" s="2">
        <v>-1.2929999999999999</v>
      </c>
      <c r="M47" s="83"/>
      <c r="O47" s="2">
        <v>-1.353</v>
      </c>
      <c r="P47" s="2">
        <f t="shared" si="2"/>
        <v>-1.3599999999999999</v>
      </c>
      <c r="Q47" s="2">
        <v>-1.37</v>
      </c>
      <c r="R47" s="2">
        <f t="shared" si="3"/>
        <v>-1.3685</v>
      </c>
      <c r="S47" s="2">
        <v>-1.367</v>
      </c>
      <c r="T47" s="2">
        <v>-1.375</v>
      </c>
      <c r="U47" s="2">
        <v>-1.36</v>
      </c>
      <c r="V47" s="2">
        <v>-1.34</v>
      </c>
      <c r="W47" s="2">
        <v>-1.369</v>
      </c>
      <c r="Z47" s="83"/>
      <c r="AB47" s="2">
        <v>-1.343</v>
      </c>
      <c r="AC47" s="2">
        <f t="shared" si="4"/>
        <v>-1.3824999999999998</v>
      </c>
      <c r="AD47" s="2">
        <v>-1.41</v>
      </c>
      <c r="AE47" s="2">
        <f t="shared" si="5"/>
        <v>-1.4159999999999999</v>
      </c>
      <c r="AF47" s="2">
        <v>-1.4219999999999999</v>
      </c>
      <c r="AG47" s="2">
        <v>-1.4259999999999999</v>
      </c>
      <c r="AH47" s="2">
        <v>-1.4179999999999999</v>
      </c>
      <c r="AI47" s="2">
        <v>-1.41</v>
      </c>
      <c r="AJ47" s="2">
        <v>-1.393</v>
      </c>
    </row>
    <row r="48" spans="1:36" ht="15.75" hidden="1" customHeight="1" x14ac:dyDescent="0.25">
      <c r="A48" s="2">
        <v>232</v>
      </c>
      <c r="B48" s="2">
        <v>-1.242</v>
      </c>
      <c r="C48" s="2">
        <f t="shared" si="0"/>
        <v>-1.23</v>
      </c>
      <c r="D48" s="2">
        <v>-1.2010000000000001</v>
      </c>
      <c r="E48" s="2">
        <f t="shared" si="1"/>
        <v>-1.2095</v>
      </c>
      <c r="F48" s="2">
        <v>-1.218</v>
      </c>
      <c r="G48" s="2">
        <v>-1.204</v>
      </c>
      <c r="H48" s="2">
        <v>-1.2110000000000001</v>
      </c>
      <c r="I48" s="2">
        <v>-1.1859999999999999</v>
      </c>
      <c r="J48" s="2">
        <v>-1.204</v>
      </c>
      <c r="M48" s="83"/>
      <c r="O48" s="2">
        <v>-1.2509999999999999</v>
      </c>
      <c r="P48" s="2">
        <f t="shared" si="2"/>
        <v>-1.2654999999999998</v>
      </c>
      <c r="Q48" s="2">
        <v>-1.282</v>
      </c>
      <c r="R48" s="2">
        <f t="shared" si="3"/>
        <v>-1.2810000000000001</v>
      </c>
      <c r="S48" s="2">
        <v>-1.28</v>
      </c>
      <c r="T48" s="2">
        <v>-1.294</v>
      </c>
      <c r="U48" s="2">
        <v>-1.278</v>
      </c>
      <c r="V48" s="2">
        <v>-1.2649999999999999</v>
      </c>
      <c r="W48" s="2">
        <v>-1.288</v>
      </c>
      <c r="Z48" s="83"/>
      <c r="AB48" s="2">
        <v>-1.2410000000000001</v>
      </c>
      <c r="AC48" s="2">
        <f t="shared" si="4"/>
        <v>-1.294</v>
      </c>
      <c r="AD48" s="2">
        <v>-1.331</v>
      </c>
      <c r="AE48" s="2">
        <f t="shared" si="5"/>
        <v>-1.339</v>
      </c>
      <c r="AF48" s="2">
        <v>-1.347</v>
      </c>
      <c r="AG48" s="2">
        <v>-1.353</v>
      </c>
      <c r="AH48" s="2">
        <v>-1.3480000000000001</v>
      </c>
      <c r="AI48" s="2">
        <v>-1.3360000000000001</v>
      </c>
      <c r="AJ48" s="2">
        <v>-1.3260000000000001</v>
      </c>
    </row>
    <row r="49" spans="1:36" ht="15.75" hidden="1" customHeight="1" x14ac:dyDescent="0.25">
      <c r="A49" s="2">
        <v>233</v>
      </c>
      <c r="B49" s="2">
        <v>-1.121</v>
      </c>
      <c r="C49" s="2">
        <f t="shared" si="0"/>
        <v>-1.115</v>
      </c>
      <c r="D49" s="2">
        <v>-1.099</v>
      </c>
      <c r="E49" s="2">
        <f t="shared" si="1"/>
        <v>-1.1040000000000001</v>
      </c>
      <c r="F49" s="2">
        <v>-1.109</v>
      </c>
      <c r="G49" s="2">
        <v>-1.0980000000000001</v>
      </c>
      <c r="H49" s="2">
        <v>-1.1080000000000001</v>
      </c>
      <c r="I49" s="2">
        <v>-1.0880000000000001</v>
      </c>
      <c r="J49" s="2">
        <v>-1.097</v>
      </c>
      <c r="M49" s="83"/>
      <c r="O49" s="2">
        <v>-1.1299999999999999</v>
      </c>
      <c r="P49" s="2">
        <f t="shared" si="2"/>
        <v>-1.1559999999999999</v>
      </c>
      <c r="Q49" s="2">
        <v>-1.1739999999999999</v>
      </c>
      <c r="R49" s="2">
        <f t="shared" si="3"/>
        <v>-1.1779999999999999</v>
      </c>
      <c r="S49" s="2">
        <v>-1.1819999999999999</v>
      </c>
      <c r="T49" s="2">
        <v>-1.1919999999999999</v>
      </c>
      <c r="U49" s="2">
        <v>-1.1839999999999999</v>
      </c>
      <c r="V49" s="2">
        <v>-1.1719999999999999</v>
      </c>
      <c r="W49" s="2">
        <v>-1.1890000000000001</v>
      </c>
      <c r="Z49" s="83"/>
      <c r="AB49" s="2">
        <v>-1.123</v>
      </c>
      <c r="AC49" s="2">
        <f t="shared" si="4"/>
        <v>-1.1895</v>
      </c>
      <c r="AD49" s="2">
        <v>-1.238</v>
      </c>
      <c r="AE49" s="2">
        <f t="shared" si="5"/>
        <v>-1.2469999999999999</v>
      </c>
      <c r="AF49" s="2">
        <v>-1.256</v>
      </c>
      <c r="AG49" s="2">
        <v>-1.2689999999999999</v>
      </c>
      <c r="AH49" s="2">
        <v>-1.2629999999999999</v>
      </c>
      <c r="AI49" s="2">
        <v>-1.254</v>
      </c>
      <c r="AJ49" s="2">
        <v>-1.248</v>
      </c>
    </row>
    <row r="50" spans="1:36" ht="15.75" hidden="1" customHeight="1" x14ac:dyDescent="0.25">
      <c r="A50" s="2">
        <v>234</v>
      </c>
      <c r="B50" s="2">
        <v>-0.99199999999999999</v>
      </c>
      <c r="C50" s="2">
        <f t="shared" si="0"/>
        <v>-0.99199999999999999</v>
      </c>
      <c r="D50" s="2">
        <v>-0.98599999999999999</v>
      </c>
      <c r="E50" s="2">
        <f t="shared" si="1"/>
        <v>-0.98899999999999999</v>
      </c>
      <c r="F50" s="2">
        <v>-0.99199999999999999</v>
      </c>
      <c r="G50" s="2">
        <v>-0.98399999999999999</v>
      </c>
      <c r="H50" s="2">
        <v>-0.995</v>
      </c>
      <c r="I50" s="2">
        <v>-0.97899999999999998</v>
      </c>
      <c r="J50" s="2">
        <v>-0.98299999999999998</v>
      </c>
      <c r="M50" s="83"/>
      <c r="O50" s="2">
        <v>-1</v>
      </c>
      <c r="P50" s="2">
        <f t="shared" si="2"/>
        <v>-1.0369999999999999</v>
      </c>
      <c r="Q50" s="2">
        <v>-1.06</v>
      </c>
      <c r="R50" s="2">
        <f t="shared" si="3"/>
        <v>-1.0670000000000002</v>
      </c>
      <c r="S50" s="2">
        <v>-1.0740000000000001</v>
      </c>
      <c r="T50" s="2">
        <v>-1.087</v>
      </c>
      <c r="U50" s="2">
        <v>-1.083</v>
      </c>
      <c r="V50" s="2">
        <v>-1.073</v>
      </c>
      <c r="W50" s="2">
        <v>-1.0860000000000001</v>
      </c>
      <c r="Z50" s="83"/>
      <c r="AB50" s="2">
        <v>-0.99199999999999999</v>
      </c>
      <c r="AC50" s="2">
        <f t="shared" si="4"/>
        <v>-1.0760000000000001</v>
      </c>
      <c r="AD50" s="2">
        <v>-1.1379999999999999</v>
      </c>
      <c r="AE50" s="2">
        <f t="shared" si="5"/>
        <v>-1.149</v>
      </c>
      <c r="AF50" s="2">
        <v>-1.1599999999999999</v>
      </c>
      <c r="AG50" s="2">
        <v>-1.1739999999999999</v>
      </c>
      <c r="AH50" s="2">
        <v>-1.1719999999999999</v>
      </c>
      <c r="AI50" s="2">
        <v>-1.1679999999999999</v>
      </c>
      <c r="AJ50" s="2">
        <v>-1.1599999999999999</v>
      </c>
    </row>
    <row r="51" spans="1:36" ht="15.75" hidden="1" customHeight="1" x14ac:dyDescent="0.25">
      <c r="A51" s="2">
        <v>235</v>
      </c>
      <c r="B51" s="2">
        <v>-0.85199999999999998</v>
      </c>
      <c r="C51" s="2">
        <f t="shared" si="0"/>
        <v>-0.85799999999999998</v>
      </c>
      <c r="D51" s="2">
        <v>-0.85899999999999999</v>
      </c>
      <c r="E51" s="2">
        <f t="shared" si="1"/>
        <v>-0.86149999999999993</v>
      </c>
      <c r="F51" s="2">
        <v>-0.86399999999999999</v>
      </c>
      <c r="G51" s="2">
        <v>-0.85799999999999998</v>
      </c>
      <c r="H51" s="2">
        <v>-0.87</v>
      </c>
      <c r="I51" s="2">
        <v>-0.86099999999999999</v>
      </c>
      <c r="J51" s="2">
        <v>-0.86</v>
      </c>
      <c r="M51" s="83"/>
      <c r="O51" s="2">
        <v>-0.85699999999999998</v>
      </c>
      <c r="P51" s="2">
        <f t="shared" si="2"/>
        <v>-0.90549999999999997</v>
      </c>
      <c r="Q51" s="2">
        <v>-0.93700000000000006</v>
      </c>
      <c r="R51" s="2">
        <f t="shared" si="3"/>
        <v>-0.94550000000000001</v>
      </c>
      <c r="S51" s="2">
        <v>-0.95399999999999996</v>
      </c>
      <c r="T51" s="2">
        <v>-0.97299999999999998</v>
      </c>
      <c r="U51" s="2">
        <v>-0.97099999999999997</v>
      </c>
      <c r="V51" s="2">
        <v>-0.96299999999999997</v>
      </c>
      <c r="W51" s="2">
        <v>-0.97199999999999998</v>
      </c>
      <c r="Z51" s="83"/>
      <c r="AB51" s="2">
        <v>-0.85299999999999998</v>
      </c>
      <c r="AC51" s="2">
        <f t="shared" si="4"/>
        <v>-0.95399999999999996</v>
      </c>
      <c r="AD51" s="2">
        <v>-1.0269999999999999</v>
      </c>
      <c r="AE51" s="2">
        <f t="shared" si="5"/>
        <v>-1.0409999999999999</v>
      </c>
      <c r="AF51" s="2">
        <v>-1.0549999999999999</v>
      </c>
      <c r="AG51" s="2">
        <v>-1.0740000000000001</v>
      </c>
      <c r="AH51" s="2">
        <v>-1.073</v>
      </c>
      <c r="AI51" s="2">
        <v>-1.071</v>
      </c>
      <c r="AJ51" s="2">
        <v>-1.0629999999999999</v>
      </c>
    </row>
    <row r="52" spans="1:36" ht="15.75" hidden="1" customHeight="1" x14ac:dyDescent="0.25">
      <c r="A52" s="2">
        <v>236</v>
      </c>
      <c r="B52" s="2">
        <v>-0.7</v>
      </c>
      <c r="C52" s="2">
        <f t="shared" si="0"/>
        <v>-0.71150000000000002</v>
      </c>
      <c r="D52" s="2">
        <v>-0.72099999999999997</v>
      </c>
      <c r="E52" s="2">
        <f t="shared" si="1"/>
        <v>-0.72199999999999998</v>
      </c>
      <c r="F52" s="2">
        <v>-0.72299999999999998</v>
      </c>
      <c r="G52" s="2">
        <v>-0.72299999999999998</v>
      </c>
      <c r="H52" s="2">
        <v>-0.73799999999999999</v>
      </c>
      <c r="I52" s="2">
        <v>-0.73099999999999998</v>
      </c>
      <c r="J52" s="2">
        <v>-0.72699999999999998</v>
      </c>
      <c r="M52" s="83"/>
      <c r="O52" s="2">
        <v>-0.70399999999999996</v>
      </c>
      <c r="P52" s="2">
        <f t="shared" si="2"/>
        <v>-0.76449999999999996</v>
      </c>
      <c r="Q52" s="2">
        <v>-0.80300000000000005</v>
      </c>
      <c r="R52" s="2">
        <f t="shared" si="3"/>
        <v>-0.81400000000000006</v>
      </c>
      <c r="S52" s="2">
        <v>-0.82499999999999996</v>
      </c>
      <c r="T52" s="2">
        <v>-0.84799999999999998</v>
      </c>
      <c r="U52" s="2">
        <v>-0.84899999999999998</v>
      </c>
      <c r="V52" s="2">
        <v>-0.84299999999999997</v>
      </c>
      <c r="W52" s="2">
        <v>-0.85299999999999998</v>
      </c>
      <c r="Z52" s="83"/>
      <c r="AB52" s="2">
        <v>-0.70299999999999996</v>
      </c>
      <c r="AC52" s="2">
        <f t="shared" si="4"/>
        <v>-0.82250000000000001</v>
      </c>
      <c r="AD52" s="2">
        <v>-0.90500000000000003</v>
      </c>
      <c r="AE52" s="2">
        <f t="shared" si="5"/>
        <v>-0.92349999999999999</v>
      </c>
      <c r="AF52" s="2">
        <v>-0.94199999999999995</v>
      </c>
      <c r="AG52" s="2">
        <v>-0.96299999999999997</v>
      </c>
      <c r="AH52" s="2">
        <v>-0.96599999999999997</v>
      </c>
      <c r="AI52" s="2">
        <v>-0.96799999999999997</v>
      </c>
      <c r="AJ52" s="2">
        <v>-0.96099999999999997</v>
      </c>
    </row>
    <row r="53" spans="1:36" ht="15.75" hidden="1" customHeight="1" x14ac:dyDescent="0.25">
      <c r="A53" s="2">
        <v>237</v>
      </c>
      <c r="B53" s="2">
        <v>-0.53800000000000003</v>
      </c>
      <c r="C53" s="2">
        <f t="shared" si="0"/>
        <v>-0.55649999999999999</v>
      </c>
      <c r="D53" s="2">
        <v>-0.57199999999999995</v>
      </c>
      <c r="E53" s="2">
        <f t="shared" si="1"/>
        <v>-0.5734999999999999</v>
      </c>
      <c r="F53" s="2">
        <v>-0.57499999999999996</v>
      </c>
      <c r="G53" s="2">
        <v>-0.57799999999999996</v>
      </c>
      <c r="H53" s="2">
        <v>-0.59699999999999998</v>
      </c>
      <c r="I53" s="2">
        <v>-0.59199999999999997</v>
      </c>
      <c r="J53" s="2">
        <v>-0.58599999999999997</v>
      </c>
      <c r="M53" s="83"/>
      <c r="O53" s="2">
        <v>-0.54200000000000004</v>
      </c>
      <c r="P53" s="2">
        <f t="shared" si="2"/>
        <v>-0.61699999999999999</v>
      </c>
      <c r="Q53" s="2">
        <v>-0.66200000000000003</v>
      </c>
      <c r="R53" s="2">
        <f t="shared" si="3"/>
        <v>-0.67700000000000005</v>
      </c>
      <c r="S53" s="2">
        <v>-0.69199999999999995</v>
      </c>
      <c r="T53" s="2">
        <v>-0.71399999999999997</v>
      </c>
      <c r="U53" s="2">
        <v>-0.72</v>
      </c>
      <c r="V53" s="2">
        <v>-0.72</v>
      </c>
      <c r="W53" s="2">
        <v>-0.72799999999999998</v>
      </c>
      <c r="Z53" s="83"/>
      <c r="AB53" s="2">
        <v>-0.54300000000000004</v>
      </c>
      <c r="AC53" s="2">
        <f t="shared" si="4"/>
        <v>-0.68300000000000005</v>
      </c>
      <c r="AD53" s="2">
        <v>-0.77800000000000002</v>
      </c>
      <c r="AE53" s="2">
        <f t="shared" si="5"/>
        <v>-0.80049999999999999</v>
      </c>
      <c r="AF53" s="2">
        <v>-0.82299999999999995</v>
      </c>
      <c r="AG53" s="2">
        <v>-0.84799999999999998</v>
      </c>
      <c r="AH53" s="2">
        <v>-0.85399999999999998</v>
      </c>
      <c r="AI53" s="2">
        <v>-0.85599999999999998</v>
      </c>
      <c r="AJ53" s="2">
        <v>-0.85099999999999998</v>
      </c>
    </row>
    <row r="54" spans="1:36" ht="15.75" hidden="1" customHeight="1" x14ac:dyDescent="0.25">
      <c r="A54" s="2">
        <v>238</v>
      </c>
      <c r="B54" s="2">
        <v>-0.378</v>
      </c>
      <c r="C54" s="2">
        <f t="shared" si="0"/>
        <v>-0.40349999999999997</v>
      </c>
      <c r="D54" s="2">
        <v>-0.42199999999999999</v>
      </c>
      <c r="E54" s="2">
        <f t="shared" si="1"/>
        <v>-0.42549999999999999</v>
      </c>
      <c r="F54" s="2">
        <v>-0.42899999999999999</v>
      </c>
      <c r="G54" s="2">
        <v>-0.434</v>
      </c>
      <c r="H54" s="2">
        <v>-0.45600000000000002</v>
      </c>
      <c r="I54" s="2">
        <v>-0.45300000000000001</v>
      </c>
      <c r="J54" s="2">
        <v>-0.44800000000000001</v>
      </c>
      <c r="M54" s="83"/>
      <c r="O54" s="2">
        <v>-0.38300000000000001</v>
      </c>
      <c r="P54" s="2">
        <f t="shared" si="2"/>
        <v>-0.47050000000000003</v>
      </c>
      <c r="Q54" s="2">
        <v>-0.52200000000000002</v>
      </c>
      <c r="R54" s="2">
        <f t="shared" si="3"/>
        <v>-0.54</v>
      </c>
      <c r="S54" s="2">
        <v>-0.55800000000000005</v>
      </c>
      <c r="T54" s="2">
        <v>-0.58299999999999996</v>
      </c>
      <c r="U54" s="2">
        <v>-0.59299999999999997</v>
      </c>
      <c r="V54" s="2">
        <v>-0.59599999999999997</v>
      </c>
      <c r="W54" s="2">
        <v>-0.60299999999999998</v>
      </c>
      <c r="Z54" s="83"/>
      <c r="AB54" s="2">
        <v>-0.38300000000000001</v>
      </c>
      <c r="AC54" s="2">
        <f t="shared" si="4"/>
        <v>-0.54400000000000004</v>
      </c>
      <c r="AD54" s="2">
        <v>-0.65300000000000002</v>
      </c>
      <c r="AE54" s="2">
        <f t="shared" si="5"/>
        <v>-0.67900000000000005</v>
      </c>
      <c r="AF54" s="2">
        <v>-0.70499999999999996</v>
      </c>
      <c r="AG54" s="2">
        <v>-0.73399999999999999</v>
      </c>
      <c r="AH54" s="2">
        <v>-0.745</v>
      </c>
      <c r="AI54" s="2">
        <v>-0.747</v>
      </c>
      <c r="AJ54" s="2">
        <v>-0.74199999999999999</v>
      </c>
    </row>
    <row r="55" spans="1:36" ht="15.75" hidden="1" customHeight="1" x14ac:dyDescent="0.25">
      <c r="A55" s="2">
        <v>239</v>
      </c>
      <c r="B55" s="2">
        <v>-0.215</v>
      </c>
      <c r="C55" s="2">
        <f t="shared" si="0"/>
        <v>-0.248</v>
      </c>
      <c r="D55" s="2">
        <v>-0.27</v>
      </c>
      <c r="E55" s="2">
        <f t="shared" si="1"/>
        <v>-0.27550000000000002</v>
      </c>
      <c r="F55" s="2">
        <v>-0.28100000000000003</v>
      </c>
      <c r="G55" s="2">
        <v>-0.28499999999999998</v>
      </c>
      <c r="H55" s="2">
        <v>-0.313</v>
      </c>
      <c r="I55" s="2">
        <v>-0.313</v>
      </c>
      <c r="J55" s="2">
        <v>-0.308</v>
      </c>
      <c r="M55" s="83"/>
      <c r="O55" s="2">
        <v>-0.22</v>
      </c>
      <c r="P55" s="2">
        <f t="shared" si="2"/>
        <v>-0.31950000000000001</v>
      </c>
      <c r="Q55" s="2">
        <v>-0.379</v>
      </c>
      <c r="R55" s="2">
        <f t="shared" si="3"/>
        <v>-0.39900000000000002</v>
      </c>
      <c r="S55" s="2">
        <v>-0.41899999999999998</v>
      </c>
      <c r="T55" s="2">
        <v>-0.45100000000000001</v>
      </c>
      <c r="U55" s="2">
        <v>-0.46400000000000002</v>
      </c>
      <c r="V55" s="2">
        <v>-0.46800000000000003</v>
      </c>
      <c r="W55" s="2">
        <v>-0.47399999999999998</v>
      </c>
      <c r="Z55" s="83"/>
      <c r="AB55" s="2">
        <v>-0.221</v>
      </c>
      <c r="AC55" s="2">
        <f t="shared" si="4"/>
        <v>-0.40249999999999997</v>
      </c>
      <c r="AD55" s="2">
        <v>-0.52500000000000002</v>
      </c>
      <c r="AE55" s="2">
        <f t="shared" si="5"/>
        <v>-0.55449999999999999</v>
      </c>
      <c r="AF55" s="2">
        <v>-0.58399999999999996</v>
      </c>
      <c r="AG55" s="2">
        <v>-0.61699999999999999</v>
      </c>
      <c r="AH55" s="2">
        <v>-0.63</v>
      </c>
      <c r="AI55" s="2">
        <v>-0.63400000000000001</v>
      </c>
      <c r="AJ55" s="2">
        <v>-0.63100000000000001</v>
      </c>
    </row>
    <row r="56" spans="1:36" ht="15.75" hidden="1" customHeight="1" x14ac:dyDescent="0.25">
      <c r="A56" s="2">
        <v>240</v>
      </c>
      <c r="B56" s="2">
        <v>-5.8000000000000003E-2</v>
      </c>
      <c r="C56" s="2">
        <f t="shared" si="0"/>
        <v>-9.6000000000000002E-2</v>
      </c>
      <c r="D56" s="2">
        <v>-0.122</v>
      </c>
      <c r="E56" s="2">
        <f t="shared" si="1"/>
        <v>-0.128</v>
      </c>
      <c r="F56" s="2">
        <v>-0.13400000000000001</v>
      </c>
      <c r="G56" s="2">
        <v>-0.14099999999999999</v>
      </c>
      <c r="H56" s="2">
        <v>-0.17299999999999999</v>
      </c>
      <c r="I56" s="2">
        <v>-0.17499999999999999</v>
      </c>
      <c r="J56" s="2">
        <v>-0.16900000000000001</v>
      </c>
      <c r="M56" s="83"/>
      <c r="O56" s="2">
        <v>-6.0999999999999999E-2</v>
      </c>
      <c r="P56" s="2">
        <f t="shared" si="2"/>
        <v>-0.17399999999999999</v>
      </c>
      <c r="Q56" s="2">
        <v>-0.24099999999999999</v>
      </c>
      <c r="R56" s="2">
        <f t="shared" si="3"/>
        <v>-0.26400000000000001</v>
      </c>
      <c r="S56" s="2">
        <v>-0.28699999999999998</v>
      </c>
      <c r="T56" s="2">
        <v>-0.32100000000000001</v>
      </c>
      <c r="U56" s="2">
        <v>-0.33900000000000002</v>
      </c>
      <c r="V56" s="2">
        <v>-0.34300000000000003</v>
      </c>
      <c r="W56" s="2">
        <v>-0.35</v>
      </c>
      <c r="Z56" s="83"/>
      <c r="AB56" s="2">
        <v>-6.2E-2</v>
      </c>
      <c r="AC56" s="2">
        <f t="shared" si="4"/>
        <v>-0.26400000000000001</v>
      </c>
      <c r="AD56" s="2">
        <v>-0.39900000000000002</v>
      </c>
      <c r="AE56" s="2">
        <f t="shared" si="5"/>
        <v>-0.4325</v>
      </c>
      <c r="AF56" s="2">
        <v>-0.46600000000000003</v>
      </c>
      <c r="AG56" s="2">
        <v>-0.502</v>
      </c>
      <c r="AH56" s="2">
        <v>-0.51900000000000002</v>
      </c>
      <c r="AI56" s="2">
        <v>-0.52600000000000002</v>
      </c>
      <c r="AJ56" s="2">
        <v>-0.52300000000000002</v>
      </c>
    </row>
    <row r="57" spans="1:36" ht="15.75" hidden="1" customHeight="1" x14ac:dyDescent="0.25">
      <c r="A57" s="2">
        <v>241</v>
      </c>
      <c r="B57" s="2">
        <v>0.108</v>
      </c>
      <c r="C57" s="2">
        <f t="shared" si="0"/>
        <v>6.3500000000000001E-2</v>
      </c>
      <c r="D57" s="2">
        <v>3.1E-2</v>
      </c>
      <c r="E57" s="2">
        <f t="shared" si="1"/>
        <v>2.5000000000000001E-2</v>
      </c>
      <c r="F57" s="2">
        <v>1.9E-2</v>
      </c>
      <c r="G57" s="2">
        <v>8.0000000000000002E-3</v>
      </c>
      <c r="H57" s="2">
        <v>-0.03</v>
      </c>
      <c r="I57" s="2">
        <v>-3.1E-2</v>
      </c>
      <c r="J57" s="2">
        <v>-2.5999999999999999E-2</v>
      </c>
      <c r="M57" s="83"/>
      <c r="O57" s="2">
        <v>0.105</v>
      </c>
      <c r="P57" s="2">
        <f t="shared" si="2"/>
        <v>-2.1999999999999999E-2</v>
      </c>
      <c r="Q57" s="2">
        <v>-9.9000000000000005E-2</v>
      </c>
      <c r="R57" s="2">
        <f t="shared" si="3"/>
        <v>-0.124</v>
      </c>
      <c r="S57" s="2">
        <v>-0.14899999999999999</v>
      </c>
      <c r="T57" s="2">
        <v>-0.187</v>
      </c>
      <c r="U57" s="2">
        <v>-0.20899999999999999</v>
      </c>
      <c r="V57" s="2">
        <v>-0.216</v>
      </c>
      <c r="W57" s="2">
        <v>-0.224</v>
      </c>
      <c r="Z57" s="83"/>
      <c r="AB57" s="2">
        <v>0.10299999999999999</v>
      </c>
      <c r="AC57" s="2">
        <f t="shared" si="4"/>
        <v>-0.1205</v>
      </c>
      <c r="AD57" s="2">
        <v>-0.26900000000000002</v>
      </c>
      <c r="AE57" s="2">
        <f t="shared" si="5"/>
        <v>-0.30649999999999999</v>
      </c>
      <c r="AF57" s="2">
        <v>-0.34399999999999997</v>
      </c>
      <c r="AG57" s="2">
        <v>-0.38600000000000001</v>
      </c>
      <c r="AH57" s="2">
        <v>-0.40699999999999997</v>
      </c>
      <c r="AI57" s="2">
        <v>-0.41599999999999998</v>
      </c>
      <c r="AJ57" s="2">
        <v>-0.41199999999999998</v>
      </c>
    </row>
    <row r="58" spans="1:36" ht="15.75" hidden="1" customHeight="1" x14ac:dyDescent="0.25">
      <c r="A58" s="2">
        <v>242</v>
      </c>
      <c r="B58" s="2">
        <v>0.28599999999999998</v>
      </c>
      <c r="C58" s="2">
        <f t="shared" si="0"/>
        <v>0.23299999999999998</v>
      </c>
      <c r="D58" s="2">
        <v>0.193</v>
      </c>
      <c r="E58" s="2">
        <f t="shared" si="1"/>
        <v>0.1865</v>
      </c>
      <c r="F58" s="2">
        <v>0.18</v>
      </c>
      <c r="G58" s="2">
        <v>0.16700000000000001</v>
      </c>
      <c r="H58" s="2">
        <v>0.123</v>
      </c>
      <c r="I58" s="2">
        <v>0.121</v>
      </c>
      <c r="J58" s="2">
        <v>0.125</v>
      </c>
      <c r="M58" s="83"/>
      <c r="O58" s="2">
        <v>0.28000000000000003</v>
      </c>
      <c r="P58" s="2">
        <f t="shared" si="2"/>
        <v>0.13800000000000001</v>
      </c>
      <c r="Q58" s="2">
        <v>5.3999999999999999E-2</v>
      </c>
      <c r="R58" s="2">
        <f t="shared" si="3"/>
        <v>2.5000000000000001E-2</v>
      </c>
      <c r="S58" s="2">
        <v>-4.0000000000000001E-3</v>
      </c>
      <c r="T58" s="2">
        <v>-4.4999999999999998E-2</v>
      </c>
      <c r="U58" s="2">
        <v>-7.2999999999999995E-2</v>
      </c>
      <c r="V58" s="2">
        <v>-8.4000000000000005E-2</v>
      </c>
      <c r="W58" s="2">
        <v>-9.0999999999999998E-2</v>
      </c>
      <c r="Z58" s="83"/>
      <c r="AB58" s="2">
        <v>0.27800000000000002</v>
      </c>
      <c r="AC58" s="2">
        <f t="shared" si="4"/>
        <v>2.9500000000000012E-2</v>
      </c>
      <c r="AD58" s="2">
        <v>-0.13400000000000001</v>
      </c>
      <c r="AE58" s="2">
        <f t="shared" si="5"/>
        <v>-0.17649999999999999</v>
      </c>
      <c r="AF58" s="2">
        <v>-0.219</v>
      </c>
      <c r="AG58" s="2">
        <v>-0.26800000000000002</v>
      </c>
      <c r="AH58" s="2">
        <v>-0.29099999999999998</v>
      </c>
      <c r="AI58" s="2">
        <v>-0.30099999999999999</v>
      </c>
      <c r="AJ58" s="2">
        <v>-0.3</v>
      </c>
    </row>
    <row r="59" spans="1:36" ht="15.75" hidden="1" customHeight="1" x14ac:dyDescent="0.25">
      <c r="A59" s="2">
        <v>243</v>
      </c>
      <c r="B59" s="2">
        <v>0.47499999999999998</v>
      </c>
      <c r="C59" s="2">
        <f t="shared" si="0"/>
        <v>0.41249999999999998</v>
      </c>
      <c r="D59" s="2">
        <v>0.36799999999999999</v>
      </c>
      <c r="E59" s="2">
        <f t="shared" si="1"/>
        <v>0.35899999999999999</v>
      </c>
      <c r="F59" s="2">
        <v>0.35</v>
      </c>
      <c r="G59" s="2">
        <v>0.33500000000000002</v>
      </c>
      <c r="H59" s="2">
        <v>0.28599999999999998</v>
      </c>
      <c r="I59" s="2">
        <v>0.28100000000000003</v>
      </c>
      <c r="J59" s="2">
        <v>0.28299999999999997</v>
      </c>
      <c r="M59" s="83"/>
      <c r="O59" s="2">
        <v>0.46800000000000003</v>
      </c>
      <c r="P59" s="2">
        <f t="shared" si="2"/>
        <v>0.308</v>
      </c>
      <c r="Q59" s="2">
        <v>0.214</v>
      </c>
      <c r="R59" s="2">
        <f t="shared" si="3"/>
        <v>0.18099999999999999</v>
      </c>
      <c r="S59" s="2">
        <v>0.14799999999999999</v>
      </c>
      <c r="T59" s="2">
        <v>0.10199999999999999</v>
      </c>
      <c r="U59" s="2">
        <v>6.8000000000000005E-2</v>
      </c>
      <c r="V59" s="2">
        <v>5.5E-2</v>
      </c>
      <c r="W59" s="2">
        <v>4.7E-2</v>
      </c>
      <c r="Z59" s="83"/>
      <c r="AB59" s="2">
        <v>0.46600000000000003</v>
      </c>
      <c r="AC59" s="2">
        <f t="shared" si="4"/>
        <v>0.188</v>
      </c>
      <c r="AD59" s="2">
        <v>6.0000000000000001E-3</v>
      </c>
      <c r="AE59" s="2">
        <f t="shared" si="5"/>
        <v>-4.1999999999999996E-2</v>
      </c>
      <c r="AF59" s="2">
        <v>-0.09</v>
      </c>
      <c r="AG59" s="2">
        <v>-0.14499999999999999</v>
      </c>
      <c r="AH59" s="2">
        <v>-0.17100000000000001</v>
      </c>
      <c r="AI59" s="2">
        <v>-0.184</v>
      </c>
      <c r="AJ59" s="2">
        <v>-0.184</v>
      </c>
    </row>
    <row r="60" spans="1:36" ht="15.75" customHeight="1" x14ac:dyDescent="0.25">
      <c r="A60" s="2">
        <v>244</v>
      </c>
      <c r="B60" s="2">
        <v>0.66300000000000003</v>
      </c>
      <c r="C60" s="2">
        <f t="shared" si="0"/>
        <v>0.59250000000000003</v>
      </c>
      <c r="D60" s="2">
        <v>0.54400000000000004</v>
      </c>
      <c r="E60" s="2">
        <f t="shared" si="1"/>
        <v>0.53300000000000003</v>
      </c>
      <c r="F60" s="2">
        <v>0.52200000000000002</v>
      </c>
      <c r="G60" s="2">
        <v>0.505</v>
      </c>
      <c r="H60" s="2">
        <v>0.44700000000000001</v>
      </c>
      <c r="I60" s="2">
        <v>0.439</v>
      </c>
      <c r="J60" s="2">
        <v>0.442</v>
      </c>
      <c r="M60" s="83"/>
      <c r="O60" s="2">
        <v>0.65700000000000003</v>
      </c>
      <c r="P60" s="2">
        <f t="shared" si="2"/>
        <v>0.47850000000000004</v>
      </c>
      <c r="Q60" s="2">
        <v>0.373</v>
      </c>
      <c r="R60" s="2">
        <f t="shared" si="3"/>
        <v>0.33650000000000002</v>
      </c>
      <c r="S60" s="2">
        <v>0.3</v>
      </c>
      <c r="T60" s="2">
        <v>0.247</v>
      </c>
      <c r="U60" s="2">
        <v>0.21</v>
      </c>
      <c r="V60" s="2">
        <v>0.19400000000000001</v>
      </c>
      <c r="W60" s="2">
        <v>0.185</v>
      </c>
      <c r="Z60" s="83"/>
      <c r="AB60" s="2">
        <v>0.65300000000000002</v>
      </c>
      <c r="AC60" s="2">
        <f t="shared" si="4"/>
        <v>0.34500000000000003</v>
      </c>
      <c r="AD60" s="2">
        <v>0.14699999999999999</v>
      </c>
      <c r="AE60" s="2">
        <f t="shared" si="5"/>
        <v>9.1999999999999998E-2</v>
      </c>
      <c r="AF60" s="2">
        <v>3.6999999999999998E-2</v>
      </c>
      <c r="AG60" s="2">
        <v>-2.1999999999999999E-2</v>
      </c>
      <c r="AH60" s="2">
        <v>-5.2999999999999999E-2</v>
      </c>
      <c r="AI60" s="2">
        <v>-6.9000000000000006E-2</v>
      </c>
      <c r="AJ60" s="2">
        <v>-7.1999999999999995E-2</v>
      </c>
    </row>
    <row r="61" spans="1:36" ht="15.75" customHeight="1" x14ac:dyDescent="0.25">
      <c r="A61" s="2">
        <v>245</v>
      </c>
      <c r="B61" s="2">
        <v>0.83399999999999996</v>
      </c>
      <c r="C61" s="2">
        <f t="shared" si="0"/>
        <v>0.75649999999999995</v>
      </c>
      <c r="D61" s="2">
        <v>0.70299999999999996</v>
      </c>
      <c r="E61" s="2">
        <f t="shared" si="1"/>
        <v>0.69100000000000006</v>
      </c>
      <c r="F61" s="2">
        <v>0.67900000000000005</v>
      </c>
      <c r="G61" s="2">
        <v>0.65800000000000003</v>
      </c>
      <c r="H61" s="2">
        <v>0.59399999999999997</v>
      </c>
      <c r="I61" s="2">
        <v>0.58499999999999996</v>
      </c>
      <c r="J61" s="2">
        <v>0.58599999999999997</v>
      </c>
      <c r="M61" s="83"/>
      <c r="O61" s="2">
        <v>0.83</v>
      </c>
      <c r="P61" s="2">
        <f t="shared" si="2"/>
        <v>0.63300000000000001</v>
      </c>
      <c r="Q61" s="2">
        <v>0.51900000000000002</v>
      </c>
      <c r="R61" s="2">
        <f t="shared" si="3"/>
        <v>0.47750000000000004</v>
      </c>
      <c r="S61" s="2">
        <v>0.436</v>
      </c>
      <c r="T61" s="2">
        <v>0.379</v>
      </c>
      <c r="U61" s="2">
        <v>0.34</v>
      </c>
      <c r="V61" s="2">
        <v>0.32100000000000001</v>
      </c>
      <c r="W61" s="2">
        <v>0.309</v>
      </c>
      <c r="Z61" s="83"/>
      <c r="AB61" s="2">
        <v>0.82199999999999995</v>
      </c>
      <c r="AC61" s="2">
        <f t="shared" si="4"/>
        <v>0.48899999999999999</v>
      </c>
      <c r="AD61" s="2">
        <v>0.27700000000000002</v>
      </c>
      <c r="AE61" s="2">
        <f t="shared" si="5"/>
        <v>0.21650000000000003</v>
      </c>
      <c r="AF61" s="2">
        <v>0.156</v>
      </c>
      <c r="AG61" s="2">
        <v>9.0999999999999998E-2</v>
      </c>
      <c r="AH61" s="2">
        <v>5.5E-2</v>
      </c>
      <c r="AI61" s="2">
        <v>3.6999999999999998E-2</v>
      </c>
      <c r="AJ61" s="2">
        <v>3.1E-2</v>
      </c>
    </row>
    <row r="62" spans="1:36" ht="15.75" customHeight="1" x14ac:dyDescent="0.25">
      <c r="A62" s="2">
        <v>246</v>
      </c>
      <c r="B62" s="2">
        <v>0.97299999999999998</v>
      </c>
      <c r="C62" s="2">
        <f t="shared" si="0"/>
        <v>0.88800000000000001</v>
      </c>
      <c r="D62" s="2">
        <v>0.83099999999999996</v>
      </c>
      <c r="E62" s="2">
        <f t="shared" si="1"/>
        <v>0.81699999999999995</v>
      </c>
      <c r="F62" s="2">
        <v>0.80300000000000005</v>
      </c>
      <c r="G62" s="2">
        <v>0.78100000000000003</v>
      </c>
      <c r="H62" s="2">
        <v>0.71599999999999997</v>
      </c>
      <c r="I62" s="2">
        <v>0.70599999999999996</v>
      </c>
      <c r="J62" s="2">
        <v>0.70199999999999996</v>
      </c>
      <c r="M62" s="83"/>
      <c r="O62" s="2">
        <v>0.96599999999999997</v>
      </c>
      <c r="P62" s="2">
        <f t="shared" si="2"/>
        <v>0.75800000000000001</v>
      </c>
      <c r="Q62" s="2">
        <v>0.63900000000000001</v>
      </c>
      <c r="R62" s="2">
        <f t="shared" si="3"/>
        <v>0.59450000000000003</v>
      </c>
      <c r="S62" s="2">
        <v>0.55000000000000004</v>
      </c>
      <c r="T62" s="2">
        <v>0.49099999999999999</v>
      </c>
      <c r="U62" s="2">
        <v>0.44700000000000001</v>
      </c>
      <c r="V62" s="2">
        <v>0.42599999999999999</v>
      </c>
      <c r="W62" s="2">
        <v>0.41099999999999998</v>
      </c>
      <c r="Z62" s="83"/>
      <c r="AB62" s="2">
        <v>0.95799999999999996</v>
      </c>
      <c r="AC62" s="2">
        <f t="shared" si="4"/>
        <v>0.60699999999999998</v>
      </c>
      <c r="AD62" s="2">
        <v>0.38300000000000001</v>
      </c>
      <c r="AE62" s="2">
        <f t="shared" si="5"/>
        <v>0.31950000000000001</v>
      </c>
      <c r="AF62" s="2">
        <v>0.25600000000000001</v>
      </c>
      <c r="AG62" s="2">
        <v>0.185</v>
      </c>
      <c r="AH62" s="2">
        <v>0.14499999999999999</v>
      </c>
      <c r="AI62" s="2">
        <v>0.127</v>
      </c>
      <c r="AJ62" s="2">
        <v>0.121</v>
      </c>
    </row>
    <row r="63" spans="1:36" ht="15.75" customHeight="1" x14ac:dyDescent="0.25">
      <c r="A63" s="2">
        <v>247</v>
      </c>
      <c r="B63" s="2">
        <v>1.0649999999999999</v>
      </c>
      <c r="C63" s="2">
        <f t="shared" si="0"/>
        <v>0.97649999999999992</v>
      </c>
      <c r="D63" s="2">
        <v>0.91900000000000004</v>
      </c>
      <c r="E63" s="2">
        <f t="shared" si="1"/>
        <v>0.90349999999999997</v>
      </c>
      <c r="F63" s="2">
        <v>0.88800000000000001</v>
      </c>
      <c r="G63" s="2">
        <v>0.86699999999999999</v>
      </c>
      <c r="H63" s="2">
        <v>0.79900000000000004</v>
      </c>
      <c r="I63" s="2">
        <v>0.78800000000000003</v>
      </c>
      <c r="J63" s="2">
        <v>0.78300000000000003</v>
      </c>
      <c r="M63" s="83"/>
      <c r="O63" s="2">
        <v>1.056</v>
      </c>
      <c r="P63" s="2">
        <f t="shared" si="2"/>
        <v>0.84350000000000003</v>
      </c>
      <c r="Q63" s="2">
        <v>0.72</v>
      </c>
      <c r="R63" s="2">
        <f t="shared" si="3"/>
        <v>0.67549999999999999</v>
      </c>
      <c r="S63" s="2">
        <v>0.63100000000000001</v>
      </c>
      <c r="T63" s="2">
        <v>0.56999999999999995</v>
      </c>
      <c r="U63" s="2">
        <v>0.52200000000000002</v>
      </c>
      <c r="V63" s="2">
        <v>0.501</v>
      </c>
      <c r="W63" s="2">
        <v>0.48699999999999999</v>
      </c>
      <c r="Z63" s="83"/>
      <c r="AB63" s="2">
        <v>1.048</v>
      </c>
      <c r="AC63" s="2">
        <f t="shared" si="4"/>
        <v>0.6885</v>
      </c>
      <c r="AD63" s="2">
        <v>0.45700000000000002</v>
      </c>
      <c r="AE63" s="2">
        <f t="shared" si="5"/>
        <v>0.39300000000000002</v>
      </c>
      <c r="AF63" s="2">
        <v>0.32900000000000001</v>
      </c>
      <c r="AG63" s="2">
        <v>0.25600000000000001</v>
      </c>
      <c r="AH63" s="2">
        <v>0.216</v>
      </c>
      <c r="AI63" s="2">
        <v>0.19400000000000001</v>
      </c>
      <c r="AJ63" s="2">
        <v>0.189</v>
      </c>
    </row>
    <row r="64" spans="1:36" ht="15.75" customHeight="1" x14ac:dyDescent="0.25">
      <c r="A64" s="2">
        <v>248</v>
      </c>
      <c r="B64" s="2">
        <v>1.127</v>
      </c>
      <c r="C64" s="2">
        <f t="shared" si="0"/>
        <v>1.0394999999999999</v>
      </c>
      <c r="D64" s="2">
        <v>0.98199999999999998</v>
      </c>
      <c r="E64" s="2">
        <f t="shared" si="1"/>
        <v>0.96699999999999997</v>
      </c>
      <c r="F64" s="2">
        <v>0.95199999999999996</v>
      </c>
      <c r="G64" s="2">
        <v>0.92900000000000005</v>
      </c>
      <c r="H64" s="2">
        <v>0.85899999999999999</v>
      </c>
      <c r="I64" s="2">
        <v>0.85</v>
      </c>
      <c r="J64" s="2">
        <v>0.84499999999999997</v>
      </c>
      <c r="M64" s="83"/>
      <c r="O64" s="2">
        <v>1.1200000000000001</v>
      </c>
      <c r="P64" s="2">
        <f t="shared" si="2"/>
        <v>0.90549999999999997</v>
      </c>
      <c r="Q64" s="2">
        <v>0.78200000000000003</v>
      </c>
      <c r="R64" s="2">
        <f t="shared" si="3"/>
        <v>0.73649999999999993</v>
      </c>
      <c r="S64" s="2">
        <v>0.69099999999999995</v>
      </c>
      <c r="T64" s="2">
        <v>0.629</v>
      </c>
      <c r="U64" s="2">
        <v>0.58099999999999996</v>
      </c>
      <c r="V64" s="2">
        <v>0.55900000000000005</v>
      </c>
      <c r="W64" s="2">
        <v>0.54600000000000004</v>
      </c>
      <c r="Z64" s="83"/>
      <c r="AB64" s="2">
        <v>1.111</v>
      </c>
      <c r="AC64" s="2">
        <f t="shared" si="4"/>
        <v>0.74849999999999994</v>
      </c>
      <c r="AD64" s="2">
        <v>0.51600000000000001</v>
      </c>
      <c r="AE64" s="2">
        <f t="shared" si="5"/>
        <v>0.45100000000000001</v>
      </c>
      <c r="AF64" s="2">
        <v>0.38600000000000001</v>
      </c>
      <c r="AG64" s="2">
        <v>0.312</v>
      </c>
      <c r="AH64" s="2">
        <v>0.27200000000000002</v>
      </c>
      <c r="AI64" s="2">
        <v>0.248</v>
      </c>
      <c r="AJ64" s="2">
        <v>0.24399999999999999</v>
      </c>
    </row>
    <row r="65" spans="1:38" ht="15.75" customHeight="1" x14ac:dyDescent="0.25">
      <c r="A65" s="2">
        <v>249</v>
      </c>
      <c r="B65" s="2">
        <v>1.206</v>
      </c>
      <c r="C65" s="2">
        <f t="shared" si="0"/>
        <v>1.1154999999999999</v>
      </c>
      <c r="D65" s="2">
        <v>1.056</v>
      </c>
      <c r="E65" s="2">
        <f t="shared" si="1"/>
        <v>1.0405</v>
      </c>
      <c r="F65" s="2">
        <v>1.0249999999999999</v>
      </c>
      <c r="G65" s="2">
        <v>1.004</v>
      </c>
      <c r="H65" s="2">
        <v>0.93</v>
      </c>
      <c r="I65" s="2">
        <v>0.92</v>
      </c>
      <c r="J65" s="2">
        <v>0.91700000000000004</v>
      </c>
      <c r="M65" s="83"/>
      <c r="O65" s="2">
        <v>1.1970000000000001</v>
      </c>
      <c r="P65" s="2">
        <f t="shared" si="2"/>
        <v>0.97900000000000009</v>
      </c>
      <c r="Q65" s="2">
        <v>0.85199999999999998</v>
      </c>
      <c r="R65" s="2">
        <f t="shared" si="3"/>
        <v>0.80649999999999999</v>
      </c>
      <c r="S65" s="2">
        <v>0.76100000000000001</v>
      </c>
      <c r="T65" s="2">
        <v>0.69599999999999995</v>
      </c>
      <c r="U65" s="2">
        <v>0.64700000000000002</v>
      </c>
      <c r="V65" s="2">
        <v>0.624</v>
      </c>
      <c r="W65" s="2">
        <v>0.61199999999999999</v>
      </c>
      <c r="Z65" s="83"/>
      <c r="AB65" s="2">
        <v>1.1879999999999999</v>
      </c>
      <c r="AC65" s="2">
        <f t="shared" si="4"/>
        <v>0.81799999999999995</v>
      </c>
      <c r="AD65" s="2">
        <v>0.58199999999999996</v>
      </c>
      <c r="AE65" s="2">
        <f t="shared" si="5"/>
        <v>0.51500000000000001</v>
      </c>
      <c r="AF65" s="2">
        <v>0.44800000000000001</v>
      </c>
      <c r="AG65" s="2">
        <v>0.372</v>
      </c>
      <c r="AH65" s="2">
        <v>0.33200000000000002</v>
      </c>
      <c r="AI65" s="2">
        <v>0.307</v>
      </c>
      <c r="AJ65" s="2">
        <v>0.30199999999999999</v>
      </c>
    </row>
    <row r="66" spans="1:38" ht="15.75" customHeight="1" x14ac:dyDescent="0.25">
      <c r="A66" s="2">
        <v>250</v>
      </c>
      <c r="B66" s="2">
        <v>1.3140000000000001</v>
      </c>
      <c r="C66" s="2">
        <f t="shared" si="0"/>
        <v>1.2210000000000001</v>
      </c>
      <c r="D66" s="2">
        <v>1.157</v>
      </c>
      <c r="E66" s="2">
        <f t="shared" si="1"/>
        <v>1.1425000000000001</v>
      </c>
      <c r="F66" s="2">
        <v>1.1279999999999999</v>
      </c>
      <c r="G66" s="2">
        <v>1.1040000000000001</v>
      </c>
      <c r="H66" s="2">
        <v>1.028</v>
      </c>
      <c r="I66" s="2">
        <v>1.016</v>
      </c>
      <c r="J66" s="2">
        <v>1.014</v>
      </c>
      <c r="M66" s="83"/>
      <c r="O66" s="2">
        <v>1.3049999999999999</v>
      </c>
      <c r="P66" s="2">
        <f t="shared" si="2"/>
        <v>1.0785</v>
      </c>
      <c r="Q66" s="2">
        <v>0.94899999999999995</v>
      </c>
      <c r="R66" s="2">
        <f t="shared" si="3"/>
        <v>0.90049999999999997</v>
      </c>
      <c r="S66" s="2">
        <v>0.85199999999999998</v>
      </c>
      <c r="T66" s="2">
        <v>0.78400000000000003</v>
      </c>
      <c r="U66" s="2">
        <v>0.73499999999999999</v>
      </c>
      <c r="V66" s="2">
        <v>0.70699999999999996</v>
      </c>
      <c r="W66" s="2">
        <v>0.69499999999999995</v>
      </c>
      <c r="Z66" s="83"/>
      <c r="AB66" s="2">
        <v>1.2989999999999999</v>
      </c>
      <c r="AC66" s="2">
        <f t="shared" si="4"/>
        <v>0.91300000000000003</v>
      </c>
      <c r="AD66" s="2">
        <v>0.66800000000000004</v>
      </c>
      <c r="AE66" s="2">
        <f t="shared" si="5"/>
        <v>0.59750000000000003</v>
      </c>
      <c r="AF66" s="2">
        <v>0.52700000000000002</v>
      </c>
      <c r="AG66" s="2">
        <v>0.44600000000000001</v>
      </c>
      <c r="AH66" s="2">
        <v>0.40500000000000003</v>
      </c>
      <c r="AI66" s="2">
        <v>0.379</v>
      </c>
      <c r="AJ66" s="2">
        <v>0.372</v>
      </c>
    </row>
    <row r="67" spans="1:38" ht="15.75" customHeight="1" x14ac:dyDescent="0.25">
      <c r="A67" s="2">
        <v>251</v>
      </c>
      <c r="B67" s="2">
        <v>1.4319999999999999</v>
      </c>
      <c r="C67" s="2">
        <f t="shared" si="0"/>
        <v>1.3334999999999999</v>
      </c>
      <c r="D67" s="2">
        <v>1.2709999999999999</v>
      </c>
      <c r="E67" s="2">
        <f t="shared" si="1"/>
        <v>1.2530000000000001</v>
      </c>
      <c r="F67" s="2">
        <v>1.2350000000000001</v>
      </c>
      <c r="G67" s="2">
        <v>1.2090000000000001</v>
      </c>
      <c r="H67" s="2">
        <v>1.133</v>
      </c>
      <c r="I67" s="2">
        <v>1.1180000000000001</v>
      </c>
      <c r="J67" s="2">
        <v>1.1140000000000001</v>
      </c>
      <c r="M67" s="83"/>
      <c r="O67" s="2">
        <v>1.4239999999999999</v>
      </c>
      <c r="P67" s="2">
        <f t="shared" si="2"/>
        <v>1.1859999999999999</v>
      </c>
      <c r="Q67" s="2">
        <v>1.0509999999999999</v>
      </c>
      <c r="R67" s="2">
        <f t="shared" si="3"/>
        <v>0.99949999999999994</v>
      </c>
      <c r="S67" s="2">
        <v>0.94799999999999995</v>
      </c>
      <c r="T67" s="2">
        <v>0.878</v>
      </c>
      <c r="U67" s="2">
        <v>0.82599999999999996</v>
      </c>
      <c r="V67" s="2">
        <v>0.79500000000000004</v>
      </c>
      <c r="W67" s="2">
        <v>0.78100000000000003</v>
      </c>
      <c r="Z67" s="83"/>
      <c r="AB67" s="2">
        <v>1.417</v>
      </c>
      <c r="AC67" s="2">
        <f t="shared" si="4"/>
        <v>1.0129999999999999</v>
      </c>
      <c r="AD67" s="2">
        <v>0.75700000000000001</v>
      </c>
      <c r="AE67" s="2">
        <f t="shared" si="5"/>
        <v>0.68300000000000005</v>
      </c>
      <c r="AF67" s="2">
        <v>0.60899999999999999</v>
      </c>
      <c r="AG67" s="2">
        <v>0.52300000000000002</v>
      </c>
      <c r="AH67" s="2">
        <v>0.47799999999999998</v>
      </c>
      <c r="AI67" s="2">
        <v>0.45100000000000001</v>
      </c>
      <c r="AJ67" s="2">
        <v>0.443</v>
      </c>
    </row>
    <row r="68" spans="1:38" ht="15.75" customHeight="1" x14ac:dyDescent="0.25">
      <c r="A68" s="2">
        <v>252</v>
      </c>
      <c r="B68" s="2">
        <v>1.5509999999999999</v>
      </c>
      <c r="C68" s="2">
        <f t="shared" si="0"/>
        <v>1.446</v>
      </c>
      <c r="D68" s="2">
        <v>1.379</v>
      </c>
      <c r="E68" s="2">
        <f t="shared" si="1"/>
        <v>1.3599999999999999</v>
      </c>
      <c r="F68" s="2">
        <v>1.341</v>
      </c>
      <c r="G68" s="2">
        <v>1.3160000000000001</v>
      </c>
      <c r="H68" s="2">
        <v>1.236</v>
      </c>
      <c r="I68" s="2">
        <v>1.2170000000000001</v>
      </c>
      <c r="J68" s="2">
        <v>1.214</v>
      </c>
      <c r="M68" s="83"/>
      <c r="O68" s="2">
        <v>1.5409999999999999</v>
      </c>
      <c r="P68" s="2">
        <f t="shared" si="2"/>
        <v>1.2925</v>
      </c>
      <c r="Q68" s="2">
        <v>1.153</v>
      </c>
      <c r="R68" s="2">
        <f t="shared" si="3"/>
        <v>1.0985</v>
      </c>
      <c r="S68" s="2">
        <v>1.044</v>
      </c>
      <c r="T68" s="2">
        <v>0.96899999999999997</v>
      </c>
      <c r="U68" s="2">
        <v>0.91300000000000003</v>
      </c>
      <c r="V68" s="2">
        <v>0.88100000000000001</v>
      </c>
      <c r="W68" s="2">
        <v>0.86699999999999999</v>
      </c>
      <c r="Z68" s="83"/>
      <c r="AB68" s="2">
        <v>1.5369999999999999</v>
      </c>
      <c r="AC68" s="2">
        <f t="shared" si="4"/>
        <v>1.1124999999999998</v>
      </c>
      <c r="AD68" s="2">
        <v>0.84399999999999997</v>
      </c>
      <c r="AE68" s="2">
        <f t="shared" si="5"/>
        <v>0.76600000000000001</v>
      </c>
      <c r="AF68" s="2">
        <v>0.68799999999999994</v>
      </c>
      <c r="AG68" s="2">
        <v>0.59899999999999998</v>
      </c>
      <c r="AH68" s="2">
        <v>0.55000000000000004</v>
      </c>
      <c r="AI68" s="2">
        <v>0.52200000000000002</v>
      </c>
      <c r="AJ68" s="2">
        <v>0.51200000000000001</v>
      </c>
    </row>
    <row r="69" spans="1:38" ht="15.75" customHeight="1" x14ac:dyDescent="0.25">
      <c r="A69" s="53">
        <v>253</v>
      </c>
      <c r="B69" s="53">
        <v>1.641</v>
      </c>
      <c r="C69" s="53">
        <f t="shared" si="0"/>
        <v>1.534</v>
      </c>
      <c r="D69" s="53">
        <v>1.4630000000000001</v>
      </c>
      <c r="E69" s="53">
        <f t="shared" si="1"/>
        <v>1.4450000000000001</v>
      </c>
      <c r="F69" s="53">
        <v>1.427</v>
      </c>
      <c r="G69" s="53">
        <v>1.3959999999999999</v>
      </c>
      <c r="H69" s="53">
        <v>1.3129999999999999</v>
      </c>
      <c r="I69" s="53">
        <v>1.294</v>
      </c>
      <c r="J69" s="53">
        <v>1.288</v>
      </c>
      <c r="K69" s="53"/>
      <c r="L69" s="53"/>
      <c r="M69" s="53"/>
      <c r="N69" s="53"/>
      <c r="O69" s="53">
        <v>1.631</v>
      </c>
      <c r="P69" s="53">
        <f t="shared" si="2"/>
        <v>1.3740000000000001</v>
      </c>
      <c r="Q69" s="53">
        <v>1.2290000000000001</v>
      </c>
      <c r="R69" s="53">
        <f t="shared" si="3"/>
        <v>1.173</v>
      </c>
      <c r="S69" s="53">
        <v>1.117</v>
      </c>
      <c r="T69" s="53">
        <v>1.038</v>
      </c>
      <c r="U69" s="53">
        <v>0.97899999999999998</v>
      </c>
      <c r="V69" s="53">
        <v>0.94699999999999995</v>
      </c>
      <c r="W69" s="53">
        <v>0.93200000000000005</v>
      </c>
      <c r="X69" s="53"/>
      <c r="Y69" s="53"/>
      <c r="Z69" s="53"/>
      <c r="AA69" s="53"/>
      <c r="AB69" s="53">
        <v>1.623</v>
      </c>
      <c r="AC69" s="53">
        <f t="shared" si="4"/>
        <v>1.1870000000000001</v>
      </c>
      <c r="AD69" s="53">
        <v>0.91100000000000003</v>
      </c>
      <c r="AE69" s="53">
        <f t="shared" si="5"/>
        <v>0.83099999999999996</v>
      </c>
      <c r="AF69" s="53">
        <v>0.751</v>
      </c>
      <c r="AG69" s="53">
        <v>0.65900000000000003</v>
      </c>
      <c r="AH69" s="53">
        <v>0.60699999999999998</v>
      </c>
      <c r="AI69" s="53">
        <v>0.57699999999999996</v>
      </c>
      <c r="AJ69" s="53">
        <v>0.56599999999999995</v>
      </c>
      <c r="AK69" s="53"/>
      <c r="AL69" s="53"/>
    </row>
    <row r="70" spans="1:38" ht="15.75" customHeight="1" x14ac:dyDescent="0.25">
      <c r="A70" s="2">
        <v>254</v>
      </c>
      <c r="B70" s="2">
        <v>1.645</v>
      </c>
      <c r="C70" s="2">
        <f t="shared" si="0"/>
        <v>1.5385</v>
      </c>
      <c r="D70" s="2">
        <v>1.468</v>
      </c>
      <c r="E70" s="2">
        <f t="shared" si="1"/>
        <v>1.45</v>
      </c>
      <c r="F70" s="2">
        <v>1.4319999999999999</v>
      </c>
      <c r="G70" s="2">
        <v>1.405</v>
      </c>
      <c r="H70" s="2">
        <v>1.319</v>
      </c>
      <c r="I70" s="2">
        <v>1.3029999999999999</v>
      </c>
      <c r="J70" s="2">
        <v>1.294</v>
      </c>
      <c r="M70" s="83"/>
      <c r="O70" s="2">
        <v>1.6339999999999999</v>
      </c>
      <c r="P70" s="2">
        <f t="shared" si="2"/>
        <v>1.38</v>
      </c>
      <c r="Q70" s="2">
        <v>1.2370000000000001</v>
      </c>
      <c r="R70" s="2">
        <f t="shared" si="3"/>
        <v>1.1815</v>
      </c>
      <c r="S70" s="2">
        <v>1.1259999999999999</v>
      </c>
      <c r="T70" s="2">
        <v>1.05</v>
      </c>
      <c r="U70" s="2">
        <v>0.98899999999999999</v>
      </c>
      <c r="V70" s="2">
        <v>0.95899999999999996</v>
      </c>
      <c r="W70" s="2">
        <v>0.94199999999999995</v>
      </c>
      <c r="Z70" s="83"/>
      <c r="AB70" s="2">
        <v>1.6240000000000001</v>
      </c>
      <c r="AC70" s="2">
        <f t="shared" si="4"/>
        <v>1.1945000000000001</v>
      </c>
      <c r="AD70" s="2">
        <v>0.92400000000000004</v>
      </c>
      <c r="AE70" s="2">
        <f t="shared" si="5"/>
        <v>0.84450000000000003</v>
      </c>
      <c r="AF70" s="2">
        <v>0.76500000000000001</v>
      </c>
      <c r="AG70" s="2">
        <v>0.67500000000000004</v>
      </c>
      <c r="AH70" s="2">
        <v>0.623</v>
      </c>
      <c r="AI70" s="2">
        <v>0.59399999999999997</v>
      </c>
      <c r="AJ70" s="2">
        <v>0.58299999999999996</v>
      </c>
    </row>
    <row r="71" spans="1:38" ht="15.75" customHeight="1" x14ac:dyDescent="0.25">
      <c r="A71" s="2">
        <v>255</v>
      </c>
      <c r="B71" s="2">
        <v>1.548</v>
      </c>
      <c r="C71" s="2">
        <f t="shared" si="0"/>
        <v>1.4485000000000001</v>
      </c>
      <c r="D71" s="2">
        <v>1.3839999999999999</v>
      </c>
      <c r="E71" s="2">
        <f t="shared" si="1"/>
        <v>1.3664999999999998</v>
      </c>
      <c r="F71" s="2">
        <v>1.349</v>
      </c>
      <c r="G71" s="2">
        <v>1.3280000000000001</v>
      </c>
      <c r="H71" s="2">
        <v>1.244</v>
      </c>
      <c r="I71" s="2">
        <v>1.23</v>
      </c>
      <c r="J71" s="2">
        <v>1.224</v>
      </c>
      <c r="M71" s="83"/>
      <c r="O71" s="2">
        <v>1.5369999999999999</v>
      </c>
      <c r="P71" s="2">
        <f t="shared" si="2"/>
        <v>1.2995000000000001</v>
      </c>
      <c r="Q71" s="2">
        <v>1.167</v>
      </c>
      <c r="R71" s="2">
        <f t="shared" si="3"/>
        <v>1.1145</v>
      </c>
      <c r="S71" s="2">
        <v>1.0620000000000001</v>
      </c>
      <c r="T71" s="2">
        <v>0.99</v>
      </c>
      <c r="U71" s="2">
        <v>0.93400000000000005</v>
      </c>
      <c r="V71" s="2">
        <v>0.90900000000000003</v>
      </c>
      <c r="W71" s="2">
        <v>0.89200000000000002</v>
      </c>
      <c r="Z71" s="83"/>
      <c r="AB71" s="2">
        <v>1.53</v>
      </c>
      <c r="AC71" s="2">
        <f t="shared" si="4"/>
        <v>1.127</v>
      </c>
      <c r="AD71" s="2">
        <v>0.872</v>
      </c>
      <c r="AE71" s="2">
        <f t="shared" si="5"/>
        <v>0.79800000000000004</v>
      </c>
      <c r="AF71" s="2">
        <v>0.72399999999999998</v>
      </c>
      <c r="AG71" s="2">
        <v>0.64</v>
      </c>
      <c r="AH71" s="2">
        <v>0.59299999999999997</v>
      </c>
      <c r="AI71" s="2">
        <v>0.56599999999999995</v>
      </c>
      <c r="AJ71" s="2">
        <v>0.55500000000000005</v>
      </c>
    </row>
    <row r="72" spans="1:38" ht="15.75" customHeight="1" x14ac:dyDescent="0.25">
      <c r="A72" s="2">
        <v>256</v>
      </c>
      <c r="B72" s="2">
        <v>1.367</v>
      </c>
      <c r="C72" s="2">
        <f t="shared" si="0"/>
        <v>1.2810000000000001</v>
      </c>
      <c r="D72" s="2">
        <v>1.226</v>
      </c>
      <c r="E72" s="2">
        <f t="shared" si="1"/>
        <v>1.2105000000000001</v>
      </c>
      <c r="F72" s="2">
        <v>1.1950000000000001</v>
      </c>
      <c r="G72" s="2">
        <v>1.1759999999999999</v>
      </c>
      <c r="H72" s="2">
        <v>1.1040000000000001</v>
      </c>
      <c r="I72" s="2">
        <v>1.0920000000000001</v>
      </c>
      <c r="J72" s="2">
        <v>1.0880000000000001</v>
      </c>
      <c r="M72" s="83"/>
      <c r="O72" s="2">
        <v>1.36</v>
      </c>
      <c r="P72" s="2">
        <f t="shared" si="2"/>
        <v>1.149</v>
      </c>
      <c r="Q72" s="2">
        <v>1.032</v>
      </c>
      <c r="R72" s="2">
        <f t="shared" si="3"/>
        <v>0.98499999999999999</v>
      </c>
      <c r="S72" s="2">
        <v>0.93799999999999994</v>
      </c>
      <c r="T72" s="2">
        <v>0.874</v>
      </c>
      <c r="U72" s="2">
        <v>0.82799999999999996</v>
      </c>
      <c r="V72" s="2">
        <v>0.80800000000000005</v>
      </c>
      <c r="W72" s="2">
        <v>0.79100000000000004</v>
      </c>
      <c r="Z72" s="83"/>
      <c r="AB72" s="2">
        <v>1.353</v>
      </c>
      <c r="AC72" s="2">
        <f t="shared" si="4"/>
        <v>0.995</v>
      </c>
      <c r="AD72" s="2">
        <v>0.76800000000000002</v>
      </c>
      <c r="AE72" s="2">
        <f t="shared" si="5"/>
        <v>0.70250000000000001</v>
      </c>
      <c r="AF72" s="2">
        <v>0.63700000000000001</v>
      </c>
      <c r="AG72" s="2">
        <v>0.56399999999999995</v>
      </c>
      <c r="AH72" s="2">
        <v>0.52300000000000002</v>
      </c>
      <c r="AI72" s="2">
        <v>0.501</v>
      </c>
      <c r="AJ72" s="2">
        <v>0.49199999999999999</v>
      </c>
    </row>
    <row r="73" spans="1:38" ht="15.75" customHeight="1" x14ac:dyDescent="0.25">
      <c r="A73" s="2">
        <v>257</v>
      </c>
      <c r="B73" s="2">
        <v>1.1679999999999999</v>
      </c>
      <c r="C73" s="2">
        <f t="shared" si="0"/>
        <v>1.0954999999999999</v>
      </c>
      <c r="D73" s="2">
        <v>1.052</v>
      </c>
      <c r="E73" s="2">
        <f t="shared" si="1"/>
        <v>1.0375000000000001</v>
      </c>
      <c r="F73" s="2">
        <v>1.0229999999999999</v>
      </c>
      <c r="G73" s="2">
        <v>1.008</v>
      </c>
      <c r="H73" s="2">
        <v>0.94899999999999995</v>
      </c>
      <c r="I73" s="2">
        <v>0.94399999999999995</v>
      </c>
      <c r="J73" s="2">
        <v>0.93700000000000006</v>
      </c>
      <c r="M73" s="83"/>
      <c r="O73" s="2">
        <v>1.1619999999999999</v>
      </c>
      <c r="P73" s="2">
        <f t="shared" si="2"/>
        <v>0.98150000000000004</v>
      </c>
      <c r="Q73" s="2">
        <v>0.88300000000000001</v>
      </c>
      <c r="R73" s="2">
        <f t="shared" si="3"/>
        <v>0.84200000000000008</v>
      </c>
      <c r="S73" s="2">
        <v>0.80100000000000005</v>
      </c>
      <c r="T73" s="2">
        <v>0.748</v>
      </c>
      <c r="U73" s="2">
        <v>0.70899999999999996</v>
      </c>
      <c r="V73" s="2">
        <v>0.69299999999999995</v>
      </c>
      <c r="W73" s="2">
        <v>0.67900000000000005</v>
      </c>
      <c r="Z73" s="83"/>
      <c r="AB73" s="2">
        <v>1.155</v>
      </c>
      <c r="AC73" s="2">
        <f t="shared" si="4"/>
        <v>0.84850000000000003</v>
      </c>
      <c r="AD73" s="2">
        <v>0.65100000000000002</v>
      </c>
      <c r="AE73" s="2">
        <f t="shared" si="5"/>
        <v>0.59650000000000003</v>
      </c>
      <c r="AF73" s="2">
        <v>0.54200000000000004</v>
      </c>
      <c r="AG73" s="2">
        <v>0.47799999999999998</v>
      </c>
      <c r="AH73" s="2">
        <v>0.44400000000000001</v>
      </c>
      <c r="AI73" s="2">
        <v>0.42699999999999999</v>
      </c>
      <c r="AJ73" s="2">
        <v>0.42099999999999999</v>
      </c>
    </row>
    <row r="74" spans="1:38" ht="15.75" customHeight="1" x14ac:dyDescent="0.25">
      <c r="A74" s="2">
        <v>258</v>
      </c>
      <c r="B74" s="2">
        <v>1.0149999999999999</v>
      </c>
      <c r="C74" s="2">
        <f t="shared" si="0"/>
        <v>0.9524999999999999</v>
      </c>
      <c r="D74" s="2">
        <v>0.91500000000000004</v>
      </c>
      <c r="E74" s="2">
        <f t="shared" si="1"/>
        <v>0.90250000000000008</v>
      </c>
      <c r="F74" s="2">
        <v>0.89</v>
      </c>
      <c r="G74" s="2">
        <v>0.88</v>
      </c>
      <c r="H74" s="2">
        <v>0.82899999999999996</v>
      </c>
      <c r="I74" s="2">
        <v>0.82699999999999996</v>
      </c>
      <c r="J74" s="2">
        <v>0.82</v>
      </c>
      <c r="M74" s="83"/>
      <c r="O74" s="2">
        <v>1.006</v>
      </c>
      <c r="P74" s="2">
        <f t="shared" si="2"/>
        <v>0.85099999999999998</v>
      </c>
      <c r="Q74" s="2">
        <v>0.76500000000000001</v>
      </c>
      <c r="R74" s="2">
        <f t="shared" si="3"/>
        <v>0.73049999999999993</v>
      </c>
      <c r="S74" s="2">
        <v>0.69599999999999995</v>
      </c>
      <c r="T74" s="2">
        <v>0.65</v>
      </c>
      <c r="U74" s="2">
        <v>0.61699999999999999</v>
      </c>
      <c r="V74" s="2">
        <v>0.60499999999999998</v>
      </c>
      <c r="W74" s="2">
        <v>0.59199999999999997</v>
      </c>
      <c r="Z74" s="83"/>
      <c r="AB74" s="2">
        <v>1.002</v>
      </c>
      <c r="AC74" s="2">
        <f t="shared" si="4"/>
        <v>0.73399999999999999</v>
      </c>
      <c r="AD74" s="2">
        <v>0.55800000000000005</v>
      </c>
      <c r="AE74" s="2">
        <f t="shared" si="5"/>
        <v>0.51200000000000001</v>
      </c>
      <c r="AF74" s="2">
        <v>0.46600000000000003</v>
      </c>
      <c r="AG74" s="2">
        <v>0.41</v>
      </c>
      <c r="AH74" s="2">
        <v>0.38300000000000001</v>
      </c>
      <c r="AI74" s="2">
        <v>0.36799999999999999</v>
      </c>
      <c r="AJ74" s="2">
        <v>0.36599999999999999</v>
      </c>
    </row>
    <row r="75" spans="1:38" ht="15.75" customHeight="1" x14ac:dyDescent="0.25">
      <c r="A75" s="2">
        <v>259</v>
      </c>
      <c r="B75" s="2">
        <v>0.89300000000000002</v>
      </c>
      <c r="C75" s="2">
        <f t="shared" si="0"/>
        <v>0.84000000000000008</v>
      </c>
      <c r="D75" s="2">
        <v>0.80700000000000005</v>
      </c>
      <c r="E75" s="2">
        <f t="shared" si="1"/>
        <v>0.79700000000000004</v>
      </c>
      <c r="F75" s="2">
        <v>0.78700000000000003</v>
      </c>
      <c r="G75" s="2">
        <v>0.78</v>
      </c>
      <c r="H75" s="2">
        <v>0.73399999999999999</v>
      </c>
      <c r="I75" s="2">
        <v>0.73299999999999998</v>
      </c>
      <c r="J75" s="2">
        <v>0.73</v>
      </c>
      <c r="M75" s="83"/>
      <c r="O75" s="2">
        <v>0.88600000000000001</v>
      </c>
      <c r="P75" s="2">
        <f t="shared" si="2"/>
        <v>0.75049999999999994</v>
      </c>
      <c r="Q75" s="2">
        <v>0.67400000000000004</v>
      </c>
      <c r="R75" s="2">
        <f t="shared" si="3"/>
        <v>0.64450000000000007</v>
      </c>
      <c r="S75" s="2">
        <v>0.61499999999999999</v>
      </c>
      <c r="T75" s="2">
        <v>0.57299999999999995</v>
      </c>
      <c r="U75" s="2">
        <v>0.54500000000000004</v>
      </c>
      <c r="V75" s="2">
        <v>0.53600000000000003</v>
      </c>
      <c r="W75" s="2">
        <v>0.52600000000000002</v>
      </c>
      <c r="Z75" s="83"/>
      <c r="AB75" s="2">
        <v>0.88100000000000001</v>
      </c>
      <c r="AC75" s="2">
        <f t="shared" si="4"/>
        <v>0.64449999999999996</v>
      </c>
      <c r="AD75" s="2">
        <v>0.48899999999999999</v>
      </c>
      <c r="AE75" s="2">
        <f t="shared" si="5"/>
        <v>0.44850000000000001</v>
      </c>
      <c r="AF75" s="2">
        <v>0.40799999999999997</v>
      </c>
      <c r="AG75" s="2">
        <v>0.36</v>
      </c>
      <c r="AH75" s="2">
        <v>0.33700000000000002</v>
      </c>
      <c r="AI75" s="2">
        <v>0.32400000000000001</v>
      </c>
      <c r="AJ75" s="2">
        <v>0.32400000000000001</v>
      </c>
    </row>
    <row r="76" spans="1:38" ht="15.75" customHeight="1" x14ac:dyDescent="0.25">
      <c r="A76" s="2">
        <v>260</v>
      </c>
      <c r="B76" s="2">
        <v>0.77800000000000002</v>
      </c>
      <c r="C76" s="2">
        <f t="shared" si="0"/>
        <v>0.73399999999999999</v>
      </c>
      <c r="D76" s="2">
        <v>0.70699999999999996</v>
      </c>
      <c r="E76" s="2">
        <f t="shared" si="1"/>
        <v>0.6984999999999999</v>
      </c>
      <c r="F76" s="2">
        <v>0.69</v>
      </c>
      <c r="G76" s="2">
        <v>0.68700000000000006</v>
      </c>
      <c r="H76" s="2">
        <v>0.64700000000000002</v>
      </c>
      <c r="I76" s="2">
        <v>0.64800000000000002</v>
      </c>
      <c r="J76" s="2">
        <v>0.64700000000000002</v>
      </c>
      <c r="M76" s="83"/>
      <c r="O76" s="2">
        <v>0.77200000000000002</v>
      </c>
      <c r="P76" s="2">
        <f t="shared" si="2"/>
        <v>0.65549999999999997</v>
      </c>
      <c r="Q76" s="2">
        <v>0.58899999999999997</v>
      </c>
      <c r="R76" s="2">
        <f t="shared" si="3"/>
        <v>0.56400000000000006</v>
      </c>
      <c r="S76" s="2">
        <v>0.53900000000000003</v>
      </c>
      <c r="T76" s="2">
        <v>0.501</v>
      </c>
      <c r="U76" s="2">
        <v>0.47899999999999998</v>
      </c>
      <c r="V76" s="2">
        <v>0.47199999999999998</v>
      </c>
      <c r="W76" s="2">
        <v>0.46400000000000002</v>
      </c>
      <c r="Z76" s="83"/>
      <c r="AB76" s="2">
        <v>0.76700000000000002</v>
      </c>
      <c r="AC76" s="2">
        <f t="shared" si="4"/>
        <v>0.56099999999999994</v>
      </c>
      <c r="AD76" s="2">
        <v>0.42399999999999999</v>
      </c>
      <c r="AE76" s="2">
        <f t="shared" si="5"/>
        <v>0.38949999999999996</v>
      </c>
      <c r="AF76" s="2">
        <v>0.35499999999999998</v>
      </c>
      <c r="AG76" s="2">
        <v>0.312</v>
      </c>
      <c r="AH76" s="2">
        <v>0.29499999999999998</v>
      </c>
      <c r="AI76" s="2">
        <v>0.28399999999999997</v>
      </c>
      <c r="AJ76" s="2">
        <v>0.28599999999999998</v>
      </c>
    </row>
    <row r="77" spans="1:38" ht="15.75" customHeight="1" x14ac:dyDescent="0.25">
      <c r="A77" s="2">
        <v>261</v>
      </c>
      <c r="B77" s="2">
        <v>0.66</v>
      </c>
      <c r="C77" s="2">
        <f t="shared" si="0"/>
        <v>0.626</v>
      </c>
      <c r="D77" s="2">
        <v>0.60299999999999998</v>
      </c>
      <c r="E77" s="2">
        <f t="shared" si="1"/>
        <v>0.59749999999999992</v>
      </c>
      <c r="F77" s="2">
        <v>0.59199999999999997</v>
      </c>
      <c r="G77" s="2">
        <v>0.59</v>
      </c>
      <c r="H77" s="2">
        <v>0.55600000000000005</v>
      </c>
      <c r="I77" s="2">
        <v>0.56000000000000005</v>
      </c>
      <c r="J77" s="2">
        <v>0.56200000000000006</v>
      </c>
      <c r="M77" s="83"/>
      <c r="O77" s="2">
        <v>0.65400000000000003</v>
      </c>
      <c r="P77" s="2">
        <f t="shared" si="2"/>
        <v>0.55649999999999999</v>
      </c>
      <c r="Q77" s="2">
        <v>0.501</v>
      </c>
      <c r="R77" s="2">
        <f t="shared" si="3"/>
        <v>0.48</v>
      </c>
      <c r="S77" s="2">
        <v>0.45900000000000002</v>
      </c>
      <c r="T77" s="2">
        <v>0.42799999999999999</v>
      </c>
      <c r="U77" s="2">
        <v>0.41</v>
      </c>
      <c r="V77" s="2">
        <v>0.40500000000000003</v>
      </c>
      <c r="W77" s="2">
        <v>0.39900000000000002</v>
      </c>
      <c r="Z77" s="83"/>
      <c r="AB77" s="2">
        <v>0.65</v>
      </c>
      <c r="AC77" s="2">
        <f t="shared" si="4"/>
        <v>0.47450000000000003</v>
      </c>
      <c r="AD77" s="2">
        <v>0.35799999999999998</v>
      </c>
      <c r="AE77" s="2">
        <f t="shared" si="5"/>
        <v>0.32850000000000001</v>
      </c>
      <c r="AF77" s="2">
        <v>0.29899999999999999</v>
      </c>
      <c r="AG77" s="2">
        <v>0.26300000000000001</v>
      </c>
      <c r="AH77" s="2">
        <v>0.25</v>
      </c>
      <c r="AI77" s="2">
        <v>0.24099999999999999</v>
      </c>
      <c r="AJ77" s="2">
        <v>0.245</v>
      </c>
    </row>
    <row r="78" spans="1:38" ht="15.75" customHeight="1" x14ac:dyDescent="0.25">
      <c r="A78" s="2">
        <v>262</v>
      </c>
      <c r="B78" s="2">
        <v>0.54900000000000004</v>
      </c>
      <c r="C78" s="2">
        <f t="shared" si="0"/>
        <v>0.52400000000000002</v>
      </c>
      <c r="D78" s="2">
        <v>0.50700000000000001</v>
      </c>
      <c r="E78" s="2">
        <f t="shared" si="1"/>
        <v>0.503</v>
      </c>
      <c r="F78" s="2">
        <v>0.499</v>
      </c>
      <c r="G78" s="2">
        <v>0.499</v>
      </c>
      <c r="H78" s="2">
        <v>0.47299999999999998</v>
      </c>
      <c r="I78" s="2">
        <v>0.47699999999999998</v>
      </c>
      <c r="J78" s="2">
        <v>0.48</v>
      </c>
      <c r="M78" s="83"/>
      <c r="O78" s="2">
        <v>0.54400000000000004</v>
      </c>
      <c r="P78" s="2">
        <f t="shared" si="2"/>
        <v>0.46400000000000002</v>
      </c>
      <c r="Q78" s="2">
        <v>0.42</v>
      </c>
      <c r="R78" s="2">
        <f t="shared" si="3"/>
        <v>0.40200000000000002</v>
      </c>
      <c r="S78" s="2">
        <v>0.38400000000000001</v>
      </c>
      <c r="T78" s="2">
        <v>0.35799999999999998</v>
      </c>
      <c r="U78" s="2">
        <v>0.34499999999999997</v>
      </c>
      <c r="V78" s="2">
        <v>0.34200000000000003</v>
      </c>
      <c r="W78" s="2">
        <v>0.33800000000000002</v>
      </c>
      <c r="Z78" s="83"/>
      <c r="AB78" s="2">
        <v>0.54200000000000004</v>
      </c>
      <c r="AC78" s="2">
        <f t="shared" si="4"/>
        <v>0.39400000000000002</v>
      </c>
      <c r="AD78" s="2">
        <v>0.29499999999999998</v>
      </c>
      <c r="AE78" s="2">
        <f t="shared" si="5"/>
        <v>0.27049999999999996</v>
      </c>
      <c r="AF78" s="2">
        <v>0.246</v>
      </c>
      <c r="AG78" s="2">
        <v>0.216</v>
      </c>
      <c r="AH78" s="2">
        <v>0.20799999999999999</v>
      </c>
      <c r="AI78" s="2">
        <v>0.20100000000000001</v>
      </c>
      <c r="AJ78" s="2">
        <v>0.20699999999999999</v>
      </c>
    </row>
    <row r="79" spans="1:38" ht="15.75" customHeight="1" x14ac:dyDescent="0.25">
      <c r="A79" s="2">
        <v>263</v>
      </c>
      <c r="B79" s="2">
        <v>0.46100000000000002</v>
      </c>
      <c r="C79" s="2">
        <f t="shared" si="0"/>
        <v>0.443</v>
      </c>
      <c r="D79" s="2">
        <v>0.432</v>
      </c>
      <c r="E79" s="2">
        <f t="shared" si="1"/>
        <v>0.42849999999999999</v>
      </c>
      <c r="F79" s="2">
        <v>0.42499999999999999</v>
      </c>
      <c r="G79" s="2">
        <v>0.42799999999999999</v>
      </c>
      <c r="H79" s="2">
        <v>0.40600000000000003</v>
      </c>
      <c r="I79" s="2">
        <v>0.41099999999999998</v>
      </c>
      <c r="J79" s="2">
        <v>0.41599999999999998</v>
      </c>
      <c r="M79" s="83"/>
      <c r="O79" s="2">
        <v>0.45800000000000002</v>
      </c>
      <c r="P79" s="2">
        <f t="shared" si="2"/>
        <v>0.39100000000000001</v>
      </c>
      <c r="Q79" s="2">
        <v>0.35699999999999998</v>
      </c>
      <c r="R79" s="2">
        <f t="shared" si="3"/>
        <v>0.34050000000000002</v>
      </c>
      <c r="S79" s="2">
        <v>0.32400000000000001</v>
      </c>
      <c r="T79" s="2">
        <v>0.30299999999999999</v>
      </c>
      <c r="U79" s="2">
        <v>0.29299999999999998</v>
      </c>
      <c r="V79" s="2">
        <v>0.29299999999999998</v>
      </c>
      <c r="W79" s="2">
        <v>0.28999999999999998</v>
      </c>
      <c r="Z79" s="83"/>
      <c r="AB79" s="2">
        <v>0.45800000000000002</v>
      </c>
      <c r="AC79" s="2">
        <f t="shared" si="4"/>
        <v>0.33150000000000002</v>
      </c>
      <c r="AD79" s="2">
        <v>0.245</v>
      </c>
      <c r="AE79" s="2">
        <f t="shared" si="5"/>
        <v>0.22499999999999998</v>
      </c>
      <c r="AF79" s="2">
        <v>0.20499999999999999</v>
      </c>
      <c r="AG79" s="2">
        <v>0.18</v>
      </c>
      <c r="AH79" s="2">
        <v>0.17399999999999999</v>
      </c>
      <c r="AI79" s="2">
        <v>0.17100000000000001</v>
      </c>
      <c r="AJ79" s="2">
        <v>0.17599999999999999</v>
      </c>
    </row>
    <row r="80" spans="1:38" ht="15.75" customHeight="1" x14ac:dyDescent="0.25">
      <c r="A80" s="2">
        <v>264</v>
      </c>
      <c r="B80" s="2">
        <v>0.40699999999999997</v>
      </c>
      <c r="C80" s="2">
        <f t="shared" si="0"/>
        <v>0.39349999999999996</v>
      </c>
      <c r="D80" s="2">
        <v>0.38600000000000001</v>
      </c>
      <c r="E80" s="2">
        <f t="shared" si="1"/>
        <v>0.38300000000000001</v>
      </c>
      <c r="F80" s="2">
        <v>0.38</v>
      </c>
      <c r="G80" s="2">
        <v>0.38400000000000001</v>
      </c>
      <c r="H80" s="2">
        <v>0.36499999999999999</v>
      </c>
      <c r="I80" s="2">
        <v>0.37</v>
      </c>
      <c r="J80" s="2">
        <v>0.377</v>
      </c>
      <c r="M80" s="83"/>
      <c r="O80" s="2">
        <v>0.40600000000000003</v>
      </c>
      <c r="P80" s="2">
        <f t="shared" si="2"/>
        <v>0.34699999999999998</v>
      </c>
      <c r="Q80" s="2">
        <v>0.317</v>
      </c>
      <c r="R80" s="2">
        <f t="shared" si="3"/>
        <v>0.30249999999999999</v>
      </c>
      <c r="S80" s="2">
        <v>0.28799999999999998</v>
      </c>
      <c r="T80" s="2">
        <v>0.27</v>
      </c>
      <c r="U80" s="2">
        <v>0.26100000000000001</v>
      </c>
      <c r="V80" s="2">
        <v>0.26400000000000001</v>
      </c>
      <c r="W80" s="2">
        <v>0.26100000000000001</v>
      </c>
      <c r="Z80" s="83"/>
      <c r="AB80" s="2">
        <v>0.40400000000000003</v>
      </c>
      <c r="AC80" s="2">
        <f t="shared" si="4"/>
        <v>0.29249999999999998</v>
      </c>
      <c r="AD80" s="2">
        <v>0.216</v>
      </c>
      <c r="AE80" s="2">
        <f t="shared" si="5"/>
        <v>0.19850000000000001</v>
      </c>
      <c r="AF80" s="2">
        <v>0.18099999999999999</v>
      </c>
      <c r="AG80" s="2">
        <v>0.159</v>
      </c>
      <c r="AH80" s="2">
        <v>0.155</v>
      </c>
      <c r="AI80" s="2">
        <v>0.153</v>
      </c>
      <c r="AJ80" s="2">
        <v>0.159</v>
      </c>
    </row>
    <row r="81" spans="1:36" ht="15.75" customHeight="1" x14ac:dyDescent="0.25">
      <c r="A81" s="2">
        <v>265</v>
      </c>
      <c r="B81" s="2">
        <v>0.38200000000000001</v>
      </c>
      <c r="C81" s="2">
        <f t="shared" si="0"/>
        <v>0.3705</v>
      </c>
      <c r="D81" s="2">
        <v>0.36399999999999999</v>
      </c>
      <c r="E81" s="2">
        <f t="shared" si="1"/>
        <v>0.36149999999999999</v>
      </c>
      <c r="F81" s="2">
        <v>0.35899999999999999</v>
      </c>
      <c r="G81" s="2">
        <v>0.36399999999999999</v>
      </c>
      <c r="H81" s="2">
        <v>0.34599999999999997</v>
      </c>
      <c r="I81" s="2">
        <v>0.35199999999999998</v>
      </c>
      <c r="J81" s="2">
        <v>0.35899999999999999</v>
      </c>
      <c r="M81" s="83"/>
      <c r="O81" s="2">
        <v>0.38100000000000001</v>
      </c>
      <c r="P81" s="2">
        <f t="shared" si="2"/>
        <v>0.32650000000000001</v>
      </c>
      <c r="Q81" s="2">
        <v>0.3</v>
      </c>
      <c r="R81" s="2">
        <f t="shared" si="3"/>
        <v>0.28600000000000003</v>
      </c>
      <c r="S81" s="2">
        <v>0.27200000000000002</v>
      </c>
      <c r="T81" s="2">
        <v>0.255</v>
      </c>
      <c r="U81" s="2">
        <v>0.247</v>
      </c>
      <c r="V81" s="2">
        <v>0.251</v>
      </c>
      <c r="W81" s="2">
        <v>0.249</v>
      </c>
      <c r="Z81" s="83"/>
      <c r="AB81" s="2">
        <v>0.379</v>
      </c>
      <c r="AC81" s="2">
        <f t="shared" si="4"/>
        <v>0.27500000000000002</v>
      </c>
      <c r="AD81" s="2">
        <v>0.20300000000000001</v>
      </c>
      <c r="AE81" s="2">
        <f t="shared" si="5"/>
        <v>0.187</v>
      </c>
      <c r="AF81" s="2">
        <v>0.17100000000000001</v>
      </c>
      <c r="AG81" s="2">
        <v>0.15</v>
      </c>
      <c r="AH81" s="2">
        <v>0.14799999999999999</v>
      </c>
      <c r="AI81" s="2">
        <v>0.14599999999999999</v>
      </c>
      <c r="AJ81" s="2">
        <v>0.153</v>
      </c>
    </row>
    <row r="82" spans="1:36" ht="15.75" customHeight="1" x14ac:dyDescent="0.25">
      <c r="A82" s="2">
        <v>266</v>
      </c>
      <c r="B82" s="2">
        <v>0.36099999999999999</v>
      </c>
      <c r="C82" s="2">
        <f t="shared" si="0"/>
        <v>0.35150000000000003</v>
      </c>
      <c r="D82" s="2">
        <v>0.34599999999999997</v>
      </c>
      <c r="E82" s="2">
        <f t="shared" si="1"/>
        <v>0.34399999999999997</v>
      </c>
      <c r="F82" s="2">
        <v>0.34200000000000003</v>
      </c>
      <c r="G82" s="2">
        <v>0.34699999999999998</v>
      </c>
      <c r="H82" s="2">
        <v>0.33</v>
      </c>
      <c r="I82" s="2">
        <v>0.33700000000000002</v>
      </c>
      <c r="J82" s="2">
        <v>0.34399999999999997</v>
      </c>
      <c r="M82" s="83"/>
      <c r="O82" s="2">
        <v>0.36</v>
      </c>
      <c r="P82" s="2">
        <f t="shared" si="2"/>
        <v>0.3095</v>
      </c>
      <c r="Q82" s="2">
        <v>0.28499999999999998</v>
      </c>
      <c r="R82" s="2">
        <f t="shared" si="3"/>
        <v>0.27200000000000002</v>
      </c>
      <c r="S82" s="2">
        <v>0.25900000000000001</v>
      </c>
      <c r="T82" s="2">
        <v>0.24299999999999999</v>
      </c>
      <c r="U82" s="2">
        <v>0.23599999999999999</v>
      </c>
      <c r="V82" s="2">
        <v>0.24</v>
      </c>
      <c r="W82" s="2">
        <v>0.23899999999999999</v>
      </c>
      <c r="Z82" s="83"/>
      <c r="AB82" s="2">
        <v>0.35799999999999998</v>
      </c>
      <c r="AC82" s="2">
        <f t="shared" si="4"/>
        <v>0.26050000000000001</v>
      </c>
      <c r="AD82" s="2">
        <v>0.193</v>
      </c>
      <c r="AE82" s="2">
        <f t="shared" si="5"/>
        <v>0.17799999999999999</v>
      </c>
      <c r="AF82" s="2">
        <v>0.16300000000000001</v>
      </c>
      <c r="AG82" s="2">
        <v>0.14399999999999999</v>
      </c>
      <c r="AH82" s="2">
        <v>0.14199999999999999</v>
      </c>
      <c r="AI82" s="2">
        <v>0.14000000000000001</v>
      </c>
      <c r="AJ82" s="2">
        <v>0.14799999999999999</v>
      </c>
    </row>
    <row r="83" spans="1:36" ht="15.75" customHeight="1" x14ac:dyDescent="0.25">
      <c r="A83" s="2">
        <v>267</v>
      </c>
      <c r="B83" s="2">
        <v>0.33600000000000002</v>
      </c>
      <c r="C83" s="2">
        <f t="shared" si="0"/>
        <v>0.32850000000000001</v>
      </c>
      <c r="D83" s="2">
        <v>0.32500000000000001</v>
      </c>
      <c r="E83" s="2">
        <f t="shared" si="1"/>
        <v>0.32300000000000001</v>
      </c>
      <c r="F83" s="2">
        <v>0.32100000000000001</v>
      </c>
      <c r="G83" s="2">
        <v>0.32800000000000001</v>
      </c>
      <c r="H83" s="2">
        <v>0.312</v>
      </c>
      <c r="I83" s="2">
        <v>0.32</v>
      </c>
      <c r="J83" s="2">
        <v>0.32700000000000001</v>
      </c>
      <c r="M83" s="83"/>
      <c r="O83" s="2">
        <v>0.33500000000000002</v>
      </c>
      <c r="P83" s="2">
        <f t="shared" si="2"/>
        <v>0.28949999999999998</v>
      </c>
      <c r="Q83" s="2">
        <v>0.26800000000000002</v>
      </c>
      <c r="R83" s="2">
        <f t="shared" si="3"/>
        <v>0.25600000000000001</v>
      </c>
      <c r="S83" s="2">
        <v>0.24399999999999999</v>
      </c>
      <c r="T83" s="2">
        <v>0.22900000000000001</v>
      </c>
      <c r="U83" s="2">
        <v>0.223</v>
      </c>
      <c r="V83" s="2">
        <v>0.22800000000000001</v>
      </c>
      <c r="W83" s="2">
        <v>0.22700000000000001</v>
      </c>
      <c r="Z83" s="83"/>
      <c r="AB83" s="2">
        <v>0.33300000000000002</v>
      </c>
      <c r="AC83" s="2">
        <f t="shared" si="4"/>
        <v>0.24299999999999999</v>
      </c>
      <c r="AD83" s="2">
        <v>0.18</v>
      </c>
      <c r="AE83" s="2">
        <f t="shared" si="5"/>
        <v>0.16649999999999998</v>
      </c>
      <c r="AF83" s="2">
        <v>0.153</v>
      </c>
      <c r="AG83" s="2">
        <v>0.13500000000000001</v>
      </c>
      <c r="AH83" s="2">
        <v>0.13400000000000001</v>
      </c>
      <c r="AI83" s="2">
        <v>0.13300000000000001</v>
      </c>
      <c r="AJ83" s="2">
        <v>0.14099999999999999</v>
      </c>
    </row>
    <row r="84" spans="1:36" ht="15.75" customHeight="1" x14ac:dyDescent="0.25">
      <c r="A84" s="2">
        <v>268</v>
      </c>
      <c r="B84" s="2">
        <v>0.318</v>
      </c>
      <c r="C84" s="2">
        <f t="shared" si="0"/>
        <v>0.3125</v>
      </c>
      <c r="D84" s="2">
        <v>0.31</v>
      </c>
      <c r="E84" s="2">
        <f t="shared" si="1"/>
        <v>0.3085</v>
      </c>
      <c r="F84" s="2">
        <v>0.307</v>
      </c>
      <c r="G84" s="2">
        <v>0.314</v>
      </c>
      <c r="H84" s="2">
        <v>0.29899999999999999</v>
      </c>
      <c r="I84" s="2">
        <v>0.307</v>
      </c>
      <c r="J84" s="2">
        <v>0.315</v>
      </c>
      <c r="M84" s="83"/>
      <c r="O84" s="2">
        <v>0.317</v>
      </c>
      <c r="P84" s="2">
        <f t="shared" si="2"/>
        <v>0.27450000000000002</v>
      </c>
      <c r="Q84" s="2">
        <v>0.255</v>
      </c>
      <c r="R84" s="2">
        <f t="shared" si="3"/>
        <v>0.24349999999999999</v>
      </c>
      <c r="S84" s="2">
        <v>0.23200000000000001</v>
      </c>
      <c r="T84" s="2">
        <v>0.219</v>
      </c>
      <c r="U84" s="2">
        <v>0.21299999999999999</v>
      </c>
      <c r="V84" s="2">
        <v>0.219</v>
      </c>
      <c r="W84" s="2">
        <v>0.218</v>
      </c>
      <c r="Z84" s="83"/>
      <c r="AB84" s="2">
        <v>0.315</v>
      </c>
      <c r="AC84" s="2">
        <f t="shared" si="4"/>
        <v>0.23049999999999998</v>
      </c>
      <c r="AD84" s="2">
        <v>0.17100000000000001</v>
      </c>
      <c r="AE84" s="2">
        <f t="shared" si="5"/>
        <v>0.1585</v>
      </c>
      <c r="AF84" s="2">
        <v>0.14599999999999999</v>
      </c>
      <c r="AG84" s="2">
        <v>0.129</v>
      </c>
      <c r="AH84" s="2">
        <v>0.129</v>
      </c>
      <c r="AI84" s="2">
        <v>0.128</v>
      </c>
      <c r="AJ84" s="2">
        <v>0.13600000000000001</v>
      </c>
    </row>
    <row r="85" spans="1:36" ht="15.75" customHeight="1" x14ac:dyDescent="0.25">
      <c r="A85" s="2">
        <v>269</v>
      </c>
      <c r="B85" s="2">
        <v>0.29299999999999998</v>
      </c>
      <c r="C85" s="2">
        <f t="shared" si="0"/>
        <v>0.28999999999999998</v>
      </c>
      <c r="D85" s="2">
        <v>0.28899999999999998</v>
      </c>
      <c r="E85" s="2">
        <f t="shared" si="1"/>
        <v>0.28799999999999998</v>
      </c>
      <c r="F85" s="2">
        <v>0.28699999999999998</v>
      </c>
      <c r="G85" s="2">
        <v>0.29499999999999998</v>
      </c>
      <c r="H85" s="2">
        <v>0.28100000000000003</v>
      </c>
      <c r="I85" s="2">
        <v>0.28999999999999998</v>
      </c>
      <c r="J85" s="2">
        <v>0.29799999999999999</v>
      </c>
      <c r="M85" s="83"/>
      <c r="O85" s="2">
        <v>0.29199999999999998</v>
      </c>
      <c r="P85" s="2">
        <f t="shared" si="2"/>
        <v>0.254</v>
      </c>
      <c r="Q85" s="2">
        <v>0.23799999999999999</v>
      </c>
      <c r="R85" s="2">
        <f t="shared" si="3"/>
        <v>0.22699999999999998</v>
      </c>
      <c r="S85" s="2">
        <v>0.216</v>
      </c>
      <c r="T85" s="2">
        <v>0.20399999999999999</v>
      </c>
      <c r="U85" s="2">
        <v>0.2</v>
      </c>
      <c r="V85" s="2">
        <v>0.20599999999999999</v>
      </c>
      <c r="W85" s="2">
        <v>0.20499999999999999</v>
      </c>
      <c r="Z85" s="83"/>
      <c r="AB85" s="2">
        <v>0.28999999999999998</v>
      </c>
      <c r="AC85" s="2">
        <f t="shared" si="4"/>
        <v>0.21249999999999999</v>
      </c>
      <c r="AD85" s="2">
        <v>0.158</v>
      </c>
      <c r="AE85" s="2">
        <f t="shared" si="5"/>
        <v>0.14650000000000002</v>
      </c>
      <c r="AF85" s="2">
        <v>0.13500000000000001</v>
      </c>
      <c r="AG85" s="2">
        <v>0.12</v>
      </c>
      <c r="AH85" s="2">
        <v>0.121</v>
      </c>
      <c r="AI85" s="2">
        <v>0.121</v>
      </c>
      <c r="AJ85" s="2">
        <v>0.129</v>
      </c>
    </row>
    <row r="86" spans="1:36" ht="15.75" customHeight="1" x14ac:dyDescent="0.25">
      <c r="A86" s="2">
        <v>270</v>
      </c>
      <c r="B86" s="2">
        <v>0.25600000000000001</v>
      </c>
      <c r="C86" s="2">
        <f t="shared" si="0"/>
        <v>0.25600000000000001</v>
      </c>
      <c r="D86" s="2">
        <v>0.25700000000000001</v>
      </c>
      <c r="E86" s="2">
        <f t="shared" si="1"/>
        <v>0.25650000000000001</v>
      </c>
      <c r="F86" s="2">
        <v>0.25600000000000001</v>
      </c>
      <c r="G86" s="2">
        <v>0.26500000000000001</v>
      </c>
      <c r="H86" s="2">
        <v>0.254</v>
      </c>
      <c r="I86" s="2">
        <v>0.26300000000000001</v>
      </c>
      <c r="J86" s="2">
        <v>0.27100000000000002</v>
      </c>
      <c r="M86" s="83"/>
      <c r="O86" s="2">
        <v>0.255</v>
      </c>
      <c r="P86" s="2">
        <f t="shared" si="2"/>
        <v>0.2235</v>
      </c>
      <c r="Q86" s="2">
        <v>0.21099999999999999</v>
      </c>
      <c r="R86" s="2">
        <f t="shared" si="3"/>
        <v>0.20150000000000001</v>
      </c>
      <c r="S86" s="2">
        <v>0.192</v>
      </c>
      <c r="T86" s="2">
        <v>0.18099999999999999</v>
      </c>
      <c r="U86" s="2">
        <v>0.17899999999999999</v>
      </c>
      <c r="V86" s="2">
        <v>0.187</v>
      </c>
      <c r="W86" s="2">
        <v>0.186</v>
      </c>
      <c r="Z86" s="83"/>
      <c r="AB86" s="2">
        <v>0.254</v>
      </c>
      <c r="AC86" s="2">
        <f t="shared" si="4"/>
        <v>0.186</v>
      </c>
      <c r="AD86" s="2">
        <v>0.13800000000000001</v>
      </c>
      <c r="AE86" s="2">
        <f t="shared" si="5"/>
        <v>0.128</v>
      </c>
      <c r="AF86" s="2">
        <v>0.11799999999999999</v>
      </c>
      <c r="AG86" s="2">
        <v>0.105</v>
      </c>
      <c r="AH86" s="2">
        <v>0.108</v>
      </c>
      <c r="AI86" s="2">
        <v>0.109</v>
      </c>
      <c r="AJ86" s="2">
        <v>0.11700000000000001</v>
      </c>
    </row>
    <row r="87" spans="1:36" ht="15.75" customHeight="1" x14ac:dyDescent="0.25">
      <c r="A87" s="2">
        <v>271</v>
      </c>
      <c r="B87" s="2">
        <v>0.22800000000000001</v>
      </c>
      <c r="C87" s="2">
        <f t="shared" si="0"/>
        <v>0.23050000000000001</v>
      </c>
      <c r="D87" s="2">
        <v>0.23300000000000001</v>
      </c>
      <c r="E87" s="2">
        <f t="shared" si="1"/>
        <v>0.23300000000000001</v>
      </c>
      <c r="F87" s="2">
        <v>0.23300000000000001</v>
      </c>
      <c r="G87" s="2">
        <v>0.24199999999999999</v>
      </c>
      <c r="H87" s="2">
        <v>0.23300000000000001</v>
      </c>
      <c r="I87" s="2">
        <v>0.24299999999999999</v>
      </c>
      <c r="J87" s="2">
        <v>0.252</v>
      </c>
      <c r="M87" s="83"/>
      <c r="O87" s="2">
        <v>0.22800000000000001</v>
      </c>
      <c r="P87" s="2">
        <f t="shared" si="2"/>
        <v>0.20100000000000001</v>
      </c>
      <c r="Q87" s="2">
        <v>0.191</v>
      </c>
      <c r="R87" s="2">
        <f t="shared" si="3"/>
        <v>0.1825</v>
      </c>
      <c r="S87" s="2">
        <v>0.17399999999999999</v>
      </c>
      <c r="T87" s="2">
        <v>0.16400000000000001</v>
      </c>
      <c r="U87" s="2">
        <v>0.16300000000000001</v>
      </c>
      <c r="V87" s="2">
        <v>0.17199999999999999</v>
      </c>
      <c r="W87" s="2">
        <v>0.17199999999999999</v>
      </c>
      <c r="Z87" s="83"/>
      <c r="AB87" s="2">
        <v>0.22700000000000001</v>
      </c>
      <c r="AC87" s="2">
        <f t="shared" si="4"/>
        <v>0.16650000000000001</v>
      </c>
      <c r="AD87" s="2">
        <v>0.122</v>
      </c>
      <c r="AE87" s="2">
        <f t="shared" si="5"/>
        <v>0.11399999999999999</v>
      </c>
      <c r="AF87" s="2">
        <v>0.106</v>
      </c>
      <c r="AG87" s="2">
        <v>9.4E-2</v>
      </c>
      <c r="AH87" s="2">
        <v>9.8000000000000004E-2</v>
      </c>
      <c r="AI87" s="2">
        <v>0.1</v>
      </c>
      <c r="AJ87" s="2">
        <v>0.109</v>
      </c>
    </row>
    <row r="88" spans="1:36" ht="15.75" customHeight="1" x14ac:dyDescent="0.25">
      <c r="A88" s="2">
        <v>272</v>
      </c>
      <c r="B88" s="2">
        <v>0.22500000000000001</v>
      </c>
      <c r="C88" s="2">
        <f t="shared" si="0"/>
        <v>0.22800000000000001</v>
      </c>
      <c r="D88" s="2">
        <v>0.23100000000000001</v>
      </c>
      <c r="E88" s="2">
        <f t="shared" si="1"/>
        <v>0.23100000000000001</v>
      </c>
      <c r="F88" s="2">
        <v>0.23100000000000001</v>
      </c>
      <c r="G88" s="2">
        <v>0.23899999999999999</v>
      </c>
      <c r="H88" s="2">
        <v>0.23100000000000001</v>
      </c>
      <c r="I88" s="2">
        <v>0.24099999999999999</v>
      </c>
      <c r="J88" s="2">
        <v>0.251</v>
      </c>
      <c r="M88" s="83"/>
      <c r="O88" s="2">
        <v>0.22500000000000001</v>
      </c>
      <c r="P88" s="2">
        <f t="shared" si="2"/>
        <v>0.19900000000000001</v>
      </c>
      <c r="Q88" s="2">
        <v>0.189</v>
      </c>
      <c r="R88" s="2">
        <f t="shared" si="3"/>
        <v>0.18099999999999999</v>
      </c>
      <c r="S88" s="2">
        <v>0.17299999999999999</v>
      </c>
      <c r="T88" s="2">
        <v>0.16300000000000001</v>
      </c>
      <c r="U88" s="2">
        <v>0.16300000000000001</v>
      </c>
      <c r="V88" s="2">
        <v>0.17100000000000001</v>
      </c>
      <c r="W88" s="2">
        <v>0.17100000000000001</v>
      </c>
      <c r="Z88" s="83"/>
      <c r="AB88" s="2">
        <v>0.224</v>
      </c>
      <c r="AC88" s="2">
        <f t="shared" si="4"/>
        <v>0.16500000000000001</v>
      </c>
      <c r="AD88" s="2">
        <v>0.121</v>
      </c>
      <c r="AE88" s="2">
        <f t="shared" si="5"/>
        <v>0.11349999999999999</v>
      </c>
      <c r="AF88" s="2">
        <v>0.106</v>
      </c>
      <c r="AG88" s="2">
        <v>9.4E-2</v>
      </c>
      <c r="AH88" s="2">
        <v>9.9000000000000005E-2</v>
      </c>
      <c r="AI88" s="2">
        <v>0.1</v>
      </c>
      <c r="AJ88" s="2">
        <v>0.11</v>
      </c>
    </row>
    <row r="89" spans="1:36" ht="15.75" customHeight="1" x14ac:dyDescent="0.25">
      <c r="A89" s="2">
        <v>273</v>
      </c>
      <c r="B89" s="2">
        <v>0.24099999999999999</v>
      </c>
      <c r="C89" s="2">
        <f t="shared" si="0"/>
        <v>0.24299999999999999</v>
      </c>
      <c r="D89" s="2">
        <v>0.245</v>
      </c>
      <c r="E89" s="2">
        <f t="shared" si="1"/>
        <v>0.245</v>
      </c>
      <c r="F89" s="2">
        <v>0.245</v>
      </c>
      <c r="G89" s="2">
        <v>0.253</v>
      </c>
      <c r="H89" s="2">
        <v>0.24399999999999999</v>
      </c>
      <c r="I89" s="2">
        <v>0.253</v>
      </c>
      <c r="J89" s="2">
        <v>0.26300000000000001</v>
      </c>
      <c r="M89" s="83"/>
      <c r="O89" s="2">
        <v>0.24</v>
      </c>
      <c r="P89" s="2">
        <f t="shared" si="2"/>
        <v>0.21249999999999999</v>
      </c>
      <c r="Q89" s="2">
        <v>0.20200000000000001</v>
      </c>
      <c r="R89" s="2">
        <f t="shared" si="3"/>
        <v>0.19350000000000001</v>
      </c>
      <c r="S89" s="2">
        <v>0.185</v>
      </c>
      <c r="T89" s="2">
        <v>0.17499999999999999</v>
      </c>
      <c r="U89" s="2">
        <v>0.17399999999999999</v>
      </c>
      <c r="V89" s="2">
        <v>0.182</v>
      </c>
      <c r="W89" s="2">
        <v>0.182</v>
      </c>
      <c r="Z89" s="83"/>
      <c r="AB89" s="2">
        <v>0.23899999999999999</v>
      </c>
      <c r="AC89" s="2">
        <f t="shared" si="4"/>
        <v>0.17699999999999999</v>
      </c>
      <c r="AD89" s="2">
        <v>0.13200000000000001</v>
      </c>
      <c r="AE89" s="2">
        <f t="shared" si="5"/>
        <v>0.1235</v>
      </c>
      <c r="AF89" s="2">
        <v>0.115</v>
      </c>
      <c r="AG89" s="2">
        <v>0.10299999999999999</v>
      </c>
      <c r="AH89" s="2">
        <v>0.107</v>
      </c>
      <c r="AI89" s="2">
        <v>0.109</v>
      </c>
      <c r="AJ89" s="2">
        <v>0.11799999999999999</v>
      </c>
    </row>
    <row r="90" spans="1:36" ht="15.75" customHeight="1" x14ac:dyDescent="0.25">
      <c r="A90" s="2">
        <v>274</v>
      </c>
      <c r="B90" s="2">
        <v>0.26</v>
      </c>
      <c r="C90" s="2">
        <f t="shared" si="0"/>
        <v>0.26100000000000001</v>
      </c>
      <c r="D90" s="2">
        <v>0.26200000000000001</v>
      </c>
      <c r="E90" s="2">
        <f t="shared" si="1"/>
        <v>0.26200000000000001</v>
      </c>
      <c r="F90" s="2">
        <v>0.26200000000000001</v>
      </c>
      <c r="G90" s="2">
        <v>0.27</v>
      </c>
      <c r="H90" s="2">
        <v>0.26</v>
      </c>
      <c r="I90" s="2">
        <v>0.26900000000000002</v>
      </c>
      <c r="J90" s="2">
        <v>0.27900000000000003</v>
      </c>
      <c r="M90" s="83"/>
      <c r="O90" s="2">
        <v>0.26</v>
      </c>
      <c r="P90" s="2">
        <f t="shared" si="2"/>
        <v>0.22950000000000001</v>
      </c>
      <c r="Q90" s="2">
        <v>0.218</v>
      </c>
      <c r="R90" s="2">
        <f t="shared" si="3"/>
        <v>0.20850000000000002</v>
      </c>
      <c r="S90" s="2">
        <v>0.19900000000000001</v>
      </c>
      <c r="T90" s="2">
        <v>0.188</v>
      </c>
      <c r="U90" s="2">
        <v>0.187</v>
      </c>
      <c r="V90" s="2">
        <v>0.19500000000000001</v>
      </c>
      <c r="W90" s="2">
        <v>0.19500000000000001</v>
      </c>
      <c r="Z90" s="83"/>
      <c r="AB90" s="2">
        <v>0.25900000000000001</v>
      </c>
      <c r="AC90" s="2">
        <f t="shared" si="4"/>
        <v>0.193</v>
      </c>
      <c r="AD90" s="2">
        <v>0.14499999999999999</v>
      </c>
      <c r="AE90" s="2">
        <f t="shared" si="5"/>
        <v>0.13600000000000001</v>
      </c>
      <c r="AF90" s="2">
        <v>0.127</v>
      </c>
      <c r="AG90" s="2">
        <v>0.114</v>
      </c>
      <c r="AH90" s="2">
        <v>0.11799999999999999</v>
      </c>
      <c r="AI90" s="2">
        <v>0.11799999999999999</v>
      </c>
      <c r="AJ90" s="2">
        <v>0.127</v>
      </c>
    </row>
    <row r="91" spans="1:36" ht="15.75" customHeight="1" x14ac:dyDescent="0.25">
      <c r="A91" s="2">
        <v>275</v>
      </c>
      <c r="B91" s="2">
        <v>0.27700000000000002</v>
      </c>
      <c r="C91" s="2">
        <f t="shared" si="0"/>
        <v>0.27700000000000002</v>
      </c>
      <c r="D91" s="2">
        <v>0.27700000000000002</v>
      </c>
      <c r="E91" s="2">
        <f t="shared" si="1"/>
        <v>0.27700000000000002</v>
      </c>
      <c r="F91" s="2">
        <v>0.27700000000000002</v>
      </c>
      <c r="G91" s="2">
        <v>0.28399999999999997</v>
      </c>
      <c r="H91" s="2">
        <v>0.27400000000000002</v>
      </c>
      <c r="I91" s="2">
        <v>0.28199999999999997</v>
      </c>
      <c r="J91" s="2">
        <v>0.29199999999999998</v>
      </c>
      <c r="M91" s="83"/>
      <c r="O91" s="2">
        <v>0.27600000000000002</v>
      </c>
      <c r="P91" s="2">
        <f t="shared" si="2"/>
        <v>0.24399999999999999</v>
      </c>
      <c r="Q91" s="2">
        <v>0.23100000000000001</v>
      </c>
      <c r="R91" s="2">
        <f t="shared" si="3"/>
        <v>0.2215</v>
      </c>
      <c r="S91" s="2">
        <v>0.21199999999999999</v>
      </c>
      <c r="T91" s="2">
        <v>0.2</v>
      </c>
      <c r="U91" s="2">
        <v>0.19800000000000001</v>
      </c>
      <c r="V91" s="2">
        <v>0.20599999999999999</v>
      </c>
      <c r="W91" s="2">
        <v>0.20599999999999999</v>
      </c>
      <c r="Z91" s="83"/>
      <c r="AB91" s="2">
        <v>0.27500000000000002</v>
      </c>
      <c r="AC91" s="2">
        <f t="shared" si="4"/>
        <v>0.20550000000000002</v>
      </c>
      <c r="AD91" s="2">
        <v>0.156</v>
      </c>
      <c r="AE91" s="2">
        <f t="shared" si="5"/>
        <v>0.14600000000000002</v>
      </c>
      <c r="AF91" s="2">
        <v>0.13600000000000001</v>
      </c>
      <c r="AG91" s="2">
        <v>0.123</v>
      </c>
      <c r="AH91" s="2">
        <v>0.126</v>
      </c>
      <c r="AI91" s="2">
        <v>0.127</v>
      </c>
      <c r="AJ91" s="2">
        <v>0.13500000000000001</v>
      </c>
    </row>
    <row r="92" spans="1:36" ht="15.75" customHeight="1" x14ac:dyDescent="0.25">
      <c r="A92" s="2">
        <v>276</v>
      </c>
      <c r="B92" s="2">
        <v>0.28699999999999998</v>
      </c>
      <c r="C92" s="2">
        <f t="shared" si="0"/>
        <v>0.28699999999999998</v>
      </c>
      <c r="D92" s="2">
        <v>0.28699999999999998</v>
      </c>
      <c r="E92" s="2">
        <f t="shared" si="1"/>
        <v>0.28699999999999998</v>
      </c>
      <c r="F92" s="2">
        <v>0.28699999999999998</v>
      </c>
      <c r="G92" s="2">
        <v>0.29299999999999998</v>
      </c>
      <c r="H92" s="2">
        <v>0.28299999999999997</v>
      </c>
      <c r="I92" s="2">
        <v>0.29099999999999998</v>
      </c>
      <c r="J92" s="2">
        <v>0.30099999999999999</v>
      </c>
      <c r="M92" s="83"/>
      <c r="O92" s="2">
        <v>0.28599999999999998</v>
      </c>
      <c r="P92" s="2">
        <f t="shared" si="2"/>
        <v>0.253</v>
      </c>
      <c r="Q92" s="2">
        <v>0.24</v>
      </c>
      <c r="R92" s="2">
        <f t="shared" si="3"/>
        <v>0.22999999999999998</v>
      </c>
      <c r="S92" s="2">
        <v>0.22</v>
      </c>
      <c r="T92" s="2">
        <v>0.20799999999999999</v>
      </c>
      <c r="U92" s="2">
        <v>0.20599999999999999</v>
      </c>
      <c r="V92" s="2">
        <v>0.21299999999999999</v>
      </c>
      <c r="W92" s="2">
        <v>0.21299999999999999</v>
      </c>
      <c r="Z92" s="83"/>
      <c r="AB92" s="2">
        <v>0.28499999999999998</v>
      </c>
      <c r="AC92" s="2">
        <f t="shared" si="4"/>
        <v>0.21399999999999997</v>
      </c>
      <c r="AD92" s="2">
        <v>0.16300000000000001</v>
      </c>
      <c r="AE92" s="2">
        <f t="shared" si="5"/>
        <v>0.153</v>
      </c>
      <c r="AF92" s="2">
        <v>0.14299999999999999</v>
      </c>
      <c r="AG92" s="2">
        <v>0.129</v>
      </c>
      <c r="AH92" s="2">
        <v>0.13200000000000001</v>
      </c>
      <c r="AI92" s="2">
        <v>0.13300000000000001</v>
      </c>
      <c r="AJ92" s="2">
        <v>0.14099999999999999</v>
      </c>
    </row>
    <row r="93" spans="1:36" ht="15.75" customHeight="1" x14ac:dyDescent="0.25">
      <c r="A93" s="2">
        <v>277</v>
      </c>
      <c r="B93" s="2">
        <v>0.27500000000000002</v>
      </c>
      <c r="C93" s="2">
        <f t="shared" si="0"/>
        <v>0.27600000000000002</v>
      </c>
      <c r="D93" s="2">
        <v>0.27700000000000002</v>
      </c>
      <c r="E93" s="2">
        <f t="shared" si="1"/>
        <v>0.27700000000000002</v>
      </c>
      <c r="F93" s="2">
        <v>0.27700000000000002</v>
      </c>
      <c r="G93" s="2">
        <v>0.28399999999999997</v>
      </c>
      <c r="H93" s="2">
        <v>0.27400000000000002</v>
      </c>
      <c r="I93" s="2">
        <v>0.28299999999999997</v>
      </c>
      <c r="J93" s="2">
        <v>0.29199999999999998</v>
      </c>
      <c r="M93" s="83"/>
      <c r="O93" s="2">
        <v>0.27400000000000002</v>
      </c>
      <c r="P93" s="2">
        <f t="shared" si="2"/>
        <v>0.24349999999999999</v>
      </c>
      <c r="Q93" s="2">
        <v>0.23100000000000001</v>
      </c>
      <c r="R93" s="2">
        <f t="shared" si="3"/>
        <v>0.222</v>
      </c>
      <c r="S93" s="2">
        <v>0.21299999999999999</v>
      </c>
      <c r="T93" s="2">
        <v>0.20100000000000001</v>
      </c>
      <c r="U93" s="2">
        <v>0.2</v>
      </c>
      <c r="V93" s="2">
        <v>0.20699999999999999</v>
      </c>
      <c r="W93" s="2">
        <v>0.20799999999999999</v>
      </c>
      <c r="Z93" s="83"/>
      <c r="AB93" s="2">
        <v>0.27300000000000002</v>
      </c>
      <c r="AC93" s="2">
        <f t="shared" si="4"/>
        <v>0.20550000000000002</v>
      </c>
      <c r="AD93" s="2">
        <v>0.157</v>
      </c>
      <c r="AE93" s="2">
        <f t="shared" si="5"/>
        <v>0.14750000000000002</v>
      </c>
      <c r="AF93" s="2">
        <v>0.13800000000000001</v>
      </c>
      <c r="AG93" s="2">
        <v>0.125</v>
      </c>
      <c r="AH93" s="2">
        <v>0.129</v>
      </c>
      <c r="AI93" s="2">
        <v>0.129</v>
      </c>
      <c r="AJ93" s="2">
        <v>0.13800000000000001</v>
      </c>
    </row>
    <row r="94" spans="1:36" ht="15.75" customHeight="1" x14ac:dyDescent="0.25">
      <c r="A94" s="2">
        <v>278</v>
      </c>
      <c r="B94" s="2">
        <v>0.23799999999999999</v>
      </c>
      <c r="C94" s="2">
        <f t="shared" si="0"/>
        <v>0.24199999999999999</v>
      </c>
      <c r="D94" s="2">
        <v>0.24399999999999999</v>
      </c>
      <c r="E94" s="2">
        <f t="shared" si="1"/>
        <v>0.245</v>
      </c>
      <c r="F94" s="2">
        <v>0.246</v>
      </c>
      <c r="G94" s="2">
        <v>0.254</v>
      </c>
      <c r="H94" s="2">
        <v>0.247</v>
      </c>
      <c r="I94" s="2">
        <v>0.255</v>
      </c>
      <c r="J94" s="2">
        <v>0.26600000000000001</v>
      </c>
      <c r="M94" s="83"/>
      <c r="O94" s="2">
        <v>0.23699999999999999</v>
      </c>
      <c r="P94" s="2">
        <f t="shared" si="2"/>
        <v>0.21249999999999999</v>
      </c>
      <c r="Q94" s="2">
        <v>0.20399999999999999</v>
      </c>
      <c r="R94" s="2">
        <f t="shared" si="3"/>
        <v>0.19600000000000001</v>
      </c>
      <c r="S94" s="2">
        <v>0.188</v>
      </c>
      <c r="T94" s="2">
        <v>0.17799999999999999</v>
      </c>
      <c r="U94" s="2">
        <v>0.17799999999999999</v>
      </c>
      <c r="V94" s="2">
        <v>0.187</v>
      </c>
      <c r="W94" s="2">
        <v>0.187</v>
      </c>
      <c r="Z94" s="83"/>
      <c r="AB94" s="2">
        <v>0.23699999999999999</v>
      </c>
      <c r="AC94" s="2">
        <f t="shared" si="4"/>
        <v>0.17849999999999999</v>
      </c>
      <c r="AD94" s="2">
        <v>0.13600000000000001</v>
      </c>
      <c r="AE94" s="2">
        <f t="shared" si="5"/>
        <v>0.128</v>
      </c>
      <c r="AF94" s="2">
        <v>0.12</v>
      </c>
      <c r="AG94" s="2">
        <v>0.109</v>
      </c>
      <c r="AH94" s="2">
        <v>0.114</v>
      </c>
      <c r="AI94" s="2">
        <v>0.11600000000000001</v>
      </c>
      <c r="AJ94" s="2">
        <v>0.125</v>
      </c>
    </row>
    <row r="95" spans="1:36" ht="15.75" customHeight="1" x14ac:dyDescent="0.25">
      <c r="A95" s="2">
        <v>279</v>
      </c>
      <c r="B95" s="2">
        <v>0.19700000000000001</v>
      </c>
      <c r="C95" s="2">
        <f t="shared" si="0"/>
        <v>0.20400000000000001</v>
      </c>
      <c r="D95" s="2">
        <v>0.20899999999999999</v>
      </c>
      <c r="E95" s="2">
        <f t="shared" si="1"/>
        <v>0.21</v>
      </c>
      <c r="F95" s="2">
        <v>0.21099999999999999</v>
      </c>
      <c r="G95" s="2">
        <v>0.219</v>
      </c>
      <c r="H95" s="2">
        <v>0.215</v>
      </c>
      <c r="I95" s="2">
        <v>0.224</v>
      </c>
      <c r="J95" s="2">
        <v>0.23499999999999999</v>
      </c>
      <c r="M95" s="83"/>
      <c r="O95" s="2">
        <v>0.19700000000000001</v>
      </c>
      <c r="P95" s="2">
        <f t="shared" si="2"/>
        <v>0.17799999999999999</v>
      </c>
      <c r="Q95" s="2">
        <v>0.17299999999999999</v>
      </c>
      <c r="R95" s="2">
        <f t="shared" si="3"/>
        <v>0.16599999999999998</v>
      </c>
      <c r="S95" s="2">
        <v>0.159</v>
      </c>
      <c r="T95" s="2">
        <v>0.152</v>
      </c>
      <c r="U95" s="2">
        <v>0.153</v>
      </c>
      <c r="V95" s="2">
        <v>0.16300000000000001</v>
      </c>
      <c r="W95" s="2">
        <v>0.16400000000000001</v>
      </c>
      <c r="Z95" s="83"/>
      <c r="AB95" s="2">
        <v>0.19600000000000001</v>
      </c>
      <c r="AC95" s="2">
        <f t="shared" si="4"/>
        <v>0.14800000000000002</v>
      </c>
      <c r="AD95" s="2">
        <v>0.112</v>
      </c>
      <c r="AE95" s="2">
        <f t="shared" si="5"/>
        <v>0.10600000000000001</v>
      </c>
      <c r="AF95" s="2">
        <v>0.1</v>
      </c>
      <c r="AG95" s="2">
        <v>9.0999999999999998E-2</v>
      </c>
      <c r="AH95" s="2">
        <v>9.8000000000000004E-2</v>
      </c>
      <c r="AI95" s="2">
        <v>0.10100000000000001</v>
      </c>
      <c r="AJ95" s="2">
        <v>0.11</v>
      </c>
    </row>
    <row r="96" spans="1:36" ht="15.75" customHeight="1" x14ac:dyDescent="0.25">
      <c r="A96" s="2">
        <v>280</v>
      </c>
      <c r="B96" s="2">
        <v>0.16900000000000001</v>
      </c>
      <c r="C96" s="2">
        <f t="shared" si="0"/>
        <v>0.17799999999999999</v>
      </c>
      <c r="D96" s="2">
        <v>0.184</v>
      </c>
      <c r="E96" s="2">
        <f t="shared" si="1"/>
        <v>0.1855</v>
      </c>
      <c r="F96" s="2">
        <v>0.187</v>
      </c>
      <c r="G96" s="2">
        <v>0.19600000000000001</v>
      </c>
      <c r="H96" s="2">
        <v>0.193</v>
      </c>
      <c r="I96" s="2">
        <v>0.20300000000000001</v>
      </c>
      <c r="J96" s="2">
        <v>0.214</v>
      </c>
      <c r="M96" s="83"/>
      <c r="O96" s="2">
        <v>0.16900000000000001</v>
      </c>
      <c r="P96" s="2">
        <f t="shared" si="2"/>
        <v>0.15450000000000003</v>
      </c>
      <c r="Q96" s="2">
        <v>0.152</v>
      </c>
      <c r="R96" s="2">
        <f t="shared" si="3"/>
        <v>0.14600000000000002</v>
      </c>
      <c r="S96" s="2">
        <v>0.14000000000000001</v>
      </c>
      <c r="T96" s="2">
        <v>0.13300000000000001</v>
      </c>
      <c r="U96" s="2">
        <v>0.13600000000000001</v>
      </c>
      <c r="V96" s="2">
        <v>0.14699999999999999</v>
      </c>
      <c r="W96" s="2">
        <v>0.14799999999999999</v>
      </c>
      <c r="Z96" s="83"/>
      <c r="AB96" s="2">
        <v>0.16800000000000001</v>
      </c>
      <c r="AC96" s="2">
        <f t="shared" si="4"/>
        <v>0.127</v>
      </c>
      <c r="AD96" s="2">
        <v>9.5000000000000001E-2</v>
      </c>
      <c r="AE96" s="2">
        <f t="shared" si="5"/>
        <v>9.0499999999999997E-2</v>
      </c>
      <c r="AF96" s="2">
        <v>8.5999999999999993E-2</v>
      </c>
      <c r="AG96" s="2">
        <v>7.8E-2</v>
      </c>
      <c r="AH96" s="2">
        <v>8.5999999999999993E-2</v>
      </c>
      <c r="AI96" s="2">
        <v>0.09</v>
      </c>
      <c r="AJ96" s="2">
        <v>0.1</v>
      </c>
    </row>
    <row r="97" spans="1:36" ht="15.75" customHeight="1" x14ac:dyDescent="0.25">
      <c r="A97" s="2">
        <v>281</v>
      </c>
      <c r="B97" s="2">
        <v>0.16600000000000001</v>
      </c>
      <c r="C97" s="2">
        <f t="shared" si="0"/>
        <v>0.17499999999999999</v>
      </c>
      <c r="D97" s="2">
        <v>0.18099999999999999</v>
      </c>
      <c r="E97" s="2">
        <f t="shared" si="1"/>
        <v>0.1825</v>
      </c>
      <c r="F97" s="2">
        <v>0.184</v>
      </c>
      <c r="G97" s="2">
        <v>0.193</v>
      </c>
      <c r="H97" s="2">
        <v>0.19</v>
      </c>
      <c r="I97" s="2">
        <v>0.20100000000000001</v>
      </c>
      <c r="J97" s="2">
        <v>0.21199999999999999</v>
      </c>
      <c r="M97" s="83"/>
      <c r="O97" s="2">
        <v>0.16500000000000001</v>
      </c>
      <c r="P97" s="2">
        <f t="shared" si="2"/>
        <v>0.15150000000000002</v>
      </c>
      <c r="Q97" s="2">
        <v>0.14899999999999999</v>
      </c>
      <c r="R97" s="2">
        <f t="shared" si="3"/>
        <v>0.14350000000000002</v>
      </c>
      <c r="S97" s="2">
        <v>0.13800000000000001</v>
      </c>
      <c r="T97" s="2">
        <v>0.13100000000000001</v>
      </c>
      <c r="U97" s="2">
        <v>0.13500000000000001</v>
      </c>
      <c r="V97" s="2">
        <v>0.14499999999999999</v>
      </c>
      <c r="W97" s="2">
        <v>0.14699999999999999</v>
      </c>
      <c r="Z97" s="83"/>
      <c r="AB97" s="2">
        <v>0.16500000000000001</v>
      </c>
      <c r="AC97" s="2">
        <f t="shared" si="4"/>
        <v>0.125</v>
      </c>
      <c r="AD97" s="2">
        <v>9.4E-2</v>
      </c>
      <c r="AE97" s="2">
        <f t="shared" si="5"/>
        <v>8.9499999999999996E-2</v>
      </c>
      <c r="AF97" s="2">
        <v>8.5000000000000006E-2</v>
      </c>
      <c r="AG97" s="2">
        <v>7.8E-2</v>
      </c>
      <c r="AH97" s="2">
        <v>8.5999999999999993E-2</v>
      </c>
      <c r="AI97" s="2">
        <v>0.09</v>
      </c>
      <c r="AJ97" s="2">
        <v>9.9000000000000005E-2</v>
      </c>
    </row>
    <row r="98" spans="1:36" ht="15.75" customHeight="1" x14ac:dyDescent="0.25">
      <c r="A98" s="2">
        <v>282</v>
      </c>
      <c r="B98" s="2">
        <v>0.17899999999999999</v>
      </c>
      <c r="C98" s="2">
        <f t="shared" si="0"/>
        <v>0.187</v>
      </c>
      <c r="D98" s="2">
        <v>0.193</v>
      </c>
      <c r="E98" s="2">
        <f t="shared" si="1"/>
        <v>0.19400000000000001</v>
      </c>
      <c r="F98" s="2">
        <v>0.19500000000000001</v>
      </c>
      <c r="G98" s="2">
        <v>0.20399999999999999</v>
      </c>
      <c r="H98" s="2">
        <v>0.20100000000000001</v>
      </c>
      <c r="I98" s="2">
        <v>0.21099999999999999</v>
      </c>
      <c r="J98" s="2">
        <v>0.222</v>
      </c>
      <c r="M98" s="83"/>
      <c r="O98" s="2">
        <v>0.17899999999999999</v>
      </c>
      <c r="P98" s="2">
        <f t="shared" si="2"/>
        <v>0.16349999999999998</v>
      </c>
      <c r="Q98" s="2">
        <v>0.16</v>
      </c>
      <c r="R98" s="2">
        <f t="shared" si="3"/>
        <v>0.154</v>
      </c>
      <c r="S98" s="2">
        <v>0.14799999999999999</v>
      </c>
      <c r="T98" s="2">
        <v>0.14099999999999999</v>
      </c>
      <c r="U98" s="2">
        <v>0.14399999999999999</v>
      </c>
      <c r="V98" s="2">
        <v>0.154</v>
      </c>
      <c r="W98" s="2">
        <v>0.155</v>
      </c>
      <c r="Z98" s="83"/>
      <c r="AB98" s="2">
        <v>0.17799999999999999</v>
      </c>
      <c r="AC98" s="2">
        <f t="shared" si="4"/>
        <v>0.13550000000000001</v>
      </c>
      <c r="AD98" s="2">
        <v>0.10299999999999999</v>
      </c>
      <c r="AE98" s="2">
        <f t="shared" si="5"/>
        <v>9.8000000000000004E-2</v>
      </c>
      <c r="AF98" s="2">
        <v>9.2999999999999999E-2</v>
      </c>
      <c r="AG98" s="2">
        <v>8.5000000000000006E-2</v>
      </c>
      <c r="AH98" s="2">
        <v>9.1999999999999998E-2</v>
      </c>
      <c r="AI98" s="2">
        <v>9.6000000000000002E-2</v>
      </c>
      <c r="AJ98" s="2">
        <v>0.106</v>
      </c>
    </row>
    <row r="99" spans="1:36" ht="15.75" customHeight="1" x14ac:dyDescent="0.25">
      <c r="A99" s="2">
        <v>283</v>
      </c>
      <c r="B99" s="2">
        <v>0.191</v>
      </c>
      <c r="C99" s="2">
        <f t="shared" si="0"/>
        <v>0.19800000000000001</v>
      </c>
      <c r="D99" s="2">
        <v>0.20200000000000001</v>
      </c>
      <c r="E99" s="2">
        <f t="shared" si="1"/>
        <v>0.20350000000000001</v>
      </c>
      <c r="F99" s="2">
        <v>0.20499999999999999</v>
      </c>
      <c r="G99" s="2">
        <v>0.21299999999999999</v>
      </c>
      <c r="H99" s="2">
        <v>0.20899999999999999</v>
      </c>
      <c r="I99" s="2">
        <v>0.219</v>
      </c>
      <c r="J99" s="2">
        <v>0.23</v>
      </c>
      <c r="M99" s="83"/>
      <c r="O99" s="2">
        <v>0.19</v>
      </c>
      <c r="P99" s="2">
        <f t="shared" si="2"/>
        <v>0.17299999999999999</v>
      </c>
      <c r="Q99" s="2">
        <v>0.16900000000000001</v>
      </c>
      <c r="R99" s="2">
        <f t="shared" si="3"/>
        <v>0.16250000000000001</v>
      </c>
      <c r="S99" s="2">
        <v>0.156</v>
      </c>
      <c r="T99" s="2">
        <v>0.14799999999999999</v>
      </c>
      <c r="U99" s="2">
        <v>0.151</v>
      </c>
      <c r="V99" s="2">
        <v>0.161</v>
      </c>
      <c r="W99" s="2">
        <v>0.16200000000000001</v>
      </c>
      <c r="Z99" s="83"/>
      <c r="AB99" s="2">
        <v>0.189</v>
      </c>
      <c r="AC99" s="2">
        <f t="shared" si="4"/>
        <v>0.14400000000000002</v>
      </c>
      <c r="AD99" s="2">
        <v>0.11</v>
      </c>
      <c r="AE99" s="2">
        <f t="shared" si="5"/>
        <v>0.10450000000000001</v>
      </c>
      <c r="AF99" s="2">
        <v>9.9000000000000005E-2</v>
      </c>
      <c r="AG99" s="2">
        <v>0.09</v>
      </c>
      <c r="AH99" s="2">
        <v>9.8000000000000004E-2</v>
      </c>
      <c r="AI99" s="2">
        <v>0.10100000000000001</v>
      </c>
      <c r="AJ99" s="2">
        <v>0.111</v>
      </c>
    </row>
    <row r="100" spans="1:36" ht="15.75" customHeight="1" x14ac:dyDescent="0.25">
      <c r="A100" s="2">
        <v>284</v>
      </c>
      <c r="B100" s="2">
        <v>0.18</v>
      </c>
      <c r="C100" s="2">
        <f t="shared" si="0"/>
        <v>0.1875</v>
      </c>
      <c r="D100" s="2">
        <v>0.192</v>
      </c>
      <c r="E100" s="2">
        <f t="shared" si="1"/>
        <v>0.19350000000000001</v>
      </c>
      <c r="F100" s="2">
        <v>0.19500000000000001</v>
      </c>
      <c r="G100" s="2">
        <v>0.20399999999999999</v>
      </c>
      <c r="H100" s="2">
        <v>0.2</v>
      </c>
      <c r="I100" s="2">
        <v>0.21099999999999999</v>
      </c>
      <c r="J100" s="2">
        <v>0.222</v>
      </c>
      <c r="M100" s="83"/>
      <c r="O100" s="2">
        <v>0.17899999999999999</v>
      </c>
      <c r="P100" s="2">
        <f t="shared" si="2"/>
        <v>0.16399999999999998</v>
      </c>
      <c r="Q100" s="2">
        <v>0.16</v>
      </c>
      <c r="R100" s="2">
        <f t="shared" si="3"/>
        <v>0.1545</v>
      </c>
      <c r="S100" s="2">
        <v>0.14899999999999999</v>
      </c>
      <c r="T100" s="2">
        <v>0.14099999999999999</v>
      </c>
      <c r="U100" s="2">
        <v>0.14399999999999999</v>
      </c>
      <c r="V100" s="2">
        <v>0.154</v>
      </c>
      <c r="W100" s="2">
        <v>0.155</v>
      </c>
      <c r="Z100" s="83"/>
      <c r="AB100" s="2">
        <v>0.17799999999999999</v>
      </c>
      <c r="AC100" s="2">
        <f t="shared" si="4"/>
        <v>0.13600000000000001</v>
      </c>
      <c r="AD100" s="2">
        <v>0.104</v>
      </c>
      <c r="AE100" s="2">
        <f t="shared" si="5"/>
        <v>9.9000000000000005E-2</v>
      </c>
      <c r="AF100" s="2">
        <v>9.4E-2</v>
      </c>
      <c r="AG100" s="2">
        <v>8.5999999999999993E-2</v>
      </c>
      <c r="AH100" s="2">
        <v>9.4E-2</v>
      </c>
      <c r="AI100" s="2">
        <v>9.8000000000000004E-2</v>
      </c>
      <c r="AJ100" s="2">
        <v>0.107</v>
      </c>
    </row>
    <row r="101" spans="1:36" ht="15.75" customHeight="1" x14ac:dyDescent="0.25">
      <c r="A101" s="2">
        <v>285</v>
      </c>
      <c r="B101" s="2">
        <v>0.14499999999999999</v>
      </c>
      <c r="C101" s="2">
        <f t="shared" si="0"/>
        <v>0.1555</v>
      </c>
      <c r="D101" s="2">
        <v>0.16200000000000001</v>
      </c>
      <c r="E101" s="2">
        <f t="shared" si="1"/>
        <v>0.16400000000000001</v>
      </c>
      <c r="F101" s="2">
        <v>0.16600000000000001</v>
      </c>
      <c r="G101" s="2">
        <v>0.17499999999999999</v>
      </c>
      <c r="H101" s="2">
        <v>0.17299999999999999</v>
      </c>
      <c r="I101" s="2">
        <v>0.184</v>
      </c>
      <c r="J101" s="2">
        <v>0.19600000000000001</v>
      </c>
      <c r="M101" s="83"/>
      <c r="O101" s="2">
        <v>0.14399999999999999</v>
      </c>
      <c r="P101" s="2">
        <f t="shared" si="2"/>
        <v>0.13450000000000001</v>
      </c>
      <c r="Q101" s="2">
        <v>0.13400000000000001</v>
      </c>
      <c r="R101" s="2">
        <f t="shared" si="3"/>
        <v>0.1295</v>
      </c>
      <c r="S101" s="2">
        <v>0.125</v>
      </c>
      <c r="T101" s="2">
        <v>0.11899999999999999</v>
      </c>
      <c r="U101" s="2">
        <v>0.124</v>
      </c>
      <c r="V101" s="2">
        <v>0.13400000000000001</v>
      </c>
      <c r="W101" s="2">
        <v>0.13600000000000001</v>
      </c>
      <c r="Z101" s="83"/>
      <c r="AB101" s="2">
        <v>0.14399999999999999</v>
      </c>
      <c r="AC101" s="2">
        <f t="shared" si="4"/>
        <v>0.11049999999999999</v>
      </c>
      <c r="AD101" s="2">
        <v>8.3000000000000004E-2</v>
      </c>
      <c r="AE101" s="2">
        <f t="shared" si="5"/>
        <v>0.08</v>
      </c>
      <c r="AF101" s="2">
        <v>7.6999999999999999E-2</v>
      </c>
      <c r="AG101" s="2">
        <v>7.0999999999999994E-2</v>
      </c>
      <c r="AH101" s="2">
        <v>0.08</v>
      </c>
      <c r="AI101" s="2">
        <v>8.4000000000000005E-2</v>
      </c>
      <c r="AJ101" s="2">
        <v>9.4E-2</v>
      </c>
    </row>
    <row r="102" spans="1:36" ht="15.75" customHeight="1" x14ac:dyDescent="0.25">
      <c r="A102" s="2">
        <v>286</v>
      </c>
      <c r="B102" s="2">
        <v>0.107</v>
      </c>
      <c r="C102" s="2">
        <f t="shared" si="0"/>
        <v>0.1195</v>
      </c>
      <c r="D102" s="2">
        <v>0.128</v>
      </c>
      <c r="E102" s="2">
        <f t="shared" si="1"/>
        <v>0.13</v>
      </c>
      <c r="F102" s="2">
        <v>0.13200000000000001</v>
      </c>
      <c r="G102" s="2">
        <v>0.14199999999999999</v>
      </c>
      <c r="H102" s="2">
        <v>0.14299999999999999</v>
      </c>
      <c r="I102" s="2">
        <v>0.154</v>
      </c>
      <c r="J102" s="2">
        <v>0.16700000000000001</v>
      </c>
      <c r="M102" s="83"/>
      <c r="O102" s="2">
        <v>0.106</v>
      </c>
      <c r="P102" s="2">
        <f t="shared" si="2"/>
        <v>0.10200000000000001</v>
      </c>
      <c r="Q102" s="2">
        <v>0.105</v>
      </c>
      <c r="R102" s="2">
        <f t="shared" si="3"/>
        <v>0.10150000000000001</v>
      </c>
      <c r="S102" s="2">
        <v>9.8000000000000004E-2</v>
      </c>
      <c r="T102" s="2">
        <v>9.2999999999999999E-2</v>
      </c>
      <c r="U102" s="2">
        <v>0.1</v>
      </c>
      <c r="V102" s="2">
        <v>0.111</v>
      </c>
      <c r="W102" s="2">
        <v>0.113</v>
      </c>
      <c r="Z102" s="83"/>
      <c r="AB102" s="2">
        <v>0.106</v>
      </c>
      <c r="AC102" s="2">
        <f t="shared" si="4"/>
        <v>8.2000000000000003E-2</v>
      </c>
      <c r="AD102" s="2">
        <v>0.06</v>
      </c>
      <c r="AE102" s="2">
        <f t="shared" si="5"/>
        <v>5.8999999999999997E-2</v>
      </c>
      <c r="AF102" s="2">
        <v>5.8000000000000003E-2</v>
      </c>
      <c r="AG102" s="2">
        <v>5.2999999999999999E-2</v>
      </c>
      <c r="AH102" s="2">
        <v>6.4000000000000001E-2</v>
      </c>
      <c r="AI102" s="2">
        <v>6.9000000000000006E-2</v>
      </c>
      <c r="AJ102" s="2">
        <v>7.9000000000000001E-2</v>
      </c>
    </row>
    <row r="103" spans="1:36" ht="15.75" customHeight="1" x14ac:dyDescent="0.25">
      <c r="A103" s="2">
        <v>287</v>
      </c>
      <c r="B103" s="2">
        <v>7.5999999999999998E-2</v>
      </c>
      <c r="C103" s="2">
        <f t="shared" si="0"/>
        <v>9.0499999999999997E-2</v>
      </c>
      <c r="D103" s="2">
        <v>0.10100000000000001</v>
      </c>
      <c r="E103" s="2">
        <f t="shared" si="1"/>
        <v>0.10300000000000001</v>
      </c>
      <c r="F103" s="2">
        <v>0.105</v>
      </c>
      <c r="G103" s="2">
        <v>0.11600000000000001</v>
      </c>
      <c r="H103" s="2">
        <v>0.11899999999999999</v>
      </c>
      <c r="I103" s="2">
        <v>0.13</v>
      </c>
      <c r="J103" s="2">
        <v>0.14299999999999999</v>
      </c>
      <c r="M103" s="83"/>
      <c r="O103" s="2">
        <v>7.5999999999999998E-2</v>
      </c>
      <c r="P103" s="2">
        <f t="shared" si="2"/>
        <v>7.5999999999999998E-2</v>
      </c>
      <c r="Q103" s="2">
        <v>8.1000000000000003E-2</v>
      </c>
      <c r="R103" s="2">
        <f t="shared" si="3"/>
        <v>7.85E-2</v>
      </c>
      <c r="S103" s="2">
        <v>7.5999999999999998E-2</v>
      </c>
      <c r="T103" s="2">
        <v>7.2999999999999995E-2</v>
      </c>
      <c r="U103" s="2">
        <v>8.1000000000000003E-2</v>
      </c>
      <c r="V103" s="2">
        <v>9.2999999999999999E-2</v>
      </c>
      <c r="W103" s="2">
        <v>9.5000000000000001E-2</v>
      </c>
      <c r="Z103" s="83"/>
      <c r="AB103" s="2">
        <v>7.5999999999999998E-2</v>
      </c>
      <c r="AC103" s="2">
        <f t="shared" si="4"/>
        <v>5.8999999999999997E-2</v>
      </c>
      <c r="AD103" s="2">
        <v>4.2000000000000003E-2</v>
      </c>
      <c r="AE103" s="2">
        <f t="shared" si="5"/>
        <v>4.2000000000000003E-2</v>
      </c>
      <c r="AF103" s="2">
        <v>4.2000000000000003E-2</v>
      </c>
      <c r="AG103" s="2">
        <v>0.04</v>
      </c>
      <c r="AH103" s="2">
        <v>5.0999999999999997E-2</v>
      </c>
      <c r="AI103" s="2">
        <v>5.7000000000000002E-2</v>
      </c>
      <c r="AJ103" s="2">
        <v>6.7000000000000004E-2</v>
      </c>
    </row>
    <row r="104" spans="1:36" ht="15.75" customHeight="1" x14ac:dyDescent="0.25">
      <c r="A104" s="2">
        <v>288</v>
      </c>
      <c r="B104" s="2">
        <v>5.5E-2</v>
      </c>
      <c r="C104" s="2">
        <f t="shared" si="0"/>
        <v>7.0499999999999993E-2</v>
      </c>
      <c r="D104" s="2">
        <v>8.1000000000000003E-2</v>
      </c>
      <c r="E104" s="2">
        <f t="shared" si="1"/>
        <v>8.3499999999999991E-2</v>
      </c>
      <c r="F104" s="2">
        <v>8.5999999999999993E-2</v>
      </c>
      <c r="G104" s="2">
        <v>9.7000000000000003E-2</v>
      </c>
      <c r="H104" s="2">
        <v>0.10100000000000001</v>
      </c>
      <c r="I104" s="2">
        <v>0.113</v>
      </c>
      <c r="J104" s="2">
        <v>0.125</v>
      </c>
      <c r="M104" s="83"/>
      <c r="O104" s="2">
        <v>5.3999999999999999E-2</v>
      </c>
      <c r="P104" s="2">
        <f t="shared" si="2"/>
        <v>5.6999999999999995E-2</v>
      </c>
      <c r="Q104" s="2">
        <v>6.4000000000000001E-2</v>
      </c>
      <c r="R104" s="2">
        <f t="shared" si="3"/>
        <v>6.2E-2</v>
      </c>
      <c r="S104" s="2">
        <v>0.06</v>
      </c>
      <c r="T104" s="2">
        <v>5.8000000000000003E-2</v>
      </c>
      <c r="U104" s="2">
        <v>6.7000000000000004E-2</v>
      </c>
      <c r="V104" s="2">
        <v>7.9000000000000001E-2</v>
      </c>
      <c r="W104" s="2">
        <v>8.1000000000000003E-2</v>
      </c>
      <c r="Z104" s="83"/>
      <c r="AB104" s="2">
        <v>5.5E-2</v>
      </c>
      <c r="AC104" s="2">
        <f t="shared" si="4"/>
        <v>4.2999999999999997E-2</v>
      </c>
      <c r="AD104" s="2">
        <v>2.9000000000000001E-2</v>
      </c>
      <c r="AE104" s="2">
        <f t="shared" si="5"/>
        <v>0.03</v>
      </c>
      <c r="AF104" s="2">
        <v>3.1E-2</v>
      </c>
      <c r="AG104" s="2">
        <v>0.03</v>
      </c>
      <c r="AH104" s="2">
        <v>4.1000000000000002E-2</v>
      </c>
      <c r="AI104" s="2">
        <v>4.8000000000000001E-2</v>
      </c>
      <c r="AJ104" s="2">
        <v>5.8999999999999997E-2</v>
      </c>
    </row>
    <row r="105" spans="1:36" ht="15.75" customHeight="1" x14ac:dyDescent="0.25">
      <c r="A105" s="2">
        <v>289</v>
      </c>
      <c r="B105" s="2">
        <v>4.2000000000000003E-2</v>
      </c>
      <c r="C105" s="2">
        <f t="shared" si="0"/>
        <v>5.8499999999999996E-2</v>
      </c>
      <c r="D105" s="2">
        <v>7.0000000000000007E-2</v>
      </c>
      <c r="E105" s="2">
        <f t="shared" si="1"/>
        <v>7.2500000000000009E-2</v>
      </c>
      <c r="F105" s="2">
        <v>7.4999999999999997E-2</v>
      </c>
      <c r="G105" s="2">
        <v>8.5999999999999993E-2</v>
      </c>
      <c r="H105" s="2">
        <v>0.09</v>
      </c>
      <c r="I105" s="2">
        <v>0.10199999999999999</v>
      </c>
      <c r="J105" s="2">
        <v>0.115</v>
      </c>
      <c r="M105" s="83"/>
      <c r="O105" s="2">
        <v>4.2000000000000003E-2</v>
      </c>
      <c r="P105" s="2">
        <f t="shared" si="2"/>
        <v>4.7E-2</v>
      </c>
      <c r="Q105" s="2">
        <v>5.5E-2</v>
      </c>
      <c r="R105" s="2">
        <f t="shared" si="3"/>
        <v>5.3499999999999999E-2</v>
      </c>
      <c r="S105" s="2">
        <v>5.1999999999999998E-2</v>
      </c>
      <c r="T105" s="2">
        <v>0.05</v>
      </c>
      <c r="U105" s="2">
        <v>5.8999999999999997E-2</v>
      </c>
      <c r="V105" s="2">
        <v>7.0999999999999994E-2</v>
      </c>
      <c r="W105" s="2">
        <v>7.3999999999999996E-2</v>
      </c>
      <c r="Z105" s="83"/>
      <c r="AB105" s="2">
        <v>4.2000000000000003E-2</v>
      </c>
      <c r="AC105" s="2">
        <f t="shared" si="4"/>
        <v>3.3500000000000002E-2</v>
      </c>
      <c r="AD105" s="2">
        <v>2.1000000000000001E-2</v>
      </c>
      <c r="AE105" s="2">
        <f t="shared" si="5"/>
        <v>2.3E-2</v>
      </c>
      <c r="AF105" s="2">
        <v>2.5000000000000001E-2</v>
      </c>
      <c r="AG105" s="2">
        <v>2.5000000000000001E-2</v>
      </c>
      <c r="AH105" s="2">
        <v>3.5999999999999997E-2</v>
      </c>
      <c r="AI105" s="2">
        <v>4.2999999999999997E-2</v>
      </c>
      <c r="AJ105" s="2">
        <v>5.3999999999999999E-2</v>
      </c>
    </row>
    <row r="106" spans="1:36" ht="15.75" customHeight="1" x14ac:dyDescent="0.25">
      <c r="A106" s="2">
        <v>290</v>
      </c>
      <c r="B106" s="2">
        <v>4.8000000000000001E-2</v>
      </c>
      <c r="C106" s="2">
        <f t="shared" si="0"/>
        <v>6.4000000000000001E-2</v>
      </c>
      <c r="D106" s="2">
        <v>7.3999999999999996E-2</v>
      </c>
      <c r="E106" s="2">
        <f t="shared" si="1"/>
        <v>7.6999999999999999E-2</v>
      </c>
      <c r="F106" s="2">
        <v>0.08</v>
      </c>
      <c r="G106" s="2">
        <v>9.0999999999999998E-2</v>
      </c>
      <c r="H106" s="2">
        <v>9.4E-2</v>
      </c>
      <c r="I106" s="2">
        <v>0.106</v>
      </c>
      <c r="J106" s="2">
        <v>0.11899999999999999</v>
      </c>
      <c r="M106" s="83"/>
      <c r="O106" s="2">
        <v>4.8000000000000001E-2</v>
      </c>
      <c r="P106" s="2">
        <f t="shared" si="2"/>
        <v>5.1500000000000004E-2</v>
      </c>
      <c r="Q106" s="2">
        <v>5.8999999999999997E-2</v>
      </c>
      <c r="R106" s="2">
        <f t="shared" si="3"/>
        <v>5.6999999999999995E-2</v>
      </c>
      <c r="S106" s="2">
        <v>5.5E-2</v>
      </c>
      <c r="T106" s="2">
        <v>5.3999999999999999E-2</v>
      </c>
      <c r="U106" s="2">
        <v>6.2E-2</v>
      </c>
      <c r="V106" s="2">
        <v>7.3999999999999996E-2</v>
      </c>
      <c r="W106" s="2">
        <v>7.6999999999999999E-2</v>
      </c>
      <c r="Z106" s="83"/>
      <c r="AB106" s="2">
        <v>4.9000000000000002E-2</v>
      </c>
      <c r="AC106" s="2">
        <f t="shared" si="4"/>
        <v>3.85E-2</v>
      </c>
      <c r="AD106" s="2">
        <v>2.5000000000000001E-2</v>
      </c>
      <c r="AE106" s="2">
        <f t="shared" si="5"/>
        <v>2.6500000000000003E-2</v>
      </c>
      <c r="AF106" s="2">
        <v>2.8000000000000001E-2</v>
      </c>
      <c r="AG106" s="2">
        <v>2.8000000000000001E-2</v>
      </c>
      <c r="AH106" s="2">
        <v>3.7999999999999999E-2</v>
      </c>
      <c r="AI106" s="2">
        <v>4.4999999999999998E-2</v>
      </c>
      <c r="AJ106" s="2">
        <v>5.6000000000000001E-2</v>
      </c>
    </row>
    <row r="107" spans="1:36" ht="15.75" customHeight="1" x14ac:dyDescent="0.25">
      <c r="A107" s="2">
        <v>291</v>
      </c>
      <c r="B107" s="2">
        <v>7.8E-2</v>
      </c>
      <c r="C107" s="2">
        <f t="shared" si="0"/>
        <v>9.0999999999999998E-2</v>
      </c>
      <c r="D107" s="2">
        <v>0.1</v>
      </c>
      <c r="E107" s="2">
        <f t="shared" si="1"/>
        <v>0.10200000000000001</v>
      </c>
      <c r="F107" s="2">
        <v>0.104</v>
      </c>
      <c r="G107" s="2">
        <v>0.115</v>
      </c>
      <c r="H107" s="2">
        <v>0.11700000000000001</v>
      </c>
      <c r="I107" s="2">
        <v>0.127</v>
      </c>
      <c r="J107" s="2">
        <v>0.14099999999999999</v>
      </c>
      <c r="M107" s="83"/>
      <c r="O107" s="2">
        <v>7.8E-2</v>
      </c>
      <c r="P107" s="2">
        <f t="shared" si="2"/>
        <v>7.6999999999999999E-2</v>
      </c>
      <c r="Q107" s="2">
        <v>8.2000000000000003E-2</v>
      </c>
      <c r="R107" s="2">
        <f t="shared" si="3"/>
        <v>7.9000000000000001E-2</v>
      </c>
      <c r="S107" s="2">
        <v>7.5999999999999998E-2</v>
      </c>
      <c r="T107" s="2">
        <v>7.2999999999999995E-2</v>
      </c>
      <c r="U107" s="2">
        <v>0.08</v>
      </c>
      <c r="V107" s="2">
        <v>9.0999999999999998E-2</v>
      </c>
      <c r="W107" s="2">
        <v>9.4E-2</v>
      </c>
      <c r="Z107" s="83"/>
      <c r="AB107" s="2">
        <v>7.8E-2</v>
      </c>
      <c r="AC107" s="2">
        <f t="shared" si="4"/>
        <v>6.0999999999999999E-2</v>
      </c>
      <c r="AD107" s="2">
        <v>4.3999999999999997E-2</v>
      </c>
      <c r="AE107" s="2">
        <f t="shared" si="5"/>
        <v>4.3999999999999997E-2</v>
      </c>
      <c r="AF107" s="2">
        <v>4.3999999999999997E-2</v>
      </c>
      <c r="AG107" s="2">
        <v>4.2000000000000003E-2</v>
      </c>
      <c r="AH107" s="2">
        <v>5.0999999999999997E-2</v>
      </c>
      <c r="AI107" s="2">
        <v>5.7000000000000002E-2</v>
      </c>
      <c r="AJ107" s="2">
        <v>6.8000000000000005E-2</v>
      </c>
    </row>
    <row r="108" spans="1:36" ht="15.75" customHeight="1" x14ac:dyDescent="0.25">
      <c r="A108" s="2">
        <v>292</v>
      </c>
      <c r="B108" s="2">
        <v>0.11799999999999999</v>
      </c>
      <c r="C108" s="2">
        <f t="shared" si="0"/>
        <v>0.128</v>
      </c>
      <c r="D108" s="2">
        <v>0.13500000000000001</v>
      </c>
      <c r="E108" s="2">
        <f t="shared" si="1"/>
        <v>0.13650000000000001</v>
      </c>
      <c r="F108" s="2">
        <v>0.13800000000000001</v>
      </c>
      <c r="G108" s="2">
        <v>0.14699999999999999</v>
      </c>
      <c r="H108" s="2">
        <v>0.14699999999999999</v>
      </c>
      <c r="I108" s="2">
        <v>0.157</v>
      </c>
      <c r="J108" s="2">
        <v>0.17</v>
      </c>
      <c r="M108" s="83"/>
      <c r="O108" s="2">
        <v>0.11799999999999999</v>
      </c>
      <c r="P108" s="2">
        <f t="shared" si="2"/>
        <v>0.11099999999999999</v>
      </c>
      <c r="Q108" s="2">
        <v>0.112</v>
      </c>
      <c r="R108" s="2">
        <f t="shared" si="3"/>
        <v>0.108</v>
      </c>
      <c r="S108" s="2">
        <v>0.104</v>
      </c>
      <c r="T108" s="2">
        <v>9.9000000000000005E-2</v>
      </c>
      <c r="U108" s="2">
        <v>0.105</v>
      </c>
      <c r="V108" s="2">
        <v>0.115</v>
      </c>
      <c r="W108" s="2">
        <v>0.11700000000000001</v>
      </c>
      <c r="Z108" s="83"/>
      <c r="AB108" s="2">
        <v>0.11799999999999999</v>
      </c>
      <c r="AC108" s="2">
        <f t="shared" si="4"/>
        <v>9.1499999999999998E-2</v>
      </c>
      <c r="AD108" s="2">
        <v>6.8000000000000005E-2</v>
      </c>
      <c r="AE108" s="2">
        <f t="shared" si="5"/>
        <v>6.6500000000000004E-2</v>
      </c>
      <c r="AF108" s="2">
        <v>6.5000000000000002E-2</v>
      </c>
      <c r="AG108" s="2">
        <v>6.0999999999999999E-2</v>
      </c>
      <c r="AH108" s="2">
        <v>6.8000000000000005E-2</v>
      </c>
      <c r="AI108" s="2">
        <v>7.3999999999999996E-2</v>
      </c>
      <c r="AJ108" s="2">
        <v>8.4000000000000005E-2</v>
      </c>
    </row>
    <row r="109" spans="1:36" ht="15.75" customHeight="1" x14ac:dyDescent="0.25">
      <c r="A109" s="2">
        <v>293</v>
      </c>
      <c r="B109" s="2">
        <v>0.17100000000000001</v>
      </c>
      <c r="C109" s="2">
        <f t="shared" si="0"/>
        <v>0.17649999999999999</v>
      </c>
      <c r="D109" s="2">
        <v>0.18099999999999999</v>
      </c>
      <c r="E109" s="2">
        <f t="shared" si="1"/>
        <v>0.18149999999999999</v>
      </c>
      <c r="F109" s="2">
        <v>0.182</v>
      </c>
      <c r="G109" s="2">
        <v>0.19</v>
      </c>
      <c r="H109" s="2">
        <v>0.188</v>
      </c>
      <c r="I109" s="2">
        <v>0.19700000000000001</v>
      </c>
      <c r="J109" s="2">
        <v>0.20899999999999999</v>
      </c>
      <c r="M109" s="83"/>
      <c r="O109" s="2">
        <v>0.17</v>
      </c>
      <c r="P109" s="2">
        <f t="shared" si="2"/>
        <v>0.15500000000000003</v>
      </c>
      <c r="Q109" s="2">
        <v>0.152</v>
      </c>
      <c r="R109" s="2">
        <f t="shared" si="3"/>
        <v>0.14600000000000002</v>
      </c>
      <c r="S109" s="2">
        <v>0.14000000000000001</v>
      </c>
      <c r="T109" s="2">
        <v>0.13400000000000001</v>
      </c>
      <c r="U109" s="2">
        <v>0.13800000000000001</v>
      </c>
      <c r="V109" s="2">
        <v>0.14599999999999999</v>
      </c>
      <c r="W109" s="2">
        <v>0.14799999999999999</v>
      </c>
      <c r="Z109" s="83"/>
      <c r="AB109" s="2">
        <v>0.17</v>
      </c>
      <c r="AC109" s="2">
        <f t="shared" si="4"/>
        <v>0.13150000000000001</v>
      </c>
      <c r="AD109" s="2">
        <v>0.1</v>
      </c>
      <c r="AE109" s="2">
        <f t="shared" si="5"/>
        <v>9.6500000000000002E-2</v>
      </c>
      <c r="AF109" s="2">
        <v>9.2999999999999999E-2</v>
      </c>
      <c r="AG109" s="2">
        <v>8.5999999999999993E-2</v>
      </c>
      <c r="AH109" s="2">
        <v>9.0999999999999998E-2</v>
      </c>
      <c r="AI109" s="2">
        <v>9.5000000000000001E-2</v>
      </c>
      <c r="AJ109" s="2">
        <v>0.105</v>
      </c>
    </row>
    <row r="110" spans="1:36" ht="15.75" customHeight="1" x14ac:dyDescent="0.25">
      <c r="A110" s="2">
        <v>294</v>
      </c>
      <c r="B110" s="2">
        <v>0.247</v>
      </c>
      <c r="C110" s="2">
        <f t="shared" si="0"/>
        <v>0.2465</v>
      </c>
      <c r="D110" s="2">
        <v>0.246</v>
      </c>
      <c r="E110" s="2">
        <f t="shared" si="1"/>
        <v>0.246</v>
      </c>
      <c r="F110" s="2">
        <v>0.246</v>
      </c>
      <c r="G110" s="2">
        <v>0.252</v>
      </c>
      <c r="H110" s="2">
        <v>0.245</v>
      </c>
      <c r="I110" s="2">
        <v>0.253</v>
      </c>
      <c r="J110" s="2">
        <v>0.26500000000000001</v>
      </c>
      <c r="M110" s="83"/>
      <c r="O110" s="2">
        <v>0.245</v>
      </c>
      <c r="P110" s="2">
        <f t="shared" si="2"/>
        <v>0.219</v>
      </c>
      <c r="Q110" s="2">
        <v>0.20899999999999999</v>
      </c>
      <c r="R110" s="2">
        <f t="shared" si="3"/>
        <v>0.20100000000000001</v>
      </c>
      <c r="S110" s="2">
        <v>0.193</v>
      </c>
      <c r="T110" s="2">
        <v>0.183</v>
      </c>
      <c r="U110" s="2">
        <v>0.184</v>
      </c>
      <c r="V110" s="2">
        <v>0.19</v>
      </c>
      <c r="W110" s="2">
        <v>0.191</v>
      </c>
      <c r="Z110" s="83"/>
      <c r="AB110" s="2">
        <v>0.24399999999999999</v>
      </c>
      <c r="AC110" s="2">
        <f t="shared" si="4"/>
        <v>0.188</v>
      </c>
      <c r="AD110" s="2">
        <v>0.14499999999999999</v>
      </c>
      <c r="AE110" s="2">
        <f t="shared" si="5"/>
        <v>0.13850000000000001</v>
      </c>
      <c r="AF110" s="2">
        <v>0.13200000000000001</v>
      </c>
      <c r="AG110" s="2">
        <v>0.121</v>
      </c>
      <c r="AH110" s="2">
        <v>0.123</v>
      </c>
      <c r="AI110" s="2">
        <v>0.126</v>
      </c>
      <c r="AJ110" s="2">
        <v>0.13500000000000001</v>
      </c>
    </row>
    <row r="111" spans="1:36" ht="15.75" customHeight="1" x14ac:dyDescent="0.25">
      <c r="A111" s="2">
        <v>295</v>
      </c>
      <c r="B111" s="2">
        <v>0.30299999999999999</v>
      </c>
      <c r="C111" s="2">
        <f t="shared" si="0"/>
        <v>0.29799999999999999</v>
      </c>
      <c r="D111" s="2">
        <v>0.29399999999999998</v>
      </c>
      <c r="E111" s="2">
        <f t="shared" si="1"/>
        <v>0.29349999999999998</v>
      </c>
      <c r="F111" s="2">
        <v>0.29299999999999998</v>
      </c>
      <c r="G111" s="2">
        <v>0.29799999999999999</v>
      </c>
      <c r="H111" s="2">
        <v>0.28799999999999998</v>
      </c>
      <c r="I111" s="2">
        <v>0.29499999999999998</v>
      </c>
      <c r="J111" s="2">
        <v>0.30499999999999999</v>
      </c>
      <c r="M111" s="83"/>
      <c r="O111" s="2">
        <v>0.3</v>
      </c>
      <c r="P111" s="2">
        <f t="shared" si="2"/>
        <v>0.26600000000000001</v>
      </c>
      <c r="Q111" s="2">
        <v>0.25</v>
      </c>
      <c r="R111" s="2">
        <f t="shared" si="3"/>
        <v>0.24099999999999999</v>
      </c>
      <c r="S111" s="2">
        <v>0.23200000000000001</v>
      </c>
      <c r="T111" s="2">
        <v>0.219</v>
      </c>
      <c r="U111" s="2">
        <v>0.218</v>
      </c>
      <c r="V111" s="2">
        <v>0.223</v>
      </c>
      <c r="W111" s="2">
        <v>0.223</v>
      </c>
      <c r="Z111" s="83"/>
      <c r="AB111" s="2">
        <v>0.29799999999999999</v>
      </c>
      <c r="AC111" s="2">
        <f t="shared" si="4"/>
        <v>0.22899999999999998</v>
      </c>
      <c r="AD111" s="2">
        <v>0.17899999999999999</v>
      </c>
      <c r="AE111" s="2">
        <f t="shared" si="5"/>
        <v>0.16949999999999998</v>
      </c>
      <c r="AF111" s="2">
        <v>0.16</v>
      </c>
      <c r="AG111" s="2">
        <v>0.14699999999999999</v>
      </c>
      <c r="AH111" s="2">
        <v>0.14699999999999999</v>
      </c>
      <c r="AI111" s="2">
        <v>0.14899999999999999</v>
      </c>
      <c r="AJ111" s="2">
        <v>0.157</v>
      </c>
    </row>
    <row r="112" spans="1:36" ht="15.75" customHeight="1" x14ac:dyDescent="0.25">
      <c r="A112" s="2">
        <v>296</v>
      </c>
      <c r="B112" s="2">
        <v>0.27200000000000002</v>
      </c>
      <c r="C112" s="2">
        <f t="shared" si="0"/>
        <v>0.26950000000000002</v>
      </c>
      <c r="D112" s="2">
        <v>0.26800000000000002</v>
      </c>
      <c r="E112" s="2">
        <f t="shared" si="1"/>
        <v>0.26750000000000002</v>
      </c>
      <c r="F112" s="2">
        <v>0.26700000000000002</v>
      </c>
      <c r="G112" s="2">
        <v>0.27400000000000002</v>
      </c>
      <c r="H112" s="2">
        <v>0.26600000000000001</v>
      </c>
      <c r="I112" s="2">
        <v>0.27300000000000002</v>
      </c>
      <c r="J112" s="2">
        <v>0.28100000000000003</v>
      </c>
      <c r="M112" s="83"/>
      <c r="O112" s="2">
        <v>0.27200000000000002</v>
      </c>
      <c r="P112" s="2">
        <f t="shared" si="2"/>
        <v>0.24149999999999999</v>
      </c>
      <c r="Q112" s="2">
        <v>0.22800000000000001</v>
      </c>
      <c r="R112" s="2">
        <f t="shared" si="3"/>
        <v>0.2195</v>
      </c>
      <c r="S112" s="2">
        <v>0.21099999999999999</v>
      </c>
      <c r="T112" s="2">
        <v>0.20100000000000001</v>
      </c>
      <c r="U112" s="2">
        <v>0.20100000000000001</v>
      </c>
      <c r="V112" s="2">
        <v>0.20699999999999999</v>
      </c>
      <c r="W112" s="2">
        <v>0.20599999999999999</v>
      </c>
      <c r="Z112" s="83"/>
      <c r="AB112" s="2">
        <v>0.26900000000000002</v>
      </c>
      <c r="AC112" s="2">
        <f t="shared" si="4"/>
        <v>0.20700000000000002</v>
      </c>
      <c r="AD112" s="2">
        <v>0.16200000000000001</v>
      </c>
      <c r="AE112" s="2">
        <f t="shared" si="5"/>
        <v>0.1535</v>
      </c>
      <c r="AF112" s="2">
        <v>0.14499999999999999</v>
      </c>
      <c r="AG112" s="2">
        <v>0.13500000000000001</v>
      </c>
      <c r="AH112" s="2">
        <v>0.13600000000000001</v>
      </c>
      <c r="AI112" s="2">
        <v>0.13900000000000001</v>
      </c>
      <c r="AJ112" s="2">
        <v>0.14499999999999999</v>
      </c>
    </row>
    <row r="113" spans="1:36" ht="15.75" customHeight="1" x14ac:dyDescent="0.25">
      <c r="A113" s="2">
        <v>297</v>
      </c>
      <c r="B113" s="2">
        <v>0.17299999999999999</v>
      </c>
      <c r="C113" s="2">
        <f t="shared" si="0"/>
        <v>0.17749999999999999</v>
      </c>
      <c r="D113" s="2">
        <v>0.182</v>
      </c>
      <c r="E113" s="2">
        <f t="shared" si="1"/>
        <v>0.182</v>
      </c>
      <c r="F113" s="2">
        <v>0.182</v>
      </c>
      <c r="G113" s="2">
        <v>0.193</v>
      </c>
      <c r="H113" s="2">
        <v>0.19</v>
      </c>
      <c r="I113" s="2">
        <v>0.19900000000000001</v>
      </c>
      <c r="J113" s="2">
        <v>0.20699999999999999</v>
      </c>
      <c r="M113" s="83"/>
      <c r="O113" s="2">
        <v>0.17499999999999999</v>
      </c>
      <c r="P113" s="2">
        <f t="shared" si="2"/>
        <v>0.15799999999999997</v>
      </c>
      <c r="Q113" s="2">
        <v>0.154</v>
      </c>
      <c r="R113" s="2">
        <f t="shared" si="3"/>
        <v>0.14749999999999999</v>
      </c>
      <c r="S113" s="2">
        <v>0.14099999999999999</v>
      </c>
      <c r="T113" s="2">
        <v>0.13700000000000001</v>
      </c>
      <c r="U113" s="2">
        <v>0.14000000000000001</v>
      </c>
      <c r="V113" s="2">
        <v>0.15</v>
      </c>
      <c r="W113" s="2">
        <v>0.14799999999999999</v>
      </c>
      <c r="Z113" s="83"/>
      <c r="AB113" s="2">
        <v>0.17199999999999999</v>
      </c>
      <c r="AC113" s="2">
        <f t="shared" si="4"/>
        <v>0.13350000000000001</v>
      </c>
      <c r="AD113" s="2">
        <v>0.10299999999999999</v>
      </c>
      <c r="AE113" s="2">
        <f t="shared" si="5"/>
        <v>9.9000000000000005E-2</v>
      </c>
      <c r="AF113" s="2">
        <v>9.5000000000000001E-2</v>
      </c>
      <c r="AG113" s="2">
        <v>9.0999999999999998E-2</v>
      </c>
      <c r="AH113" s="2">
        <v>9.5000000000000001E-2</v>
      </c>
      <c r="AI113" s="2">
        <v>0.1</v>
      </c>
      <c r="AJ113" s="2">
        <v>0.108</v>
      </c>
    </row>
    <row r="114" spans="1:36" ht="15.75" customHeight="1" x14ac:dyDescent="0.25">
      <c r="A114" s="2">
        <v>298</v>
      </c>
      <c r="B114" s="2">
        <v>7.2999999999999995E-2</v>
      </c>
      <c r="C114" s="2">
        <f t="shared" si="0"/>
        <v>8.3999999999999991E-2</v>
      </c>
      <c r="D114" s="2">
        <v>9.2999999999999999E-2</v>
      </c>
      <c r="E114" s="2">
        <f t="shared" si="1"/>
        <v>9.4E-2</v>
      </c>
      <c r="F114" s="2">
        <v>9.5000000000000001E-2</v>
      </c>
      <c r="G114" s="2">
        <v>0.108</v>
      </c>
      <c r="H114" s="2">
        <v>0.11</v>
      </c>
      <c r="I114" s="2">
        <v>0.122</v>
      </c>
      <c r="J114" s="2">
        <v>0.13200000000000001</v>
      </c>
      <c r="M114" s="83"/>
      <c r="O114" s="2">
        <v>7.2999999999999995E-2</v>
      </c>
      <c r="P114" s="2">
        <f t="shared" si="2"/>
        <v>7.1500000000000008E-2</v>
      </c>
      <c r="Q114" s="2">
        <v>7.5999999999999998E-2</v>
      </c>
      <c r="R114" s="2">
        <f t="shared" si="3"/>
        <v>7.3000000000000009E-2</v>
      </c>
      <c r="S114" s="2">
        <v>7.0000000000000007E-2</v>
      </c>
      <c r="T114" s="2">
        <v>7.0999999999999994E-2</v>
      </c>
      <c r="U114" s="2">
        <v>7.8E-2</v>
      </c>
      <c r="V114" s="2">
        <v>8.8999999999999996E-2</v>
      </c>
      <c r="W114" s="2">
        <v>0.09</v>
      </c>
      <c r="Z114" s="83"/>
      <c r="AB114" s="2">
        <v>7.1999999999999995E-2</v>
      </c>
      <c r="AC114" s="2">
        <f t="shared" si="4"/>
        <v>5.7999999999999996E-2</v>
      </c>
      <c r="AD114" s="2">
        <v>4.2000000000000003E-2</v>
      </c>
      <c r="AE114" s="2">
        <f t="shared" si="5"/>
        <v>4.2999999999999997E-2</v>
      </c>
      <c r="AF114" s="2">
        <v>4.3999999999999997E-2</v>
      </c>
      <c r="AG114" s="2">
        <v>4.4999999999999998E-2</v>
      </c>
      <c r="AH114" s="2">
        <v>5.1999999999999998E-2</v>
      </c>
      <c r="AI114" s="2">
        <v>5.8999999999999997E-2</v>
      </c>
      <c r="AJ114" s="2">
        <v>6.9000000000000006E-2</v>
      </c>
    </row>
    <row r="115" spans="1:36" ht="15.75" customHeight="1" x14ac:dyDescent="0.25">
      <c r="A115" s="2">
        <v>299</v>
      </c>
      <c r="B115" s="2">
        <v>4.0000000000000001E-3</v>
      </c>
      <c r="C115" s="2">
        <f t="shared" si="0"/>
        <v>1.9999999999999997E-2</v>
      </c>
      <c r="D115" s="2">
        <v>3.2000000000000001E-2</v>
      </c>
      <c r="E115" s="2">
        <f t="shared" si="1"/>
        <v>3.4000000000000002E-2</v>
      </c>
      <c r="F115" s="2">
        <v>3.5999999999999997E-2</v>
      </c>
      <c r="G115" s="2">
        <v>0.05</v>
      </c>
      <c r="H115" s="2">
        <v>5.6000000000000001E-2</v>
      </c>
      <c r="I115" s="2">
        <v>6.9000000000000006E-2</v>
      </c>
      <c r="J115" s="2">
        <v>0.08</v>
      </c>
      <c r="M115" s="83"/>
      <c r="O115" s="2">
        <v>4.0000000000000001E-3</v>
      </c>
      <c r="P115" s="2">
        <f t="shared" si="2"/>
        <v>1.35E-2</v>
      </c>
      <c r="Q115" s="2">
        <v>2.3E-2</v>
      </c>
      <c r="R115" s="2">
        <f t="shared" si="3"/>
        <v>2.3E-2</v>
      </c>
      <c r="S115" s="2">
        <v>2.3E-2</v>
      </c>
      <c r="T115" s="2">
        <v>2.5000000000000001E-2</v>
      </c>
      <c r="U115" s="2">
        <v>3.5000000000000003E-2</v>
      </c>
      <c r="V115" s="2">
        <v>4.8000000000000001E-2</v>
      </c>
      <c r="W115" s="2">
        <v>0.05</v>
      </c>
      <c r="Z115" s="83"/>
      <c r="AB115" s="2">
        <v>4.0000000000000001E-3</v>
      </c>
      <c r="AC115" s="2">
        <f t="shared" si="4"/>
        <v>7.0000000000000001E-3</v>
      </c>
      <c r="AD115" s="2">
        <v>1E-3</v>
      </c>
      <c r="AE115" s="2">
        <f t="shared" si="5"/>
        <v>5.4999999999999997E-3</v>
      </c>
      <c r="AF115" s="2">
        <v>0.01</v>
      </c>
      <c r="AG115" s="2">
        <v>1.4E-2</v>
      </c>
      <c r="AH115" s="2">
        <v>2.4E-2</v>
      </c>
      <c r="AI115" s="2">
        <v>3.1E-2</v>
      </c>
      <c r="AJ115" s="2">
        <v>4.2999999999999997E-2</v>
      </c>
    </row>
    <row r="116" spans="1:36" ht="15.75" customHeight="1" x14ac:dyDescent="0.25">
      <c r="A116" s="2">
        <v>300</v>
      </c>
      <c r="B116" s="2">
        <v>-4.2000000000000003E-2</v>
      </c>
      <c r="C116" s="2">
        <f t="shared" si="0"/>
        <v>-2.2500000000000003E-2</v>
      </c>
      <c r="D116" s="2">
        <v>-8.9999999999999993E-3</v>
      </c>
      <c r="E116" s="2">
        <f t="shared" si="1"/>
        <v>-6.0000000000000001E-3</v>
      </c>
      <c r="F116" s="2">
        <v>-3.0000000000000001E-3</v>
      </c>
      <c r="G116" s="2">
        <v>1.0999999999999999E-2</v>
      </c>
      <c r="H116" s="2">
        <v>1.9E-2</v>
      </c>
      <c r="I116" s="2">
        <v>3.2000000000000001E-2</v>
      </c>
      <c r="J116" s="2">
        <v>4.5999999999999999E-2</v>
      </c>
      <c r="M116" s="83"/>
      <c r="O116" s="2">
        <v>-4.2999999999999997E-2</v>
      </c>
      <c r="P116" s="2">
        <f t="shared" si="2"/>
        <v>-2.5999999999999999E-2</v>
      </c>
      <c r="Q116" s="2">
        <v>-1.2E-2</v>
      </c>
      <c r="R116" s="2">
        <f t="shared" si="3"/>
        <v>-1.0499999999999999E-2</v>
      </c>
      <c r="S116" s="2">
        <v>-8.9999999999999993E-3</v>
      </c>
      <c r="T116" s="2">
        <v>-5.0000000000000001E-3</v>
      </c>
      <c r="U116" s="2">
        <v>6.0000000000000001E-3</v>
      </c>
      <c r="V116" s="2">
        <v>1.9E-2</v>
      </c>
      <c r="W116" s="2">
        <v>2.3E-2</v>
      </c>
      <c r="Z116" s="83"/>
      <c r="AB116" s="2">
        <v>-4.2000000000000003E-2</v>
      </c>
      <c r="AC116" s="2">
        <f t="shared" si="4"/>
        <v>-2.8000000000000001E-2</v>
      </c>
      <c r="AD116" s="2">
        <v>-2.5999999999999999E-2</v>
      </c>
      <c r="AE116" s="2">
        <f t="shared" si="5"/>
        <v>-0.02</v>
      </c>
      <c r="AF116" s="2">
        <v>-1.4E-2</v>
      </c>
      <c r="AG116" s="2">
        <v>-7.0000000000000001E-3</v>
      </c>
      <c r="AH116" s="2">
        <v>4.0000000000000001E-3</v>
      </c>
      <c r="AI116" s="2">
        <v>1.2E-2</v>
      </c>
      <c r="AJ116" s="2">
        <v>2.4E-2</v>
      </c>
    </row>
    <row r="117" spans="1:36" ht="15.75" customHeight="1" x14ac:dyDescent="0.25">
      <c r="A117" s="2">
        <v>301</v>
      </c>
      <c r="B117" s="2">
        <v>-7.0000000000000007E-2</v>
      </c>
      <c r="C117" s="2">
        <f t="shared" si="0"/>
        <v>-4.8500000000000001E-2</v>
      </c>
      <c r="D117" s="2">
        <v>-3.4000000000000002E-2</v>
      </c>
      <c r="E117" s="2">
        <f t="shared" si="1"/>
        <v>-3.0499999999999999E-2</v>
      </c>
      <c r="F117" s="2">
        <v>-2.7E-2</v>
      </c>
      <c r="G117" s="2">
        <v>-1.2999999999999999E-2</v>
      </c>
      <c r="H117" s="2">
        <v>-3.0000000000000001E-3</v>
      </c>
      <c r="I117" s="2">
        <v>0.01</v>
      </c>
      <c r="J117" s="2">
        <v>2.5000000000000001E-2</v>
      </c>
      <c r="M117" s="83"/>
      <c r="O117" s="2">
        <v>-7.0000000000000007E-2</v>
      </c>
      <c r="P117" s="2">
        <f t="shared" si="2"/>
        <v>-4.9000000000000002E-2</v>
      </c>
      <c r="Q117" s="2">
        <v>-3.3000000000000002E-2</v>
      </c>
      <c r="R117" s="2">
        <f t="shared" si="3"/>
        <v>-3.0499999999999999E-2</v>
      </c>
      <c r="S117" s="2">
        <v>-2.8000000000000001E-2</v>
      </c>
      <c r="T117" s="2">
        <v>-2.4E-2</v>
      </c>
      <c r="U117" s="2">
        <v>-1.0999999999999999E-2</v>
      </c>
      <c r="V117" s="2">
        <v>2E-3</v>
      </c>
      <c r="W117" s="2">
        <v>7.0000000000000001E-3</v>
      </c>
      <c r="Z117" s="83"/>
      <c r="AB117" s="2">
        <v>-6.9000000000000006E-2</v>
      </c>
      <c r="AC117" s="2">
        <f t="shared" si="4"/>
        <v>-4.8500000000000001E-2</v>
      </c>
      <c r="AD117" s="2">
        <v>-4.2000000000000003E-2</v>
      </c>
      <c r="AE117" s="2">
        <f t="shared" si="5"/>
        <v>-3.5000000000000003E-2</v>
      </c>
      <c r="AF117" s="2">
        <v>-2.8000000000000001E-2</v>
      </c>
      <c r="AG117" s="2">
        <v>-1.9E-2</v>
      </c>
      <c r="AH117" s="2">
        <v>-7.0000000000000001E-3</v>
      </c>
      <c r="AI117" s="2">
        <v>2E-3</v>
      </c>
      <c r="AJ117" s="2">
        <v>1.4E-2</v>
      </c>
    </row>
    <row r="118" spans="1:36" ht="15.75" customHeight="1" x14ac:dyDescent="0.25">
      <c r="A118" s="2">
        <v>302</v>
      </c>
      <c r="B118" s="2">
        <v>-8.5999999999999993E-2</v>
      </c>
      <c r="C118" s="2">
        <f t="shared" si="0"/>
        <v>-6.3500000000000001E-2</v>
      </c>
      <c r="D118" s="2">
        <v>-4.8000000000000001E-2</v>
      </c>
      <c r="E118" s="2">
        <f t="shared" si="1"/>
        <v>-4.4499999999999998E-2</v>
      </c>
      <c r="F118" s="2">
        <v>-4.1000000000000002E-2</v>
      </c>
      <c r="G118" s="2">
        <v>-2.7E-2</v>
      </c>
      <c r="H118" s="2">
        <v>-1.6E-2</v>
      </c>
      <c r="I118" s="2">
        <v>-3.0000000000000001E-3</v>
      </c>
      <c r="J118" s="2">
        <v>1.2E-2</v>
      </c>
      <c r="M118" s="83"/>
      <c r="O118" s="2">
        <v>-8.5999999999999993E-2</v>
      </c>
      <c r="P118" s="2">
        <f t="shared" si="2"/>
        <v>-6.25E-2</v>
      </c>
      <c r="Q118" s="2">
        <v>-4.5999999999999999E-2</v>
      </c>
      <c r="R118" s="2">
        <f t="shared" si="3"/>
        <v>-4.2499999999999996E-2</v>
      </c>
      <c r="S118" s="2">
        <v>-3.9E-2</v>
      </c>
      <c r="T118" s="2">
        <v>-3.4000000000000002E-2</v>
      </c>
      <c r="U118" s="2">
        <v>-2.1000000000000001E-2</v>
      </c>
      <c r="V118" s="2">
        <v>-8.0000000000000002E-3</v>
      </c>
      <c r="W118" s="2">
        <v>-3.0000000000000001E-3</v>
      </c>
      <c r="Z118" s="83"/>
      <c r="AB118" s="2">
        <v>-8.5000000000000006E-2</v>
      </c>
      <c r="AC118" s="2">
        <f t="shared" si="4"/>
        <v>-6.0000000000000005E-2</v>
      </c>
      <c r="AD118" s="2">
        <v>-5.1999999999999998E-2</v>
      </c>
      <c r="AE118" s="2">
        <f t="shared" si="5"/>
        <v>-4.3499999999999997E-2</v>
      </c>
      <c r="AF118" s="2">
        <v>-3.5000000000000003E-2</v>
      </c>
      <c r="AG118" s="2">
        <v>-2.5999999999999999E-2</v>
      </c>
      <c r="AH118" s="2">
        <v>-1.4E-2</v>
      </c>
      <c r="AI118" s="2">
        <v>-4.0000000000000001E-3</v>
      </c>
      <c r="AJ118" s="2">
        <v>8.0000000000000002E-3</v>
      </c>
    </row>
    <row r="119" spans="1:36" ht="15.75" customHeight="1" x14ac:dyDescent="0.25">
      <c r="A119" s="2">
        <v>303</v>
      </c>
      <c r="B119" s="2">
        <v>-9.4E-2</v>
      </c>
      <c r="C119" s="2">
        <f t="shared" si="0"/>
        <v>-7.1000000000000008E-2</v>
      </c>
      <c r="D119" s="2">
        <v>-5.6000000000000001E-2</v>
      </c>
      <c r="E119" s="2">
        <f t="shared" si="1"/>
        <v>-5.2000000000000005E-2</v>
      </c>
      <c r="F119" s="2">
        <v>-4.8000000000000001E-2</v>
      </c>
      <c r="G119" s="2">
        <v>-3.4000000000000002E-2</v>
      </c>
      <c r="H119" s="2">
        <v>-2.3E-2</v>
      </c>
      <c r="I119" s="2">
        <v>-0.01</v>
      </c>
      <c r="J119" s="2">
        <v>5.0000000000000001E-3</v>
      </c>
      <c r="M119" s="83"/>
      <c r="O119" s="2">
        <v>-9.5000000000000001E-2</v>
      </c>
      <c r="P119" s="2">
        <f t="shared" si="2"/>
        <v>-7.0000000000000007E-2</v>
      </c>
      <c r="Q119" s="2">
        <v>-5.1999999999999998E-2</v>
      </c>
      <c r="R119" s="2">
        <f t="shared" si="3"/>
        <v>-4.8500000000000001E-2</v>
      </c>
      <c r="S119" s="2">
        <v>-4.4999999999999998E-2</v>
      </c>
      <c r="T119" s="2">
        <v>-0.04</v>
      </c>
      <c r="U119" s="2">
        <v>-2.5999999999999999E-2</v>
      </c>
      <c r="V119" s="2">
        <v>-1.2E-2</v>
      </c>
      <c r="W119" s="2">
        <v>-7.0000000000000001E-3</v>
      </c>
      <c r="Z119" s="83"/>
      <c r="AB119" s="2">
        <v>-9.1999999999999998E-2</v>
      </c>
      <c r="AC119" s="2">
        <f t="shared" si="4"/>
        <v>-6.5500000000000003E-2</v>
      </c>
      <c r="AD119" s="2">
        <v>-5.6000000000000001E-2</v>
      </c>
      <c r="AE119" s="2">
        <f t="shared" si="5"/>
        <v>-4.7500000000000001E-2</v>
      </c>
      <c r="AF119" s="2">
        <v>-3.9E-2</v>
      </c>
      <c r="AG119" s="2">
        <v>-2.9000000000000001E-2</v>
      </c>
      <c r="AH119" s="2">
        <v>-1.7000000000000001E-2</v>
      </c>
      <c r="AI119" s="2">
        <v>-7.0000000000000001E-3</v>
      </c>
      <c r="AJ119" s="2">
        <v>5.0000000000000001E-3</v>
      </c>
    </row>
    <row r="120" spans="1:36" ht="15.75" customHeight="1" x14ac:dyDescent="0.25">
      <c r="A120" s="2">
        <v>304</v>
      </c>
      <c r="B120" s="2">
        <v>-9.8000000000000004E-2</v>
      </c>
      <c r="C120" s="2">
        <f t="shared" si="0"/>
        <v>-7.4999999999999997E-2</v>
      </c>
      <c r="D120" s="2">
        <v>-5.8999999999999997E-2</v>
      </c>
      <c r="E120" s="2">
        <f t="shared" si="1"/>
        <v>-5.5499999999999994E-2</v>
      </c>
      <c r="F120" s="2">
        <v>-5.1999999999999998E-2</v>
      </c>
      <c r="G120" s="2">
        <v>-3.7999999999999999E-2</v>
      </c>
      <c r="H120" s="2">
        <v>-2.5999999999999999E-2</v>
      </c>
      <c r="I120" s="2">
        <v>-1.2999999999999999E-2</v>
      </c>
      <c r="J120" s="2">
        <v>2E-3</v>
      </c>
      <c r="M120" s="83"/>
      <c r="O120" s="2">
        <v>-9.8000000000000004E-2</v>
      </c>
      <c r="P120" s="2">
        <f t="shared" si="2"/>
        <v>-7.3000000000000009E-2</v>
      </c>
      <c r="Q120" s="2">
        <v>-5.5E-2</v>
      </c>
      <c r="R120" s="2">
        <f t="shared" si="3"/>
        <v>-5.1500000000000004E-2</v>
      </c>
      <c r="S120" s="2">
        <v>-4.8000000000000001E-2</v>
      </c>
      <c r="T120" s="2">
        <v>-4.2000000000000003E-2</v>
      </c>
      <c r="U120" s="2">
        <v>-2.8000000000000001E-2</v>
      </c>
      <c r="V120" s="2">
        <v>-1.4999999999999999E-2</v>
      </c>
      <c r="W120" s="2">
        <v>-0.01</v>
      </c>
      <c r="Z120" s="83"/>
      <c r="AB120" s="2">
        <v>-9.6000000000000002E-2</v>
      </c>
      <c r="AC120" s="2">
        <f t="shared" si="4"/>
        <v>-6.8000000000000005E-2</v>
      </c>
      <c r="AD120" s="2">
        <v>-5.8000000000000003E-2</v>
      </c>
      <c r="AE120" s="2">
        <f t="shared" si="5"/>
        <v>-4.9000000000000002E-2</v>
      </c>
      <c r="AF120" s="2">
        <v>-0.04</v>
      </c>
      <c r="AG120" s="2">
        <v>-0.03</v>
      </c>
      <c r="AH120" s="2">
        <v>-1.7000000000000001E-2</v>
      </c>
      <c r="AI120" s="2">
        <v>-8.0000000000000002E-3</v>
      </c>
      <c r="AJ120" s="2">
        <v>4.0000000000000001E-3</v>
      </c>
    </row>
    <row r="121" spans="1:36" ht="15.75" customHeight="1" x14ac:dyDescent="0.25">
      <c r="A121" s="2">
        <v>305</v>
      </c>
      <c r="B121" s="2">
        <v>-9.9000000000000005E-2</v>
      </c>
      <c r="C121" s="2">
        <f t="shared" si="0"/>
        <v>-7.5999999999999998E-2</v>
      </c>
      <c r="D121" s="2">
        <v>-0.06</v>
      </c>
      <c r="E121" s="2">
        <f t="shared" si="1"/>
        <v>-5.6499999999999995E-2</v>
      </c>
      <c r="F121" s="2">
        <v>-5.2999999999999999E-2</v>
      </c>
      <c r="G121" s="2">
        <v>-3.9E-2</v>
      </c>
      <c r="H121" s="2">
        <v>-2.7E-2</v>
      </c>
      <c r="I121" s="2">
        <v>-1.4E-2</v>
      </c>
      <c r="J121" s="2">
        <v>0</v>
      </c>
      <c r="M121" s="83"/>
      <c r="O121" s="2">
        <v>-0.1</v>
      </c>
      <c r="P121" s="2">
        <f t="shared" si="2"/>
        <v>-7.4500000000000011E-2</v>
      </c>
      <c r="Q121" s="2">
        <v>-5.6000000000000001E-2</v>
      </c>
      <c r="R121" s="2">
        <f t="shared" si="3"/>
        <v>-5.2500000000000005E-2</v>
      </c>
      <c r="S121" s="2">
        <v>-4.9000000000000002E-2</v>
      </c>
      <c r="T121" s="2">
        <v>-4.2000000000000003E-2</v>
      </c>
      <c r="U121" s="2">
        <v>-2.9000000000000001E-2</v>
      </c>
      <c r="V121" s="2">
        <v>-1.4999999999999999E-2</v>
      </c>
      <c r="W121" s="2">
        <v>-0.01</v>
      </c>
      <c r="Z121" s="83"/>
      <c r="AB121" s="2">
        <v>-9.7000000000000003E-2</v>
      </c>
      <c r="AC121" s="2">
        <f t="shared" si="4"/>
        <v>-6.8500000000000005E-2</v>
      </c>
      <c r="AD121" s="2">
        <v>-5.8000000000000003E-2</v>
      </c>
      <c r="AE121" s="2">
        <f t="shared" si="5"/>
        <v>-4.9000000000000002E-2</v>
      </c>
      <c r="AF121" s="2">
        <v>-0.04</v>
      </c>
      <c r="AG121" s="2">
        <v>-0.03</v>
      </c>
      <c r="AH121" s="2">
        <v>-1.7000000000000001E-2</v>
      </c>
      <c r="AI121" s="2">
        <v>-8.0000000000000002E-3</v>
      </c>
      <c r="AJ121" s="2">
        <v>4.0000000000000001E-3</v>
      </c>
    </row>
    <row r="122" spans="1:36" ht="15.75" customHeight="1" x14ac:dyDescent="0.25">
      <c r="A122" s="2">
        <v>306</v>
      </c>
      <c r="B122" s="2">
        <v>-0.1</v>
      </c>
      <c r="C122" s="2">
        <f t="shared" si="0"/>
        <v>-7.6999999999999999E-2</v>
      </c>
      <c r="D122" s="2">
        <v>-6.2E-2</v>
      </c>
      <c r="E122" s="2">
        <f t="shared" si="1"/>
        <v>-5.7999999999999996E-2</v>
      </c>
      <c r="F122" s="2">
        <v>-5.3999999999999999E-2</v>
      </c>
      <c r="G122" s="2">
        <v>-4.1000000000000002E-2</v>
      </c>
      <c r="H122" s="2">
        <v>-2.8000000000000001E-2</v>
      </c>
      <c r="I122" s="2">
        <v>-1.4999999999999999E-2</v>
      </c>
      <c r="J122" s="2">
        <v>-1E-3</v>
      </c>
      <c r="M122" s="83"/>
      <c r="O122" s="2">
        <v>-0.1</v>
      </c>
      <c r="P122" s="2">
        <f t="shared" si="2"/>
        <v>-7.5000000000000011E-2</v>
      </c>
      <c r="Q122" s="2">
        <v>-5.7000000000000002E-2</v>
      </c>
      <c r="R122" s="2">
        <f t="shared" si="3"/>
        <v>-5.3500000000000006E-2</v>
      </c>
      <c r="S122" s="2">
        <v>-0.05</v>
      </c>
      <c r="T122" s="2">
        <v>-4.3999999999999997E-2</v>
      </c>
      <c r="U122" s="2">
        <v>-0.03</v>
      </c>
      <c r="V122" s="2">
        <v>-1.6E-2</v>
      </c>
      <c r="W122" s="2">
        <v>-1.0999999999999999E-2</v>
      </c>
      <c r="Z122" s="83"/>
      <c r="AB122" s="2">
        <v>-9.8000000000000004E-2</v>
      </c>
      <c r="AC122" s="2">
        <f t="shared" si="4"/>
        <v>-6.9500000000000006E-2</v>
      </c>
      <c r="AD122" s="2">
        <v>-5.8999999999999997E-2</v>
      </c>
      <c r="AE122" s="2">
        <f t="shared" si="5"/>
        <v>-0.05</v>
      </c>
      <c r="AF122" s="2">
        <v>-4.1000000000000002E-2</v>
      </c>
      <c r="AG122" s="2">
        <v>-3.1E-2</v>
      </c>
      <c r="AH122" s="2">
        <v>-1.7999999999999999E-2</v>
      </c>
      <c r="AI122" s="2">
        <v>-8.9999999999999993E-3</v>
      </c>
      <c r="AJ122" s="2">
        <v>4.0000000000000001E-3</v>
      </c>
    </row>
    <row r="123" spans="1:36" ht="15.75" customHeight="1" x14ac:dyDescent="0.25">
      <c r="A123" s="2">
        <v>307</v>
      </c>
      <c r="B123" s="2">
        <v>-9.8000000000000004E-2</v>
      </c>
      <c r="C123" s="2">
        <f t="shared" si="0"/>
        <v>-7.5999999999999998E-2</v>
      </c>
      <c r="D123" s="2">
        <v>-6.0999999999999999E-2</v>
      </c>
      <c r="E123" s="2">
        <f t="shared" si="1"/>
        <v>-5.7499999999999996E-2</v>
      </c>
      <c r="F123" s="2">
        <v>-5.3999999999999999E-2</v>
      </c>
      <c r="G123" s="2">
        <v>-0.04</v>
      </c>
      <c r="H123" s="2">
        <v>-2.8000000000000001E-2</v>
      </c>
      <c r="I123" s="2">
        <v>-1.4999999999999999E-2</v>
      </c>
      <c r="J123" s="2">
        <v>-1E-3</v>
      </c>
      <c r="M123" s="83"/>
      <c r="O123" s="2">
        <v>-9.9000000000000005E-2</v>
      </c>
      <c r="P123" s="2">
        <f t="shared" si="2"/>
        <v>-7.400000000000001E-2</v>
      </c>
      <c r="Q123" s="2">
        <v>-5.7000000000000002E-2</v>
      </c>
      <c r="R123" s="2">
        <f t="shared" si="3"/>
        <v>-5.3000000000000005E-2</v>
      </c>
      <c r="S123" s="2">
        <v>-4.9000000000000002E-2</v>
      </c>
      <c r="T123" s="2">
        <v>-4.2999999999999997E-2</v>
      </c>
      <c r="U123" s="2">
        <v>-2.9000000000000001E-2</v>
      </c>
      <c r="V123" s="2">
        <v>-1.6E-2</v>
      </c>
      <c r="W123" s="2">
        <v>-0.01</v>
      </c>
      <c r="Z123" s="83"/>
      <c r="AB123" s="2">
        <v>-9.7000000000000003E-2</v>
      </c>
      <c r="AC123" s="2">
        <f t="shared" si="4"/>
        <v>-6.8500000000000005E-2</v>
      </c>
      <c r="AD123" s="2">
        <v>-5.8000000000000003E-2</v>
      </c>
      <c r="AE123" s="2">
        <f t="shared" si="5"/>
        <v>-4.9000000000000002E-2</v>
      </c>
      <c r="AF123" s="2">
        <v>-0.04</v>
      </c>
      <c r="AG123" s="2">
        <v>-0.03</v>
      </c>
      <c r="AH123" s="2">
        <v>-1.7000000000000001E-2</v>
      </c>
      <c r="AI123" s="2">
        <v>-8.0000000000000002E-3</v>
      </c>
      <c r="AJ123" s="2">
        <v>5.0000000000000001E-3</v>
      </c>
    </row>
    <row r="124" spans="1:36" ht="15.75" customHeight="1" x14ac:dyDescent="0.25">
      <c r="A124" s="2">
        <v>308</v>
      </c>
      <c r="B124" s="2">
        <v>-9.6000000000000002E-2</v>
      </c>
      <c r="C124" s="2">
        <f t="shared" si="0"/>
        <v>-7.3999999999999996E-2</v>
      </c>
      <c r="D124" s="2">
        <v>-5.8999999999999997E-2</v>
      </c>
      <c r="E124" s="2">
        <f t="shared" si="1"/>
        <v>-5.5499999999999994E-2</v>
      </c>
      <c r="F124" s="2">
        <v>-5.1999999999999998E-2</v>
      </c>
      <c r="G124" s="2">
        <v>-3.7999999999999999E-2</v>
      </c>
      <c r="H124" s="2">
        <v>-2.5999999999999999E-2</v>
      </c>
      <c r="I124" s="2">
        <v>-1.2999999999999999E-2</v>
      </c>
      <c r="J124" s="2">
        <v>1E-3</v>
      </c>
      <c r="M124" s="83"/>
      <c r="O124" s="2">
        <v>-9.7000000000000003E-2</v>
      </c>
      <c r="P124" s="2">
        <f t="shared" si="2"/>
        <v>-7.2000000000000008E-2</v>
      </c>
      <c r="Q124" s="2">
        <v>-5.5E-2</v>
      </c>
      <c r="R124" s="2">
        <f t="shared" si="3"/>
        <v>-5.1000000000000004E-2</v>
      </c>
      <c r="S124" s="2">
        <v>-4.7E-2</v>
      </c>
      <c r="T124" s="2">
        <v>-4.1000000000000002E-2</v>
      </c>
      <c r="U124" s="2">
        <v>-2.7E-2</v>
      </c>
      <c r="V124" s="2">
        <v>-1.4E-2</v>
      </c>
      <c r="W124" s="2">
        <v>-8.9999999999999993E-3</v>
      </c>
      <c r="Z124" s="83"/>
      <c r="AB124" s="2">
        <v>-9.5000000000000001E-2</v>
      </c>
      <c r="AC124" s="2">
        <f t="shared" si="4"/>
        <v>-6.6500000000000004E-2</v>
      </c>
      <c r="AD124" s="2">
        <v>-5.6000000000000001E-2</v>
      </c>
      <c r="AE124" s="2">
        <f t="shared" si="5"/>
        <v>-4.7E-2</v>
      </c>
      <c r="AF124" s="2">
        <v>-3.7999999999999999E-2</v>
      </c>
      <c r="AG124" s="2">
        <v>-2.8000000000000001E-2</v>
      </c>
      <c r="AH124" s="2">
        <v>-1.4999999999999999E-2</v>
      </c>
      <c r="AI124" s="2">
        <v>-6.0000000000000001E-3</v>
      </c>
      <c r="AJ124" s="2">
        <v>7.0000000000000001E-3</v>
      </c>
    </row>
    <row r="125" spans="1:36" ht="15.75" customHeight="1" x14ac:dyDescent="0.25">
      <c r="A125" s="2">
        <v>309</v>
      </c>
      <c r="B125" s="2">
        <v>-9.6000000000000002E-2</v>
      </c>
      <c r="C125" s="2">
        <f t="shared" si="0"/>
        <v>-7.3999999999999996E-2</v>
      </c>
      <c r="D125" s="2">
        <v>-5.8999999999999997E-2</v>
      </c>
      <c r="E125" s="2">
        <f t="shared" si="1"/>
        <v>-5.5499999999999994E-2</v>
      </c>
      <c r="F125" s="2">
        <v>-5.1999999999999998E-2</v>
      </c>
      <c r="G125" s="2">
        <v>-3.7999999999999999E-2</v>
      </c>
      <c r="H125" s="2">
        <v>-2.5999999999999999E-2</v>
      </c>
      <c r="I125" s="2">
        <v>-1.2999999999999999E-2</v>
      </c>
      <c r="J125" s="2">
        <v>1E-3</v>
      </c>
      <c r="M125" s="83"/>
      <c r="O125" s="2">
        <v>-9.7000000000000003E-2</v>
      </c>
      <c r="P125" s="2">
        <f t="shared" si="2"/>
        <v>-7.2000000000000008E-2</v>
      </c>
      <c r="Q125" s="2">
        <v>-5.5E-2</v>
      </c>
      <c r="R125" s="2">
        <f t="shared" si="3"/>
        <v>-5.1000000000000004E-2</v>
      </c>
      <c r="S125" s="2">
        <v>-4.7E-2</v>
      </c>
      <c r="T125" s="2">
        <v>-4.1000000000000002E-2</v>
      </c>
      <c r="U125" s="2">
        <v>-2.7E-2</v>
      </c>
      <c r="V125" s="2">
        <v>-1.4E-2</v>
      </c>
      <c r="W125" s="2">
        <v>-8.9999999999999993E-3</v>
      </c>
      <c r="Z125" s="83"/>
      <c r="AB125" s="2">
        <v>-9.5000000000000001E-2</v>
      </c>
      <c r="AC125" s="2">
        <f t="shared" si="4"/>
        <v>-6.6500000000000004E-2</v>
      </c>
      <c r="AD125" s="2">
        <v>-5.6000000000000001E-2</v>
      </c>
      <c r="AE125" s="2">
        <f t="shared" si="5"/>
        <v>-4.7E-2</v>
      </c>
      <c r="AF125" s="2">
        <v>-3.7999999999999999E-2</v>
      </c>
      <c r="AG125" s="2">
        <v>-2.8000000000000001E-2</v>
      </c>
      <c r="AH125" s="2">
        <v>-1.4999999999999999E-2</v>
      </c>
      <c r="AI125" s="2">
        <v>-6.0000000000000001E-3</v>
      </c>
      <c r="AJ125" s="2">
        <v>7.0000000000000001E-3</v>
      </c>
    </row>
    <row r="126" spans="1:36" ht="15.75" customHeight="1" x14ac:dyDescent="0.25">
      <c r="A126" s="2">
        <v>310</v>
      </c>
      <c r="B126" s="2">
        <v>-9.4E-2</v>
      </c>
      <c r="C126" s="2">
        <f t="shared" si="0"/>
        <v>-7.2499999999999995E-2</v>
      </c>
      <c r="D126" s="2">
        <v>-5.8000000000000003E-2</v>
      </c>
      <c r="E126" s="2">
        <f t="shared" si="1"/>
        <v>-5.45E-2</v>
      </c>
      <c r="F126" s="2">
        <v>-5.0999999999999997E-2</v>
      </c>
      <c r="G126" s="2">
        <v>-3.7999999999999999E-2</v>
      </c>
      <c r="H126" s="2">
        <v>-2.5000000000000001E-2</v>
      </c>
      <c r="I126" s="2">
        <v>-1.2999999999999999E-2</v>
      </c>
      <c r="J126" s="2">
        <v>1E-3</v>
      </c>
      <c r="M126" s="83"/>
      <c r="O126" s="2">
        <v>-9.6000000000000002E-2</v>
      </c>
      <c r="P126" s="2">
        <f t="shared" si="2"/>
        <v>-7.1500000000000008E-2</v>
      </c>
      <c r="Q126" s="2">
        <v>-5.3999999999999999E-2</v>
      </c>
      <c r="R126" s="2">
        <f t="shared" si="3"/>
        <v>-5.0500000000000003E-2</v>
      </c>
      <c r="S126" s="2">
        <v>-4.7E-2</v>
      </c>
      <c r="T126" s="2">
        <v>-0.04</v>
      </c>
      <c r="U126" s="2">
        <v>-2.7E-2</v>
      </c>
      <c r="V126" s="2">
        <v>-1.2999999999999999E-2</v>
      </c>
      <c r="W126" s="2">
        <v>-8.0000000000000002E-3</v>
      </c>
      <c r="Z126" s="83"/>
      <c r="AB126" s="2">
        <v>-9.2999999999999999E-2</v>
      </c>
      <c r="AC126" s="2">
        <f t="shared" si="4"/>
        <v>-6.5500000000000003E-2</v>
      </c>
      <c r="AD126" s="2">
        <v>-5.3999999999999999E-2</v>
      </c>
      <c r="AE126" s="2">
        <f t="shared" si="5"/>
        <v>-4.5999999999999999E-2</v>
      </c>
      <c r="AF126" s="2">
        <v>-3.7999999999999999E-2</v>
      </c>
      <c r="AG126" s="2">
        <v>-2.7E-2</v>
      </c>
      <c r="AH126" s="2">
        <v>-1.4E-2</v>
      </c>
      <c r="AI126" s="2">
        <v>-6.0000000000000001E-3</v>
      </c>
      <c r="AJ126" s="2">
        <v>7.0000000000000001E-3</v>
      </c>
    </row>
    <row r="127" spans="1:36" ht="15.75" customHeight="1" x14ac:dyDescent="0.25">
      <c r="A127" s="2">
        <v>311</v>
      </c>
      <c r="B127" s="2">
        <v>-9.2999999999999999E-2</v>
      </c>
      <c r="C127" s="2">
        <f t="shared" si="0"/>
        <v>-7.1500000000000008E-2</v>
      </c>
      <c r="D127" s="2">
        <v>-5.7000000000000002E-2</v>
      </c>
      <c r="E127" s="2">
        <f t="shared" si="1"/>
        <v>-5.3500000000000006E-2</v>
      </c>
      <c r="F127" s="2">
        <v>-0.05</v>
      </c>
      <c r="G127" s="2">
        <v>-3.6999999999999998E-2</v>
      </c>
      <c r="H127" s="2">
        <v>-2.4E-2</v>
      </c>
      <c r="I127" s="2">
        <v>-1.2E-2</v>
      </c>
      <c r="J127" s="2">
        <v>2E-3</v>
      </c>
      <c r="M127" s="83"/>
      <c r="O127" s="2">
        <v>-9.4E-2</v>
      </c>
      <c r="P127" s="2">
        <f t="shared" si="2"/>
        <v>-7.0000000000000007E-2</v>
      </c>
      <c r="Q127" s="2">
        <v>-5.2999999999999999E-2</v>
      </c>
      <c r="R127" s="2">
        <f t="shared" si="3"/>
        <v>-4.9500000000000002E-2</v>
      </c>
      <c r="S127" s="2">
        <v>-4.5999999999999999E-2</v>
      </c>
      <c r="T127" s="2">
        <v>-3.9E-2</v>
      </c>
      <c r="U127" s="2">
        <v>-2.5999999999999999E-2</v>
      </c>
      <c r="V127" s="2">
        <v>-1.2999999999999999E-2</v>
      </c>
      <c r="W127" s="2">
        <v>-7.0000000000000001E-3</v>
      </c>
      <c r="Z127" s="83"/>
      <c r="AB127" s="2">
        <v>-9.1999999999999998E-2</v>
      </c>
      <c r="AC127" s="2">
        <f t="shared" si="4"/>
        <v>-6.4000000000000001E-2</v>
      </c>
      <c r="AD127" s="2">
        <v>-5.2999999999999999E-2</v>
      </c>
      <c r="AE127" s="2">
        <f t="shared" si="5"/>
        <v>-4.4499999999999998E-2</v>
      </c>
      <c r="AF127" s="2">
        <v>-3.5999999999999997E-2</v>
      </c>
      <c r="AG127" s="2">
        <v>-2.5999999999999999E-2</v>
      </c>
      <c r="AH127" s="2">
        <v>-1.2999999999999999E-2</v>
      </c>
      <c r="AI127" s="2">
        <v>-5.0000000000000001E-3</v>
      </c>
      <c r="AJ127" s="2">
        <v>8.0000000000000002E-3</v>
      </c>
    </row>
    <row r="128" spans="1:36" ht="15.75" customHeight="1" x14ac:dyDescent="0.25">
      <c r="A128" s="2">
        <v>312</v>
      </c>
      <c r="B128" s="2">
        <v>-9.0999999999999998E-2</v>
      </c>
      <c r="C128" s="2">
        <f t="shared" si="0"/>
        <v>-6.9500000000000006E-2</v>
      </c>
      <c r="D128" s="2">
        <v>-5.6000000000000001E-2</v>
      </c>
      <c r="E128" s="2">
        <f t="shared" si="1"/>
        <v>-5.2000000000000005E-2</v>
      </c>
      <c r="F128" s="2">
        <v>-4.8000000000000001E-2</v>
      </c>
      <c r="G128" s="2">
        <v>-3.5999999999999997E-2</v>
      </c>
      <c r="H128" s="2">
        <v>-2.3E-2</v>
      </c>
      <c r="I128" s="2">
        <v>-1.0999999999999999E-2</v>
      </c>
      <c r="J128" s="2">
        <v>3.0000000000000001E-3</v>
      </c>
      <c r="M128" s="83"/>
      <c r="O128" s="2">
        <v>-9.2999999999999999E-2</v>
      </c>
      <c r="P128" s="2">
        <f t="shared" si="2"/>
        <v>-6.8500000000000005E-2</v>
      </c>
      <c r="Q128" s="2">
        <v>-5.1999999999999998E-2</v>
      </c>
      <c r="R128" s="2">
        <f t="shared" si="3"/>
        <v>-4.8000000000000001E-2</v>
      </c>
      <c r="S128" s="2">
        <v>-4.3999999999999997E-2</v>
      </c>
      <c r="T128" s="2">
        <v>-3.7999999999999999E-2</v>
      </c>
      <c r="U128" s="2">
        <v>-2.5000000000000001E-2</v>
      </c>
      <c r="V128" s="2">
        <v>-1.0999999999999999E-2</v>
      </c>
      <c r="W128" s="2">
        <v>-6.0000000000000001E-3</v>
      </c>
      <c r="Z128" s="83"/>
      <c r="AB128" s="2">
        <v>-0.09</v>
      </c>
      <c r="AC128" s="2">
        <f t="shared" si="4"/>
        <v>-6.25E-2</v>
      </c>
      <c r="AD128" s="2">
        <v>-5.1999999999999998E-2</v>
      </c>
      <c r="AE128" s="2">
        <f t="shared" si="5"/>
        <v>-4.3499999999999997E-2</v>
      </c>
      <c r="AF128" s="2">
        <v>-3.5000000000000003E-2</v>
      </c>
      <c r="AG128" s="2">
        <v>-2.5000000000000001E-2</v>
      </c>
      <c r="AH128" s="2">
        <v>-1.2E-2</v>
      </c>
      <c r="AI128" s="2">
        <v>-4.0000000000000001E-3</v>
      </c>
      <c r="AJ128" s="2">
        <v>0.01</v>
      </c>
    </row>
    <row r="129" spans="1:36" ht="15.75" customHeight="1" x14ac:dyDescent="0.25">
      <c r="A129" s="2">
        <v>313</v>
      </c>
      <c r="B129" s="2">
        <v>-0.09</v>
      </c>
      <c r="C129" s="2">
        <f t="shared" si="0"/>
        <v>-6.9000000000000006E-2</v>
      </c>
      <c r="D129" s="2">
        <v>-5.5E-2</v>
      </c>
      <c r="E129" s="2">
        <f t="shared" si="1"/>
        <v>-5.1500000000000004E-2</v>
      </c>
      <c r="F129" s="2">
        <v>-4.8000000000000001E-2</v>
      </c>
      <c r="G129" s="2">
        <v>-3.5000000000000003E-2</v>
      </c>
      <c r="H129" s="2">
        <v>-2.3E-2</v>
      </c>
      <c r="I129" s="2">
        <v>-0.01</v>
      </c>
      <c r="J129" s="2">
        <v>3.0000000000000001E-3</v>
      </c>
      <c r="M129" s="83"/>
      <c r="O129" s="2">
        <v>-9.1999999999999998E-2</v>
      </c>
      <c r="P129" s="2">
        <f t="shared" si="2"/>
        <v>-6.8000000000000005E-2</v>
      </c>
      <c r="Q129" s="2">
        <v>-5.1999999999999998E-2</v>
      </c>
      <c r="R129" s="2">
        <f t="shared" si="3"/>
        <v>-4.8000000000000001E-2</v>
      </c>
      <c r="S129" s="2">
        <v>-4.3999999999999997E-2</v>
      </c>
      <c r="T129" s="2">
        <v>-3.6999999999999998E-2</v>
      </c>
      <c r="U129" s="2">
        <v>-2.5000000000000001E-2</v>
      </c>
      <c r="V129" s="2">
        <v>-1.0999999999999999E-2</v>
      </c>
      <c r="W129" s="2">
        <v>-6.0000000000000001E-3</v>
      </c>
      <c r="Z129" s="83"/>
      <c r="AB129" s="2">
        <v>-8.8999999999999996E-2</v>
      </c>
      <c r="AC129" s="2">
        <f t="shared" si="4"/>
        <v>-6.2E-2</v>
      </c>
      <c r="AD129" s="2">
        <v>-5.0999999999999997E-2</v>
      </c>
      <c r="AE129" s="2">
        <f t="shared" si="5"/>
        <v>-4.2999999999999997E-2</v>
      </c>
      <c r="AF129" s="2">
        <v>-3.5000000000000003E-2</v>
      </c>
      <c r="AG129" s="2">
        <v>-2.5000000000000001E-2</v>
      </c>
      <c r="AH129" s="2">
        <v>-1.0999999999999999E-2</v>
      </c>
      <c r="AI129" s="2">
        <v>-3.0000000000000001E-3</v>
      </c>
      <c r="AJ129" s="2">
        <v>0.01</v>
      </c>
    </row>
    <row r="130" spans="1:36" ht="15.75" customHeight="1" x14ac:dyDescent="0.25">
      <c r="A130" s="2">
        <v>314</v>
      </c>
      <c r="B130" s="2">
        <v>-8.8999999999999996E-2</v>
      </c>
      <c r="C130" s="2">
        <f t="shared" si="0"/>
        <v>-6.8000000000000005E-2</v>
      </c>
      <c r="D130" s="2">
        <v>-5.5E-2</v>
      </c>
      <c r="E130" s="2">
        <f t="shared" si="1"/>
        <v>-5.1000000000000004E-2</v>
      </c>
      <c r="F130" s="2">
        <v>-4.7E-2</v>
      </c>
      <c r="G130" s="2">
        <v>-3.4000000000000002E-2</v>
      </c>
      <c r="H130" s="2">
        <v>-2.1999999999999999E-2</v>
      </c>
      <c r="I130" s="2">
        <v>-0.01</v>
      </c>
      <c r="J130" s="2">
        <v>4.0000000000000001E-3</v>
      </c>
      <c r="M130" s="83"/>
      <c r="O130" s="2">
        <v>-0.09</v>
      </c>
      <c r="P130" s="2">
        <f t="shared" si="2"/>
        <v>-6.6500000000000004E-2</v>
      </c>
      <c r="Q130" s="2">
        <v>-5.0999999999999997E-2</v>
      </c>
      <c r="R130" s="2">
        <f t="shared" si="3"/>
        <v>-4.7E-2</v>
      </c>
      <c r="S130" s="2">
        <v>-4.2999999999999997E-2</v>
      </c>
      <c r="T130" s="2">
        <v>-3.5999999999999997E-2</v>
      </c>
      <c r="U130" s="2">
        <v>-2.4E-2</v>
      </c>
      <c r="V130" s="2">
        <v>-1.0999999999999999E-2</v>
      </c>
      <c r="W130" s="2">
        <v>-6.0000000000000001E-3</v>
      </c>
      <c r="Z130" s="83"/>
      <c r="AB130" s="2">
        <v>-8.7999999999999995E-2</v>
      </c>
      <c r="AC130" s="2">
        <f t="shared" si="4"/>
        <v>-6.0999999999999999E-2</v>
      </c>
      <c r="AD130" s="2">
        <v>-0.05</v>
      </c>
      <c r="AE130" s="2">
        <f t="shared" si="5"/>
        <v>-4.2000000000000003E-2</v>
      </c>
      <c r="AF130" s="2">
        <v>-3.4000000000000002E-2</v>
      </c>
      <c r="AG130" s="2">
        <v>-2.4E-2</v>
      </c>
      <c r="AH130" s="2">
        <v>-1.0999999999999999E-2</v>
      </c>
      <c r="AI130" s="2">
        <v>-3.0000000000000001E-3</v>
      </c>
      <c r="AJ130" s="2">
        <v>1.0999999999999999E-2</v>
      </c>
    </row>
    <row r="131" spans="1:36" ht="15.75" customHeight="1" x14ac:dyDescent="0.25">
      <c r="A131" s="2">
        <v>315</v>
      </c>
      <c r="B131" s="2">
        <v>-8.7999999999999995E-2</v>
      </c>
      <c r="C131" s="2">
        <f t="shared" si="0"/>
        <v>-6.7500000000000004E-2</v>
      </c>
      <c r="D131" s="2">
        <v>-5.3999999999999999E-2</v>
      </c>
      <c r="E131" s="2">
        <f t="shared" si="1"/>
        <v>-5.0500000000000003E-2</v>
      </c>
      <c r="F131" s="2">
        <v>-4.7E-2</v>
      </c>
      <c r="G131" s="2">
        <v>-3.4000000000000002E-2</v>
      </c>
      <c r="H131" s="2">
        <v>-2.1999999999999999E-2</v>
      </c>
      <c r="I131" s="2">
        <v>-8.9999999999999993E-3</v>
      </c>
      <c r="J131" s="2">
        <v>4.0000000000000001E-3</v>
      </c>
      <c r="M131" s="83"/>
      <c r="O131" s="2">
        <v>-0.09</v>
      </c>
      <c r="P131" s="2">
        <f t="shared" si="2"/>
        <v>-6.6500000000000004E-2</v>
      </c>
      <c r="Q131" s="2">
        <v>-5.0999999999999997E-2</v>
      </c>
      <c r="R131" s="2">
        <f t="shared" si="3"/>
        <v>-4.7E-2</v>
      </c>
      <c r="S131" s="2">
        <v>-4.2999999999999997E-2</v>
      </c>
      <c r="T131" s="2">
        <v>-3.5999999999999997E-2</v>
      </c>
      <c r="U131" s="2">
        <v>-2.4E-2</v>
      </c>
      <c r="V131" s="2">
        <v>-1.0999999999999999E-2</v>
      </c>
      <c r="W131" s="2">
        <v>-5.0000000000000001E-3</v>
      </c>
      <c r="Z131" s="83"/>
      <c r="AB131" s="2">
        <v>-8.6999999999999994E-2</v>
      </c>
      <c r="AC131" s="2">
        <f t="shared" si="4"/>
        <v>-6.0499999999999998E-2</v>
      </c>
      <c r="AD131" s="2">
        <v>-0.05</v>
      </c>
      <c r="AE131" s="2">
        <f t="shared" si="5"/>
        <v>-4.2000000000000003E-2</v>
      </c>
      <c r="AF131" s="2">
        <v>-3.4000000000000002E-2</v>
      </c>
      <c r="AG131" s="2">
        <v>-2.4E-2</v>
      </c>
      <c r="AH131" s="2">
        <v>-1.0999999999999999E-2</v>
      </c>
      <c r="AI131" s="2">
        <v>-3.0000000000000001E-3</v>
      </c>
      <c r="AJ131" s="2">
        <v>0.01</v>
      </c>
    </row>
    <row r="132" spans="1:36" ht="15.75" customHeight="1" x14ac:dyDescent="0.25">
      <c r="A132" s="2">
        <v>316</v>
      </c>
      <c r="B132" s="2">
        <v>-8.6999999999999994E-2</v>
      </c>
      <c r="C132" s="2">
        <f t="shared" si="0"/>
        <v>-6.6500000000000004E-2</v>
      </c>
      <c r="D132" s="2">
        <v>-5.2999999999999999E-2</v>
      </c>
      <c r="E132" s="2">
        <f t="shared" si="1"/>
        <v>-4.9500000000000002E-2</v>
      </c>
      <c r="F132" s="2">
        <v>-4.5999999999999999E-2</v>
      </c>
      <c r="G132" s="2">
        <v>-3.3000000000000002E-2</v>
      </c>
      <c r="H132" s="2">
        <v>-2.1999999999999999E-2</v>
      </c>
      <c r="I132" s="2">
        <v>-8.9999999999999993E-3</v>
      </c>
      <c r="J132" s="2">
        <v>5.0000000000000001E-3</v>
      </c>
      <c r="M132" s="83"/>
      <c r="O132" s="2">
        <v>-8.7999999999999995E-2</v>
      </c>
      <c r="P132" s="2">
        <f t="shared" si="2"/>
        <v>-6.5000000000000002E-2</v>
      </c>
      <c r="Q132" s="2">
        <v>-0.05</v>
      </c>
      <c r="R132" s="2">
        <f t="shared" si="3"/>
        <v>-4.5999999999999999E-2</v>
      </c>
      <c r="S132" s="2">
        <v>-4.2000000000000003E-2</v>
      </c>
      <c r="T132" s="2">
        <v>-3.5000000000000003E-2</v>
      </c>
      <c r="U132" s="2">
        <v>-2.3E-2</v>
      </c>
      <c r="V132" s="2">
        <v>-0.01</v>
      </c>
      <c r="W132" s="2">
        <v>-5.0000000000000001E-3</v>
      </c>
      <c r="Z132" s="83"/>
      <c r="AB132" s="2">
        <v>-8.5000000000000006E-2</v>
      </c>
      <c r="AC132" s="2">
        <f t="shared" si="4"/>
        <v>-5.9500000000000004E-2</v>
      </c>
      <c r="AD132" s="2">
        <v>-4.9000000000000002E-2</v>
      </c>
      <c r="AE132" s="2">
        <f t="shared" si="5"/>
        <v>-4.1500000000000002E-2</v>
      </c>
      <c r="AF132" s="2">
        <v>-3.4000000000000002E-2</v>
      </c>
      <c r="AG132" s="2">
        <v>-2.3E-2</v>
      </c>
      <c r="AH132" s="2">
        <v>-0.01</v>
      </c>
      <c r="AI132" s="2">
        <v>-3.0000000000000001E-3</v>
      </c>
      <c r="AJ132" s="2">
        <v>1.0999999999999999E-2</v>
      </c>
    </row>
    <row r="133" spans="1:36" ht="15.75" customHeight="1" x14ac:dyDescent="0.25">
      <c r="A133" s="2">
        <v>317</v>
      </c>
      <c r="B133" s="2">
        <v>-8.5999999999999993E-2</v>
      </c>
      <c r="C133" s="2">
        <f t="shared" si="0"/>
        <v>-6.5500000000000003E-2</v>
      </c>
      <c r="D133" s="2">
        <v>-5.1999999999999998E-2</v>
      </c>
      <c r="E133" s="2">
        <f t="shared" si="1"/>
        <v>-4.8500000000000001E-2</v>
      </c>
      <c r="F133" s="2">
        <v>-4.4999999999999998E-2</v>
      </c>
      <c r="G133" s="2">
        <v>-3.3000000000000002E-2</v>
      </c>
      <c r="H133" s="2">
        <v>-2.1000000000000001E-2</v>
      </c>
      <c r="I133" s="2">
        <v>-8.0000000000000002E-3</v>
      </c>
      <c r="J133" s="2">
        <v>5.0000000000000001E-3</v>
      </c>
      <c r="M133" s="83"/>
      <c r="O133" s="2">
        <v>-8.6999999999999994E-2</v>
      </c>
      <c r="P133" s="2">
        <f t="shared" si="2"/>
        <v>-6.4500000000000002E-2</v>
      </c>
      <c r="Q133" s="2">
        <v>-4.9000000000000002E-2</v>
      </c>
      <c r="R133" s="2">
        <f t="shared" si="3"/>
        <v>-4.5499999999999999E-2</v>
      </c>
      <c r="S133" s="2">
        <v>-4.2000000000000003E-2</v>
      </c>
      <c r="T133" s="2">
        <v>-3.5000000000000003E-2</v>
      </c>
      <c r="U133" s="2">
        <v>-2.3E-2</v>
      </c>
      <c r="V133" s="2">
        <v>-0.01</v>
      </c>
      <c r="W133" s="2">
        <v>-5.0000000000000001E-3</v>
      </c>
      <c r="Z133" s="83"/>
      <c r="AB133" s="2">
        <v>-8.5000000000000006E-2</v>
      </c>
      <c r="AC133" s="2">
        <f t="shared" si="4"/>
        <v>-5.9000000000000004E-2</v>
      </c>
      <c r="AD133" s="2">
        <v>-4.8000000000000001E-2</v>
      </c>
      <c r="AE133" s="2">
        <f t="shared" si="5"/>
        <v>-4.0500000000000001E-2</v>
      </c>
      <c r="AF133" s="2">
        <v>-3.3000000000000002E-2</v>
      </c>
      <c r="AG133" s="2">
        <v>-2.3E-2</v>
      </c>
      <c r="AH133" s="2">
        <v>-0.01</v>
      </c>
      <c r="AI133" s="2">
        <v>-2E-3</v>
      </c>
      <c r="AJ133" s="2">
        <v>1.2E-2</v>
      </c>
    </row>
    <row r="134" spans="1:36" ht="15.75" customHeight="1" x14ac:dyDescent="0.25">
      <c r="A134" s="2">
        <v>318</v>
      </c>
      <c r="B134" s="2">
        <v>-8.5999999999999993E-2</v>
      </c>
      <c r="C134" s="2">
        <f t="shared" si="0"/>
        <v>-6.5500000000000003E-2</v>
      </c>
      <c r="D134" s="2">
        <v>-5.2999999999999999E-2</v>
      </c>
      <c r="E134" s="2">
        <f t="shared" si="1"/>
        <v>-4.9000000000000002E-2</v>
      </c>
      <c r="F134" s="2">
        <v>-4.4999999999999998E-2</v>
      </c>
      <c r="G134" s="2">
        <v>-3.3000000000000002E-2</v>
      </c>
      <c r="H134" s="2">
        <v>-2.1999999999999999E-2</v>
      </c>
      <c r="I134" s="2">
        <v>-8.9999999999999993E-3</v>
      </c>
      <c r="J134" s="2">
        <v>4.0000000000000001E-3</v>
      </c>
      <c r="M134" s="83"/>
      <c r="O134" s="2">
        <v>-8.6999999999999994E-2</v>
      </c>
      <c r="P134" s="2">
        <f t="shared" si="2"/>
        <v>-6.4500000000000002E-2</v>
      </c>
      <c r="Q134" s="2">
        <v>-4.9000000000000002E-2</v>
      </c>
      <c r="R134" s="2">
        <f t="shared" si="3"/>
        <v>-4.5499999999999999E-2</v>
      </c>
      <c r="S134" s="2">
        <v>-4.2000000000000003E-2</v>
      </c>
      <c r="T134" s="2">
        <v>-3.5000000000000003E-2</v>
      </c>
      <c r="U134" s="2">
        <v>-2.3E-2</v>
      </c>
      <c r="V134" s="2">
        <v>-0.01</v>
      </c>
      <c r="W134" s="2">
        <v>-5.0000000000000001E-3</v>
      </c>
      <c r="Z134" s="83"/>
      <c r="AB134" s="2">
        <v>-8.4000000000000005E-2</v>
      </c>
      <c r="AC134" s="2">
        <f t="shared" si="4"/>
        <v>-5.8500000000000003E-2</v>
      </c>
      <c r="AD134" s="2">
        <v>-4.8000000000000001E-2</v>
      </c>
      <c r="AE134" s="2">
        <f t="shared" si="5"/>
        <v>-4.0500000000000001E-2</v>
      </c>
      <c r="AF134" s="2">
        <v>-3.3000000000000002E-2</v>
      </c>
      <c r="AG134" s="2">
        <v>-2.3E-2</v>
      </c>
      <c r="AH134" s="2">
        <v>-0.01</v>
      </c>
      <c r="AI134" s="2">
        <v>-3.0000000000000001E-3</v>
      </c>
      <c r="AJ134" s="2">
        <v>1.0999999999999999E-2</v>
      </c>
    </row>
    <row r="135" spans="1:36" ht="15.75" customHeight="1" x14ac:dyDescent="0.25">
      <c r="A135" s="2">
        <v>319</v>
      </c>
      <c r="B135" s="2">
        <v>-8.5000000000000006E-2</v>
      </c>
      <c r="C135" s="2">
        <f t="shared" si="0"/>
        <v>-6.5000000000000002E-2</v>
      </c>
      <c r="D135" s="2">
        <v>-5.1999999999999998E-2</v>
      </c>
      <c r="E135" s="2">
        <f t="shared" si="1"/>
        <v>-4.8500000000000001E-2</v>
      </c>
      <c r="F135" s="2">
        <v>-4.4999999999999998E-2</v>
      </c>
      <c r="G135" s="2">
        <v>-3.3000000000000002E-2</v>
      </c>
      <c r="H135" s="2">
        <v>-2.1000000000000001E-2</v>
      </c>
      <c r="I135" s="2">
        <v>-8.0000000000000002E-3</v>
      </c>
      <c r="J135" s="2">
        <v>5.0000000000000001E-3</v>
      </c>
      <c r="M135" s="83"/>
      <c r="O135" s="2">
        <v>-8.6999999999999994E-2</v>
      </c>
      <c r="P135" s="2">
        <f t="shared" si="2"/>
        <v>-6.4500000000000002E-2</v>
      </c>
      <c r="Q135" s="2">
        <v>-4.9000000000000002E-2</v>
      </c>
      <c r="R135" s="2">
        <f t="shared" si="3"/>
        <v>-4.5499999999999999E-2</v>
      </c>
      <c r="S135" s="2">
        <v>-4.2000000000000003E-2</v>
      </c>
      <c r="T135" s="2">
        <v>-3.4000000000000002E-2</v>
      </c>
      <c r="U135" s="2">
        <v>-2.3E-2</v>
      </c>
      <c r="V135" s="2">
        <v>-0.01</v>
      </c>
      <c r="W135" s="2">
        <v>-5.0000000000000001E-3</v>
      </c>
      <c r="Z135" s="83"/>
      <c r="AB135" s="2">
        <v>-8.4000000000000005E-2</v>
      </c>
      <c r="AC135" s="2">
        <f t="shared" si="4"/>
        <v>-5.8000000000000003E-2</v>
      </c>
      <c r="AD135" s="2">
        <v>-4.8000000000000001E-2</v>
      </c>
      <c r="AE135" s="2">
        <f t="shared" si="5"/>
        <v>-0.04</v>
      </c>
      <c r="AF135" s="2">
        <v>-3.2000000000000001E-2</v>
      </c>
      <c r="AG135" s="2">
        <v>-2.3E-2</v>
      </c>
      <c r="AH135" s="2">
        <v>-8.9999999999999993E-3</v>
      </c>
      <c r="AI135" s="2">
        <v>-2E-3</v>
      </c>
      <c r="AJ135" s="2">
        <v>1.2E-2</v>
      </c>
    </row>
    <row r="136" spans="1:36" ht="15.75" customHeight="1" x14ac:dyDescent="0.25">
      <c r="A136" s="2">
        <v>320</v>
      </c>
      <c r="B136" s="2">
        <v>-8.4000000000000005E-2</v>
      </c>
      <c r="C136" s="2">
        <f t="shared" si="0"/>
        <v>-6.4000000000000001E-2</v>
      </c>
      <c r="D136" s="2">
        <v>-5.1999999999999998E-2</v>
      </c>
      <c r="E136" s="2">
        <f t="shared" si="1"/>
        <v>-4.8000000000000001E-2</v>
      </c>
      <c r="F136" s="2">
        <v>-4.3999999999999997E-2</v>
      </c>
      <c r="G136" s="2">
        <v>-3.2000000000000001E-2</v>
      </c>
      <c r="H136" s="2">
        <v>-2.1000000000000001E-2</v>
      </c>
      <c r="I136" s="2">
        <v>-8.0000000000000002E-3</v>
      </c>
      <c r="J136" s="2">
        <v>5.0000000000000001E-3</v>
      </c>
      <c r="M136" s="83"/>
      <c r="O136" s="2">
        <v>-8.5999999999999993E-2</v>
      </c>
      <c r="P136" s="2">
        <f t="shared" si="2"/>
        <v>-6.3500000000000001E-2</v>
      </c>
      <c r="Q136" s="2">
        <v>-4.8000000000000001E-2</v>
      </c>
      <c r="R136" s="2">
        <f t="shared" si="3"/>
        <v>-4.4499999999999998E-2</v>
      </c>
      <c r="S136" s="2">
        <v>-4.1000000000000002E-2</v>
      </c>
      <c r="T136" s="2">
        <v>-3.4000000000000002E-2</v>
      </c>
      <c r="U136" s="2">
        <v>-2.3E-2</v>
      </c>
      <c r="V136" s="2">
        <v>-8.9999999999999993E-3</v>
      </c>
      <c r="W136" s="2">
        <v>-4.0000000000000001E-3</v>
      </c>
      <c r="Z136" s="83"/>
      <c r="AB136" s="2">
        <v>-8.3000000000000004E-2</v>
      </c>
      <c r="AC136" s="2">
        <f t="shared" si="4"/>
        <v>-5.7500000000000002E-2</v>
      </c>
      <c r="AD136" s="2">
        <v>-4.7E-2</v>
      </c>
      <c r="AE136" s="2">
        <f t="shared" si="5"/>
        <v>-3.95E-2</v>
      </c>
      <c r="AF136" s="2">
        <v>-3.2000000000000001E-2</v>
      </c>
      <c r="AG136" s="2">
        <v>-2.1999999999999999E-2</v>
      </c>
      <c r="AH136" s="2">
        <v>-8.9999999999999993E-3</v>
      </c>
      <c r="AI136" s="2">
        <v>-2E-3</v>
      </c>
      <c r="AJ136" s="2">
        <v>1.2E-2</v>
      </c>
    </row>
    <row r="137" spans="1:36" ht="15.75" customHeight="1" x14ac:dyDescent="0.25">
      <c r="A137" s="2">
        <v>321</v>
      </c>
      <c r="B137" s="2">
        <v>-8.3000000000000004E-2</v>
      </c>
      <c r="C137" s="2">
        <f t="shared" si="0"/>
        <v>-6.3500000000000001E-2</v>
      </c>
      <c r="D137" s="2">
        <v>-5.1999999999999998E-2</v>
      </c>
      <c r="E137" s="2">
        <f t="shared" si="1"/>
        <v>-4.8000000000000001E-2</v>
      </c>
      <c r="F137" s="2">
        <v>-4.3999999999999997E-2</v>
      </c>
      <c r="G137" s="2">
        <v>-3.2000000000000001E-2</v>
      </c>
      <c r="H137" s="2">
        <v>-2.1000000000000001E-2</v>
      </c>
      <c r="I137" s="2">
        <v>-8.0000000000000002E-3</v>
      </c>
      <c r="J137" s="2">
        <v>4.0000000000000001E-3</v>
      </c>
      <c r="M137" s="83"/>
      <c r="O137" s="2">
        <v>-8.5000000000000006E-2</v>
      </c>
      <c r="P137" s="2">
        <f t="shared" si="2"/>
        <v>-6.3E-2</v>
      </c>
      <c r="Q137" s="2">
        <v>-4.8000000000000001E-2</v>
      </c>
      <c r="R137" s="2">
        <f t="shared" si="3"/>
        <v>-4.4499999999999998E-2</v>
      </c>
      <c r="S137" s="2">
        <v>-4.1000000000000002E-2</v>
      </c>
      <c r="T137" s="2">
        <v>-3.4000000000000002E-2</v>
      </c>
      <c r="U137" s="2">
        <v>-2.3E-2</v>
      </c>
      <c r="V137" s="2">
        <v>-0.01</v>
      </c>
      <c r="W137" s="2">
        <v>-4.0000000000000001E-3</v>
      </c>
      <c r="Z137" s="83"/>
      <c r="AB137" s="2">
        <v>-8.2000000000000003E-2</v>
      </c>
      <c r="AC137" s="2">
        <f t="shared" si="4"/>
        <v>-5.7000000000000002E-2</v>
      </c>
      <c r="AD137" s="2">
        <v>-4.7E-2</v>
      </c>
      <c r="AE137" s="2">
        <f t="shared" si="5"/>
        <v>-3.95E-2</v>
      </c>
      <c r="AF137" s="2">
        <v>-3.2000000000000001E-2</v>
      </c>
      <c r="AG137" s="2">
        <v>-2.3E-2</v>
      </c>
      <c r="AH137" s="2">
        <v>-8.9999999999999993E-3</v>
      </c>
      <c r="AI137" s="2">
        <v>-2E-3</v>
      </c>
      <c r="AJ137" s="2">
        <v>1.2E-2</v>
      </c>
    </row>
    <row r="138" spans="1:36" ht="15.75" customHeight="1" x14ac:dyDescent="0.25">
      <c r="A138" s="2">
        <v>322</v>
      </c>
      <c r="B138" s="2">
        <v>-8.2000000000000003E-2</v>
      </c>
      <c r="C138" s="2">
        <f t="shared" si="0"/>
        <v>-6.25E-2</v>
      </c>
      <c r="D138" s="2">
        <v>-5.0999999999999997E-2</v>
      </c>
      <c r="E138" s="2">
        <f t="shared" si="1"/>
        <v>-4.7E-2</v>
      </c>
      <c r="F138" s="2">
        <v>-4.2999999999999997E-2</v>
      </c>
      <c r="G138" s="2">
        <v>-3.1E-2</v>
      </c>
      <c r="H138" s="2">
        <v>-2.1000000000000001E-2</v>
      </c>
      <c r="I138" s="2">
        <v>-8.0000000000000002E-3</v>
      </c>
      <c r="J138" s="2">
        <v>5.0000000000000001E-3</v>
      </c>
      <c r="M138" s="83"/>
      <c r="O138" s="2">
        <v>-8.4000000000000005E-2</v>
      </c>
      <c r="P138" s="2">
        <f t="shared" si="2"/>
        <v>-6.25E-2</v>
      </c>
      <c r="Q138" s="2">
        <v>-4.7E-2</v>
      </c>
      <c r="R138" s="2">
        <f t="shared" si="3"/>
        <v>-4.3999999999999997E-2</v>
      </c>
      <c r="S138" s="2">
        <v>-4.1000000000000002E-2</v>
      </c>
      <c r="T138" s="2">
        <v>-3.4000000000000002E-2</v>
      </c>
      <c r="U138" s="2">
        <v>-2.3E-2</v>
      </c>
      <c r="V138" s="2">
        <v>-8.9999999999999993E-3</v>
      </c>
      <c r="W138" s="2">
        <v>-4.0000000000000001E-3</v>
      </c>
      <c r="Z138" s="83"/>
      <c r="AB138" s="2">
        <v>-0.08</v>
      </c>
      <c r="AC138" s="2">
        <f t="shared" si="4"/>
        <v>-5.6000000000000001E-2</v>
      </c>
      <c r="AD138" s="2">
        <v>-4.7E-2</v>
      </c>
      <c r="AE138" s="2">
        <f t="shared" si="5"/>
        <v>-3.95E-2</v>
      </c>
      <c r="AF138" s="2">
        <v>-3.2000000000000001E-2</v>
      </c>
      <c r="AG138" s="2">
        <v>-2.3E-2</v>
      </c>
      <c r="AH138" s="2">
        <v>-8.9999999999999993E-3</v>
      </c>
      <c r="AI138" s="2">
        <v>-2E-3</v>
      </c>
      <c r="AJ138" s="2">
        <v>1.2E-2</v>
      </c>
    </row>
    <row r="139" spans="1:36" ht="15.75" customHeight="1" x14ac:dyDescent="0.25">
      <c r="A139" s="2">
        <v>323</v>
      </c>
      <c r="B139" s="2">
        <v>-7.9000000000000001E-2</v>
      </c>
      <c r="C139" s="2">
        <f t="shared" si="0"/>
        <v>-0.06</v>
      </c>
      <c r="D139" s="2">
        <v>-4.9000000000000002E-2</v>
      </c>
      <c r="E139" s="2">
        <f t="shared" si="1"/>
        <v>-4.4999999999999998E-2</v>
      </c>
      <c r="F139" s="2">
        <v>-4.1000000000000002E-2</v>
      </c>
      <c r="G139" s="2">
        <v>-2.9000000000000001E-2</v>
      </c>
      <c r="H139" s="2">
        <v>-1.9E-2</v>
      </c>
      <c r="I139" s="2">
        <v>-6.0000000000000001E-3</v>
      </c>
      <c r="J139" s="2">
        <v>6.0000000000000001E-3</v>
      </c>
      <c r="M139" s="83"/>
      <c r="O139" s="2">
        <v>-8.1000000000000003E-2</v>
      </c>
      <c r="P139" s="2">
        <f t="shared" si="2"/>
        <v>-0.06</v>
      </c>
      <c r="Q139" s="2">
        <v>-4.5999999999999999E-2</v>
      </c>
      <c r="R139" s="2">
        <f t="shared" si="3"/>
        <v>-4.2499999999999996E-2</v>
      </c>
      <c r="S139" s="2">
        <v>-3.9E-2</v>
      </c>
      <c r="T139" s="2">
        <v>-3.2000000000000001E-2</v>
      </c>
      <c r="U139" s="2">
        <v>-2.1999999999999999E-2</v>
      </c>
      <c r="V139" s="2">
        <v>-8.0000000000000002E-3</v>
      </c>
      <c r="W139" s="2">
        <v>-3.0000000000000001E-3</v>
      </c>
      <c r="Z139" s="83"/>
      <c r="AB139" s="2">
        <v>-7.8E-2</v>
      </c>
      <c r="AC139" s="2">
        <f t="shared" si="4"/>
        <v>-5.3999999999999999E-2</v>
      </c>
      <c r="AD139" s="2">
        <v>-4.4999999999999998E-2</v>
      </c>
      <c r="AE139" s="2">
        <f t="shared" si="5"/>
        <v>-3.7499999999999999E-2</v>
      </c>
      <c r="AF139" s="2">
        <v>-0.03</v>
      </c>
      <c r="AG139" s="2">
        <v>-2.1000000000000001E-2</v>
      </c>
      <c r="AH139" s="2">
        <v>-8.0000000000000002E-3</v>
      </c>
      <c r="AI139" s="2">
        <v>-1E-3</v>
      </c>
      <c r="AJ139" s="2">
        <v>1.2999999999999999E-2</v>
      </c>
    </row>
    <row r="140" spans="1:36" ht="15.75" customHeight="1" x14ac:dyDescent="0.25">
      <c r="A140" s="2">
        <v>324</v>
      </c>
      <c r="B140" s="2">
        <v>-7.8E-2</v>
      </c>
      <c r="C140" s="2">
        <f t="shared" si="0"/>
        <v>-5.8999999999999997E-2</v>
      </c>
      <c r="D140" s="2">
        <v>-4.8000000000000001E-2</v>
      </c>
      <c r="E140" s="2">
        <f t="shared" si="1"/>
        <v>-4.3999999999999997E-2</v>
      </c>
      <c r="F140" s="2">
        <v>-0.04</v>
      </c>
      <c r="G140" s="2">
        <v>-2.9000000000000001E-2</v>
      </c>
      <c r="H140" s="2">
        <v>-1.9E-2</v>
      </c>
      <c r="I140" s="2">
        <v>-6.0000000000000001E-3</v>
      </c>
      <c r="J140" s="2">
        <v>7.0000000000000001E-3</v>
      </c>
      <c r="M140" s="83"/>
      <c r="O140" s="2">
        <v>-0.08</v>
      </c>
      <c r="P140" s="2">
        <f t="shared" si="2"/>
        <v>-5.8999999999999997E-2</v>
      </c>
      <c r="Q140" s="2">
        <v>-4.4999999999999998E-2</v>
      </c>
      <c r="R140" s="2">
        <f t="shared" si="3"/>
        <v>-4.1499999999999995E-2</v>
      </c>
      <c r="S140" s="2">
        <v>-3.7999999999999999E-2</v>
      </c>
      <c r="T140" s="2">
        <v>-3.2000000000000001E-2</v>
      </c>
      <c r="U140" s="2">
        <v>-2.1000000000000001E-2</v>
      </c>
      <c r="V140" s="2">
        <v>-8.0000000000000002E-3</v>
      </c>
      <c r="W140" s="2">
        <v>-3.0000000000000001E-3</v>
      </c>
      <c r="Z140" s="83"/>
      <c r="AB140" s="2">
        <v>-7.5999999999999998E-2</v>
      </c>
      <c r="AC140" s="2">
        <f t="shared" si="4"/>
        <v>-5.2999999999999999E-2</v>
      </c>
      <c r="AD140" s="2">
        <v>-4.4999999999999998E-2</v>
      </c>
      <c r="AE140" s="2">
        <f t="shared" si="5"/>
        <v>-3.7499999999999999E-2</v>
      </c>
      <c r="AF140" s="2">
        <v>-0.03</v>
      </c>
      <c r="AG140" s="2">
        <v>-2.1000000000000001E-2</v>
      </c>
      <c r="AH140" s="2">
        <v>-8.0000000000000002E-3</v>
      </c>
      <c r="AI140" s="2">
        <v>-1E-3</v>
      </c>
      <c r="AJ140" s="2">
        <v>1.2999999999999999E-2</v>
      </c>
    </row>
    <row r="141" spans="1:36" ht="15.75" customHeight="1" x14ac:dyDescent="0.25">
      <c r="A141" s="2">
        <v>325</v>
      </c>
      <c r="B141" s="2">
        <v>-7.6999999999999999E-2</v>
      </c>
      <c r="C141" s="2">
        <f t="shared" si="0"/>
        <v>-5.8499999999999996E-2</v>
      </c>
      <c r="D141" s="2">
        <v>-4.8000000000000001E-2</v>
      </c>
      <c r="E141" s="2">
        <f t="shared" si="1"/>
        <v>-4.3999999999999997E-2</v>
      </c>
      <c r="F141" s="2">
        <v>-0.04</v>
      </c>
      <c r="G141" s="2">
        <v>-2.9000000000000001E-2</v>
      </c>
      <c r="H141" s="2">
        <v>-1.9E-2</v>
      </c>
      <c r="I141" s="2">
        <v>-6.0000000000000001E-3</v>
      </c>
      <c r="J141" s="2">
        <v>7.0000000000000001E-3</v>
      </c>
      <c r="M141" s="83"/>
      <c r="O141" s="2">
        <v>-7.9000000000000001E-2</v>
      </c>
      <c r="P141" s="2">
        <f t="shared" si="2"/>
        <v>-5.8499999999999996E-2</v>
      </c>
      <c r="Q141" s="2">
        <v>-4.4999999999999998E-2</v>
      </c>
      <c r="R141" s="2">
        <f t="shared" si="3"/>
        <v>-4.1499999999999995E-2</v>
      </c>
      <c r="S141" s="2">
        <v>-3.7999999999999999E-2</v>
      </c>
      <c r="T141" s="2">
        <v>-3.2000000000000001E-2</v>
      </c>
      <c r="U141" s="2">
        <v>-2.1999999999999999E-2</v>
      </c>
      <c r="V141" s="2">
        <v>-8.0000000000000002E-3</v>
      </c>
      <c r="W141" s="2">
        <v>-3.0000000000000001E-3</v>
      </c>
      <c r="Z141" s="83"/>
      <c r="AB141" s="2">
        <v>-7.5999999999999998E-2</v>
      </c>
      <c r="AC141" s="2">
        <f t="shared" si="4"/>
        <v>-5.2999999999999999E-2</v>
      </c>
      <c r="AD141" s="2">
        <v>-4.4999999999999998E-2</v>
      </c>
      <c r="AE141" s="2">
        <f t="shared" si="5"/>
        <v>-3.7499999999999999E-2</v>
      </c>
      <c r="AF141" s="2">
        <v>-0.03</v>
      </c>
      <c r="AG141" s="2">
        <v>-2.1000000000000001E-2</v>
      </c>
      <c r="AH141" s="2">
        <v>-8.0000000000000002E-3</v>
      </c>
      <c r="AI141" s="2">
        <v>-1E-3</v>
      </c>
      <c r="AJ141" s="2">
        <v>1.2999999999999999E-2</v>
      </c>
    </row>
    <row r="142" spans="1:36" ht="15.75" customHeight="1" x14ac:dyDescent="0.25">
      <c r="A142" s="2">
        <v>326</v>
      </c>
      <c r="B142" s="2">
        <v>-7.6999999999999999E-2</v>
      </c>
      <c r="C142" s="2">
        <f t="shared" si="0"/>
        <v>-5.8999999999999997E-2</v>
      </c>
      <c r="D142" s="2">
        <v>-4.8000000000000001E-2</v>
      </c>
      <c r="E142" s="2">
        <f t="shared" si="1"/>
        <v>-4.4499999999999998E-2</v>
      </c>
      <c r="F142" s="2">
        <v>-4.1000000000000002E-2</v>
      </c>
      <c r="G142" s="2">
        <v>-2.9000000000000001E-2</v>
      </c>
      <c r="H142" s="2">
        <v>-0.02</v>
      </c>
      <c r="I142" s="2">
        <v>-7.0000000000000001E-3</v>
      </c>
      <c r="J142" s="2">
        <v>6.0000000000000001E-3</v>
      </c>
      <c r="M142" s="83"/>
      <c r="O142" s="2">
        <v>-7.9000000000000001E-2</v>
      </c>
      <c r="P142" s="2">
        <f t="shared" si="2"/>
        <v>-5.8999999999999997E-2</v>
      </c>
      <c r="Q142" s="2">
        <v>-4.4999999999999998E-2</v>
      </c>
      <c r="R142" s="2">
        <f t="shared" si="3"/>
        <v>-4.1999999999999996E-2</v>
      </c>
      <c r="S142" s="2">
        <v>-3.9E-2</v>
      </c>
      <c r="T142" s="2">
        <v>-3.2000000000000001E-2</v>
      </c>
      <c r="U142" s="2">
        <v>-2.1999999999999999E-2</v>
      </c>
      <c r="V142" s="2">
        <v>-8.0000000000000002E-3</v>
      </c>
      <c r="W142" s="2">
        <v>-3.0000000000000001E-3</v>
      </c>
      <c r="Z142" s="83"/>
      <c r="AB142" s="2">
        <v>-7.5999999999999998E-2</v>
      </c>
      <c r="AC142" s="2">
        <f t="shared" si="4"/>
        <v>-5.2999999999999999E-2</v>
      </c>
      <c r="AD142" s="2">
        <v>-4.4999999999999998E-2</v>
      </c>
      <c r="AE142" s="2">
        <f t="shared" si="5"/>
        <v>-3.7499999999999999E-2</v>
      </c>
      <c r="AF142" s="2">
        <v>-0.03</v>
      </c>
      <c r="AG142" s="2">
        <v>-2.1000000000000001E-2</v>
      </c>
      <c r="AH142" s="2">
        <v>-8.0000000000000002E-3</v>
      </c>
      <c r="AI142" s="2">
        <v>-2E-3</v>
      </c>
      <c r="AJ142" s="2">
        <v>1.2999999999999999E-2</v>
      </c>
    </row>
    <row r="143" spans="1:36" ht="15.75" customHeight="1" x14ac:dyDescent="0.25">
      <c r="A143" s="2">
        <v>327</v>
      </c>
      <c r="B143" s="2">
        <v>-7.6999999999999999E-2</v>
      </c>
      <c r="C143" s="2">
        <f t="shared" si="0"/>
        <v>-5.8999999999999997E-2</v>
      </c>
      <c r="D143" s="2">
        <v>-4.8000000000000001E-2</v>
      </c>
      <c r="E143" s="2">
        <f t="shared" si="1"/>
        <v>-4.4499999999999998E-2</v>
      </c>
      <c r="F143" s="2">
        <v>-4.1000000000000002E-2</v>
      </c>
      <c r="G143" s="2">
        <v>-2.9000000000000001E-2</v>
      </c>
      <c r="H143" s="2">
        <v>-0.02</v>
      </c>
      <c r="I143" s="2">
        <v>-7.0000000000000001E-3</v>
      </c>
      <c r="J143" s="2">
        <v>5.0000000000000001E-3</v>
      </c>
      <c r="M143" s="83"/>
      <c r="O143" s="2">
        <v>-0.08</v>
      </c>
      <c r="P143" s="2">
        <f t="shared" si="2"/>
        <v>-5.9499999999999997E-2</v>
      </c>
      <c r="Q143" s="2">
        <v>-4.4999999999999998E-2</v>
      </c>
      <c r="R143" s="2">
        <f t="shared" si="3"/>
        <v>-4.1999999999999996E-2</v>
      </c>
      <c r="S143" s="2">
        <v>-3.9E-2</v>
      </c>
      <c r="T143" s="2">
        <v>-3.2000000000000001E-2</v>
      </c>
      <c r="U143" s="2">
        <v>-2.1999999999999999E-2</v>
      </c>
      <c r="V143" s="2">
        <v>-8.0000000000000002E-3</v>
      </c>
      <c r="W143" s="2">
        <v>-3.0000000000000001E-3</v>
      </c>
      <c r="Z143" s="83"/>
      <c r="AB143" s="2">
        <v>-7.5999999999999998E-2</v>
      </c>
      <c r="AC143" s="2">
        <f t="shared" si="4"/>
        <v>-5.3499999999999999E-2</v>
      </c>
      <c r="AD143" s="2">
        <v>-4.4999999999999998E-2</v>
      </c>
      <c r="AE143" s="2">
        <f t="shared" si="5"/>
        <v>-3.7999999999999999E-2</v>
      </c>
      <c r="AF143" s="2">
        <v>-3.1E-2</v>
      </c>
      <c r="AG143" s="2">
        <v>-2.1999999999999999E-2</v>
      </c>
      <c r="AH143" s="2">
        <v>-8.0000000000000002E-3</v>
      </c>
      <c r="AI143" s="2">
        <v>-2E-3</v>
      </c>
      <c r="AJ143" s="2">
        <v>1.2999999999999999E-2</v>
      </c>
    </row>
    <row r="144" spans="1:36" ht="15.75" customHeight="1" x14ac:dyDescent="0.25">
      <c r="A144" s="2">
        <v>328</v>
      </c>
      <c r="B144" s="2">
        <v>-7.5999999999999998E-2</v>
      </c>
      <c r="C144" s="2">
        <f t="shared" si="0"/>
        <v>-5.8499999999999996E-2</v>
      </c>
      <c r="D144" s="2">
        <v>-4.8000000000000001E-2</v>
      </c>
      <c r="E144" s="2">
        <f t="shared" si="1"/>
        <v>-4.4499999999999998E-2</v>
      </c>
      <c r="F144" s="2">
        <v>-4.1000000000000002E-2</v>
      </c>
      <c r="G144" s="2">
        <v>-2.9000000000000001E-2</v>
      </c>
      <c r="H144" s="2">
        <v>-0.02</v>
      </c>
      <c r="I144" s="2">
        <v>-7.0000000000000001E-3</v>
      </c>
      <c r="J144" s="2">
        <v>5.0000000000000001E-3</v>
      </c>
      <c r="M144" s="83"/>
      <c r="O144" s="2">
        <v>-7.9000000000000001E-2</v>
      </c>
      <c r="P144" s="2">
        <f t="shared" si="2"/>
        <v>-5.8999999999999997E-2</v>
      </c>
      <c r="Q144" s="2">
        <v>-4.4999999999999998E-2</v>
      </c>
      <c r="R144" s="2">
        <f t="shared" si="3"/>
        <v>-4.1999999999999996E-2</v>
      </c>
      <c r="S144" s="2">
        <v>-3.9E-2</v>
      </c>
      <c r="T144" s="2">
        <v>-3.2000000000000001E-2</v>
      </c>
      <c r="U144" s="2">
        <v>-2.1999999999999999E-2</v>
      </c>
      <c r="V144" s="2">
        <v>-8.0000000000000002E-3</v>
      </c>
      <c r="W144" s="2">
        <v>-3.0000000000000001E-3</v>
      </c>
      <c r="Z144" s="83"/>
      <c r="AB144" s="2">
        <v>-7.4999999999999997E-2</v>
      </c>
      <c r="AC144" s="2">
        <f t="shared" si="4"/>
        <v>-5.2499999999999998E-2</v>
      </c>
      <c r="AD144" s="2">
        <v>-4.4999999999999998E-2</v>
      </c>
      <c r="AE144" s="2">
        <f t="shared" si="5"/>
        <v>-3.7499999999999999E-2</v>
      </c>
      <c r="AF144" s="2">
        <v>-0.03</v>
      </c>
      <c r="AG144" s="2">
        <v>-2.1000000000000001E-2</v>
      </c>
      <c r="AH144" s="2">
        <v>-8.0000000000000002E-3</v>
      </c>
      <c r="AI144" s="2">
        <v>-2E-3</v>
      </c>
      <c r="AJ144" s="2">
        <v>1.2999999999999999E-2</v>
      </c>
    </row>
    <row r="145" spans="1:36" ht="15.75" customHeight="1" x14ac:dyDescent="0.25">
      <c r="A145" s="2">
        <v>329</v>
      </c>
      <c r="B145" s="2">
        <v>-7.3999999999999996E-2</v>
      </c>
      <c r="C145" s="2">
        <f t="shared" si="0"/>
        <v>-5.6999999999999995E-2</v>
      </c>
      <c r="D145" s="2">
        <v>-4.7E-2</v>
      </c>
      <c r="E145" s="2">
        <f t="shared" si="1"/>
        <v>-4.3499999999999997E-2</v>
      </c>
      <c r="F145" s="2">
        <v>-0.04</v>
      </c>
      <c r="G145" s="2">
        <v>-2.8000000000000001E-2</v>
      </c>
      <c r="H145" s="2">
        <v>-1.9E-2</v>
      </c>
      <c r="I145" s="2">
        <v>-6.0000000000000001E-3</v>
      </c>
      <c r="J145" s="2">
        <v>6.0000000000000001E-3</v>
      </c>
      <c r="M145" s="83"/>
      <c r="O145" s="2">
        <v>-7.6999999999999999E-2</v>
      </c>
      <c r="P145" s="2">
        <f t="shared" si="2"/>
        <v>-5.7499999999999996E-2</v>
      </c>
      <c r="Q145" s="2">
        <v>-4.3999999999999997E-2</v>
      </c>
      <c r="R145" s="2">
        <f t="shared" si="3"/>
        <v>-4.0999999999999995E-2</v>
      </c>
      <c r="S145" s="2">
        <v>-3.7999999999999999E-2</v>
      </c>
      <c r="T145" s="2">
        <v>-3.1E-2</v>
      </c>
      <c r="U145" s="2">
        <v>-2.1000000000000001E-2</v>
      </c>
      <c r="V145" s="2">
        <v>-8.0000000000000002E-3</v>
      </c>
      <c r="W145" s="2">
        <v>-3.0000000000000001E-3</v>
      </c>
      <c r="Z145" s="83"/>
      <c r="AB145" s="2">
        <v>-7.2999999999999995E-2</v>
      </c>
      <c r="AC145" s="2">
        <f t="shared" si="4"/>
        <v>-5.1499999999999997E-2</v>
      </c>
      <c r="AD145" s="2">
        <v>-4.3999999999999997E-2</v>
      </c>
      <c r="AE145" s="2">
        <f t="shared" si="5"/>
        <v>-3.6999999999999998E-2</v>
      </c>
      <c r="AF145" s="2">
        <v>-0.03</v>
      </c>
      <c r="AG145" s="2">
        <v>-2.1000000000000001E-2</v>
      </c>
      <c r="AH145" s="2">
        <v>-8.0000000000000002E-3</v>
      </c>
      <c r="AI145" s="2">
        <v>-1E-3</v>
      </c>
      <c r="AJ145" s="2">
        <v>1.2999999999999999E-2</v>
      </c>
    </row>
    <row r="146" spans="1:36" ht="15.75" customHeight="1" x14ac:dyDescent="0.25">
      <c r="A146" s="2">
        <v>330</v>
      </c>
      <c r="B146" s="2">
        <v>-7.1999999999999995E-2</v>
      </c>
      <c r="C146" s="2">
        <f t="shared" si="0"/>
        <v>-5.4999999999999993E-2</v>
      </c>
      <c r="D146" s="2">
        <v>-4.4999999999999998E-2</v>
      </c>
      <c r="E146" s="2">
        <f t="shared" si="1"/>
        <v>-4.1499999999999995E-2</v>
      </c>
      <c r="F146" s="2">
        <v>-3.7999999999999999E-2</v>
      </c>
      <c r="G146" s="2">
        <v>-2.7E-2</v>
      </c>
      <c r="H146" s="2">
        <v>-1.7999999999999999E-2</v>
      </c>
      <c r="I146" s="2">
        <v>-5.0000000000000001E-3</v>
      </c>
      <c r="J146" s="2">
        <v>7.0000000000000001E-3</v>
      </c>
      <c r="M146" s="83"/>
      <c r="O146" s="2">
        <v>-7.3999999999999996E-2</v>
      </c>
      <c r="P146" s="2">
        <f t="shared" si="2"/>
        <v>-5.4999999999999993E-2</v>
      </c>
      <c r="Q146" s="2">
        <v>-4.2000000000000003E-2</v>
      </c>
      <c r="R146" s="2">
        <f t="shared" si="3"/>
        <v>-3.9E-2</v>
      </c>
      <c r="S146" s="2">
        <v>-3.5999999999999997E-2</v>
      </c>
      <c r="T146" s="2">
        <v>-0.03</v>
      </c>
      <c r="U146" s="2">
        <v>-0.02</v>
      </c>
      <c r="V146" s="2">
        <v>-7.0000000000000001E-3</v>
      </c>
      <c r="W146" s="2">
        <v>-1E-3</v>
      </c>
      <c r="Z146" s="83"/>
      <c r="AB146" s="2">
        <v>-7.0000000000000007E-2</v>
      </c>
      <c r="AC146" s="2">
        <f t="shared" si="4"/>
        <v>-4.9500000000000002E-2</v>
      </c>
      <c r="AD146" s="2">
        <v>-4.2999999999999997E-2</v>
      </c>
      <c r="AE146" s="2">
        <f t="shared" si="5"/>
        <v>-3.5999999999999997E-2</v>
      </c>
      <c r="AF146" s="2">
        <v>-2.9000000000000001E-2</v>
      </c>
      <c r="AG146" s="2">
        <v>-0.02</v>
      </c>
      <c r="AH146" s="2">
        <v>-7.0000000000000001E-3</v>
      </c>
      <c r="AI146" s="2">
        <v>-1E-3</v>
      </c>
      <c r="AJ146" s="2">
        <v>1.4E-2</v>
      </c>
    </row>
    <row r="147" spans="1:36" ht="15.75" customHeight="1" x14ac:dyDescent="0.25">
      <c r="A147" s="2">
        <v>331</v>
      </c>
      <c r="B147" s="2">
        <v>-7.0000000000000007E-2</v>
      </c>
      <c r="C147" s="2">
        <f t="shared" si="0"/>
        <v>-5.3500000000000006E-2</v>
      </c>
      <c r="D147" s="2">
        <v>-4.3999999999999997E-2</v>
      </c>
      <c r="E147" s="2">
        <f t="shared" si="1"/>
        <v>-4.0499999999999994E-2</v>
      </c>
      <c r="F147" s="2">
        <v>-3.6999999999999998E-2</v>
      </c>
      <c r="G147" s="2">
        <v>-2.5999999999999999E-2</v>
      </c>
      <c r="H147" s="2">
        <v>-1.7000000000000001E-2</v>
      </c>
      <c r="I147" s="2">
        <v>-5.0000000000000001E-3</v>
      </c>
      <c r="J147" s="2">
        <v>8.0000000000000002E-3</v>
      </c>
      <c r="M147" s="83"/>
      <c r="O147" s="2">
        <v>-7.2999999999999995E-2</v>
      </c>
      <c r="P147" s="2">
        <f t="shared" si="2"/>
        <v>-5.3999999999999999E-2</v>
      </c>
      <c r="Q147" s="2">
        <v>-4.1000000000000002E-2</v>
      </c>
      <c r="R147" s="2">
        <f t="shared" si="3"/>
        <v>-3.8000000000000006E-2</v>
      </c>
      <c r="S147" s="2">
        <v>-3.5000000000000003E-2</v>
      </c>
      <c r="T147" s="2">
        <v>-0.03</v>
      </c>
      <c r="U147" s="2">
        <v>-0.02</v>
      </c>
      <c r="V147" s="2">
        <v>-6.0000000000000001E-3</v>
      </c>
      <c r="W147" s="2">
        <v>-1E-3</v>
      </c>
      <c r="Z147" s="83"/>
      <c r="AB147" s="2">
        <v>-6.9000000000000006E-2</v>
      </c>
      <c r="AC147" s="2">
        <f t="shared" si="4"/>
        <v>-4.8500000000000001E-2</v>
      </c>
      <c r="AD147" s="2">
        <v>-4.2000000000000003E-2</v>
      </c>
      <c r="AE147" s="2">
        <f t="shared" si="5"/>
        <v>-3.5000000000000003E-2</v>
      </c>
      <c r="AF147" s="2">
        <v>-2.8000000000000001E-2</v>
      </c>
      <c r="AG147" s="2">
        <v>-1.9E-2</v>
      </c>
      <c r="AH147" s="2">
        <v>-7.0000000000000001E-3</v>
      </c>
      <c r="AI147" s="2">
        <v>0</v>
      </c>
      <c r="AJ147" s="2">
        <v>1.4E-2</v>
      </c>
    </row>
    <row r="148" spans="1:36" ht="15.75" customHeight="1" x14ac:dyDescent="0.25">
      <c r="A148" s="2">
        <v>332</v>
      </c>
      <c r="B148" s="2">
        <v>-7.0999999999999994E-2</v>
      </c>
      <c r="C148" s="2">
        <f t="shared" si="0"/>
        <v>-5.4499999999999993E-2</v>
      </c>
      <c r="D148" s="2">
        <v>-4.4999999999999998E-2</v>
      </c>
      <c r="E148" s="2">
        <f t="shared" si="1"/>
        <v>-4.1499999999999995E-2</v>
      </c>
      <c r="F148" s="2">
        <v>-3.7999999999999999E-2</v>
      </c>
      <c r="G148" s="2">
        <v>-2.7E-2</v>
      </c>
      <c r="H148" s="2">
        <v>-1.9E-2</v>
      </c>
      <c r="I148" s="2">
        <v>-6.0000000000000001E-3</v>
      </c>
      <c r="J148" s="2">
        <v>7.0000000000000001E-3</v>
      </c>
      <c r="M148" s="83"/>
      <c r="O148" s="2">
        <v>-7.3999999999999996E-2</v>
      </c>
      <c r="P148" s="2">
        <f t="shared" si="2"/>
        <v>-5.4999999999999993E-2</v>
      </c>
      <c r="Q148" s="2">
        <v>-4.2000000000000003E-2</v>
      </c>
      <c r="R148" s="2">
        <f t="shared" si="3"/>
        <v>-3.9E-2</v>
      </c>
      <c r="S148" s="2">
        <v>-3.5999999999999997E-2</v>
      </c>
      <c r="T148" s="2">
        <v>-3.1E-2</v>
      </c>
      <c r="U148" s="2">
        <v>-0.02</v>
      </c>
      <c r="V148" s="2">
        <v>-7.0000000000000001E-3</v>
      </c>
      <c r="W148" s="2">
        <v>-2E-3</v>
      </c>
      <c r="Z148" s="83"/>
      <c r="AB148" s="2">
        <v>-7.0000000000000007E-2</v>
      </c>
      <c r="AC148" s="2">
        <f t="shared" si="4"/>
        <v>-4.9500000000000002E-2</v>
      </c>
      <c r="AD148" s="2">
        <v>-4.2999999999999997E-2</v>
      </c>
      <c r="AE148" s="2">
        <f t="shared" si="5"/>
        <v>-3.5999999999999997E-2</v>
      </c>
      <c r="AF148" s="2">
        <v>-2.9000000000000001E-2</v>
      </c>
      <c r="AG148" s="2">
        <v>-0.02</v>
      </c>
      <c r="AH148" s="2">
        <v>-7.0000000000000001E-3</v>
      </c>
      <c r="AI148" s="2">
        <v>-1E-3</v>
      </c>
      <c r="AJ148" s="2">
        <v>1.2999999999999999E-2</v>
      </c>
    </row>
    <row r="149" spans="1:36" ht="15.75" customHeight="1" x14ac:dyDescent="0.25">
      <c r="A149" s="2">
        <v>333</v>
      </c>
      <c r="B149" s="2">
        <v>-7.1999999999999995E-2</v>
      </c>
      <c r="C149" s="2">
        <f t="shared" si="0"/>
        <v>-5.5999999999999994E-2</v>
      </c>
      <c r="D149" s="2">
        <v>-4.5999999999999999E-2</v>
      </c>
      <c r="E149" s="2">
        <f t="shared" si="1"/>
        <v>-4.2999999999999997E-2</v>
      </c>
      <c r="F149" s="2">
        <v>-0.04</v>
      </c>
      <c r="G149" s="2">
        <v>-2.9000000000000001E-2</v>
      </c>
      <c r="H149" s="2">
        <v>-0.02</v>
      </c>
      <c r="I149" s="2">
        <v>-7.0000000000000001E-3</v>
      </c>
      <c r="J149" s="2">
        <v>5.0000000000000001E-3</v>
      </c>
      <c r="M149" s="83"/>
      <c r="O149" s="2">
        <v>-7.4999999999999997E-2</v>
      </c>
      <c r="P149" s="2">
        <f t="shared" si="2"/>
        <v>-5.5999999999999994E-2</v>
      </c>
      <c r="Q149" s="2">
        <v>-4.2999999999999997E-2</v>
      </c>
      <c r="R149" s="2">
        <f t="shared" si="3"/>
        <v>-3.9999999999999994E-2</v>
      </c>
      <c r="S149" s="2">
        <v>-3.6999999999999998E-2</v>
      </c>
      <c r="T149" s="2">
        <v>-3.2000000000000001E-2</v>
      </c>
      <c r="U149" s="2">
        <v>-2.1000000000000001E-2</v>
      </c>
      <c r="V149" s="2">
        <v>-8.0000000000000002E-3</v>
      </c>
      <c r="W149" s="2">
        <v>-3.0000000000000001E-3</v>
      </c>
      <c r="Z149" s="83"/>
      <c r="AB149" s="2">
        <v>-7.0999999999999994E-2</v>
      </c>
      <c r="AC149" s="2">
        <f t="shared" si="4"/>
        <v>-5.0499999999999996E-2</v>
      </c>
      <c r="AD149" s="2">
        <v>-4.3999999999999997E-2</v>
      </c>
      <c r="AE149" s="2">
        <f t="shared" si="5"/>
        <v>-3.6999999999999998E-2</v>
      </c>
      <c r="AF149" s="2">
        <v>-0.03</v>
      </c>
      <c r="AG149" s="2">
        <v>-2.1000000000000001E-2</v>
      </c>
      <c r="AH149" s="2">
        <v>-8.0000000000000002E-3</v>
      </c>
      <c r="AI149" s="2">
        <v>-2E-3</v>
      </c>
      <c r="AJ149" s="2">
        <v>1.2999999999999999E-2</v>
      </c>
    </row>
    <row r="150" spans="1:36" ht="15.75" customHeight="1" x14ac:dyDescent="0.25">
      <c r="A150" s="2">
        <v>334</v>
      </c>
      <c r="B150" s="2">
        <v>-7.1999999999999995E-2</v>
      </c>
      <c r="C150" s="2">
        <f t="shared" si="0"/>
        <v>-5.6499999999999995E-2</v>
      </c>
      <c r="D150" s="2">
        <v>-4.7E-2</v>
      </c>
      <c r="E150" s="2">
        <f t="shared" si="1"/>
        <v>-4.3999999999999997E-2</v>
      </c>
      <c r="F150" s="2">
        <v>-4.1000000000000002E-2</v>
      </c>
      <c r="G150" s="2">
        <v>-0.03</v>
      </c>
      <c r="H150" s="2">
        <v>-2.1000000000000001E-2</v>
      </c>
      <c r="I150" s="2">
        <v>-8.0000000000000002E-3</v>
      </c>
      <c r="J150" s="2">
        <v>4.0000000000000001E-3</v>
      </c>
      <c r="M150" s="83"/>
      <c r="O150" s="2">
        <v>-7.4999999999999997E-2</v>
      </c>
      <c r="P150" s="2">
        <f t="shared" si="2"/>
        <v>-5.6499999999999995E-2</v>
      </c>
      <c r="Q150" s="2">
        <v>-4.3999999999999997E-2</v>
      </c>
      <c r="R150" s="2">
        <f t="shared" si="3"/>
        <v>-4.0999999999999995E-2</v>
      </c>
      <c r="S150" s="2">
        <v>-3.7999999999999999E-2</v>
      </c>
      <c r="T150" s="2">
        <v>-3.2000000000000001E-2</v>
      </c>
      <c r="U150" s="2">
        <v>-2.1999999999999999E-2</v>
      </c>
      <c r="V150" s="2">
        <v>-8.9999999999999993E-3</v>
      </c>
      <c r="W150" s="2">
        <v>-4.0000000000000001E-3</v>
      </c>
      <c r="Z150" s="83"/>
      <c r="AB150" s="2">
        <v>-7.1999999999999995E-2</v>
      </c>
      <c r="AC150" s="2">
        <f t="shared" si="4"/>
        <v>-5.0999999999999997E-2</v>
      </c>
      <c r="AD150" s="2">
        <v>-4.3999999999999997E-2</v>
      </c>
      <c r="AE150" s="2">
        <f t="shared" si="5"/>
        <v>-3.6999999999999998E-2</v>
      </c>
      <c r="AF150" s="2">
        <v>-0.03</v>
      </c>
      <c r="AG150" s="2">
        <v>-2.1000000000000001E-2</v>
      </c>
      <c r="AH150" s="2">
        <v>-8.9999999999999993E-3</v>
      </c>
      <c r="AI150" s="2">
        <v>-2E-3</v>
      </c>
      <c r="AJ150" s="2">
        <v>1.2E-2</v>
      </c>
    </row>
    <row r="151" spans="1:36" ht="15.75" customHeight="1" x14ac:dyDescent="0.25">
      <c r="A151" s="2">
        <v>335</v>
      </c>
      <c r="B151" s="2">
        <v>-7.1999999999999995E-2</v>
      </c>
      <c r="C151" s="2">
        <f t="shared" si="0"/>
        <v>-5.6499999999999995E-2</v>
      </c>
      <c r="D151" s="2">
        <v>-4.7E-2</v>
      </c>
      <c r="E151" s="2">
        <f t="shared" si="1"/>
        <v>-4.3999999999999997E-2</v>
      </c>
      <c r="F151" s="2">
        <v>-4.1000000000000002E-2</v>
      </c>
      <c r="G151" s="2">
        <v>-0.03</v>
      </c>
      <c r="H151" s="2">
        <v>-2.1000000000000001E-2</v>
      </c>
      <c r="I151" s="2">
        <v>-8.9999999999999993E-3</v>
      </c>
      <c r="J151" s="2">
        <v>3.0000000000000001E-3</v>
      </c>
      <c r="M151" s="83"/>
      <c r="O151" s="2">
        <v>-7.4999999999999997E-2</v>
      </c>
      <c r="P151" s="2">
        <f t="shared" si="2"/>
        <v>-5.6499999999999995E-2</v>
      </c>
      <c r="Q151" s="2">
        <v>-4.3999999999999997E-2</v>
      </c>
      <c r="R151" s="2">
        <f t="shared" si="3"/>
        <v>-4.0999999999999995E-2</v>
      </c>
      <c r="S151" s="2">
        <v>-3.7999999999999999E-2</v>
      </c>
      <c r="T151" s="2">
        <v>-3.3000000000000002E-2</v>
      </c>
      <c r="U151" s="2">
        <v>-2.1999999999999999E-2</v>
      </c>
      <c r="V151" s="2">
        <v>-8.9999999999999993E-3</v>
      </c>
      <c r="W151" s="2">
        <v>-4.0000000000000001E-3</v>
      </c>
      <c r="Z151" s="83"/>
      <c r="AB151" s="2">
        <v>-7.0999999999999994E-2</v>
      </c>
      <c r="AC151" s="2">
        <f t="shared" si="4"/>
        <v>-5.0499999999999996E-2</v>
      </c>
      <c r="AD151" s="2">
        <v>-4.3999999999999997E-2</v>
      </c>
      <c r="AE151" s="2">
        <f t="shared" si="5"/>
        <v>-3.6999999999999998E-2</v>
      </c>
      <c r="AF151" s="2">
        <v>-0.03</v>
      </c>
      <c r="AG151" s="2">
        <v>-2.1000000000000001E-2</v>
      </c>
      <c r="AH151" s="2">
        <v>-8.9999999999999993E-3</v>
      </c>
      <c r="AI151" s="2">
        <v>-3.0000000000000001E-3</v>
      </c>
      <c r="AJ151" s="2">
        <v>1.2E-2</v>
      </c>
    </row>
    <row r="152" spans="1:36" ht="15.75" customHeight="1" x14ac:dyDescent="0.25">
      <c r="A152" s="2">
        <v>336</v>
      </c>
      <c r="B152" s="2">
        <v>-7.0999999999999994E-2</v>
      </c>
      <c r="C152" s="2">
        <f t="shared" si="0"/>
        <v>-5.5499999999999994E-2</v>
      </c>
      <c r="D152" s="2">
        <v>-4.7E-2</v>
      </c>
      <c r="E152" s="2">
        <f t="shared" si="1"/>
        <v>-4.3499999999999997E-2</v>
      </c>
      <c r="F152" s="2">
        <v>-0.04</v>
      </c>
      <c r="G152" s="2">
        <v>-0.03</v>
      </c>
      <c r="H152" s="2">
        <v>-2.1000000000000001E-2</v>
      </c>
      <c r="I152" s="2">
        <v>-8.9999999999999993E-3</v>
      </c>
      <c r="J152" s="2">
        <v>3.0000000000000001E-3</v>
      </c>
      <c r="M152" s="83"/>
      <c r="O152" s="2">
        <v>-7.3999999999999996E-2</v>
      </c>
      <c r="P152" s="2">
        <f t="shared" si="2"/>
        <v>-5.5999999999999994E-2</v>
      </c>
      <c r="Q152" s="2">
        <v>-4.3999999999999997E-2</v>
      </c>
      <c r="R152" s="2">
        <f t="shared" si="3"/>
        <v>-4.0999999999999995E-2</v>
      </c>
      <c r="S152" s="2">
        <v>-3.7999999999999999E-2</v>
      </c>
      <c r="T152" s="2">
        <v>-3.3000000000000002E-2</v>
      </c>
      <c r="U152" s="2">
        <v>-2.1999999999999999E-2</v>
      </c>
      <c r="V152" s="2">
        <v>-0.01</v>
      </c>
      <c r="W152" s="2">
        <v>-5.0000000000000001E-3</v>
      </c>
      <c r="Z152" s="83"/>
      <c r="AB152" s="2">
        <v>-7.0999999999999994E-2</v>
      </c>
      <c r="AC152" s="2">
        <f t="shared" si="4"/>
        <v>-5.0499999999999996E-2</v>
      </c>
      <c r="AD152" s="2">
        <v>-4.3999999999999997E-2</v>
      </c>
      <c r="AE152" s="2">
        <f t="shared" si="5"/>
        <v>-3.6999999999999998E-2</v>
      </c>
      <c r="AF152" s="2">
        <v>-0.03</v>
      </c>
      <c r="AG152" s="2">
        <v>-2.1000000000000001E-2</v>
      </c>
      <c r="AH152" s="2">
        <v>-8.9999999999999993E-3</v>
      </c>
      <c r="AI152" s="2">
        <v>-3.0000000000000001E-3</v>
      </c>
      <c r="AJ152" s="2">
        <v>1.0999999999999999E-2</v>
      </c>
    </row>
    <row r="153" spans="1:36" ht="15.75" customHeight="1" x14ac:dyDescent="0.25">
      <c r="A153" s="2">
        <v>337</v>
      </c>
      <c r="B153" s="2">
        <v>-6.9000000000000006E-2</v>
      </c>
      <c r="C153" s="2">
        <f t="shared" si="0"/>
        <v>-5.4000000000000006E-2</v>
      </c>
      <c r="D153" s="2">
        <v>-4.4999999999999998E-2</v>
      </c>
      <c r="E153" s="2">
        <f t="shared" si="1"/>
        <v>-4.1999999999999996E-2</v>
      </c>
      <c r="F153" s="2">
        <v>-3.9E-2</v>
      </c>
      <c r="G153" s="2">
        <v>-2.9000000000000001E-2</v>
      </c>
      <c r="H153" s="2">
        <v>-0.02</v>
      </c>
      <c r="I153" s="2">
        <v>-8.0000000000000002E-3</v>
      </c>
      <c r="J153" s="2">
        <v>4.0000000000000001E-3</v>
      </c>
      <c r="M153" s="83"/>
      <c r="O153" s="2">
        <v>-7.2999999999999995E-2</v>
      </c>
      <c r="P153" s="2">
        <f t="shared" si="2"/>
        <v>-5.4999999999999993E-2</v>
      </c>
      <c r="Q153" s="2">
        <v>-4.2000000000000003E-2</v>
      </c>
      <c r="R153" s="2">
        <f t="shared" si="3"/>
        <v>-3.95E-2</v>
      </c>
      <c r="S153" s="2">
        <v>-3.6999999999999998E-2</v>
      </c>
      <c r="T153" s="2">
        <v>-3.2000000000000001E-2</v>
      </c>
      <c r="U153" s="2">
        <v>-2.1000000000000001E-2</v>
      </c>
      <c r="V153" s="2">
        <v>-8.9999999999999993E-3</v>
      </c>
      <c r="W153" s="2">
        <v>-4.0000000000000001E-3</v>
      </c>
      <c r="Z153" s="83"/>
      <c r="AB153" s="2">
        <v>-6.8000000000000005E-2</v>
      </c>
      <c r="AC153" s="2">
        <f t="shared" si="4"/>
        <v>-4.8500000000000001E-2</v>
      </c>
      <c r="AD153" s="2">
        <v>-4.2999999999999997E-2</v>
      </c>
      <c r="AE153" s="2">
        <f t="shared" si="5"/>
        <v>-3.5999999999999997E-2</v>
      </c>
      <c r="AF153" s="2">
        <v>-2.9000000000000001E-2</v>
      </c>
      <c r="AG153" s="2">
        <v>-2.1000000000000001E-2</v>
      </c>
      <c r="AH153" s="2">
        <v>-8.9999999999999993E-3</v>
      </c>
      <c r="AI153" s="2">
        <v>-2E-3</v>
      </c>
      <c r="AJ153" s="2">
        <v>1.2E-2</v>
      </c>
    </row>
    <row r="154" spans="1:36" ht="15.75" customHeight="1" x14ac:dyDescent="0.25">
      <c r="A154" s="2">
        <v>338</v>
      </c>
      <c r="B154" s="2">
        <v>-6.7000000000000004E-2</v>
      </c>
      <c r="C154" s="2">
        <f t="shared" si="0"/>
        <v>-5.2500000000000005E-2</v>
      </c>
      <c r="D154" s="2">
        <v>-4.3999999999999997E-2</v>
      </c>
      <c r="E154" s="2">
        <f t="shared" si="1"/>
        <v>-4.0999999999999995E-2</v>
      </c>
      <c r="F154" s="2">
        <v>-3.7999999999999999E-2</v>
      </c>
      <c r="G154" s="2">
        <v>-2.8000000000000001E-2</v>
      </c>
      <c r="H154" s="2">
        <v>-1.9E-2</v>
      </c>
      <c r="I154" s="2">
        <v>-7.0000000000000001E-3</v>
      </c>
      <c r="J154" s="2">
        <v>5.0000000000000001E-3</v>
      </c>
      <c r="M154" s="83"/>
      <c r="O154" s="2">
        <v>-7.0999999999999994E-2</v>
      </c>
      <c r="P154" s="2">
        <f t="shared" si="2"/>
        <v>-5.3499999999999992E-2</v>
      </c>
      <c r="Q154" s="2">
        <v>-4.1000000000000002E-2</v>
      </c>
      <c r="R154" s="2">
        <f t="shared" si="3"/>
        <v>-3.85E-2</v>
      </c>
      <c r="S154" s="2">
        <v>-3.5999999999999997E-2</v>
      </c>
      <c r="T154" s="2">
        <v>-3.1E-2</v>
      </c>
      <c r="U154" s="2">
        <v>-2.1000000000000001E-2</v>
      </c>
      <c r="V154" s="2">
        <v>-8.0000000000000002E-3</v>
      </c>
      <c r="W154" s="2">
        <v>-3.0000000000000001E-3</v>
      </c>
      <c r="Z154" s="83"/>
      <c r="AB154" s="2">
        <v>-6.6000000000000003E-2</v>
      </c>
      <c r="AC154" s="2">
        <f t="shared" si="4"/>
        <v>-4.7500000000000001E-2</v>
      </c>
      <c r="AD154" s="2">
        <v>-4.2000000000000003E-2</v>
      </c>
      <c r="AE154" s="2">
        <f t="shared" si="5"/>
        <v>-3.5500000000000004E-2</v>
      </c>
      <c r="AF154" s="2">
        <v>-2.9000000000000001E-2</v>
      </c>
      <c r="AG154" s="2">
        <v>-0.02</v>
      </c>
      <c r="AH154" s="2">
        <v>-8.0000000000000002E-3</v>
      </c>
      <c r="AI154" s="2">
        <v>-2E-3</v>
      </c>
      <c r="AJ154" s="2">
        <v>1.2E-2</v>
      </c>
    </row>
    <row r="155" spans="1:36" ht="15.75" customHeight="1" x14ac:dyDescent="0.25">
      <c r="A155" s="2">
        <v>339</v>
      </c>
      <c r="B155" s="2">
        <v>-6.5000000000000002E-2</v>
      </c>
      <c r="C155" s="2">
        <f t="shared" si="0"/>
        <v>-5.0500000000000003E-2</v>
      </c>
      <c r="D155" s="2">
        <v>-4.2000000000000003E-2</v>
      </c>
      <c r="E155" s="2">
        <f t="shared" si="1"/>
        <v>-3.9E-2</v>
      </c>
      <c r="F155" s="2">
        <v>-3.5999999999999997E-2</v>
      </c>
      <c r="G155" s="2">
        <v>-2.7E-2</v>
      </c>
      <c r="H155" s="2">
        <v>-1.7999999999999999E-2</v>
      </c>
      <c r="I155" s="2">
        <v>-6.0000000000000001E-3</v>
      </c>
      <c r="J155" s="2">
        <v>6.0000000000000001E-3</v>
      </c>
      <c r="M155" s="83"/>
      <c r="O155" s="2">
        <v>-6.9000000000000006E-2</v>
      </c>
      <c r="P155" s="2">
        <f t="shared" si="2"/>
        <v>-5.2000000000000005E-2</v>
      </c>
      <c r="Q155" s="2">
        <v>-0.04</v>
      </c>
      <c r="R155" s="2">
        <f t="shared" si="3"/>
        <v>-3.7500000000000006E-2</v>
      </c>
      <c r="S155" s="2">
        <v>-3.5000000000000003E-2</v>
      </c>
      <c r="T155" s="2">
        <v>-0.03</v>
      </c>
      <c r="U155" s="2">
        <v>-1.9E-2</v>
      </c>
      <c r="V155" s="2">
        <v>-7.0000000000000001E-3</v>
      </c>
      <c r="W155" s="2">
        <v>-3.0000000000000001E-3</v>
      </c>
      <c r="Z155" s="83"/>
      <c r="AB155" s="2">
        <v>-6.4000000000000001E-2</v>
      </c>
      <c r="AC155" s="2">
        <f t="shared" si="4"/>
        <v>-4.5999999999999999E-2</v>
      </c>
      <c r="AD155" s="2">
        <v>-4.1000000000000002E-2</v>
      </c>
      <c r="AE155" s="2">
        <f t="shared" si="5"/>
        <v>-3.4500000000000003E-2</v>
      </c>
      <c r="AF155" s="2">
        <v>-2.8000000000000001E-2</v>
      </c>
      <c r="AG155" s="2">
        <v>-1.9E-2</v>
      </c>
      <c r="AH155" s="2">
        <v>-7.0000000000000001E-3</v>
      </c>
      <c r="AI155" s="2">
        <v>-1E-3</v>
      </c>
      <c r="AJ155" s="2">
        <v>1.2E-2</v>
      </c>
    </row>
    <row r="156" spans="1:36" ht="15.75" customHeight="1" x14ac:dyDescent="0.25">
      <c r="A156" s="2">
        <v>340</v>
      </c>
      <c r="B156" s="2">
        <v>-6.6000000000000003E-2</v>
      </c>
      <c r="C156" s="2">
        <f t="shared" si="0"/>
        <v>-5.1500000000000004E-2</v>
      </c>
      <c r="D156" s="2">
        <v>-4.2999999999999997E-2</v>
      </c>
      <c r="E156" s="2">
        <f t="shared" si="1"/>
        <v>-3.9999999999999994E-2</v>
      </c>
      <c r="F156" s="2">
        <v>-3.6999999999999998E-2</v>
      </c>
      <c r="G156" s="2">
        <v>-2.7E-2</v>
      </c>
      <c r="H156" s="2">
        <v>-1.9E-2</v>
      </c>
      <c r="I156" s="2">
        <v>-7.0000000000000001E-3</v>
      </c>
      <c r="J156" s="2">
        <v>5.0000000000000001E-3</v>
      </c>
      <c r="M156" s="83"/>
      <c r="O156" s="2">
        <v>-6.9000000000000006E-2</v>
      </c>
      <c r="P156" s="2">
        <f t="shared" si="2"/>
        <v>-5.2500000000000005E-2</v>
      </c>
      <c r="Q156" s="2">
        <v>-4.1000000000000002E-2</v>
      </c>
      <c r="R156" s="2">
        <f t="shared" si="3"/>
        <v>-3.85E-2</v>
      </c>
      <c r="S156" s="2">
        <v>-3.5999999999999997E-2</v>
      </c>
      <c r="T156" s="2">
        <v>-0.03</v>
      </c>
      <c r="U156" s="2">
        <v>-0.02</v>
      </c>
      <c r="V156" s="2">
        <v>-8.0000000000000002E-3</v>
      </c>
      <c r="W156" s="2">
        <v>-4.0000000000000001E-3</v>
      </c>
      <c r="Z156" s="83"/>
      <c r="AB156" s="2">
        <v>-6.5000000000000002E-2</v>
      </c>
      <c r="AC156" s="2">
        <f t="shared" si="4"/>
        <v>-4.65E-2</v>
      </c>
      <c r="AD156" s="2">
        <v>-4.1000000000000002E-2</v>
      </c>
      <c r="AE156" s="2">
        <f t="shared" si="5"/>
        <v>-3.4500000000000003E-2</v>
      </c>
      <c r="AF156" s="2">
        <v>-2.8000000000000001E-2</v>
      </c>
      <c r="AG156" s="2">
        <v>-0.02</v>
      </c>
      <c r="AH156" s="2">
        <v>-8.0000000000000002E-3</v>
      </c>
      <c r="AI156" s="2">
        <v>-2E-3</v>
      </c>
      <c r="AJ156" s="2">
        <v>1.2E-2</v>
      </c>
    </row>
    <row r="157" spans="1:36" ht="15.75" customHeight="1" x14ac:dyDescent="0.25">
      <c r="A157" s="2">
        <v>341</v>
      </c>
      <c r="B157" s="2">
        <v>-6.7000000000000004E-2</v>
      </c>
      <c r="C157" s="2">
        <f t="shared" si="0"/>
        <v>-5.2500000000000005E-2</v>
      </c>
      <c r="D157" s="2">
        <v>-4.3999999999999997E-2</v>
      </c>
      <c r="E157" s="2">
        <f t="shared" si="1"/>
        <v>-4.0999999999999995E-2</v>
      </c>
      <c r="F157" s="2">
        <v>-3.7999999999999999E-2</v>
      </c>
      <c r="G157" s="2">
        <v>-2.8000000000000001E-2</v>
      </c>
      <c r="H157" s="2">
        <v>-0.02</v>
      </c>
      <c r="I157" s="2">
        <v>-8.0000000000000002E-3</v>
      </c>
      <c r="J157" s="2">
        <v>3.0000000000000001E-3</v>
      </c>
      <c r="M157" s="83"/>
      <c r="O157" s="2">
        <v>-7.0000000000000007E-2</v>
      </c>
      <c r="P157" s="2">
        <f t="shared" si="2"/>
        <v>-5.3500000000000006E-2</v>
      </c>
      <c r="Q157" s="2">
        <v>-4.1000000000000002E-2</v>
      </c>
      <c r="R157" s="2">
        <f t="shared" si="3"/>
        <v>-3.9E-2</v>
      </c>
      <c r="S157" s="2">
        <v>-3.6999999999999998E-2</v>
      </c>
      <c r="T157" s="2">
        <v>-3.1E-2</v>
      </c>
      <c r="U157" s="2">
        <v>-2.1000000000000001E-2</v>
      </c>
      <c r="V157" s="2">
        <v>-8.9999999999999993E-3</v>
      </c>
      <c r="W157" s="2">
        <v>-5.0000000000000001E-3</v>
      </c>
      <c r="Z157" s="83"/>
      <c r="AB157" s="2">
        <v>-6.5000000000000002E-2</v>
      </c>
      <c r="AC157" s="2">
        <f t="shared" si="4"/>
        <v>-4.7E-2</v>
      </c>
      <c r="AD157" s="2">
        <v>-4.2000000000000003E-2</v>
      </c>
      <c r="AE157" s="2">
        <f t="shared" si="5"/>
        <v>-3.5500000000000004E-2</v>
      </c>
      <c r="AF157" s="2">
        <v>-2.9000000000000001E-2</v>
      </c>
      <c r="AG157" s="2">
        <v>-0.02</v>
      </c>
      <c r="AH157" s="2">
        <v>-8.9999999999999993E-3</v>
      </c>
      <c r="AI157" s="2">
        <v>-2E-3</v>
      </c>
      <c r="AJ157" s="2">
        <v>1.0999999999999999E-2</v>
      </c>
    </row>
    <row r="158" spans="1:36" ht="15.75" customHeight="1" x14ac:dyDescent="0.25">
      <c r="A158" s="2">
        <v>342</v>
      </c>
      <c r="B158" s="2">
        <v>-6.7000000000000004E-2</v>
      </c>
      <c r="C158" s="2">
        <f t="shared" si="0"/>
        <v>-5.3000000000000005E-2</v>
      </c>
      <c r="D158" s="2">
        <v>-4.3999999999999997E-2</v>
      </c>
      <c r="E158" s="2">
        <f t="shared" si="1"/>
        <v>-4.1499999999999995E-2</v>
      </c>
      <c r="F158" s="2">
        <v>-3.9E-2</v>
      </c>
      <c r="G158" s="2">
        <v>-2.9000000000000001E-2</v>
      </c>
      <c r="H158" s="2">
        <v>-2.1000000000000001E-2</v>
      </c>
      <c r="I158" s="2">
        <v>-8.9999999999999993E-3</v>
      </c>
      <c r="J158" s="2">
        <v>2E-3</v>
      </c>
      <c r="M158" s="83"/>
      <c r="O158" s="2">
        <v>-7.0999999999999994E-2</v>
      </c>
      <c r="P158" s="2">
        <f t="shared" si="2"/>
        <v>-5.4499999999999993E-2</v>
      </c>
      <c r="Q158" s="2">
        <v>-4.2000000000000003E-2</v>
      </c>
      <c r="R158" s="2">
        <f t="shared" si="3"/>
        <v>-0.04</v>
      </c>
      <c r="S158" s="2">
        <v>-3.7999999999999999E-2</v>
      </c>
      <c r="T158" s="2">
        <v>-3.2000000000000001E-2</v>
      </c>
      <c r="U158" s="2">
        <v>-2.1000000000000001E-2</v>
      </c>
      <c r="V158" s="2">
        <v>-0.01</v>
      </c>
      <c r="W158" s="2">
        <v>-5.0000000000000001E-3</v>
      </c>
      <c r="Z158" s="83"/>
      <c r="AB158" s="2">
        <v>-6.6000000000000003E-2</v>
      </c>
      <c r="AC158" s="2">
        <f t="shared" si="4"/>
        <v>-4.7500000000000001E-2</v>
      </c>
      <c r="AD158" s="2">
        <v>-4.2000000000000003E-2</v>
      </c>
      <c r="AE158" s="2">
        <f t="shared" si="5"/>
        <v>-3.5500000000000004E-2</v>
      </c>
      <c r="AF158" s="2">
        <v>-2.9000000000000001E-2</v>
      </c>
      <c r="AG158" s="2">
        <v>-2.1000000000000001E-2</v>
      </c>
      <c r="AH158" s="2">
        <v>-8.9999999999999993E-3</v>
      </c>
      <c r="AI158" s="2">
        <v>-2E-3</v>
      </c>
      <c r="AJ158" s="2">
        <v>0.01</v>
      </c>
    </row>
    <row r="159" spans="1:36" ht="15.75" customHeight="1" x14ac:dyDescent="0.25">
      <c r="A159" s="2">
        <v>343</v>
      </c>
      <c r="B159" s="2">
        <v>-6.8000000000000005E-2</v>
      </c>
      <c r="C159" s="2">
        <f t="shared" si="0"/>
        <v>-5.4000000000000006E-2</v>
      </c>
      <c r="D159" s="2">
        <v>-4.4999999999999998E-2</v>
      </c>
      <c r="E159" s="2">
        <f t="shared" si="1"/>
        <v>-4.2499999999999996E-2</v>
      </c>
      <c r="F159" s="2">
        <v>-0.04</v>
      </c>
      <c r="G159" s="2">
        <v>-0.03</v>
      </c>
      <c r="H159" s="2">
        <v>-2.1999999999999999E-2</v>
      </c>
      <c r="I159" s="2">
        <v>-0.01</v>
      </c>
      <c r="J159" s="2">
        <v>1E-3</v>
      </c>
      <c r="M159" s="83"/>
      <c r="O159" s="2">
        <v>-7.0999999999999994E-2</v>
      </c>
      <c r="P159" s="2">
        <f t="shared" si="2"/>
        <v>-5.4499999999999993E-2</v>
      </c>
      <c r="Q159" s="2">
        <v>-4.2999999999999997E-2</v>
      </c>
      <c r="R159" s="2">
        <f t="shared" si="3"/>
        <v>-4.0499999999999994E-2</v>
      </c>
      <c r="S159" s="2">
        <v>-3.7999999999999999E-2</v>
      </c>
      <c r="T159" s="2">
        <v>-3.3000000000000002E-2</v>
      </c>
      <c r="U159" s="2">
        <v>-2.1999999999999999E-2</v>
      </c>
      <c r="V159" s="2">
        <v>-1.0999999999999999E-2</v>
      </c>
      <c r="W159" s="2">
        <v>-6.0000000000000001E-3</v>
      </c>
      <c r="Z159" s="83"/>
      <c r="AB159" s="2">
        <v>-6.6000000000000003E-2</v>
      </c>
      <c r="AC159" s="2">
        <f t="shared" si="4"/>
        <v>-4.8000000000000001E-2</v>
      </c>
      <c r="AD159" s="2">
        <v>-4.2999999999999997E-2</v>
      </c>
      <c r="AE159" s="2">
        <f t="shared" si="5"/>
        <v>-3.6499999999999998E-2</v>
      </c>
      <c r="AF159" s="2">
        <v>-0.03</v>
      </c>
      <c r="AG159" s="2">
        <v>-2.1000000000000001E-2</v>
      </c>
      <c r="AH159" s="2">
        <v>-0.01</v>
      </c>
      <c r="AI159" s="2">
        <v>-3.0000000000000001E-3</v>
      </c>
      <c r="AJ159" s="2">
        <v>0.01</v>
      </c>
    </row>
    <row r="160" spans="1:36" ht="15.75" customHeight="1" x14ac:dyDescent="0.25">
      <c r="A160" s="2">
        <v>344</v>
      </c>
      <c r="B160" s="2">
        <v>-6.7000000000000004E-2</v>
      </c>
      <c r="C160" s="2">
        <f t="shared" si="0"/>
        <v>-5.3500000000000006E-2</v>
      </c>
      <c r="D160" s="2">
        <v>-4.4999999999999998E-2</v>
      </c>
      <c r="E160" s="2">
        <f t="shared" si="1"/>
        <v>-4.2499999999999996E-2</v>
      </c>
      <c r="F160" s="2">
        <v>-0.04</v>
      </c>
      <c r="G160" s="2">
        <v>-0.03</v>
      </c>
      <c r="H160" s="2">
        <v>-2.1999999999999999E-2</v>
      </c>
      <c r="I160" s="2">
        <v>-1.0999999999999999E-2</v>
      </c>
      <c r="J160" s="2">
        <v>1E-3</v>
      </c>
      <c r="M160" s="83"/>
      <c r="O160" s="2">
        <v>-7.0999999999999994E-2</v>
      </c>
      <c r="P160" s="2">
        <f t="shared" si="2"/>
        <v>-5.4499999999999993E-2</v>
      </c>
      <c r="Q160" s="2">
        <v>-4.2000000000000003E-2</v>
      </c>
      <c r="R160" s="2">
        <f t="shared" si="3"/>
        <v>-0.04</v>
      </c>
      <c r="S160" s="2">
        <v>-3.7999999999999999E-2</v>
      </c>
      <c r="T160" s="2">
        <v>-3.3000000000000002E-2</v>
      </c>
      <c r="U160" s="2">
        <v>-2.1999999999999999E-2</v>
      </c>
      <c r="V160" s="2">
        <v>-1.0999999999999999E-2</v>
      </c>
      <c r="W160" s="2">
        <v>-6.0000000000000001E-3</v>
      </c>
      <c r="Z160" s="83"/>
      <c r="AB160" s="2">
        <v>-6.6000000000000003E-2</v>
      </c>
      <c r="AC160" s="2">
        <f t="shared" si="4"/>
        <v>-4.8000000000000001E-2</v>
      </c>
      <c r="AD160" s="2">
        <v>-4.2999999999999997E-2</v>
      </c>
      <c r="AE160" s="2">
        <f t="shared" si="5"/>
        <v>-3.6499999999999998E-2</v>
      </c>
      <c r="AF160" s="2">
        <v>-0.03</v>
      </c>
      <c r="AG160" s="2">
        <v>-2.1000000000000001E-2</v>
      </c>
      <c r="AH160" s="2">
        <v>-0.01</v>
      </c>
      <c r="AI160" s="2">
        <v>-3.0000000000000001E-3</v>
      </c>
      <c r="AJ160" s="2">
        <v>0.01</v>
      </c>
    </row>
    <row r="161" spans="1:36" ht="15.75" customHeight="1" x14ac:dyDescent="0.25">
      <c r="A161" s="2">
        <v>345</v>
      </c>
      <c r="B161" s="2">
        <v>-6.5000000000000002E-2</v>
      </c>
      <c r="C161" s="2">
        <f t="shared" si="0"/>
        <v>-5.1500000000000004E-2</v>
      </c>
      <c r="D161" s="2">
        <v>-4.2999999999999997E-2</v>
      </c>
      <c r="E161" s="2">
        <f t="shared" si="1"/>
        <v>-4.0499999999999994E-2</v>
      </c>
      <c r="F161" s="2">
        <v>-3.7999999999999999E-2</v>
      </c>
      <c r="G161" s="2">
        <v>-2.9000000000000001E-2</v>
      </c>
      <c r="H161" s="2">
        <v>-2.1000000000000001E-2</v>
      </c>
      <c r="I161" s="2">
        <v>-0.01</v>
      </c>
      <c r="J161" s="2">
        <v>2E-3</v>
      </c>
      <c r="M161" s="83"/>
      <c r="O161" s="2">
        <v>-6.9000000000000006E-2</v>
      </c>
      <c r="P161" s="2">
        <f t="shared" si="2"/>
        <v>-5.3000000000000005E-2</v>
      </c>
      <c r="Q161" s="2">
        <v>-4.1000000000000002E-2</v>
      </c>
      <c r="R161" s="2">
        <f t="shared" si="3"/>
        <v>-3.9E-2</v>
      </c>
      <c r="S161" s="2">
        <v>-3.6999999999999998E-2</v>
      </c>
      <c r="T161" s="2">
        <v>-3.2000000000000001E-2</v>
      </c>
      <c r="U161" s="2">
        <v>-2.1000000000000001E-2</v>
      </c>
      <c r="V161" s="2">
        <v>-0.01</v>
      </c>
      <c r="W161" s="2">
        <v>-6.0000000000000001E-3</v>
      </c>
      <c r="Z161" s="83"/>
      <c r="AB161" s="2">
        <v>-6.4000000000000001E-2</v>
      </c>
      <c r="AC161" s="2">
        <f t="shared" si="4"/>
        <v>-4.65E-2</v>
      </c>
      <c r="AD161" s="2">
        <v>-4.2000000000000003E-2</v>
      </c>
      <c r="AE161" s="2">
        <f t="shared" si="5"/>
        <v>-3.5500000000000004E-2</v>
      </c>
      <c r="AF161" s="2">
        <v>-2.9000000000000001E-2</v>
      </c>
      <c r="AG161" s="2">
        <v>-0.02</v>
      </c>
      <c r="AH161" s="2">
        <v>-0.01</v>
      </c>
      <c r="AI161" s="2">
        <v>-3.0000000000000001E-3</v>
      </c>
      <c r="AJ161" s="2">
        <v>0.01</v>
      </c>
    </row>
    <row r="162" spans="1:36" ht="15.75" customHeight="1" x14ac:dyDescent="0.25">
      <c r="A162" s="2">
        <v>346</v>
      </c>
      <c r="B162" s="2">
        <v>-6.2E-2</v>
      </c>
      <c r="C162" s="2">
        <f t="shared" si="0"/>
        <v>-4.9000000000000002E-2</v>
      </c>
      <c r="D162" s="2">
        <v>-0.04</v>
      </c>
      <c r="E162" s="2">
        <f t="shared" si="1"/>
        <v>-3.7999999999999999E-2</v>
      </c>
      <c r="F162" s="2">
        <v>-3.5999999999999997E-2</v>
      </c>
      <c r="G162" s="2">
        <v>-2.5999999999999999E-2</v>
      </c>
      <c r="H162" s="2">
        <v>-1.7999999999999999E-2</v>
      </c>
      <c r="I162" s="2">
        <v>-7.0000000000000001E-3</v>
      </c>
      <c r="J162" s="2">
        <v>3.0000000000000001E-3</v>
      </c>
      <c r="M162" s="83"/>
      <c r="O162" s="2">
        <v>-6.5000000000000002E-2</v>
      </c>
      <c r="P162" s="2">
        <f t="shared" si="2"/>
        <v>-0.05</v>
      </c>
      <c r="Q162" s="2">
        <v>-3.9E-2</v>
      </c>
      <c r="R162" s="2">
        <f t="shared" si="3"/>
        <v>-3.7000000000000005E-2</v>
      </c>
      <c r="S162" s="2">
        <v>-3.5000000000000003E-2</v>
      </c>
      <c r="T162" s="2">
        <v>-0.03</v>
      </c>
      <c r="U162" s="2">
        <v>-1.9E-2</v>
      </c>
      <c r="V162" s="2">
        <v>-8.0000000000000002E-3</v>
      </c>
      <c r="W162" s="2">
        <v>-4.0000000000000001E-3</v>
      </c>
      <c r="Z162" s="83"/>
      <c r="AB162" s="2">
        <v>-0.06</v>
      </c>
      <c r="AC162" s="2">
        <f t="shared" si="4"/>
        <v>-4.3499999999999997E-2</v>
      </c>
      <c r="AD162" s="2">
        <v>-0.04</v>
      </c>
      <c r="AE162" s="2">
        <f t="shared" si="5"/>
        <v>-3.3500000000000002E-2</v>
      </c>
      <c r="AF162" s="2">
        <v>-2.7E-2</v>
      </c>
      <c r="AG162" s="2">
        <v>-1.9E-2</v>
      </c>
      <c r="AH162" s="2">
        <v>-8.9999999999999993E-3</v>
      </c>
      <c r="AI162" s="2">
        <v>-1E-3</v>
      </c>
      <c r="AJ162" s="2">
        <v>1.0999999999999999E-2</v>
      </c>
    </row>
    <row r="163" spans="1:36" ht="15.75" customHeight="1" x14ac:dyDescent="0.25">
      <c r="A163" s="2">
        <v>347</v>
      </c>
      <c r="B163" s="2">
        <v>-0.06</v>
      </c>
      <c r="C163" s="2">
        <f t="shared" si="0"/>
        <v>-4.7E-2</v>
      </c>
      <c r="D163" s="2">
        <v>-3.9E-2</v>
      </c>
      <c r="E163" s="2">
        <f t="shared" si="1"/>
        <v>-3.6500000000000005E-2</v>
      </c>
      <c r="F163" s="2">
        <v>-3.4000000000000002E-2</v>
      </c>
      <c r="G163" s="2">
        <v>-2.5000000000000001E-2</v>
      </c>
      <c r="H163" s="2">
        <v>-1.7000000000000001E-2</v>
      </c>
      <c r="I163" s="2">
        <v>-6.0000000000000001E-3</v>
      </c>
      <c r="J163" s="2">
        <v>4.0000000000000001E-3</v>
      </c>
      <c r="M163" s="83"/>
      <c r="O163" s="2">
        <v>-6.3E-2</v>
      </c>
      <c r="P163" s="2">
        <f t="shared" si="2"/>
        <v>-4.8500000000000001E-2</v>
      </c>
      <c r="Q163" s="2">
        <v>-3.6999999999999998E-2</v>
      </c>
      <c r="R163" s="2">
        <f t="shared" si="3"/>
        <v>-3.5500000000000004E-2</v>
      </c>
      <c r="S163" s="2">
        <v>-3.4000000000000002E-2</v>
      </c>
      <c r="T163" s="2">
        <v>-2.9000000000000001E-2</v>
      </c>
      <c r="U163" s="2">
        <v>-1.7999999999999999E-2</v>
      </c>
      <c r="V163" s="2">
        <v>-7.0000000000000001E-3</v>
      </c>
      <c r="W163" s="2">
        <v>-3.0000000000000001E-3</v>
      </c>
      <c r="Z163" s="83"/>
      <c r="AB163" s="2">
        <v>-5.8999999999999997E-2</v>
      </c>
      <c r="AC163" s="2">
        <f t="shared" si="4"/>
        <v>-4.2499999999999996E-2</v>
      </c>
      <c r="AD163" s="2">
        <v>-3.9E-2</v>
      </c>
      <c r="AE163" s="2">
        <f t="shared" si="5"/>
        <v>-3.2500000000000001E-2</v>
      </c>
      <c r="AF163" s="2">
        <v>-2.5999999999999999E-2</v>
      </c>
      <c r="AG163" s="2">
        <v>-1.7999999999999999E-2</v>
      </c>
      <c r="AH163" s="2">
        <v>-8.0000000000000002E-3</v>
      </c>
      <c r="AI163" s="2">
        <v>-1E-3</v>
      </c>
      <c r="AJ163" s="2">
        <v>1.2E-2</v>
      </c>
    </row>
    <row r="164" spans="1:36" ht="15.75" customHeight="1" x14ac:dyDescent="0.25">
      <c r="A164" s="2">
        <v>348</v>
      </c>
      <c r="B164" s="2">
        <v>-6.2E-2</v>
      </c>
      <c r="C164" s="2">
        <f t="shared" si="0"/>
        <v>-4.9000000000000002E-2</v>
      </c>
      <c r="D164" s="2">
        <v>-4.1000000000000002E-2</v>
      </c>
      <c r="E164" s="2">
        <f t="shared" si="1"/>
        <v>-3.85E-2</v>
      </c>
      <c r="F164" s="2">
        <v>-3.5999999999999997E-2</v>
      </c>
      <c r="G164" s="2">
        <v>-2.7E-2</v>
      </c>
      <c r="H164" s="2">
        <v>-1.9E-2</v>
      </c>
      <c r="I164" s="2">
        <v>-8.0000000000000002E-3</v>
      </c>
      <c r="J164" s="2">
        <v>3.0000000000000001E-3</v>
      </c>
      <c r="M164" s="83"/>
      <c r="O164" s="2">
        <v>-6.5000000000000002E-2</v>
      </c>
      <c r="P164" s="2">
        <f t="shared" si="2"/>
        <v>-0.05</v>
      </c>
      <c r="Q164" s="2">
        <v>-3.9E-2</v>
      </c>
      <c r="R164" s="2">
        <f t="shared" si="3"/>
        <v>-3.7000000000000005E-2</v>
      </c>
      <c r="S164" s="2">
        <v>-3.5000000000000003E-2</v>
      </c>
      <c r="T164" s="2">
        <v>-0.03</v>
      </c>
      <c r="U164" s="2">
        <v>-0.02</v>
      </c>
      <c r="V164" s="2">
        <v>-8.9999999999999993E-3</v>
      </c>
      <c r="W164" s="2">
        <v>-5.0000000000000001E-3</v>
      </c>
      <c r="Z164" s="83"/>
      <c r="AB164" s="2">
        <v>-0.06</v>
      </c>
      <c r="AC164" s="2">
        <f t="shared" si="4"/>
        <v>-4.3499999999999997E-2</v>
      </c>
      <c r="AD164" s="2">
        <v>-0.04</v>
      </c>
      <c r="AE164" s="2">
        <f t="shared" si="5"/>
        <v>-3.3500000000000002E-2</v>
      </c>
      <c r="AF164" s="2">
        <v>-2.7E-2</v>
      </c>
      <c r="AG164" s="2">
        <v>-1.9E-2</v>
      </c>
      <c r="AH164" s="2">
        <v>-8.9999999999999993E-3</v>
      </c>
      <c r="AI164" s="2">
        <v>-2E-3</v>
      </c>
      <c r="AJ164" s="2">
        <v>0.01</v>
      </c>
    </row>
    <row r="165" spans="1:36" ht="15.75" customHeight="1" x14ac:dyDescent="0.25">
      <c r="A165" s="2">
        <v>349</v>
      </c>
      <c r="B165" s="2">
        <v>-6.4000000000000001E-2</v>
      </c>
      <c r="C165" s="2">
        <f t="shared" si="0"/>
        <v>-5.1500000000000004E-2</v>
      </c>
      <c r="D165" s="2">
        <v>-4.2999999999999997E-2</v>
      </c>
      <c r="E165" s="2">
        <f t="shared" si="1"/>
        <v>-4.0999999999999995E-2</v>
      </c>
      <c r="F165" s="2">
        <v>-3.9E-2</v>
      </c>
      <c r="G165" s="2">
        <v>-2.9000000000000001E-2</v>
      </c>
      <c r="H165" s="2">
        <v>-2.1000000000000001E-2</v>
      </c>
      <c r="I165" s="2">
        <v>-1.0999999999999999E-2</v>
      </c>
      <c r="J165" s="2">
        <v>0</v>
      </c>
      <c r="M165" s="83"/>
      <c r="O165" s="2">
        <v>-6.7000000000000004E-2</v>
      </c>
      <c r="P165" s="2">
        <f t="shared" si="2"/>
        <v>-5.2000000000000005E-2</v>
      </c>
      <c r="Q165" s="2">
        <v>-4.1000000000000002E-2</v>
      </c>
      <c r="R165" s="2">
        <f t="shared" si="3"/>
        <v>-3.9E-2</v>
      </c>
      <c r="S165" s="2">
        <v>-3.6999999999999998E-2</v>
      </c>
      <c r="T165" s="2">
        <v>-3.2000000000000001E-2</v>
      </c>
      <c r="U165" s="2">
        <v>-2.1999999999999999E-2</v>
      </c>
      <c r="V165" s="2">
        <v>-1.0999999999999999E-2</v>
      </c>
      <c r="W165" s="2">
        <v>-7.0000000000000001E-3</v>
      </c>
      <c r="Z165" s="83"/>
      <c r="AB165" s="2">
        <v>-6.3E-2</v>
      </c>
      <c r="AC165" s="2">
        <f t="shared" si="4"/>
        <v>-4.5999999999999999E-2</v>
      </c>
      <c r="AD165" s="2">
        <v>-4.2000000000000003E-2</v>
      </c>
      <c r="AE165" s="2">
        <f t="shared" si="5"/>
        <v>-3.5500000000000004E-2</v>
      </c>
      <c r="AF165" s="2">
        <v>-2.9000000000000001E-2</v>
      </c>
      <c r="AG165" s="2">
        <v>-2.1000000000000001E-2</v>
      </c>
      <c r="AH165" s="2">
        <v>-1.0999999999999999E-2</v>
      </c>
      <c r="AI165" s="2">
        <v>-3.0000000000000001E-3</v>
      </c>
      <c r="AJ165" s="2">
        <v>8.9999999999999993E-3</v>
      </c>
    </row>
    <row r="166" spans="1:36" ht="15.75" customHeight="1" x14ac:dyDescent="0.25">
      <c r="A166" s="2">
        <v>350</v>
      </c>
      <c r="B166" s="2">
        <v>-6.5000000000000002E-2</v>
      </c>
      <c r="C166" s="2">
        <f t="shared" si="0"/>
        <v>-5.2500000000000005E-2</v>
      </c>
      <c r="D166" s="2">
        <v>-4.4999999999999998E-2</v>
      </c>
      <c r="E166" s="2">
        <f t="shared" si="1"/>
        <v>-4.2499999999999996E-2</v>
      </c>
      <c r="F166" s="2">
        <v>-0.04</v>
      </c>
      <c r="G166" s="2">
        <v>-3.1E-2</v>
      </c>
      <c r="H166" s="2">
        <v>-2.3E-2</v>
      </c>
      <c r="I166" s="2">
        <v>-1.2E-2</v>
      </c>
      <c r="J166" s="2">
        <v>-2E-3</v>
      </c>
      <c r="M166" s="83"/>
      <c r="O166" s="2">
        <v>-6.9000000000000006E-2</v>
      </c>
      <c r="P166" s="2">
        <f t="shared" si="2"/>
        <v>-5.4000000000000006E-2</v>
      </c>
      <c r="Q166" s="2">
        <v>-4.2000000000000003E-2</v>
      </c>
      <c r="R166" s="2">
        <f t="shared" si="3"/>
        <v>-4.0500000000000001E-2</v>
      </c>
      <c r="S166" s="2">
        <v>-3.9E-2</v>
      </c>
      <c r="T166" s="2">
        <v>-3.3000000000000002E-2</v>
      </c>
      <c r="U166" s="2">
        <v>-2.3E-2</v>
      </c>
      <c r="V166" s="2">
        <v>-1.2E-2</v>
      </c>
      <c r="W166" s="2">
        <v>-8.0000000000000002E-3</v>
      </c>
      <c r="Z166" s="83"/>
      <c r="AB166" s="2">
        <v>-6.4000000000000001E-2</v>
      </c>
      <c r="AC166" s="2">
        <f t="shared" si="4"/>
        <v>-4.7E-2</v>
      </c>
      <c r="AD166" s="2">
        <v>-4.2999999999999997E-2</v>
      </c>
      <c r="AE166" s="2">
        <f t="shared" si="5"/>
        <v>-3.6499999999999998E-2</v>
      </c>
      <c r="AF166" s="2">
        <v>-0.03</v>
      </c>
      <c r="AG166" s="2">
        <v>-2.1999999999999999E-2</v>
      </c>
      <c r="AH166" s="2">
        <v>-1.2E-2</v>
      </c>
      <c r="AI166" s="2">
        <v>-4.0000000000000001E-3</v>
      </c>
      <c r="AJ166" s="2">
        <v>8.0000000000000002E-3</v>
      </c>
    </row>
    <row r="167" spans="1:36" ht="15.75" customHeight="1" x14ac:dyDescent="0.25">
      <c r="A167" s="2">
        <v>351</v>
      </c>
      <c r="B167" s="2">
        <v>-6.6000000000000003E-2</v>
      </c>
      <c r="C167" s="2">
        <f t="shared" si="0"/>
        <v>-5.3500000000000006E-2</v>
      </c>
      <c r="D167" s="2">
        <v>-4.4999999999999998E-2</v>
      </c>
      <c r="E167" s="2">
        <f t="shared" si="1"/>
        <v>-4.2999999999999997E-2</v>
      </c>
      <c r="F167" s="2">
        <v>-4.1000000000000002E-2</v>
      </c>
      <c r="G167" s="2">
        <v>-3.1E-2</v>
      </c>
      <c r="H167" s="2">
        <v>-2.3E-2</v>
      </c>
      <c r="I167" s="2">
        <v>-1.2999999999999999E-2</v>
      </c>
      <c r="J167" s="2">
        <v>-2E-3</v>
      </c>
      <c r="M167" s="83"/>
      <c r="O167" s="2">
        <v>-6.9000000000000006E-2</v>
      </c>
      <c r="P167" s="2">
        <f t="shared" si="2"/>
        <v>-5.4000000000000006E-2</v>
      </c>
      <c r="Q167" s="2">
        <v>-4.2999999999999997E-2</v>
      </c>
      <c r="R167" s="2">
        <f t="shared" si="3"/>
        <v>-4.0999999999999995E-2</v>
      </c>
      <c r="S167" s="2">
        <v>-3.9E-2</v>
      </c>
      <c r="T167" s="2">
        <v>-3.3000000000000002E-2</v>
      </c>
      <c r="U167" s="2">
        <v>-2.3E-2</v>
      </c>
      <c r="V167" s="2">
        <v>-1.2999999999999999E-2</v>
      </c>
      <c r="W167" s="2">
        <v>-8.9999999999999993E-3</v>
      </c>
      <c r="Z167" s="83"/>
      <c r="AB167" s="2">
        <v>-6.4000000000000001E-2</v>
      </c>
      <c r="AC167" s="2">
        <f t="shared" si="4"/>
        <v>-4.7E-2</v>
      </c>
      <c r="AD167" s="2">
        <v>-4.2999999999999997E-2</v>
      </c>
      <c r="AE167" s="2">
        <f t="shared" si="5"/>
        <v>-3.6499999999999998E-2</v>
      </c>
      <c r="AF167" s="2">
        <v>-0.03</v>
      </c>
      <c r="AG167" s="2">
        <v>-2.1999999999999999E-2</v>
      </c>
      <c r="AH167" s="2">
        <v>-1.2E-2</v>
      </c>
      <c r="AI167" s="2">
        <v>-4.0000000000000001E-3</v>
      </c>
      <c r="AJ167" s="2">
        <v>8.0000000000000002E-3</v>
      </c>
    </row>
    <row r="168" spans="1:36" ht="15.75" customHeight="1" x14ac:dyDescent="0.25">
      <c r="A168" s="2">
        <v>352</v>
      </c>
      <c r="B168" s="2">
        <v>-6.5000000000000002E-2</v>
      </c>
      <c r="C168" s="2">
        <f t="shared" si="0"/>
        <v>-5.2500000000000005E-2</v>
      </c>
      <c r="D168" s="2">
        <v>-4.4999999999999998E-2</v>
      </c>
      <c r="E168" s="2">
        <f t="shared" si="1"/>
        <v>-4.2499999999999996E-2</v>
      </c>
      <c r="F168" s="2">
        <v>-0.04</v>
      </c>
      <c r="G168" s="2">
        <v>-3.1E-2</v>
      </c>
      <c r="H168" s="2">
        <v>-2.3E-2</v>
      </c>
      <c r="I168" s="2">
        <v>-1.2999999999999999E-2</v>
      </c>
      <c r="J168" s="2">
        <v>-3.0000000000000001E-3</v>
      </c>
      <c r="M168" s="83"/>
      <c r="O168" s="2">
        <v>-6.8000000000000005E-2</v>
      </c>
      <c r="P168" s="2">
        <f t="shared" si="2"/>
        <v>-5.3500000000000006E-2</v>
      </c>
      <c r="Q168" s="2">
        <v>-4.2999999999999997E-2</v>
      </c>
      <c r="R168" s="2">
        <f t="shared" si="3"/>
        <v>-4.0999999999999995E-2</v>
      </c>
      <c r="S168" s="2">
        <v>-3.9E-2</v>
      </c>
      <c r="T168" s="2">
        <v>-3.3000000000000002E-2</v>
      </c>
      <c r="U168" s="2">
        <v>-2.3E-2</v>
      </c>
      <c r="V168" s="2">
        <v>-1.2999999999999999E-2</v>
      </c>
      <c r="W168" s="2">
        <v>-8.9999999999999993E-3</v>
      </c>
      <c r="Z168" s="83"/>
      <c r="AB168" s="2">
        <v>-6.4000000000000001E-2</v>
      </c>
      <c r="AC168" s="2">
        <f t="shared" si="4"/>
        <v>-4.7E-2</v>
      </c>
      <c r="AD168" s="2">
        <v>-4.2999999999999997E-2</v>
      </c>
      <c r="AE168" s="2">
        <f t="shared" si="5"/>
        <v>-3.6499999999999998E-2</v>
      </c>
      <c r="AF168" s="2">
        <v>-0.03</v>
      </c>
      <c r="AG168" s="2">
        <v>-2.1999999999999999E-2</v>
      </c>
      <c r="AH168" s="2">
        <v>-1.2E-2</v>
      </c>
      <c r="AI168" s="2">
        <v>-4.0000000000000001E-3</v>
      </c>
      <c r="AJ168" s="2">
        <v>8.0000000000000002E-3</v>
      </c>
    </row>
    <row r="169" spans="1:36" ht="15.75" customHeight="1" x14ac:dyDescent="0.25">
      <c r="A169" s="2">
        <v>353</v>
      </c>
      <c r="B169" s="2">
        <v>-6.4000000000000001E-2</v>
      </c>
      <c r="C169" s="2">
        <f t="shared" si="0"/>
        <v>-5.2000000000000005E-2</v>
      </c>
      <c r="D169" s="2">
        <v>-4.3999999999999997E-2</v>
      </c>
      <c r="E169" s="2">
        <f t="shared" si="1"/>
        <v>-4.1999999999999996E-2</v>
      </c>
      <c r="F169" s="2">
        <v>-0.04</v>
      </c>
      <c r="G169" s="2">
        <v>-3.1E-2</v>
      </c>
      <c r="H169" s="2">
        <v>-2.3E-2</v>
      </c>
      <c r="I169" s="2">
        <v>-1.2999999999999999E-2</v>
      </c>
      <c r="J169" s="2">
        <v>-3.0000000000000001E-3</v>
      </c>
      <c r="M169" s="83"/>
      <c r="O169" s="2">
        <v>-6.8000000000000005E-2</v>
      </c>
      <c r="P169" s="2">
        <f t="shared" si="2"/>
        <v>-5.3500000000000006E-2</v>
      </c>
      <c r="Q169" s="2">
        <v>-4.2000000000000003E-2</v>
      </c>
      <c r="R169" s="2">
        <f t="shared" si="3"/>
        <v>-4.0500000000000001E-2</v>
      </c>
      <c r="S169" s="2">
        <v>-3.9E-2</v>
      </c>
      <c r="T169" s="2">
        <v>-3.3000000000000002E-2</v>
      </c>
      <c r="U169" s="2">
        <v>-2.3E-2</v>
      </c>
      <c r="V169" s="2">
        <v>-1.2999999999999999E-2</v>
      </c>
      <c r="W169" s="2">
        <v>-8.9999999999999993E-3</v>
      </c>
      <c r="Z169" s="83"/>
      <c r="AB169" s="2">
        <v>-6.3E-2</v>
      </c>
      <c r="AC169" s="2">
        <f t="shared" si="4"/>
        <v>-4.65E-2</v>
      </c>
      <c r="AD169" s="2">
        <v>-4.2000000000000003E-2</v>
      </c>
      <c r="AE169" s="2">
        <f t="shared" si="5"/>
        <v>-3.6000000000000004E-2</v>
      </c>
      <c r="AF169" s="2">
        <v>-0.03</v>
      </c>
      <c r="AG169" s="2">
        <v>-2.1999999999999999E-2</v>
      </c>
      <c r="AH169" s="2">
        <v>-1.2E-2</v>
      </c>
      <c r="AI169" s="2">
        <v>-5.0000000000000001E-3</v>
      </c>
      <c r="AJ169" s="2">
        <v>7.0000000000000001E-3</v>
      </c>
    </row>
    <row r="170" spans="1:36" ht="15.75" customHeight="1" x14ac:dyDescent="0.25">
      <c r="A170" s="2">
        <v>354</v>
      </c>
      <c r="B170" s="2">
        <v>-6.4000000000000001E-2</v>
      </c>
      <c r="C170" s="2">
        <f t="shared" si="0"/>
        <v>-5.2000000000000005E-2</v>
      </c>
      <c r="D170" s="2">
        <v>-4.3999999999999997E-2</v>
      </c>
      <c r="E170" s="2">
        <f t="shared" si="1"/>
        <v>-4.1999999999999996E-2</v>
      </c>
      <c r="F170" s="2">
        <v>-0.04</v>
      </c>
      <c r="G170" s="2">
        <v>-3.1E-2</v>
      </c>
      <c r="H170" s="2">
        <v>-2.3E-2</v>
      </c>
      <c r="I170" s="2">
        <v>-1.2999999999999999E-2</v>
      </c>
      <c r="J170" s="2">
        <v>-3.0000000000000001E-3</v>
      </c>
      <c r="M170" s="83"/>
      <c r="O170" s="2">
        <v>-6.7000000000000004E-2</v>
      </c>
      <c r="P170" s="2">
        <f t="shared" si="2"/>
        <v>-5.2500000000000005E-2</v>
      </c>
      <c r="Q170" s="2">
        <v>-4.2000000000000003E-2</v>
      </c>
      <c r="R170" s="2">
        <f t="shared" si="3"/>
        <v>-0.04</v>
      </c>
      <c r="S170" s="2">
        <v>-3.7999999999999999E-2</v>
      </c>
      <c r="T170" s="2">
        <v>-3.3000000000000002E-2</v>
      </c>
      <c r="U170" s="2">
        <v>-2.3E-2</v>
      </c>
      <c r="V170" s="2">
        <v>-1.2999999999999999E-2</v>
      </c>
      <c r="W170" s="2">
        <v>-8.9999999999999993E-3</v>
      </c>
      <c r="Z170" s="83"/>
      <c r="AB170" s="2">
        <v>-6.2E-2</v>
      </c>
      <c r="AC170" s="2">
        <f t="shared" si="4"/>
        <v>-4.5999999999999999E-2</v>
      </c>
      <c r="AD170" s="2">
        <v>-4.2000000000000003E-2</v>
      </c>
      <c r="AE170" s="2">
        <f t="shared" si="5"/>
        <v>-3.6000000000000004E-2</v>
      </c>
      <c r="AF170" s="2">
        <v>-0.03</v>
      </c>
      <c r="AG170" s="2">
        <v>-2.1999999999999999E-2</v>
      </c>
      <c r="AH170" s="2">
        <v>-1.2E-2</v>
      </c>
      <c r="AI170" s="2">
        <v>-4.0000000000000001E-3</v>
      </c>
      <c r="AJ170" s="2">
        <v>7.0000000000000001E-3</v>
      </c>
    </row>
    <row r="171" spans="1:36" ht="15.75" customHeight="1" x14ac:dyDescent="0.25">
      <c r="A171" s="2">
        <v>355</v>
      </c>
      <c r="B171" s="2">
        <v>-6.3E-2</v>
      </c>
      <c r="C171" s="2">
        <f t="shared" si="0"/>
        <v>-5.1000000000000004E-2</v>
      </c>
      <c r="D171" s="2">
        <v>-4.2999999999999997E-2</v>
      </c>
      <c r="E171" s="2">
        <f t="shared" si="1"/>
        <v>-4.0999999999999995E-2</v>
      </c>
      <c r="F171" s="2">
        <v>-3.9E-2</v>
      </c>
      <c r="G171" s="2">
        <v>-0.03</v>
      </c>
      <c r="H171" s="2">
        <v>-2.3E-2</v>
      </c>
      <c r="I171" s="2">
        <v>-1.2E-2</v>
      </c>
      <c r="J171" s="2">
        <v>-3.0000000000000001E-3</v>
      </c>
      <c r="M171" s="83"/>
      <c r="O171" s="2">
        <v>-6.6000000000000003E-2</v>
      </c>
      <c r="P171" s="2">
        <f t="shared" si="2"/>
        <v>-5.2000000000000005E-2</v>
      </c>
      <c r="Q171" s="2">
        <v>-4.2000000000000003E-2</v>
      </c>
      <c r="R171" s="2">
        <f t="shared" si="3"/>
        <v>-0.04</v>
      </c>
      <c r="S171" s="2">
        <v>-3.7999999999999999E-2</v>
      </c>
      <c r="T171" s="2">
        <v>-3.3000000000000002E-2</v>
      </c>
      <c r="U171" s="2">
        <v>-2.3E-2</v>
      </c>
      <c r="V171" s="2">
        <v>-1.2999999999999999E-2</v>
      </c>
      <c r="W171" s="2">
        <v>-8.9999999999999993E-3</v>
      </c>
      <c r="Z171" s="83"/>
      <c r="AB171" s="2">
        <v>-6.2E-2</v>
      </c>
      <c r="AC171" s="2">
        <f t="shared" si="4"/>
        <v>-4.5499999999999999E-2</v>
      </c>
      <c r="AD171" s="2">
        <v>-4.2000000000000003E-2</v>
      </c>
      <c r="AE171" s="2">
        <f t="shared" si="5"/>
        <v>-3.5500000000000004E-2</v>
      </c>
      <c r="AF171" s="2">
        <v>-2.9000000000000001E-2</v>
      </c>
      <c r="AG171" s="2">
        <v>-2.1999999999999999E-2</v>
      </c>
      <c r="AH171" s="2">
        <v>-1.2E-2</v>
      </c>
      <c r="AI171" s="2">
        <v>-4.0000000000000001E-3</v>
      </c>
      <c r="AJ171" s="2">
        <v>7.0000000000000001E-3</v>
      </c>
    </row>
    <row r="172" spans="1:36" ht="15.75" customHeight="1" x14ac:dyDescent="0.25">
      <c r="A172" s="2">
        <v>356</v>
      </c>
      <c r="B172" s="2">
        <v>-6.2E-2</v>
      </c>
      <c r="C172" s="2">
        <f t="shared" si="0"/>
        <v>-5.0500000000000003E-2</v>
      </c>
      <c r="D172" s="2">
        <v>-4.2999999999999997E-2</v>
      </c>
      <c r="E172" s="2">
        <f t="shared" si="1"/>
        <v>-4.0999999999999995E-2</v>
      </c>
      <c r="F172" s="2">
        <v>-3.9E-2</v>
      </c>
      <c r="G172" s="2">
        <v>-0.03</v>
      </c>
      <c r="H172" s="2">
        <v>-2.1999999999999999E-2</v>
      </c>
      <c r="I172" s="2">
        <v>-1.2E-2</v>
      </c>
      <c r="J172" s="2">
        <v>-3.0000000000000001E-3</v>
      </c>
      <c r="M172" s="83"/>
      <c r="O172" s="2">
        <v>-6.5000000000000002E-2</v>
      </c>
      <c r="P172" s="2">
        <f t="shared" si="2"/>
        <v>-5.1000000000000004E-2</v>
      </c>
      <c r="Q172" s="2">
        <v>-4.1000000000000002E-2</v>
      </c>
      <c r="R172" s="2">
        <f t="shared" si="3"/>
        <v>-3.9E-2</v>
      </c>
      <c r="S172" s="2">
        <v>-3.6999999999999998E-2</v>
      </c>
      <c r="T172" s="2">
        <v>-3.2000000000000001E-2</v>
      </c>
      <c r="U172" s="2">
        <v>-2.3E-2</v>
      </c>
      <c r="V172" s="2">
        <v>-1.2999999999999999E-2</v>
      </c>
      <c r="W172" s="2">
        <v>-8.9999999999999993E-3</v>
      </c>
      <c r="Z172" s="83"/>
      <c r="AB172" s="2">
        <v>-6.0999999999999999E-2</v>
      </c>
      <c r="AC172" s="2">
        <f t="shared" si="4"/>
        <v>-4.4999999999999998E-2</v>
      </c>
      <c r="AD172" s="2">
        <v>-4.1000000000000002E-2</v>
      </c>
      <c r="AE172" s="2">
        <f t="shared" si="5"/>
        <v>-3.5000000000000003E-2</v>
      </c>
      <c r="AF172" s="2">
        <v>-2.9000000000000001E-2</v>
      </c>
      <c r="AG172" s="2">
        <v>-2.1999999999999999E-2</v>
      </c>
      <c r="AH172" s="2">
        <v>-1.2E-2</v>
      </c>
      <c r="AI172" s="2">
        <v>-4.0000000000000001E-3</v>
      </c>
      <c r="AJ172" s="2">
        <v>7.0000000000000001E-3</v>
      </c>
    </row>
    <row r="173" spans="1:36" ht="15.75" customHeight="1" x14ac:dyDescent="0.25">
      <c r="A173" s="2">
        <v>357</v>
      </c>
      <c r="B173" s="2">
        <v>-6.0999999999999999E-2</v>
      </c>
      <c r="C173" s="2">
        <f t="shared" si="0"/>
        <v>-0.05</v>
      </c>
      <c r="D173" s="2">
        <v>-4.2000000000000003E-2</v>
      </c>
      <c r="E173" s="2">
        <f t="shared" si="1"/>
        <v>-4.0500000000000001E-2</v>
      </c>
      <c r="F173" s="2">
        <v>-3.9E-2</v>
      </c>
      <c r="G173" s="2">
        <v>-0.03</v>
      </c>
      <c r="H173" s="2">
        <v>-2.1999999999999999E-2</v>
      </c>
      <c r="I173" s="2">
        <v>-1.2E-2</v>
      </c>
      <c r="J173" s="2">
        <v>-3.0000000000000001E-3</v>
      </c>
      <c r="M173" s="83"/>
      <c r="O173" s="2">
        <v>-6.5000000000000002E-2</v>
      </c>
      <c r="P173" s="2">
        <f t="shared" si="2"/>
        <v>-5.1000000000000004E-2</v>
      </c>
      <c r="Q173" s="2">
        <v>-4.1000000000000002E-2</v>
      </c>
      <c r="R173" s="2">
        <f t="shared" si="3"/>
        <v>-3.9E-2</v>
      </c>
      <c r="S173" s="2">
        <v>-3.6999999999999998E-2</v>
      </c>
      <c r="T173" s="2">
        <v>-3.2000000000000001E-2</v>
      </c>
      <c r="U173" s="2">
        <v>-2.3E-2</v>
      </c>
      <c r="V173" s="2">
        <v>-1.2999999999999999E-2</v>
      </c>
      <c r="W173" s="2">
        <v>-8.9999999999999993E-3</v>
      </c>
      <c r="Z173" s="83"/>
      <c r="AB173" s="2">
        <v>-0.06</v>
      </c>
      <c r="AC173" s="2">
        <f t="shared" si="4"/>
        <v>-4.4499999999999998E-2</v>
      </c>
      <c r="AD173" s="2">
        <v>-4.1000000000000002E-2</v>
      </c>
      <c r="AE173" s="2">
        <f t="shared" si="5"/>
        <v>-3.5000000000000003E-2</v>
      </c>
      <c r="AF173" s="2">
        <v>-2.9000000000000001E-2</v>
      </c>
      <c r="AG173" s="2">
        <v>-2.1000000000000001E-2</v>
      </c>
      <c r="AH173" s="2">
        <v>-1.2E-2</v>
      </c>
      <c r="AI173" s="2">
        <v>-4.0000000000000001E-3</v>
      </c>
      <c r="AJ173" s="2">
        <v>7.0000000000000001E-3</v>
      </c>
    </row>
    <row r="174" spans="1:36" ht="15.75" customHeight="1" x14ac:dyDescent="0.25">
      <c r="A174" s="2">
        <v>358</v>
      </c>
      <c r="B174" s="2">
        <v>-6.0999999999999999E-2</v>
      </c>
      <c r="C174" s="2">
        <f t="shared" si="0"/>
        <v>-4.9500000000000002E-2</v>
      </c>
      <c r="D174" s="2">
        <v>-4.2000000000000003E-2</v>
      </c>
      <c r="E174" s="2">
        <f t="shared" si="1"/>
        <v>-0.04</v>
      </c>
      <c r="F174" s="2">
        <v>-3.7999999999999999E-2</v>
      </c>
      <c r="G174" s="2">
        <v>-0.03</v>
      </c>
      <c r="H174" s="2">
        <v>-2.1999999999999999E-2</v>
      </c>
      <c r="I174" s="2">
        <v>-1.2E-2</v>
      </c>
      <c r="J174" s="2">
        <v>-3.0000000000000001E-3</v>
      </c>
      <c r="M174" s="83"/>
      <c r="O174" s="2">
        <v>-6.4000000000000001E-2</v>
      </c>
      <c r="P174" s="2">
        <f t="shared" si="2"/>
        <v>-5.0500000000000003E-2</v>
      </c>
      <c r="Q174" s="2">
        <v>-4.1000000000000002E-2</v>
      </c>
      <c r="R174" s="2">
        <f t="shared" si="3"/>
        <v>-3.9E-2</v>
      </c>
      <c r="S174" s="2">
        <v>-3.6999999999999998E-2</v>
      </c>
      <c r="T174" s="2">
        <v>-3.2000000000000001E-2</v>
      </c>
      <c r="U174" s="2">
        <v>-2.3E-2</v>
      </c>
      <c r="V174" s="2">
        <v>-1.2999999999999999E-2</v>
      </c>
      <c r="W174" s="2">
        <v>-8.9999999999999993E-3</v>
      </c>
      <c r="Z174" s="83"/>
      <c r="AB174" s="2">
        <v>-0.06</v>
      </c>
      <c r="AC174" s="2">
        <f t="shared" si="4"/>
        <v>-4.4499999999999998E-2</v>
      </c>
      <c r="AD174" s="2">
        <v>-4.1000000000000002E-2</v>
      </c>
      <c r="AE174" s="2">
        <f t="shared" si="5"/>
        <v>-3.5000000000000003E-2</v>
      </c>
      <c r="AF174" s="2">
        <v>-2.9000000000000001E-2</v>
      </c>
      <c r="AG174" s="2">
        <v>-2.1999999999999999E-2</v>
      </c>
      <c r="AH174" s="2">
        <v>-1.2999999999999999E-2</v>
      </c>
      <c r="AI174" s="2">
        <v>-5.0000000000000001E-3</v>
      </c>
      <c r="AJ174" s="2">
        <v>7.0000000000000001E-3</v>
      </c>
    </row>
    <row r="175" spans="1:36" ht="15.75" customHeight="1" x14ac:dyDescent="0.25">
      <c r="A175" s="2">
        <v>359</v>
      </c>
      <c r="B175" s="2">
        <v>-0.06</v>
      </c>
      <c r="C175" s="2">
        <f t="shared" si="0"/>
        <v>-4.9000000000000002E-2</v>
      </c>
      <c r="D175" s="2">
        <v>-4.1000000000000002E-2</v>
      </c>
      <c r="E175" s="2">
        <f t="shared" si="1"/>
        <v>-3.95E-2</v>
      </c>
      <c r="F175" s="2">
        <v>-3.7999999999999999E-2</v>
      </c>
      <c r="G175" s="2">
        <v>-2.9000000000000001E-2</v>
      </c>
      <c r="H175" s="2">
        <v>-2.1999999999999999E-2</v>
      </c>
      <c r="I175" s="2">
        <v>-1.0999999999999999E-2</v>
      </c>
      <c r="J175" s="2">
        <v>-3.0000000000000001E-3</v>
      </c>
      <c r="M175" s="83"/>
      <c r="O175" s="2">
        <v>-6.3E-2</v>
      </c>
      <c r="P175" s="2">
        <f t="shared" si="2"/>
        <v>-4.9500000000000002E-2</v>
      </c>
      <c r="Q175" s="2">
        <v>-0.04</v>
      </c>
      <c r="R175" s="2">
        <f t="shared" si="3"/>
        <v>-3.7999999999999999E-2</v>
      </c>
      <c r="S175" s="2">
        <v>-3.5999999999999997E-2</v>
      </c>
      <c r="T175" s="2">
        <v>-3.2000000000000001E-2</v>
      </c>
      <c r="U175" s="2">
        <v>-2.3E-2</v>
      </c>
      <c r="V175" s="2">
        <v>-1.2999999999999999E-2</v>
      </c>
      <c r="W175" s="2">
        <v>-8.9999999999999993E-3</v>
      </c>
      <c r="Z175" s="83"/>
      <c r="AB175" s="2">
        <v>-5.8999999999999997E-2</v>
      </c>
      <c r="AC175" s="2">
        <f t="shared" si="4"/>
        <v>-4.3999999999999997E-2</v>
      </c>
      <c r="AD175" s="2">
        <v>-4.1000000000000002E-2</v>
      </c>
      <c r="AE175" s="2">
        <f t="shared" si="5"/>
        <v>-3.5000000000000003E-2</v>
      </c>
      <c r="AF175" s="2">
        <v>-2.9000000000000001E-2</v>
      </c>
      <c r="AG175" s="2">
        <v>-2.1000000000000001E-2</v>
      </c>
      <c r="AH175" s="2">
        <v>-1.2999999999999999E-2</v>
      </c>
      <c r="AI175" s="2">
        <v>-5.0000000000000001E-3</v>
      </c>
      <c r="AJ175" s="2">
        <v>7.0000000000000001E-3</v>
      </c>
    </row>
    <row r="176" spans="1:36" ht="15.75" customHeight="1" x14ac:dyDescent="0.25">
      <c r="A176" s="2">
        <v>360</v>
      </c>
      <c r="B176" s="2">
        <v>-5.8999999999999997E-2</v>
      </c>
      <c r="C176" s="2">
        <f t="shared" si="0"/>
        <v>-4.8500000000000001E-2</v>
      </c>
      <c r="D176" s="2">
        <v>-4.1000000000000002E-2</v>
      </c>
      <c r="E176" s="2">
        <f t="shared" si="1"/>
        <v>-3.95E-2</v>
      </c>
      <c r="F176" s="2">
        <v>-3.7999999999999999E-2</v>
      </c>
      <c r="G176" s="2">
        <v>-2.9000000000000001E-2</v>
      </c>
      <c r="H176" s="2">
        <v>-2.1000000000000001E-2</v>
      </c>
      <c r="I176" s="2">
        <v>-1.0999999999999999E-2</v>
      </c>
      <c r="J176" s="2">
        <v>-3.0000000000000001E-3</v>
      </c>
      <c r="M176" s="83"/>
      <c r="O176" s="2">
        <v>-6.3E-2</v>
      </c>
      <c r="P176" s="2">
        <f t="shared" si="2"/>
        <v>-4.9500000000000002E-2</v>
      </c>
      <c r="Q176" s="2">
        <v>-0.04</v>
      </c>
      <c r="R176" s="2">
        <f t="shared" si="3"/>
        <v>-3.7999999999999999E-2</v>
      </c>
      <c r="S176" s="2">
        <v>-3.5999999999999997E-2</v>
      </c>
      <c r="T176" s="2">
        <v>-3.2000000000000001E-2</v>
      </c>
      <c r="U176" s="2">
        <v>-2.3E-2</v>
      </c>
      <c r="V176" s="2">
        <v>-1.2999999999999999E-2</v>
      </c>
      <c r="W176" s="2">
        <v>-8.9999999999999993E-3</v>
      </c>
      <c r="Z176" s="83"/>
      <c r="AB176" s="2">
        <v>-5.8000000000000003E-2</v>
      </c>
      <c r="AC176" s="2">
        <f t="shared" si="4"/>
        <v>-4.3000000000000003E-2</v>
      </c>
      <c r="AD176" s="2">
        <v>-0.04</v>
      </c>
      <c r="AE176" s="2">
        <f t="shared" si="5"/>
        <v>-3.4000000000000002E-2</v>
      </c>
      <c r="AF176" s="2">
        <v>-2.8000000000000001E-2</v>
      </c>
      <c r="AG176" s="2">
        <v>-2.1999999999999999E-2</v>
      </c>
      <c r="AH176" s="2">
        <v>-1.2999999999999999E-2</v>
      </c>
      <c r="AI176" s="2">
        <v>-5.0000000000000001E-3</v>
      </c>
      <c r="AJ176" s="2">
        <v>7.0000000000000001E-3</v>
      </c>
    </row>
    <row r="177" spans="1:36" ht="15.75" customHeight="1" x14ac:dyDescent="0.25">
      <c r="A177" s="2">
        <v>361</v>
      </c>
      <c r="B177" s="2">
        <v>-0.06</v>
      </c>
      <c r="C177" s="2">
        <f t="shared" si="0"/>
        <v>-4.9000000000000002E-2</v>
      </c>
      <c r="D177" s="2">
        <v>-4.2000000000000003E-2</v>
      </c>
      <c r="E177" s="2">
        <f t="shared" si="1"/>
        <v>-0.04</v>
      </c>
      <c r="F177" s="2">
        <v>-3.7999999999999999E-2</v>
      </c>
      <c r="G177" s="2">
        <v>-2.9000000000000001E-2</v>
      </c>
      <c r="H177" s="2">
        <v>-2.1999999999999999E-2</v>
      </c>
      <c r="I177" s="2">
        <v>-1.2E-2</v>
      </c>
      <c r="J177" s="2">
        <v>-3.0000000000000001E-3</v>
      </c>
      <c r="M177" s="83"/>
      <c r="O177" s="2">
        <v>-6.3E-2</v>
      </c>
      <c r="P177" s="2">
        <f t="shared" si="2"/>
        <v>-4.9500000000000002E-2</v>
      </c>
      <c r="Q177" s="2">
        <v>-4.1000000000000002E-2</v>
      </c>
      <c r="R177" s="2">
        <f t="shared" si="3"/>
        <v>-3.85E-2</v>
      </c>
      <c r="S177" s="2">
        <v>-3.5999999999999997E-2</v>
      </c>
      <c r="T177" s="2">
        <v>-3.2000000000000001E-2</v>
      </c>
      <c r="U177" s="2">
        <v>-2.3E-2</v>
      </c>
      <c r="V177" s="2">
        <v>-1.2999999999999999E-2</v>
      </c>
      <c r="W177" s="2">
        <v>-0.01</v>
      </c>
      <c r="Z177" s="83"/>
      <c r="AB177" s="2">
        <v>-5.8000000000000003E-2</v>
      </c>
      <c r="AC177" s="2">
        <f t="shared" si="4"/>
        <v>-4.3500000000000004E-2</v>
      </c>
      <c r="AD177" s="2">
        <v>-4.1000000000000002E-2</v>
      </c>
      <c r="AE177" s="2">
        <f t="shared" si="5"/>
        <v>-3.5000000000000003E-2</v>
      </c>
      <c r="AF177" s="2">
        <v>-2.9000000000000001E-2</v>
      </c>
      <c r="AG177" s="2">
        <v>-2.1999999999999999E-2</v>
      </c>
      <c r="AH177" s="2">
        <v>-1.2999999999999999E-2</v>
      </c>
      <c r="AI177" s="2">
        <v>-5.0000000000000001E-3</v>
      </c>
      <c r="AJ177" s="2">
        <v>7.0000000000000001E-3</v>
      </c>
    </row>
    <row r="178" spans="1:36" ht="15.75" customHeight="1" x14ac:dyDescent="0.25">
      <c r="A178" s="2">
        <v>362</v>
      </c>
      <c r="B178" s="2">
        <v>-0.06</v>
      </c>
      <c r="C178" s="2">
        <f t="shared" si="0"/>
        <v>-4.9500000000000002E-2</v>
      </c>
      <c r="D178" s="2">
        <v>-4.2000000000000003E-2</v>
      </c>
      <c r="E178" s="2">
        <f t="shared" si="1"/>
        <v>-4.0500000000000001E-2</v>
      </c>
      <c r="F178" s="2">
        <v>-3.9E-2</v>
      </c>
      <c r="G178" s="2">
        <v>-0.03</v>
      </c>
      <c r="H178" s="2">
        <v>-2.1999999999999999E-2</v>
      </c>
      <c r="I178" s="2">
        <v>-1.2E-2</v>
      </c>
      <c r="J178" s="2">
        <v>-4.0000000000000001E-3</v>
      </c>
      <c r="M178" s="83"/>
      <c r="O178" s="2">
        <v>-6.3E-2</v>
      </c>
      <c r="P178" s="2">
        <f t="shared" si="2"/>
        <v>-0.05</v>
      </c>
      <c r="Q178" s="2">
        <v>-4.1000000000000002E-2</v>
      </c>
      <c r="R178" s="2">
        <f t="shared" si="3"/>
        <v>-3.9E-2</v>
      </c>
      <c r="S178" s="2">
        <v>-3.6999999999999998E-2</v>
      </c>
      <c r="T178" s="2">
        <v>-3.2000000000000001E-2</v>
      </c>
      <c r="U178" s="2">
        <v>-2.3E-2</v>
      </c>
      <c r="V178" s="2">
        <v>-1.2999999999999999E-2</v>
      </c>
      <c r="W178" s="2">
        <v>-0.01</v>
      </c>
      <c r="Z178" s="83"/>
      <c r="AB178" s="2">
        <v>-5.8999999999999997E-2</v>
      </c>
      <c r="AC178" s="2">
        <f t="shared" si="4"/>
        <v>-4.3999999999999997E-2</v>
      </c>
      <c r="AD178" s="2">
        <v>-4.1000000000000002E-2</v>
      </c>
      <c r="AE178" s="2">
        <f t="shared" si="5"/>
        <v>-3.5000000000000003E-2</v>
      </c>
      <c r="AF178" s="2">
        <v>-2.9000000000000001E-2</v>
      </c>
      <c r="AG178" s="2">
        <v>-2.1999999999999999E-2</v>
      </c>
      <c r="AH178" s="2">
        <v>-1.4E-2</v>
      </c>
      <c r="AI178" s="2">
        <v>-6.0000000000000001E-3</v>
      </c>
      <c r="AJ178" s="2">
        <v>6.0000000000000001E-3</v>
      </c>
    </row>
    <row r="179" spans="1:36" ht="15.75" customHeight="1" x14ac:dyDescent="0.25">
      <c r="A179" s="2">
        <v>363</v>
      </c>
      <c r="B179" s="2">
        <v>-0.06</v>
      </c>
      <c r="C179" s="2">
        <f t="shared" si="0"/>
        <v>-4.9500000000000002E-2</v>
      </c>
      <c r="D179" s="2">
        <v>-4.2000000000000003E-2</v>
      </c>
      <c r="E179" s="2">
        <f t="shared" si="1"/>
        <v>-4.0500000000000001E-2</v>
      </c>
      <c r="F179" s="2">
        <v>-3.9E-2</v>
      </c>
      <c r="G179" s="2">
        <v>-0.03</v>
      </c>
      <c r="H179" s="2">
        <v>-2.3E-2</v>
      </c>
      <c r="I179" s="2">
        <v>-1.2999999999999999E-2</v>
      </c>
      <c r="J179" s="2">
        <v>-4.0000000000000001E-3</v>
      </c>
      <c r="M179" s="83"/>
      <c r="O179" s="2">
        <v>-6.3E-2</v>
      </c>
      <c r="P179" s="2">
        <f t="shared" si="2"/>
        <v>-0.05</v>
      </c>
      <c r="Q179" s="2">
        <v>-4.1000000000000002E-2</v>
      </c>
      <c r="R179" s="2">
        <f t="shared" si="3"/>
        <v>-3.9E-2</v>
      </c>
      <c r="S179" s="2">
        <v>-3.6999999999999998E-2</v>
      </c>
      <c r="T179" s="2">
        <v>-3.2000000000000001E-2</v>
      </c>
      <c r="U179" s="2">
        <v>-2.4E-2</v>
      </c>
      <c r="V179" s="2">
        <v>-1.4E-2</v>
      </c>
      <c r="W179" s="2">
        <v>-0.01</v>
      </c>
      <c r="Z179" s="83"/>
      <c r="AB179" s="2">
        <v>-5.8999999999999997E-2</v>
      </c>
      <c r="AC179" s="2">
        <f t="shared" si="4"/>
        <v>-4.3999999999999997E-2</v>
      </c>
      <c r="AD179" s="2">
        <v>-4.1000000000000002E-2</v>
      </c>
      <c r="AE179" s="2">
        <f t="shared" si="5"/>
        <v>-3.5000000000000003E-2</v>
      </c>
      <c r="AF179" s="2">
        <v>-2.9000000000000001E-2</v>
      </c>
      <c r="AG179" s="2">
        <v>-2.1999999999999999E-2</v>
      </c>
      <c r="AH179" s="2">
        <v>-1.4E-2</v>
      </c>
      <c r="AI179" s="2">
        <v>-6.0000000000000001E-3</v>
      </c>
      <c r="AJ179" s="2">
        <v>6.0000000000000001E-3</v>
      </c>
    </row>
    <row r="180" spans="1:36" ht="15.75" customHeight="1" x14ac:dyDescent="0.25">
      <c r="A180" s="2">
        <v>364</v>
      </c>
      <c r="B180" s="2">
        <v>-0.06</v>
      </c>
      <c r="C180" s="2">
        <f t="shared" si="0"/>
        <v>-4.9500000000000002E-2</v>
      </c>
      <c r="D180" s="2">
        <v>-4.2000000000000003E-2</v>
      </c>
      <c r="E180" s="2">
        <f t="shared" si="1"/>
        <v>-4.0500000000000001E-2</v>
      </c>
      <c r="F180" s="2">
        <v>-3.9E-2</v>
      </c>
      <c r="G180" s="2">
        <v>-3.1E-2</v>
      </c>
      <c r="H180" s="2">
        <v>-2.3E-2</v>
      </c>
      <c r="I180" s="2">
        <v>-1.2999999999999999E-2</v>
      </c>
      <c r="J180" s="2">
        <v>-5.0000000000000001E-3</v>
      </c>
      <c r="M180" s="83"/>
      <c r="O180" s="2">
        <v>-6.3E-2</v>
      </c>
      <c r="P180" s="2">
        <f t="shared" si="2"/>
        <v>-0.05</v>
      </c>
      <c r="Q180" s="2">
        <v>-4.1000000000000002E-2</v>
      </c>
      <c r="R180" s="2">
        <f t="shared" si="3"/>
        <v>-3.9E-2</v>
      </c>
      <c r="S180" s="2">
        <v>-3.6999999999999998E-2</v>
      </c>
      <c r="T180" s="2">
        <v>-3.3000000000000002E-2</v>
      </c>
      <c r="U180" s="2">
        <v>-2.4E-2</v>
      </c>
      <c r="V180" s="2">
        <v>-1.4E-2</v>
      </c>
      <c r="W180" s="2">
        <v>-1.0999999999999999E-2</v>
      </c>
      <c r="Z180" s="83"/>
      <c r="AB180" s="2">
        <v>-5.8999999999999997E-2</v>
      </c>
      <c r="AC180" s="2">
        <f t="shared" si="4"/>
        <v>-4.3999999999999997E-2</v>
      </c>
      <c r="AD180" s="2">
        <v>-4.1000000000000002E-2</v>
      </c>
      <c r="AE180" s="2">
        <f t="shared" si="5"/>
        <v>-3.5000000000000003E-2</v>
      </c>
      <c r="AF180" s="2">
        <v>-2.9000000000000001E-2</v>
      </c>
      <c r="AG180" s="2">
        <v>-2.3E-2</v>
      </c>
      <c r="AH180" s="2">
        <v>-1.4999999999999999E-2</v>
      </c>
      <c r="AI180" s="2">
        <v>-6.0000000000000001E-3</v>
      </c>
      <c r="AJ180" s="2">
        <v>6.0000000000000001E-3</v>
      </c>
    </row>
    <row r="181" spans="1:36" ht="15.75" customHeight="1" x14ac:dyDescent="0.25">
      <c r="A181" s="2">
        <v>365</v>
      </c>
      <c r="B181" s="2">
        <v>-0.06</v>
      </c>
      <c r="C181" s="2">
        <f t="shared" si="0"/>
        <v>-4.9500000000000002E-2</v>
      </c>
      <c r="D181" s="2">
        <v>-4.2000000000000003E-2</v>
      </c>
      <c r="E181" s="2">
        <f t="shared" si="1"/>
        <v>-4.0500000000000001E-2</v>
      </c>
      <c r="F181" s="2">
        <v>-3.9E-2</v>
      </c>
      <c r="G181" s="2">
        <v>-0.03</v>
      </c>
      <c r="H181" s="2">
        <v>-2.3E-2</v>
      </c>
      <c r="I181" s="2">
        <v>-1.2999999999999999E-2</v>
      </c>
      <c r="J181" s="2">
        <v>-4.0000000000000001E-3</v>
      </c>
      <c r="M181" s="83"/>
      <c r="O181" s="2">
        <v>-6.2E-2</v>
      </c>
      <c r="P181" s="2">
        <f t="shared" si="2"/>
        <v>-4.9000000000000002E-2</v>
      </c>
      <c r="Q181" s="2">
        <v>-4.1000000000000002E-2</v>
      </c>
      <c r="R181" s="2">
        <f t="shared" si="3"/>
        <v>-3.85E-2</v>
      </c>
      <c r="S181" s="2">
        <v>-3.5999999999999997E-2</v>
      </c>
      <c r="T181" s="2">
        <v>-3.3000000000000002E-2</v>
      </c>
      <c r="U181" s="2">
        <v>-2.4E-2</v>
      </c>
      <c r="V181" s="2">
        <v>-1.4E-2</v>
      </c>
      <c r="W181" s="2">
        <v>-0.01</v>
      </c>
      <c r="Z181" s="83"/>
      <c r="AB181" s="2">
        <v>-5.8000000000000003E-2</v>
      </c>
      <c r="AC181" s="2">
        <f t="shared" si="4"/>
        <v>-4.3500000000000004E-2</v>
      </c>
      <c r="AD181" s="2">
        <v>-4.1000000000000002E-2</v>
      </c>
      <c r="AE181" s="2">
        <f t="shared" si="5"/>
        <v>-3.5000000000000003E-2</v>
      </c>
      <c r="AF181" s="2">
        <v>-2.9000000000000001E-2</v>
      </c>
      <c r="AG181" s="2">
        <v>-2.3E-2</v>
      </c>
      <c r="AH181" s="2">
        <v>-1.4999999999999999E-2</v>
      </c>
      <c r="AI181" s="2">
        <v>-6.0000000000000001E-3</v>
      </c>
      <c r="AJ181" s="2">
        <v>6.0000000000000001E-3</v>
      </c>
    </row>
    <row r="182" spans="1:36" ht="15.75" customHeight="1" x14ac:dyDescent="0.25">
      <c r="A182" s="2">
        <v>366</v>
      </c>
      <c r="B182" s="2">
        <v>-5.8999999999999997E-2</v>
      </c>
      <c r="C182" s="2">
        <f t="shared" si="0"/>
        <v>-4.9000000000000002E-2</v>
      </c>
      <c r="D182" s="2">
        <v>-4.2000000000000003E-2</v>
      </c>
      <c r="E182" s="2">
        <f t="shared" si="1"/>
        <v>-4.0500000000000001E-2</v>
      </c>
      <c r="F182" s="2">
        <v>-3.9E-2</v>
      </c>
      <c r="G182" s="2">
        <v>-0.03</v>
      </c>
      <c r="H182" s="2">
        <v>-2.3E-2</v>
      </c>
      <c r="I182" s="2">
        <v>-1.2999999999999999E-2</v>
      </c>
      <c r="J182" s="2">
        <v>-5.0000000000000001E-3</v>
      </c>
      <c r="M182" s="83"/>
      <c r="O182" s="2">
        <v>-6.2E-2</v>
      </c>
      <c r="P182" s="2">
        <f t="shared" si="2"/>
        <v>-4.9000000000000002E-2</v>
      </c>
      <c r="Q182" s="2">
        <v>-4.1000000000000002E-2</v>
      </c>
      <c r="R182" s="2">
        <f t="shared" si="3"/>
        <v>-3.85E-2</v>
      </c>
      <c r="S182" s="2">
        <v>-3.5999999999999997E-2</v>
      </c>
      <c r="T182" s="2">
        <v>-3.3000000000000002E-2</v>
      </c>
      <c r="U182" s="2">
        <v>-2.4E-2</v>
      </c>
      <c r="V182" s="2">
        <v>-1.4E-2</v>
      </c>
      <c r="W182" s="2">
        <v>-0.01</v>
      </c>
      <c r="Z182" s="83"/>
      <c r="AB182" s="2">
        <v>-5.8000000000000003E-2</v>
      </c>
      <c r="AC182" s="2">
        <f t="shared" si="4"/>
        <v>-4.3500000000000004E-2</v>
      </c>
      <c r="AD182" s="2">
        <v>-4.1000000000000002E-2</v>
      </c>
      <c r="AE182" s="2">
        <f t="shared" si="5"/>
        <v>-3.5000000000000003E-2</v>
      </c>
      <c r="AF182" s="2">
        <v>-2.9000000000000001E-2</v>
      </c>
      <c r="AG182" s="2">
        <v>-2.3E-2</v>
      </c>
      <c r="AH182" s="2">
        <v>-1.4999999999999999E-2</v>
      </c>
      <c r="AI182" s="2">
        <v>-6.0000000000000001E-3</v>
      </c>
      <c r="AJ182" s="2">
        <v>6.0000000000000001E-3</v>
      </c>
    </row>
    <row r="183" spans="1:36" ht="15.75" customHeight="1" x14ac:dyDescent="0.25">
      <c r="A183" s="2">
        <v>367</v>
      </c>
      <c r="B183" s="2">
        <v>-0.06</v>
      </c>
      <c r="C183" s="2">
        <f t="shared" si="0"/>
        <v>-0.05</v>
      </c>
      <c r="D183" s="2">
        <v>-4.2999999999999997E-2</v>
      </c>
      <c r="E183" s="2">
        <f t="shared" si="1"/>
        <v>-4.1499999999999995E-2</v>
      </c>
      <c r="F183" s="2">
        <v>-0.04</v>
      </c>
      <c r="G183" s="2">
        <v>-3.1E-2</v>
      </c>
      <c r="H183" s="2">
        <v>-2.4E-2</v>
      </c>
      <c r="I183" s="2">
        <v>-1.2999999999999999E-2</v>
      </c>
      <c r="J183" s="2">
        <v>-5.0000000000000001E-3</v>
      </c>
      <c r="M183" s="83"/>
      <c r="O183" s="2">
        <v>-6.2E-2</v>
      </c>
      <c r="P183" s="2">
        <f t="shared" si="2"/>
        <v>-4.9500000000000002E-2</v>
      </c>
      <c r="Q183" s="2">
        <v>-4.1000000000000002E-2</v>
      </c>
      <c r="R183" s="2">
        <f t="shared" si="3"/>
        <v>-3.9E-2</v>
      </c>
      <c r="S183" s="2">
        <v>-3.6999999999999998E-2</v>
      </c>
      <c r="T183" s="2">
        <v>-3.3000000000000002E-2</v>
      </c>
      <c r="U183" s="2">
        <v>-2.4E-2</v>
      </c>
      <c r="V183" s="2">
        <v>-1.4E-2</v>
      </c>
      <c r="W183" s="2">
        <v>-1.0999999999999999E-2</v>
      </c>
      <c r="Z183" s="83"/>
      <c r="AB183" s="2">
        <v>-5.8000000000000003E-2</v>
      </c>
      <c r="AC183" s="2">
        <f t="shared" si="4"/>
        <v>-4.3500000000000004E-2</v>
      </c>
      <c r="AD183" s="2">
        <v>-4.1000000000000002E-2</v>
      </c>
      <c r="AE183" s="2">
        <f t="shared" si="5"/>
        <v>-3.5000000000000003E-2</v>
      </c>
      <c r="AF183" s="2">
        <v>-2.9000000000000001E-2</v>
      </c>
      <c r="AG183" s="2">
        <v>-2.3E-2</v>
      </c>
      <c r="AH183" s="2">
        <v>-1.6E-2</v>
      </c>
      <c r="AI183" s="2">
        <v>-7.0000000000000001E-3</v>
      </c>
      <c r="AJ183" s="2">
        <v>5.0000000000000001E-3</v>
      </c>
    </row>
    <row r="184" spans="1:36" ht="15.75" customHeight="1" x14ac:dyDescent="0.25">
      <c r="A184" s="2">
        <v>368</v>
      </c>
      <c r="B184" s="2">
        <v>-5.8999999999999997E-2</v>
      </c>
      <c r="C184" s="2">
        <f t="shared" si="0"/>
        <v>-4.9500000000000002E-2</v>
      </c>
      <c r="D184" s="2">
        <v>-4.2000000000000003E-2</v>
      </c>
      <c r="E184" s="2">
        <f t="shared" si="1"/>
        <v>-4.1000000000000002E-2</v>
      </c>
      <c r="F184" s="2">
        <v>-0.04</v>
      </c>
      <c r="G184" s="2">
        <v>-3.1E-2</v>
      </c>
      <c r="H184" s="2">
        <v>-2.4E-2</v>
      </c>
      <c r="I184" s="2">
        <v>-1.2999999999999999E-2</v>
      </c>
      <c r="J184" s="2">
        <v>-5.0000000000000001E-3</v>
      </c>
      <c r="M184" s="83"/>
      <c r="O184" s="2">
        <v>-6.0999999999999999E-2</v>
      </c>
      <c r="P184" s="2">
        <f t="shared" si="2"/>
        <v>-4.9000000000000002E-2</v>
      </c>
      <c r="Q184" s="2">
        <v>-4.1000000000000002E-2</v>
      </c>
      <c r="R184" s="2">
        <f t="shared" si="3"/>
        <v>-3.9E-2</v>
      </c>
      <c r="S184" s="2">
        <v>-3.6999999999999998E-2</v>
      </c>
      <c r="T184" s="2">
        <v>-3.3000000000000002E-2</v>
      </c>
      <c r="U184" s="2">
        <v>-2.4E-2</v>
      </c>
      <c r="V184" s="2">
        <v>-1.4999999999999999E-2</v>
      </c>
      <c r="W184" s="2">
        <v>-1.0999999999999999E-2</v>
      </c>
      <c r="Z184" s="83"/>
      <c r="AB184" s="2">
        <v>-5.7000000000000002E-2</v>
      </c>
      <c r="AC184" s="2">
        <f t="shared" si="4"/>
        <v>-4.3000000000000003E-2</v>
      </c>
      <c r="AD184" s="2">
        <v>-4.1000000000000002E-2</v>
      </c>
      <c r="AE184" s="2">
        <f t="shared" si="5"/>
        <v>-3.5000000000000003E-2</v>
      </c>
      <c r="AF184" s="2">
        <v>-2.9000000000000001E-2</v>
      </c>
      <c r="AG184" s="2">
        <v>-2.3E-2</v>
      </c>
      <c r="AH184" s="2">
        <v>-1.6E-2</v>
      </c>
      <c r="AI184" s="2">
        <v>-7.0000000000000001E-3</v>
      </c>
      <c r="AJ184" s="2">
        <v>5.0000000000000001E-3</v>
      </c>
    </row>
    <row r="185" spans="1:36" ht="15.75" customHeight="1" x14ac:dyDescent="0.25">
      <c r="A185" s="2">
        <v>369</v>
      </c>
      <c r="B185" s="2">
        <v>-5.8999999999999997E-2</v>
      </c>
      <c r="C185" s="2">
        <f t="shared" si="0"/>
        <v>-4.9500000000000002E-2</v>
      </c>
      <c r="D185" s="2">
        <v>-4.2999999999999997E-2</v>
      </c>
      <c r="E185" s="2">
        <f t="shared" si="1"/>
        <v>-4.1499999999999995E-2</v>
      </c>
      <c r="F185" s="2">
        <v>-0.04</v>
      </c>
      <c r="G185" s="2">
        <v>-3.1E-2</v>
      </c>
      <c r="H185" s="2">
        <v>-2.4E-2</v>
      </c>
      <c r="I185" s="2">
        <v>-1.4E-2</v>
      </c>
      <c r="J185" s="2">
        <v>-5.0000000000000001E-3</v>
      </c>
      <c r="M185" s="83"/>
      <c r="O185" s="2">
        <v>-6.0999999999999999E-2</v>
      </c>
      <c r="P185" s="2">
        <f t="shared" si="2"/>
        <v>-4.9000000000000002E-2</v>
      </c>
      <c r="Q185" s="2">
        <v>-4.1000000000000002E-2</v>
      </c>
      <c r="R185" s="2">
        <f t="shared" si="3"/>
        <v>-3.9E-2</v>
      </c>
      <c r="S185" s="2">
        <v>-3.6999999999999998E-2</v>
      </c>
      <c r="T185" s="2">
        <v>-3.3000000000000002E-2</v>
      </c>
      <c r="U185" s="2">
        <v>-2.4E-2</v>
      </c>
      <c r="V185" s="2">
        <v>-1.4999999999999999E-2</v>
      </c>
      <c r="W185" s="2">
        <v>-1.0999999999999999E-2</v>
      </c>
      <c r="Z185" s="83"/>
      <c r="AB185" s="2">
        <v>-5.7000000000000002E-2</v>
      </c>
      <c r="AC185" s="2">
        <f t="shared" si="4"/>
        <v>-4.3000000000000003E-2</v>
      </c>
      <c r="AD185" s="2">
        <v>-4.1000000000000002E-2</v>
      </c>
      <c r="AE185" s="2">
        <f t="shared" si="5"/>
        <v>-3.5000000000000003E-2</v>
      </c>
      <c r="AF185" s="2">
        <v>-2.9000000000000001E-2</v>
      </c>
      <c r="AG185" s="2">
        <v>-2.3E-2</v>
      </c>
      <c r="AH185" s="2">
        <v>-1.6E-2</v>
      </c>
      <c r="AI185" s="2">
        <v>-7.0000000000000001E-3</v>
      </c>
      <c r="AJ185" s="2">
        <v>5.0000000000000001E-3</v>
      </c>
    </row>
    <row r="186" spans="1:36" ht="15.75" customHeight="1" x14ac:dyDescent="0.25">
      <c r="A186" s="2">
        <v>370</v>
      </c>
      <c r="B186" s="2">
        <v>-5.8000000000000003E-2</v>
      </c>
      <c r="C186" s="2">
        <f t="shared" si="0"/>
        <v>-4.8500000000000001E-2</v>
      </c>
      <c r="D186" s="2">
        <v>-4.2000000000000003E-2</v>
      </c>
      <c r="E186" s="2">
        <f t="shared" si="1"/>
        <v>-4.0500000000000001E-2</v>
      </c>
      <c r="F186" s="2">
        <v>-3.9E-2</v>
      </c>
      <c r="G186" s="2">
        <v>-3.1E-2</v>
      </c>
      <c r="H186" s="2">
        <v>-2.4E-2</v>
      </c>
      <c r="I186" s="2">
        <v>-1.4E-2</v>
      </c>
      <c r="J186" s="2">
        <v>-5.0000000000000001E-3</v>
      </c>
      <c r="M186" s="83"/>
      <c r="O186" s="2">
        <v>-6.0999999999999999E-2</v>
      </c>
      <c r="P186" s="2">
        <f t="shared" si="2"/>
        <v>-4.8500000000000001E-2</v>
      </c>
      <c r="Q186" s="2">
        <v>-4.1000000000000002E-2</v>
      </c>
      <c r="R186" s="2">
        <f t="shared" si="3"/>
        <v>-3.85E-2</v>
      </c>
      <c r="S186" s="2">
        <v>-3.5999999999999997E-2</v>
      </c>
      <c r="T186" s="2">
        <v>-3.3000000000000002E-2</v>
      </c>
      <c r="U186" s="2">
        <v>-2.4E-2</v>
      </c>
      <c r="V186" s="2">
        <v>-1.4999999999999999E-2</v>
      </c>
      <c r="W186" s="2">
        <v>-1.0999999999999999E-2</v>
      </c>
      <c r="Z186" s="83"/>
      <c r="AB186" s="2">
        <v>-5.7000000000000002E-2</v>
      </c>
      <c r="AC186" s="2">
        <f t="shared" si="4"/>
        <v>-4.3000000000000003E-2</v>
      </c>
      <c r="AD186" s="2">
        <v>-4.1000000000000002E-2</v>
      </c>
      <c r="AE186" s="2">
        <f t="shared" si="5"/>
        <v>-3.5000000000000003E-2</v>
      </c>
      <c r="AF186" s="2">
        <v>-2.9000000000000001E-2</v>
      </c>
      <c r="AG186" s="2">
        <v>-2.3E-2</v>
      </c>
      <c r="AH186" s="2">
        <v>-1.7000000000000001E-2</v>
      </c>
      <c r="AI186" s="2">
        <v>-7.0000000000000001E-3</v>
      </c>
      <c r="AJ186" s="2">
        <v>5.0000000000000001E-3</v>
      </c>
    </row>
    <row r="187" spans="1:36" ht="15.75" customHeight="1" x14ac:dyDescent="0.25">
      <c r="A187" s="2">
        <v>371</v>
      </c>
      <c r="B187" s="2">
        <v>-5.8000000000000003E-2</v>
      </c>
      <c r="C187" s="2">
        <f t="shared" si="0"/>
        <v>-4.8500000000000001E-2</v>
      </c>
      <c r="D187" s="2">
        <v>-4.2000000000000003E-2</v>
      </c>
      <c r="E187" s="2">
        <f t="shared" si="1"/>
        <v>-4.0500000000000001E-2</v>
      </c>
      <c r="F187" s="2">
        <v>-3.9E-2</v>
      </c>
      <c r="G187" s="2">
        <v>-0.03</v>
      </c>
      <c r="H187" s="2">
        <v>-2.4E-2</v>
      </c>
      <c r="I187" s="2">
        <v>-1.2999999999999999E-2</v>
      </c>
      <c r="J187" s="2">
        <v>-5.0000000000000001E-3</v>
      </c>
      <c r="M187" s="83"/>
      <c r="O187" s="2">
        <v>-0.06</v>
      </c>
      <c r="P187" s="2">
        <f t="shared" si="2"/>
        <v>-4.8000000000000001E-2</v>
      </c>
      <c r="Q187" s="2">
        <v>-4.1000000000000002E-2</v>
      </c>
      <c r="R187" s="2">
        <f t="shared" si="3"/>
        <v>-3.85E-2</v>
      </c>
      <c r="S187" s="2">
        <v>-3.5999999999999997E-2</v>
      </c>
      <c r="T187" s="2">
        <v>-3.3000000000000002E-2</v>
      </c>
      <c r="U187" s="2">
        <v>-2.4E-2</v>
      </c>
      <c r="V187" s="2">
        <v>-1.4999999999999999E-2</v>
      </c>
      <c r="W187" s="2">
        <v>-1.0999999999999999E-2</v>
      </c>
      <c r="Z187" s="83"/>
      <c r="AB187" s="2">
        <v>-5.6000000000000001E-2</v>
      </c>
      <c r="AC187" s="2">
        <f t="shared" si="4"/>
        <v>-4.2500000000000003E-2</v>
      </c>
      <c r="AD187" s="2">
        <v>-0.04</v>
      </c>
      <c r="AE187" s="2">
        <f t="shared" si="5"/>
        <v>-3.4500000000000003E-2</v>
      </c>
      <c r="AF187" s="2">
        <v>-2.9000000000000001E-2</v>
      </c>
      <c r="AG187" s="2">
        <v>-2.3E-2</v>
      </c>
      <c r="AH187" s="2">
        <v>-1.7000000000000001E-2</v>
      </c>
      <c r="AI187" s="2">
        <v>-7.0000000000000001E-3</v>
      </c>
      <c r="AJ187" s="2">
        <v>5.0000000000000001E-3</v>
      </c>
    </row>
    <row r="188" spans="1:36" ht="15.75" customHeight="1" x14ac:dyDescent="0.25">
      <c r="A188" s="2">
        <v>372</v>
      </c>
      <c r="B188" s="2">
        <v>-5.7000000000000002E-2</v>
      </c>
      <c r="C188" s="2">
        <f t="shared" si="0"/>
        <v>-4.8000000000000001E-2</v>
      </c>
      <c r="D188" s="2">
        <v>-4.2000000000000003E-2</v>
      </c>
      <c r="E188" s="2">
        <f t="shared" si="1"/>
        <v>-4.0500000000000001E-2</v>
      </c>
      <c r="F188" s="2">
        <v>-3.9E-2</v>
      </c>
      <c r="G188" s="2">
        <v>-0.03</v>
      </c>
      <c r="H188" s="2">
        <v>-2.4E-2</v>
      </c>
      <c r="I188" s="2">
        <v>-1.2999999999999999E-2</v>
      </c>
      <c r="J188" s="2">
        <v>-5.0000000000000001E-3</v>
      </c>
      <c r="M188" s="83"/>
      <c r="O188" s="2">
        <v>-5.8999999999999997E-2</v>
      </c>
      <c r="P188" s="2">
        <f t="shared" si="2"/>
        <v>-4.7500000000000001E-2</v>
      </c>
      <c r="Q188" s="2">
        <v>-0.04</v>
      </c>
      <c r="R188" s="2">
        <f t="shared" si="3"/>
        <v>-3.7999999999999999E-2</v>
      </c>
      <c r="S188" s="2">
        <v>-3.5999999999999997E-2</v>
      </c>
      <c r="T188" s="2">
        <v>-3.3000000000000002E-2</v>
      </c>
      <c r="U188" s="2">
        <v>-2.4E-2</v>
      </c>
      <c r="V188" s="2">
        <v>-1.4999999999999999E-2</v>
      </c>
      <c r="W188" s="2">
        <v>-1.0999999999999999E-2</v>
      </c>
      <c r="Z188" s="83"/>
      <c r="AB188" s="2">
        <v>-5.5E-2</v>
      </c>
      <c r="AC188" s="2">
        <f t="shared" si="4"/>
        <v>-4.2000000000000003E-2</v>
      </c>
      <c r="AD188" s="2">
        <v>-0.04</v>
      </c>
      <c r="AE188" s="2">
        <f t="shared" si="5"/>
        <v>-3.4500000000000003E-2</v>
      </c>
      <c r="AF188" s="2">
        <v>-2.9000000000000001E-2</v>
      </c>
      <c r="AG188" s="2">
        <v>-2.3E-2</v>
      </c>
      <c r="AH188" s="2">
        <v>-1.7000000000000001E-2</v>
      </c>
      <c r="AI188" s="2">
        <v>-7.0000000000000001E-3</v>
      </c>
      <c r="AJ188" s="2">
        <v>4.0000000000000001E-3</v>
      </c>
    </row>
    <row r="189" spans="1:36" ht="15.75" customHeight="1" x14ac:dyDescent="0.25">
      <c r="A189" s="2">
        <v>373</v>
      </c>
      <c r="B189" s="2">
        <v>-5.7000000000000002E-2</v>
      </c>
      <c r="C189" s="2">
        <f t="shared" si="0"/>
        <v>-4.8000000000000001E-2</v>
      </c>
      <c r="D189" s="2">
        <v>-4.1000000000000002E-2</v>
      </c>
      <c r="E189" s="2">
        <f t="shared" si="1"/>
        <v>-0.04</v>
      </c>
      <c r="F189" s="2">
        <v>-3.9E-2</v>
      </c>
      <c r="G189" s="2">
        <v>-0.03</v>
      </c>
      <c r="H189" s="2">
        <v>-2.4E-2</v>
      </c>
      <c r="I189" s="2">
        <v>-1.2999999999999999E-2</v>
      </c>
      <c r="J189" s="2">
        <v>-5.0000000000000001E-3</v>
      </c>
      <c r="M189" s="83"/>
      <c r="O189" s="2">
        <v>-5.8999999999999997E-2</v>
      </c>
      <c r="P189" s="2">
        <f t="shared" si="2"/>
        <v>-4.7500000000000001E-2</v>
      </c>
      <c r="Q189" s="2">
        <v>-0.04</v>
      </c>
      <c r="R189" s="2">
        <f t="shared" si="3"/>
        <v>-3.7999999999999999E-2</v>
      </c>
      <c r="S189" s="2">
        <v>-3.5999999999999997E-2</v>
      </c>
      <c r="T189" s="2">
        <v>-3.2000000000000001E-2</v>
      </c>
      <c r="U189" s="2">
        <v>-2.4E-2</v>
      </c>
      <c r="V189" s="2">
        <v>-1.4999999999999999E-2</v>
      </c>
      <c r="W189" s="2">
        <v>-1.0999999999999999E-2</v>
      </c>
      <c r="Z189" s="83"/>
      <c r="AB189" s="2">
        <v>-5.5E-2</v>
      </c>
      <c r="AC189" s="2">
        <f t="shared" si="4"/>
        <v>-4.2000000000000003E-2</v>
      </c>
      <c r="AD189" s="2">
        <v>-0.04</v>
      </c>
      <c r="AE189" s="2">
        <f t="shared" si="5"/>
        <v>-3.4500000000000003E-2</v>
      </c>
      <c r="AF189" s="2">
        <v>-2.9000000000000001E-2</v>
      </c>
      <c r="AG189" s="2">
        <v>-2.3E-2</v>
      </c>
      <c r="AH189" s="2">
        <v>-1.7000000000000001E-2</v>
      </c>
      <c r="AI189" s="2">
        <v>-7.0000000000000001E-3</v>
      </c>
      <c r="AJ189" s="2">
        <v>4.0000000000000001E-3</v>
      </c>
    </row>
    <row r="190" spans="1:36" ht="15.75" customHeight="1" x14ac:dyDescent="0.25">
      <c r="A190" s="2">
        <v>374</v>
      </c>
      <c r="B190" s="2">
        <v>-5.6000000000000001E-2</v>
      </c>
      <c r="C190" s="2">
        <f t="shared" si="0"/>
        <v>-4.7E-2</v>
      </c>
      <c r="D190" s="2">
        <v>-4.1000000000000002E-2</v>
      </c>
      <c r="E190" s="2">
        <f t="shared" si="1"/>
        <v>-3.95E-2</v>
      </c>
      <c r="F190" s="2">
        <v>-3.7999999999999999E-2</v>
      </c>
      <c r="G190" s="2">
        <v>-0.03</v>
      </c>
      <c r="H190" s="2">
        <v>-2.3E-2</v>
      </c>
      <c r="I190" s="2">
        <v>-1.2999999999999999E-2</v>
      </c>
      <c r="J190" s="2">
        <v>-4.0000000000000001E-3</v>
      </c>
      <c r="M190" s="83"/>
      <c r="O190" s="2">
        <v>-5.8000000000000003E-2</v>
      </c>
      <c r="P190" s="2">
        <f t="shared" si="2"/>
        <v>-4.7E-2</v>
      </c>
      <c r="Q190" s="2">
        <v>-0.04</v>
      </c>
      <c r="R190" s="2">
        <f t="shared" si="3"/>
        <v>-3.7999999999999999E-2</v>
      </c>
      <c r="S190" s="2">
        <v>-3.5999999999999997E-2</v>
      </c>
      <c r="T190" s="2">
        <v>-3.2000000000000001E-2</v>
      </c>
      <c r="U190" s="2">
        <v>-2.4E-2</v>
      </c>
      <c r="V190" s="2">
        <v>-1.4999999999999999E-2</v>
      </c>
      <c r="W190" s="2">
        <v>-1.0999999999999999E-2</v>
      </c>
      <c r="Z190" s="83"/>
      <c r="AB190" s="2">
        <v>-5.3999999999999999E-2</v>
      </c>
      <c r="AC190" s="2">
        <f t="shared" si="4"/>
        <v>-4.1500000000000002E-2</v>
      </c>
      <c r="AD190" s="2">
        <v>-0.04</v>
      </c>
      <c r="AE190" s="2">
        <f t="shared" si="5"/>
        <v>-3.4500000000000003E-2</v>
      </c>
      <c r="AF190" s="2">
        <v>-2.9000000000000001E-2</v>
      </c>
      <c r="AG190" s="2">
        <v>-2.3E-2</v>
      </c>
      <c r="AH190" s="2">
        <v>-1.7000000000000001E-2</v>
      </c>
      <c r="AI190" s="2">
        <v>-7.0000000000000001E-3</v>
      </c>
      <c r="AJ190" s="2">
        <v>4.0000000000000001E-3</v>
      </c>
    </row>
    <row r="191" spans="1:36" ht="15.75" customHeight="1" x14ac:dyDescent="0.25">
      <c r="A191" s="2">
        <v>375</v>
      </c>
      <c r="B191" s="2">
        <v>-5.6000000000000001E-2</v>
      </c>
      <c r="C191" s="2">
        <f t="shared" si="0"/>
        <v>-4.7E-2</v>
      </c>
      <c r="D191" s="2">
        <v>-4.1000000000000002E-2</v>
      </c>
      <c r="E191" s="2">
        <f t="shared" si="1"/>
        <v>-3.95E-2</v>
      </c>
      <c r="F191" s="2">
        <v>-3.7999999999999999E-2</v>
      </c>
      <c r="G191" s="2">
        <v>-2.9000000000000001E-2</v>
      </c>
      <c r="H191" s="2">
        <v>-2.3E-2</v>
      </c>
      <c r="I191" s="2">
        <v>-1.2999999999999999E-2</v>
      </c>
      <c r="J191" s="2">
        <v>-4.0000000000000001E-3</v>
      </c>
      <c r="M191" s="83"/>
      <c r="O191" s="2">
        <v>-5.7000000000000002E-2</v>
      </c>
      <c r="P191" s="2">
        <f t="shared" si="2"/>
        <v>-4.5999999999999999E-2</v>
      </c>
      <c r="Q191" s="2">
        <v>-0.04</v>
      </c>
      <c r="R191" s="2">
        <f t="shared" si="3"/>
        <v>-3.7500000000000006E-2</v>
      </c>
      <c r="S191" s="2">
        <v>-3.5000000000000003E-2</v>
      </c>
      <c r="T191" s="2">
        <v>-3.2000000000000001E-2</v>
      </c>
      <c r="U191" s="2">
        <v>-2.4E-2</v>
      </c>
      <c r="V191" s="2">
        <v>-1.4999999999999999E-2</v>
      </c>
      <c r="W191" s="2">
        <v>-1.0999999999999999E-2</v>
      </c>
      <c r="Z191" s="83"/>
      <c r="AB191" s="2">
        <v>-5.2999999999999999E-2</v>
      </c>
      <c r="AC191" s="2">
        <f t="shared" si="4"/>
        <v>-4.1000000000000002E-2</v>
      </c>
      <c r="AD191" s="2">
        <v>-3.9E-2</v>
      </c>
      <c r="AE191" s="2">
        <f t="shared" si="5"/>
        <v>-3.4000000000000002E-2</v>
      </c>
      <c r="AF191" s="2">
        <v>-2.9000000000000001E-2</v>
      </c>
      <c r="AG191" s="2">
        <v>-2.3E-2</v>
      </c>
      <c r="AH191" s="2">
        <v>-1.7000000000000001E-2</v>
      </c>
      <c r="AI191" s="2">
        <v>-7.0000000000000001E-3</v>
      </c>
      <c r="AJ191" s="2">
        <v>4.0000000000000001E-3</v>
      </c>
    </row>
    <row r="192" spans="1:36" ht="15.75" customHeight="1" x14ac:dyDescent="0.25">
      <c r="A192" s="2">
        <v>376</v>
      </c>
      <c r="B192" s="2">
        <v>-5.5E-2</v>
      </c>
      <c r="C192" s="2">
        <f t="shared" si="0"/>
        <v>-4.65E-2</v>
      </c>
      <c r="D192" s="2">
        <v>-0.04</v>
      </c>
      <c r="E192" s="2">
        <f t="shared" si="1"/>
        <v>-3.9E-2</v>
      </c>
      <c r="F192" s="2">
        <v>-3.7999999999999999E-2</v>
      </c>
      <c r="G192" s="2">
        <v>-2.9000000000000001E-2</v>
      </c>
      <c r="H192" s="2">
        <v>-2.3E-2</v>
      </c>
      <c r="I192" s="2">
        <v>-1.2999999999999999E-2</v>
      </c>
      <c r="J192" s="2">
        <v>-4.0000000000000001E-3</v>
      </c>
      <c r="M192" s="83"/>
      <c r="O192" s="2">
        <v>-5.7000000000000002E-2</v>
      </c>
      <c r="P192" s="2">
        <f t="shared" si="2"/>
        <v>-4.5999999999999999E-2</v>
      </c>
      <c r="Q192" s="2">
        <v>-3.9E-2</v>
      </c>
      <c r="R192" s="2">
        <f t="shared" si="3"/>
        <v>-3.7000000000000005E-2</v>
      </c>
      <c r="S192" s="2">
        <v>-3.5000000000000003E-2</v>
      </c>
      <c r="T192" s="2">
        <v>-3.2000000000000001E-2</v>
      </c>
      <c r="U192" s="2">
        <v>-2.3E-2</v>
      </c>
      <c r="V192" s="2">
        <v>-1.4999999999999999E-2</v>
      </c>
      <c r="W192" s="2">
        <v>-1.0999999999999999E-2</v>
      </c>
      <c r="Z192" s="83"/>
      <c r="AB192" s="2">
        <v>-5.2999999999999999E-2</v>
      </c>
      <c r="AC192" s="2">
        <f t="shared" si="4"/>
        <v>-4.1000000000000002E-2</v>
      </c>
      <c r="AD192" s="2">
        <v>-3.9E-2</v>
      </c>
      <c r="AE192" s="2">
        <f t="shared" si="5"/>
        <v>-3.4000000000000002E-2</v>
      </c>
      <c r="AF192" s="2">
        <v>-2.9000000000000001E-2</v>
      </c>
      <c r="AG192" s="2">
        <v>-2.3E-2</v>
      </c>
      <c r="AH192" s="2">
        <v>-1.7000000000000001E-2</v>
      </c>
      <c r="AI192" s="2">
        <v>-7.0000000000000001E-3</v>
      </c>
      <c r="AJ192" s="2">
        <v>4.0000000000000001E-3</v>
      </c>
    </row>
    <row r="193" spans="1:36" ht="15.75" customHeight="1" x14ac:dyDescent="0.25">
      <c r="A193" s="2">
        <v>377</v>
      </c>
      <c r="B193" s="2">
        <v>-5.3999999999999999E-2</v>
      </c>
      <c r="C193" s="2">
        <f t="shared" si="0"/>
        <v>-4.5499999999999999E-2</v>
      </c>
      <c r="D193" s="2">
        <v>-0.04</v>
      </c>
      <c r="E193" s="2">
        <f t="shared" si="1"/>
        <v>-3.85E-2</v>
      </c>
      <c r="F193" s="2">
        <v>-3.6999999999999998E-2</v>
      </c>
      <c r="G193" s="2">
        <v>-2.9000000000000001E-2</v>
      </c>
      <c r="H193" s="2">
        <v>-2.3E-2</v>
      </c>
      <c r="I193" s="2">
        <v>-1.2999999999999999E-2</v>
      </c>
      <c r="J193" s="2">
        <v>-3.0000000000000001E-3</v>
      </c>
      <c r="M193" s="83"/>
      <c r="O193" s="2">
        <v>-5.6000000000000001E-2</v>
      </c>
      <c r="P193" s="2">
        <f t="shared" si="2"/>
        <v>-4.5499999999999999E-2</v>
      </c>
      <c r="Q193" s="2">
        <v>-3.9E-2</v>
      </c>
      <c r="R193" s="2">
        <f t="shared" si="3"/>
        <v>-3.7000000000000005E-2</v>
      </c>
      <c r="S193" s="2">
        <v>-3.5000000000000003E-2</v>
      </c>
      <c r="T193" s="2">
        <v>-3.2000000000000001E-2</v>
      </c>
      <c r="U193" s="2">
        <v>-2.3E-2</v>
      </c>
      <c r="V193" s="2">
        <v>-1.4999999999999999E-2</v>
      </c>
      <c r="W193" s="2">
        <v>-1.0999999999999999E-2</v>
      </c>
      <c r="Z193" s="83"/>
      <c r="AB193" s="2">
        <v>-5.1999999999999998E-2</v>
      </c>
      <c r="AC193" s="2">
        <f t="shared" si="4"/>
        <v>-0.04</v>
      </c>
      <c r="AD193" s="2">
        <v>-3.9E-2</v>
      </c>
      <c r="AE193" s="2">
        <f t="shared" si="5"/>
        <v>-3.3500000000000002E-2</v>
      </c>
      <c r="AF193" s="2">
        <v>-2.8000000000000001E-2</v>
      </c>
      <c r="AG193" s="2">
        <v>-2.1999999999999999E-2</v>
      </c>
      <c r="AH193" s="2">
        <v>-1.7000000000000001E-2</v>
      </c>
      <c r="AI193" s="2">
        <v>-7.0000000000000001E-3</v>
      </c>
      <c r="AJ193" s="2">
        <v>4.0000000000000001E-3</v>
      </c>
    </row>
    <row r="194" spans="1:36" ht="15.75" customHeight="1" x14ac:dyDescent="0.25">
      <c r="A194" s="2">
        <v>378</v>
      </c>
      <c r="B194" s="2">
        <v>-5.3999999999999999E-2</v>
      </c>
      <c r="C194" s="2">
        <f t="shared" si="0"/>
        <v>-4.4999999999999998E-2</v>
      </c>
      <c r="D194" s="2">
        <v>-3.9E-2</v>
      </c>
      <c r="E194" s="2">
        <f t="shared" si="1"/>
        <v>-3.7499999999999999E-2</v>
      </c>
      <c r="F194" s="2">
        <v>-3.5999999999999997E-2</v>
      </c>
      <c r="G194" s="2">
        <v>-2.8000000000000001E-2</v>
      </c>
      <c r="H194" s="2">
        <v>-2.1999999999999999E-2</v>
      </c>
      <c r="I194" s="2">
        <v>-1.2E-2</v>
      </c>
      <c r="J194" s="2">
        <v>-3.0000000000000001E-3</v>
      </c>
      <c r="M194" s="83"/>
      <c r="O194" s="2">
        <v>-5.5E-2</v>
      </c>
      <c r="P194" s="2">
        <f t="shared" si="2"/>
        <v>-4.4999999999999998E-2</v>
      </c>
      <c r="Q194" s="2">
        <v>-3.7999999999999999E-2</v>
      </c>
      <c r="R194" s="2">
        <f t="shared" si="3"/>
        <v>-3.6500000000000005E-2</v>
      </c>
      <c r="S194" s="2">
        <v>-3.5000000000000003E-2</v>
      </c>
      <c r="T194" s="2">
        <v>-3.1E-2</v>
      </c>
      <c r="U194" s="2">
        <v>-2.3E-2</v>
      </c>
      <c r="V194" s="2">
        <v>-1.4E-2</v>
      </c>
      <c r="W194" s="2">
        <v>-0.01</v>
      </c>
      <c r="Z194" s="83"/>
      <c r="AB194" s="2">
        <v>-5.0999999999999997E-2</v>
      </c>
      <c r="AC194" s="2">
        <f t="shared" si="4"/>
        <v>-3.95E-2</v>
      </c>
      <c r="AD194" s="2">
        <v>-3.7999999999999999E-2</v>
      </c>
      <c r="AE194" s="2">
        <f t="shared" si="5"/>
        <v>-3.3000000000000002E-2</v>
      </c>
      <c r="AF194" s="2">
        <v>-2.8000000000000001E-2</v>
      </c>
      <c r="AG194" s="2">
        <v>-2.1999999999999999E-2</v>
      </c>
      <c r="AH194" s="2">
        <v>-1.7000000000000001E-2</v>
      </c>
      <c r="AI194" s="2">
        <v>-7.0000000000000001E-3</v>
      </c>
      <c r="AJ194" s="2">
        <v>4.0000000000000001E-3</v>
      </c>
    </row>
    <row r="195" spans="1:36" ht="15.75" customHeight="1" x14ac:dyDescent="0.25">
      <c r="A195" s="2">
        <v>379</v>
      </c>
      <c r="B195" s="2">
        <v>-5.2999999999999999E-2</v>
      </c>
      <c r="C195" s="2">
        <f t="shared" si="0"/>
        <v>-4.4499999999999998E-2</v>
      </c>
      <c r="D195" s="2">
        <v>-3.9E-2</v>
      </c>
      <c r="E195" s="2">
        <f t="shared" si="1"/>
        <v>-3.7499999999999999E-2</v>
      </c>
      <c r="F195" s="2">
        <v>-3.5999999999999997E-2</v>
      </c>
      <c r="G195" s="2">
        <v>-2.8000000000000001E-2</v>
      </c>
      <c r="H195" s="2">
        <v>-2.1999999999999999E-2</v>
      </c>
      <c r="I195" s="2">
        <v>-1.2E-2</v>
      </c>
      <c r="J195" s="2">
        <v>-3.0000000000000001E-3</v>
      </c>
      <c r="M195" s="83"/>
      <c r="O195" s="2">
        <v>-5.3999999999999999E-2</v>
      </c>
      <c r="P195" s="2">
        <f t="shared" si="2"/>
        <v>-4.3999999999999997E-2</v>
      </c>
      <c r="Q195" s="2">
        <v>-3.7999999999999999E-2</v>
      </c>
      <c r="R195" s="2">
        <f t="shared" si="3"/>
        <v>-3.6000000000000004E-2</v>
      </c>
      <c r="S195" s="2">
        <v>-3.4000000000000002E-2</v>
      </c>
      <c r="T195" s="2">
        <v>-3.1E-2</v>
      </c>
      <c r="U195" s="2">
        <v>-2.3E-2</v>
      </c>
      <c r="V195" s="2">
        <v>-1.4E-2</v>
      </c>
      <c r="W195" s="2">
        <v>-0.01</v>
      </c>
      <c r="Z195" s="83"/>
      <c r="AB195" s="2">
        <v>-0.05</v>
      </c>
      <c r="AC195" s="2">
        <f t="shared" si="4"/>
        <v>-3.9E-2</v>
      </c>
      <c r="AD195" s="2">
        <v>-3.7999999999999999E-2</v>
      </c>
      <c r="AE195" s="2">
        <f t="shared" si="5"/>
        <v>-3.3000000000000002E-2</v>
      </c>
      <c r="AF195" s="2">
        <v>-2.8000000000000001E-2</v>
      </c>
      <c r="AG195" s="2">
        <v>-2.1999999999999999E-2</v>
      </c>
      <c r="AH195" s="2">
        <v>-1.7000000000000001E-2</v>
      </c>
      <c r="AI195" s="2">
        <v>-7.0000000000000001E-3</v>
      </c>
      <c r="AJ195" s="2">
        <v>4.0000000000000001E-3</v>
      </c>
    </row>
    <row r="196" spans="1:36" ht="15.75" customHeight="1" x14ac:dyDescent="0.25">
      <c r="A196" s="2">
        <v>380</v>
      </c>
      <c r="B196" s="2">
        <v>-5.2999999999999999E-2</v>
      </c>
      <c r="C196" s="2">
        <f t="shared" si="0"/>
        <v>-4.4499999999999998E-2</v>
      </c>
      <c r="D196" s="2">
        <v>-3.9E-2</v>
      </c>
      <c r="E196" s="2">
        <f t="shared" si="1"/>
        <v>-3.7499999999999999E-2</v>
      </c>
      <c r="F196" s="2">
        <v>-3.5999999999999997E-2</v>
      </c>
      <c r="G196" s="2">
        <v>-2.8000000000000001E-2</v>
      </c>
      <c r="H196" s="2">
        <v>-2.1999999999999999E-2</v>
      </c>
      <c r="I196" s="2">
        <v>-1.2999999999999999E-2</v>
      </c>
      <c r="J196" s="2">
        <v>-3.0000000000000001E-3</v>
      </c>
      <c r="M196" s="83"/>
      <c r="O196" s="2">
        <v>-5.3999999999999999E-2</v>
      </c>
      <c r="P196" s="2">
        <f t="shared" si="2"/>
        <v>-4.3999999999999997E-2</v>
      </c>
      <c r="Q196" s="2">
        <v>-3.7999999999999999E-2</v>
      </c>
      <c r="R196" s="2">
        <f t="shared" si="3"/>
        <v>-3.6000000000000004E-2</v>
      </c>
      <c r="S196" s="2">
        <v>-3.4000000000000002E-2</v>
      </c>
      <c r="T196" s="2">
        <v>-3.1E-2</v>
      </c>
      <c r="U196" s="2">
        <v>-2.3E-2</v>
      </c>
      <c r="V196" s="2">
        <v>-1.4999999999999999E-2</v>
      </c>
      <c r="W196" s="2">
        <v>-0.01</v>
      </c>
      <c r="Z196" s="83"/>
      <c r="AB196" s="2">
        <v>-0.05</v>
      </c>
      <c r="AC196" s="2">
        <f t="shared" si="4"/>
        <v>-3.9E-2</v>
      </c>
      <c r="AD196" s="2">
        <v>-3.7999999999999999E-2</v>
      </c>
      <c r="AE196" s="2">
        <f t="shared" si="5"/>
        <v>-3.3000000000000002E-2</v>
      </c>
      <c r="AF196" s="2">
        <v>-2.8000000000000001E-2</v>
      </c>
      <c r="AG196" s="2">
        <v>-2.1999999999999999E-2</v>
      </c>
      <c r="AH196" s="2">
        <v>-1.7000000000000001E-2</v>
      </c>
      <c r="AI196" s="2">
        <v>-7.0000000000000001E-3</v>
      </c>
      <c r="AJ196" s="2">
        <v>4.0000000000000001E-3</v>
      </c>
    </row>
    <row r="197" spans="1:36" ht="15.75" customHeight="1" x14ac:dyDescent="0.25">
      <c r="A197" s="2">
        <v>381</v>
      </c>
      <c r="B197" s="2">
        <v>-5.3999999999999999E-2</v>
      </c>
      <c r="C197" s="2">
        <f t="shared" si="0"/>
        <v>-4.5499999999999999E-2</v>
      </c>
      <c r="D197" s="2">
        <v>-0.04</v>
      </c>
      <c r="E197" s="2">
        <f t="shared" si="1"/>
        <v>-3.85E-2</v>
      </c>
      <c r="F197" s="2">
        <v>-3.6999999999999998E-2</v>
      </c>
      <c r="G197" s="2">
        <v>-2.9000000000000001E-2</v>
      </c>
      <c r="H197" s="2">
        <v>-2.3E-2</v>
      </c>
      <c r="I197" s="2">
        <v>-1.2999999999999999E-2</v>
      </c>
      <c r="J197" s="2">
        <v>-3.0000000000000001E-3</v>
      </c>
      <c r="M197" s="83"/>
      <c r="O197" s="2">
        <v>-5.3999999999999999E-2</v>
      </c>
      <c r="P197" s="2">
        <f t="shared" si="2"/>
        <v>-4.4499999999999998E-2</v>
      </c>
      <c r="Q197" s="2">
        <v>-3.7999999999999999E-2</v>
      </c>
      <c r="R197" s="2">
        <f t="shared" si="3"/>
        <v>-3.6500000000000005E-2</v>
      </c>
      <c r="S197" s="2">
        <v>-3.5000000000000003E-2</v>
      </c>
      <c r="T197" s="2">
        <v>-3.2000000000000001E-2</v>
      </c>
      <c r="U197" s="2">
        <v>-2.3E-2</v>
      </c>
      <c r="V197" s="2">
        <v>-1.4999999999999999E-2</v>
      </c>
      <c r="W197" s="2">
        <v>-1.0999999999999999E-2</v>
      </c>
      <c r="Z197" s="83"/>
      <c r="AB197" s="2">
        <v>-5.0999999999999997E-2</v>
      </c>
      <c r="AC197" s="2">
        <f t="shared" si="4"/>
        <v>-0.04</v>
      </c>
      <c r="AD197" s="2">
        <v>-3.7999999999999999E-2</v>
      </c>
      <c r="AE197" s="2">
        <f t="shared" si="5"/>
        <v>-3.3500000000000002E-2</v>
      </c>
      <c r="AF197" s="2">
        <v>-2.9000000000000001E-2</v>
      </c>
      <c r="AG197" s="2">
        <v>-2.3E-2</v>
      </c>
      <c r="AH197" s="2">
        <v>-1.7000000000000001E-2</v>
      </c>
      <c r="AI197" s="2">
        <v>-8.0000000000000002E-3</v>
      </c>
      <c r="AJ197" s="2">
        <v>3.0000000000000001E-3</v>
      </c>
    </row>
    <row r="198" spans="1:36" ht="15.75" customHeight="1" x14ac:dyDescent="0.25">
      <c r="A198" s="2">
        <v>382</v>
      </c>
      <c r="B198" s="2">
        <v>-5.3999999999999999E-2</v>
      </c>
      <c r="C198" s="2">
        <f t="shared" si="0"/>
        <v>-4.5499999999999999E-2</v>
      </c>
      <c r="D198" s="2">
        <v>-0.04</v>
      </c>
      <c r="E198" s="2">
        <f t="shared" si="1"/>
        <v>-3.85E-2</v>
      </c>
      <c r="F198" s="2">
        <v>-3.6999999999999998E-2</v>
      </c>
      <c r="G198" s="2">
        <v>-2.9000000000000001E-2</v>
      </c>
      <c r="H198" s="2">
        <v>-2.4E-2</v>
      </c>
      <c r="I198" s="2">
        <v>-1.4E-2</v>
      </c>
      <c r="J198" s="2">
        <v>-4.0000000000000001E-3</v>
      </c>
      <c r="M198" s="83"/>
      <c r="O198" s="2">
        <v>-5.5E-2</v>
      </c>
      <c r="P198" s="2">
        <f t="shared" si="2"/>
        <v>-4.4999999999999998E-2</v>
      </c>
      <c r="Q198" s="2">
        <v>-3.9E-2</v>
      </c>
      <c r="R198" s="2">
        <f t="shared" si="3"/>
        <v>-3.7000000000000005E-2</v>
      </c>
      <c r="S198" s="2">
        <v>-3.5000000000000003E-2</v>
      </c>
      <c r="T198" s="2">
        <v>-3.2000000000000001E-2</v>
      </c>
      <c r="U198" s="2">
        <v>-2.4E-2</v>
      </c>
      <c r="V198" s="2">
        <v>-1.4999999999999999E-2</v>
      </c>
      <c r="W198" s="2">
        <v>-1.0999999999999999E-2</v>
      </c>
      <c r="Z198" s="83"/>
      <c r="AB198" s="2">
        <v>-5.0999999999999997E-2</v>
      </c>
      <c r="AC198" s="2">
        <f t="shared" si="4"/>
        <v>-0.04</v>
      </c>
      <c r="AD198" s="2">
        <v>-3.9E-2</v>
      </c>
      <c r="AE198" s="2">
        <f t="shared" si="5"/>
        <v>-3.4000000000000002E-2</v>
      </c>
      <c r="AF198" s="2">
        <v>-2.9000000000000001E-2</v>
      </c>
      <c r="AG198" s="2">
        <v>-2.3E-2</v>
      </c>
      <c r="AH198" s="2">
        <v>-1.7999999999999999E-2</v>
      </c>
      <c r="AI198" s="2">
        <v>-8.0000000000000002E-3</v>
      </c>
      <c r="AJ198" s="2">
        <v>3.0000000000000001E-3</v>
      </c>
    </row>
    <row r="199" spans="1:36" ht="15.75" customHeight="1" x14ac:dyDescent="0.25">
      <c r="A199" s="2">
        <v>383</v>
      </c>
      <c r="B199" s="2">
        <v>-5.5E-2</v>
      </c>
      <c r="C199" s="2">
        <f t="shared" si="0"/>
        <v>-4.65E-2</v>
      </c>
      <c r="D199" s="2">
        <v>-4.1000000000000002E-2</v>
      </c>
      <c r="E199" s="2">
        <f t="shared" si="1"/>
        <v>-3.95E-2</v>
      </c>
      <c r="F199" s="2">
        <v>-3.7999999999999999E-2</v>
      </c>
      <c r="G199" s="2">
        <v>-0.03</v>
      </c>
      <c r="H199" s="2">
        <v>-2.4E-2</v>
      </c>
      <c r="I199" s="2">
        <v>-1.4999999999999999E-2</v>
      </c>
      <c r="J199" s="2">
        <v>-4.0000000000000001E-3</v>
      </c>
      <c r="M199" s="83"/>
      <c r="O199" s="2">
        <v>-5.5E-2</v>
      </c>
      <c r="P199" s="2">
        <f t="shared" si="2"/>
        <v>-4.5499999999999999E-2</v>
      </c>
      <c r="Q199" s="2">
        <v>-3.9E-2</v>
      </c>
      <c r="R199" s="2">
        <f t="shared" si="3"/>
        <v>-3.7499999999999999E-2</v>
      </c>
      <c r="S199" s="2">
        <v>-3.5999999999999997E-2</v>
      </c>
      <c r="T199" s="2">
        <v>-3.2000000000000001E-2</v>
      </c>
      <c r="U199" s="2">
        <v>-2.4E-2</v>
      </c>
      <c r="V199" s="2">
        <v>-1.6E-2</v>
      </c>
      <c r="W199" s="2">
        <v>-1.2E-2</v>
      </c>
      <c r="Z199" s="83"/>
      <c r="AB199" s="2">
        <v>-5.1999999999999998E-2</v>
      </c>
      <c r="AC199" s="2">
        <f t="shared" si="4"/>
        <v>-4.0500000000000001E-2</v>
      </c>
      <c r="AD199" s="2">
        <v>-3.9E-2</v>
      </c>
      <c r="AE199" s="2">
        <f t="shared" si="5"/>
        <v>-3.4000000000000002E-2</v>
      </c>
      <c r="AF199" s="2">
        <v>-2.9000000000000001E-2</v>
      </c>
      <c r="AG199" s="2">
        <v>-2.3E-2</v>
      </c>
      <c r="AH199" s="2">
        <v>-1.7999999999999999E-2</v>
      </c>
      <c r="AI199" s="2">
        <v>-8.0000000000000002E-3</v>
      </c>
      <c r="AJ199" s="2">
        <v>2E-3</v>
      </c>
    </row>
    <row r="200" spans="1:36" ht="15.75" customHeight="1" x14ac:dyDescent="0.25">
      <c r="A200" s="2">
        <v>384</v>
      </c>
      <c r="B200" s="2">
        <v>-5.5E-2</v>
      </c>
      <c r="C200" s="2">
        <f t="shared" si="0"/>
        <v>-4.65E-2</v>
      </c>
      <c r="D200" s="2">
        <v>-4.1000000000000002E-2</v>
      </c>
      <c r="E200" s="2">
        <f t="shared" si="1"/>
        <v>-3.95E-2</v>
      </c>
      <c r="F200" s="2">
        <v>-3.7999999999999999E-2</v>
      </c>
      <c r="G200" s="2">
        <v>-0.03</v>
      </c>
      <c r="H200" s="2">
        <v>-2.4E-2</v>
      </c>
      <c r="I200" s="2">
        <v>-1.4999999999999999E-2</v>
      </c>
      <c r="J200" s="2">
        <v>-5.0000000000000001E-3</v>
      </c>
      <c r="M200" s="83"/>
      <c r="O200" s="2">
        <v>-5.5E-2</v>
      </c>
      <c r="P200" s="2">
        <f t="shared" si="2"/>
        <v>-4.5499999999999999E-2</v>
      </c>
      <c r="Q200" s="2">
        <v>-3.9E-2</v>
      </c>
      <c r="R200" s="2">
        <f t="shared" si="3"/>
        <v>-3.7499999999999999E-2</v>
      </c>
      <c r="S200" s="2">
        <v>-3.5999999999999997E-2</v>
      </c>
      <c r="T200" s="2">
        <v>-3.3000000000000002E-2</v>
      </c>
      <c r="U200" s="2">
        <v>-2.5000000000000001E-2</v>
      </c>
      <c r="V200" s="2">
        <v>-1.6E-2</v>
      </c>
      <c r="W200" s="2">
        <v>-1.2E-2</v>
      </c>
      <c r="Z200" s="83"/>
      <c r="AB200" s="2">
        <v>-5.1999999999999998E-2</v>
      </c>
      <c r="AC200" s="2">
        <f t="shared" si="4"/>
        <v>-4.0500000000000001E-2</v>
      </c>
      <c r="AD200" s="2">
        <v>-3.9E-2</v>
      </c>
      <c r="AE200" s="2">
        <f t="shared" si="5"/>
        <v>-3.4000000000000002E-2</v>
      </c>
      <c r="AF200" s="2">
        <v>-2.9000000000000001E-2</v>
      </c>
      <c r="AG200" s="2">
        <v>-2.3E-2</v>
      </c>
      <c r="AH200" s="2">
        <v>-1.7999999999999999E-2</v>
      </c>
      <c r="AI200" s="2">
        <v>-8.0000000000000002E-3</v>
      </c>
      <c r="AJ200" s="2">
        <v>2E-3</v>
      </c>
    </row>
    <row r="201" spans="1:36" ht="15.75" customHeight="1" x14ac:dyDescent="0.25">
      <c r="A201" s="2">
        <v>385</v>
      </c>
      <c r="B201" s="2">
        <v>-5.5E-2</v>
      </c>
      <c r="C201" s="2">
        <f t="shared" si="0"/>
        <v>-4.65E-2</v>
      </c>
      <c r="D201" s="2">
        <v>-4.1000000000000002E-2</v>
      </c>
      <c r="E201" s="2">
        <f t="shared" si="1"/>
        <v>-3.95E-2</v>
      </c>
      <c r="F201" s="2">
        <v>-3.7999999999999999E-2</v>
      </c>
      <c r="G201" s="2">
        <v>-0.03</v>
      </c>
      <c r="H201" s="2">
        <v>-2.5000000000000001E-2</v>
      </c>
      <c r="I201" s="2">
        <v>-1.6E-2</v>
      </c>
      <c r="J201" s="2">
        <v>-5.0000000000000001E-3</v>
      </c>
      <c r="M201" s="83"/>
      <c r="O201" s="2">
        <v>-5.5E-2</v>
      </c>
      <c r="P201" s="2">
        <f t="shared" si="2"/>
        <v>-4.5499999999999999E-2</v>
      </c>
      <c r="Q201" s="2">
        <v>-0.04</v>
      </c>
      <c r="R201" s="2">
        <f t="shared" si="3"/>
        <v>-3.7999999999999999E-2</v>
      </c>
      <c r="S201" s="2">
        <v>-3.5999999999999997E-2</v>
      </c>
      <c r="T201" s="2">
        <v>-3.3000000000000002E-2</v>
      </c>
      <c r="U201" s="2">
        <v>-2.5000000000000001E-2</v>
      </c>
      <c r="V201" s="2">
        <v>-1.6E-2</v>
      </c>
      <c r="W201" s="2">
        <v>-1.2E-2</v>
      </c>
      <c r="Z201" s="83"/>
      <c r="AB201" s="2">
        <v>-5.1999999999999998E-2</v>
      </c>
      <c r="AC201" s="2">
        <f t="shared" si="4"/>
        <v>-4.0500000000000001E-2</v>
      </c>
      <c r="AD201" s="2">
        <v>-3.9E-2</v>
      </c>
      <c r="AE201" s="2">
        <f t="shared" si="5"/>
        <v>-3.4000000000000002E-2</v>
      </c>
      <c r="AF201" s="2">
        <v>-2.9000000000000001E-2</v>
      </c>
      <c r="AG201" s="2">
        <v>-2.4E-2</v>
      </c>
      <c r="AH201" s="2">
        <v>-1.7999999999999999E-2</v>
      </c>
      <c r="AI201" s="2">
        <v>-8.9999999999999993E-3</v>
      </c>
      <c r="AJ201" s="2">
        <v>2E-3</v>
      </c>
    </row>
    <row r="202" spans="1:36" ht="15.75" customHeight="1" x14ac:dyDescent="0.25">
      <c r="A202" s="2">
        <v>386</v>
      </c>
      <c r="B202" s="2">
        <v>-5.5E-2</v>
      </c>
      <c r="C202" s="2">
        <f t="shared" si="0"/>
        <v>-4.65E-2</v>
      </c>
      <c r="D202" s="2">
        <v>-4.1000000000000002E-2</v>
      </c>
      <c r="E202" s="2">
        <f t="shared" si="1"/>
        <v>-3.95E-2</v>
      </c>
      <c r="F202" s="2">
        <v>-3.7999999999999999E-2</v>
      </c>
      <c r="G202" s="2">
        <v>-0.03</v>
      </c>
      <c r="H202" s="2">
        <v>-2.5000000000000001E-2</v>
      </c>
      <c r="I202" s="2">
        <v>-1.6E-2</v>
      </c>
      <c r="J202" s="2">
        <v>-5.0000000000000001E-3</v>
      </c>
      <c r="M202" s="83"/>
      <c r="O202" s="2">
        <v>-5.3999999999999999E-2</v>
      </c>
      <c r="P202" s="2">
        <f t="shared" si="2"/>
        <v>-4.4999999999999998E-2</v>
      </c>
      <c r="Q202" s="2">
        <v>-0.04</v>
      </c>
      <c r="R202" s="2">
        <f t="shared" si="3"/>
        <v>-3.7999999999999999E-2</v>
      </c>
      <c r="S202" s="2">
        <v>-3.5999999999999997E-2</v>
      </c>
      <c r="T202" s="2">
        <v>-3.3000000000000002E-2</v>
      </c>
      <c r="U202" s="2">
        <v>-2.5000000000000001E-2</v>
      </c>
      <c r="V202" s="2">
        <v>-1.6E-2</v>
      </c>
      <c r="W202" s="2">
        <v>-1.2E-2</v>
      </c>
      <c r="Z202" s="83"/>
      <c r="AB202" s="2">
        <v>-5.1999999999999998E-2</v>
      </c>
      <c r="AC202" s="2">
        <f t="shared" si="4"/>
        <v>-4.0500000000000001E-2</v>
      </c>
      <c r="AD202" s="2">
        <v>-3.9E-2</v>
      </c>
      <c r="AE202" s="2">
        <f t="shared" si="5"/>
        <v>-3.4000000000000002E-2</v>
      </c>
      <c r="AF202" s="2">
        <v>-2.9000000000000001E-2</v>
      </c>
      <c r="AG202" s="2">
        <v>-2.3E-2</v>
      </c>
      <c r="AH202" s="2">
        <v>-1.7999999999999999E-2</v>
      </c>
      <c r="AI202" s="2">
        <v>-8.9999999999999993E-3</v>
      </c>
      <c r="AJ202" s="2">
        <v>2E-3</v>
      </c>
    </row>
    <row r="203" spans="1:36" ht="15.75" customHeight="1" x14ac:dyDescent="0.25">
      <c r="A203" s="2">
        <v>387</v>
      </c>
      <c r="B203" s="2">
        <v>-5.5E-2</v>
      </c>
      <c r="C203" s="2">
        <f t="shared" si="0"/>
        <v>-4.65E-2</v>
      </c>
      <c r="D203" s="2">
        <v>-4.1000000000000002E-2</v>
      </c>
      <c r="E203" s="2">
        <f t="shared" si="1"/>
        <v>-3.95E-2</v>
      </c>
      <c r="F203" s="2">
        <v>-3.7999999999999999E-2</v>
      </c>
      <c r="G203" s="2">
        <v>-0.03</v>
      </c>
      <c r="H203" s="2">
        <v>-2.5000000000000001E-2</v>
      </c>
      <c r="I203" s="2">
        <v>-1.6E-2</v>
      </c>
      <c r="J203" s="2">
        <v>-5.0000000000000001E-3</v>
      </c>
      <c r="M203" s="83"/>
      <c r="O203" s="2">
        <v>-5.3999999999999999E-2</v>
      </c>
      <c r="P203" s="2">
        <f t="shared" si="2"/>
        <v>-4.4999999999999998E-2</v>
      </c>
      <c r="Q203" s="2">
        <v>-3.9E-2</v>
      </c>
      <c r="R203" s="2">
        <f t="shared" si="3"/>
        <v>-3.7499999999999999E-2</v>
      </c>
      <c r="S203" s="2">
        <v>-3.5999999999999997E-2</v>
      </c>
      <c r="T203" s="2">
        <v>-3.3000000000000002E-2</v>
      </c>
      <c r="U203" s="2">
        <v>-2.5000000000000001E-2</v>
      </c>
      <c r="V203" s="2">
        <v>-1.6E-2</v>
      </c>
      <c r="W203" s="2">
        <v>-1.2E-2</v>
      </c>
      <c r="Z203" s="83"/>
      <c r="AB203" s="2">
        <v>-5.0999999999999997E-2</v>
      </c>
      <c r="AC203" s="2">
        <f t="shared" si="4"/>
        <v>-0.04</v>
      </c>
      <c r="AD203" s="2">
        <v>-3.9E-2</v>
      </c>
      <c r="AE203" s="2">
        <f t="shared" si="5"/>
        <v>-3.4000000000000002E-2</v>
      </c>
      <c r="AF203" s="2">
        <v>-2.9000000000000001E-2</v>
      </c>
      <c r="AG203" s="2">
        <v>-2.3E-2</v>
      </c>
      <c r="AH203" s="2">
        <v>-1.7999999999999999E-2</v>
      </c>
      <c r="AI203" s="2">
        <v>-8.9999999999999993E-3</v>
      </c>
      <c r="AJ203" s="2">
        <v>1E-3</v>
      </c>
    </row>
    <row r="204" spans="1:36" ht="15.75" customHeight="1" x14ac:dyDescent="0.25">
      <c r="A204" s="2">
        <v>388</v>
      </c>
      <c r="B204" s="2">
        <v>-5.5E-2</v>
      </c>
      <c r="C204" s="2">
        <f t="shared" si="0"/>
        <v>-4.65E-2</v>
      </c>
      <c r="D204" s="2">
        <v>-4.1000000000000002E-2</v>
      </c>
      <c r="E204" s="2">
        <f t="shared" si="1"/>
        <v>-3.95E-2</v>
      </c>
      <c r="F204" s="2">
        <v>-3.7999999999999999E-2</v>
      </c>
      <c r="G204" s="2">
        <v>-0.03</v>
      </c>
      <c r="H204" s="2">
        <v>-2.5000000000000001E-2</v>
      </c>
      <c r="I204" s="2">
        <v>-1.6E-2</v>
      </c>
      <c r="J204" s="2">
        <v>-5.0000000000000001E-3</v>
      </c>
      <c r="M204" s="83"/>
      <c r="O204" s="2">
        <v>-5.3999999999999999E-2</v>
      </c>
      <c r="P204" s="2">
        <f t="shared" si="2"/>
        <v>-4.4999999999999998E-2</v>
      </c>
      <c r="Q204" s="2">
        <v>-0.04</v>
      </c>
      <c r="R204" s="2">
        <f t="shared" si="3"/>
        <v>-3.7999999999999999E-2</v>
      </c>
      <c r="S204" s="2">
        <v>-3.5999999999999997E-2</v>
      </c>
      <c r="T204" s="2">
        <v>-3.3000000000000002E-2</v>
      </c>
      <c r="U204" s="2">
        <v>-2.5000000000000001E-2</v>
      </c>
      <c r="V204" s="2">
        <v>-1.6E-2</v>
      </c>
      <c r="W204" s="2">
        <v>-1.2999999999999999E-2</v>
      </c>
      <c r="Z204" s="83"/>
      <c r="AB204" s="2">
        <v>-5.0999999999999997E-2</v>
      </c>
      <c r="AC204" s="2">
        <f t="shared" si="4"/>
        <v>-0.04</v>
      </c>
      <c r="AD204" s="2">
        <v>-3.9E-2</v>
      </c>
      <c r="AE204" s="2">
        <f t="shared" si="5"/>
        <v>-3.4000000000000002E-2</v>
      </c>
      <c r="AF204" s="2">
        <v>-2.9000000000000001E-2</v>
      </c>
      <c r="AG204" s="2">
        <v>-2.3E-2</v>
      </c>
      <c r="AH204" s="2">
        <v>-1.7999999999999999E-2</v>
      </c>
      <c r="AI204" s="2">
        <v>-8.9999999999999993E-3</v>
      </c>
      <c r="AJ204" s="2">
        <v>1E-3</v>
      </c>
    </row>
    <row r="205" spans="1:36" ht="15.75" customHeight="1" x14ac:dyDescent="0.25">
      <c r="A205" s="2">
        <v>389</v>
      </c>
      <c r="B205" s="2">
        <v>-5.5E-2</v>
      </c>
      <c r="C205" s="2">
        <f t="shared" si="0"/>
        <v>-4.65E-2</v>
      </c>
      <c r="D205" s="2">
        <v>-4.1000000000000002E-2</v>
      </c>
      <c r="E205" s="2">
        <f t="shared" si="1"/>
        <v>-3.95E-2</v>
      </c>
      <c r="F205" s="2">
        <v>-3.7999999999999999E-2</v>
      </c>
      <c r="G205" s="2">
        <v>-0.03</v>
      </c>
      <c r="H205" s="2">
        <v>-2.5000000000000001E-2</v>
      </c>
      <c r="I205" s="2">
        <v>-1.6E-2</v>
      </c>
      <c r="J205" s="2">
        <v>-5.0000000000000001E-3</v>
      </c>
      <c r="M205" s="83"/>
      <c r="O205" s="2">
        <v>-5.2999999999999999E-2</v>
      </c>
      <c r="P205" s="2">
        <f t="shared" si="2"/>
        <v>-4.4499999999999998E-2</v>
      </c>
      <c r="Q205" s="2">
        <v>-3.9E-2</v>
      </c>
      <c r="R205" s="2">
        <f t="shared" si="3"/>
        <v>-3.7499999999999999E-2</v>
      </c>
      <c r="S205" s="2">
        <v>-3.5999999999999997E-2</v>
      </c>
      <c r="T205" s="2">
        <v>-3.3000000000000002E-2</v>
      </c>
      <c r="U205" s="2">
        <v>-2.5000000000000001E-2</v>
      </c>
      <c r="V205" s="2">
        <v>-1.6E-2</v>
      </c>
      <c r="W205" s="2">
        <v>-1.2999999999999999E-2</v>
      </c>
      <c r="Z205" s="83"/>
      <c r="AB205" s="2">
        <v>-5.0999999999999997E-2</v>
      </c>
      <c r="AC205" s="2">
        <f t="shared" si="4"/>
        <v>-0.04</v>
      </c>
      <c r="AD205" s="2">
        <v>-3.9E-2</v>
      </c>
      <c r="AE205" s="2">
        <f t="shared" si="5"/>
        <v>-3.4000000000000002E-2</v>
      </c>
      <c r="AF205" s="2">
        <v>-2.9000000000000001E-2</v>
      </c>
      <c r="AG205" s="2">
        <v>-2.3E-2</v>
      </c>
      <c r="AH205" s="2">
        <v>-1.7999999999999999E-2</v>
      </c>
      <c r="AI205" s="2">
        <v>-8.9999999999999993E-3</v>
      </c>
      <c r="AJ205" s="2">
        <v>1E-3</v>
      </c>
    </row>
    <row r="206" spans="1:36" ht="15.75" customHeight="1" x14ac:dyDescent="0.25">
      <c r="A206" s="2">
        <v>390</v>
      </c>
      <c r="B206" s="2">
        <v>-5.5E-2</v>
      </c>
      <c r="C206" s="2">
        <f t="shared" si="0"/>
        <v>-4.65E-2</v>
      </c>
      <c r="D206" s="2">
        <v>-4.1000000000000002E-2</v>
      </c>
      <c r="E206" s="2">
        <f t="shared" si="1"/>
        <v>-3.95E-2</v>
      </c>
      <c r="F206" s="2">
        <v>-3.7999999999999999E-2</v>
      </c>
      <c r="G206" s="2">
        <v>-3.1E-2</v>
      </c>
      <c r="H206" s="2">
        <v>-2.5000000000000001E-2</v>
      </c>
      <c r="I206" s="2">
        <v>-1.6E-2</v>
      </c>
      <c r="J206" s="2">
        <v>-5.0000000000000001E-3</v>
      </c>
      <c r="M206" s="83"/>
      <c r="O206" s="2">
        <v>-5.2999999999999999E-2</v>
      </c>
      <c r="P206" s="2">
        <f t="shared" si="2"/>
        <v>-4.4999999999999998E-2</v>
      </c>
      <c r="Q206" s="2">
        <v>-3.9E-2</v>
      </c>
      <c r="R206" s="2">
        <f t="shared" si="3"/>
        <v>-3.7999999999999999E-2</v>
      </c>
      <c r="S206" s="2">
        <v>-3.6999999999999998E-2</v>
      </c>
      <c r="T206" s="2">
        <v>-3.3000000000000002E-2</v>
      </c>
      <c r="U206" s="2">
        <v>-2.5000000000000001E-2</v>
      </c>
      <c r="V206" s="2">
        <v>-1.6E-2</v>
      </c>
      <c r="W206" s="2">
        <v>-1.2999999999999999E-2</v>
      </c>
      <c r="Z206" s="83"/>
      <c r="AB206" s="2">
        <v>-5.0999999999999997E-2</v>
      </c>
      <c r="AC206" s="2">
        <f t="shared" si="4"/>
        <v>-0.04</v>
      </c>
      <c r="AD206" s="2">
        <v>-3.9E-2</v>
      </c>
      <c r="AE206" s="2">
        <f t="shared" si="5"/>
        <v>-3.4000000000000002E-2</v>
      </c>
      <c r="AF206" s="2">
        <v>-2.9000000000000001E-2</v>
      </c>
      <c r="AG206" s="2">
        <v>-2.1000000000000001E-2</v>
      </c>
      <c r="AH206" s="2">
        <v>-1.9E-2</v>
      </c>
      <c r="AI206" s="2">
        <v>-8.9999999999999993E-3</v>
      </c>
      <c r="AJ206" s="2">
        <v>1E-3</v>
      </c>
    </row>
    <row r="207" spans="1:36" ht="15.75" customHeight="1" x14ac:dyDescent="0.25">
      <c r="A207" s="2">
        <v>391</v>
      </c>
      <c r="B207" s="2">
        <v>-5.5E-2</v>
      </c>
      <c r="C207" s="2">
        <f t="shared" si="0"/>
        <v>-4.65E-2</v>
      </c>
      <c r="D207" s="2">
        <v>-4.1000000000000002E-2</v>
      </c>
      <c r="E207" s="2">
        <f t="shared" si="1"/>
        <v>-3.95E-2</v>
      </c>
      <c r="F207" s="2">
        <v>-3.7999999999999999E-2</v>
      </c>
      <c r="G207" s="2">
        <v>-3.1E-2</v>
      </c>
      <c r="H207" s="2">
        <v>-2.5000000000000001E-2</v>
      </c>
      <c r="I207" s="2">
        <v>-1.7000000000000001E-2</v>
      </c>
      <c r="J207" s="2">
        <v>-5.0000000000000001E-3</v>
      </c>
      <c r="M207" s="83"/>
      <c r="O207" s="2">
        <v>-5.2999999999999999E-2</v>
      </c>
      <c r="P207" s="2">
        <f t="shared" si="2"/>
        <v>-4.4499999999999998E-2</v>
      </c>
      <c r="Q207" s="2">
        <v>-3.9E-2</v>
      </c>
      <c r="R207" s="2">
        <f t="shared" si="3"/>
        <v>-3.7499999999999999E-2</v>
      </c>
      <c r="S207" s="2">
        <v>-3.5999999999999997E-2</v>
      </c>
      <c r="T207" s="2">
        <v>-3.3000000000000002E-2</v>
      </c>
      <c r="U207" s="2">
        <v>-2.5000000000000001E-2</v>
      </c>
      <c r="V207" s="2">
        <v>-1.6E-2</v>
      </c>
      <c r="W207" s="2">
        <v>-1.2999999999999999E-2</v>
      </c>
      <c r="Z207" s="83"/>
      <c r="AB207" s="2">
        <v>-0.05</v>
      </c>
      <c r="AC207" s="2">
        <f t="shared" si="4"/>
        <v>-3.95E-2</v>
      </c>
      <c r="AD207" s="2">
        <v>-3.9E-2</v>
      </c>
      <c r="AE207" s="2">
        <f t="shared" si="5"/>
        <v>-3.4000000000000002E-2</v>
      </c>
      <c r="AF207" s="2">
        <v>-2.9000000000000001E-2</v>
      </c>
      <c r="AG207" s="2">
        <v>-0.02</v>
      </c>
      <c r="AH207" s="2">
        <v>-1.7999999999999999E-2</v>
      </c>
      <c r="AI207" s="2">
        <v>-8.9999999999999993E-3</v>
      </c>
      <c r="AJ207" s="2">
        <v>1E-3</v>
      </c>
    </row>
    <row r="208" spans="1:36" ht="15.75" customHeight="1" x14ac:dyDescent="0.25">
      <c r="A208" s="2">
        <v>392</v>
      </c>
      <c r="B208" s="2">
        <v>-5.5E-2</v>
      </c>
      <c r="C208" s="2">
        <f t="shared" si="0"/>
        <v>-4.65E-2</v>
      </c>
      <c r="D208" s="2">
        <v>-4.1000000000000002E-2</v>
      </c>
      <c r="E208" s="2">
        <f t="shared" si="1"/>
        <v>-3.95E-2</v>
      </c>
      <c r="F208" s="2">
        <v>-3.7999999999999999E-2</v>
      </c>
      <c r="G208" s="2">
        <v>-0.03</v>
      </c>
      <c r="H208" s="2">
        <v>-2.5000000000000001E-2</v>
      </c>
      <c r="I208" s="2">
        <v>-1.6E-2</v>
      </c>
      <c r="J208" s="2">
        <v>-5.0000000000000001E-3</v>
      </c>
      <c r="M208" s="83"/>
      <c r="O208" s="2">
        <v>-5.2999999999999999E-2</v>
      </c>
      <c r="P208" s="2">
        <f t="shared" si="2"/>
        <v>-4.4499999999999998E-2</v>
      </c>
      <c r="Q208" s="2">
        <v>-3.9E-2</v>
      </c>
      <c r="R208" s="2">
        <f t="shared" si="3"/>
        <v>-3.7499999999999999E-2</v>
      </c>
      <c r="S208" s="2">
        <v>-3.5999999999999997E-2</v>
      </c>
      <c r="T208" s="2">
        <v>-3.3000000000000002E-2</v>
      </c>
      <c r="U208" s="2">
        <v>-2.5000000000000001E-2</v>
      </c>
      <c r="V208" s="2">
        <v>-1.6E-2</v>
      </c>
      <c r="W208" s="2">
        <v>-1.2999999999999999E-2</v>
      </c>
      <c r="Z208" s="83"/>
      <c r="AB208" s="2">
        <v>-0.05</v>
      </c>
      <c r="AC208" s="2">
        <f t="shared" si="4"/>
        <v>-3.95E-2</v>
      </c>
      <c r="AD208" s="2">
        <v>-3.7999999999999999E-2</v>
      </c>
      <c r="AE208" s="2">
        <f t="shared" si="5"/>
        <v>-3.3500000000000002E-2</v>
      </c>
      <c r="AF208" s="2">
        <v>-2.9000000000000001E-2</v>
      </c>
      <c r="AG208" s="2">
        <v>-1.9E-2</v>
      </c>
      <c r="AH208" s="2">
        <v>-1.7999999999999999E-2</v>
      </c>
      <c r="AI208" s="2">
        <v>-8.9999999999999993E-3</v>
      </c>
      <c r="AJ208" s="2">
        <v>1E-3</v>
      </c>
    </row>
    <row r="209" spans="1:36" ht="15.75" customHeight="1" x14ac:dyDescent="0.25">
      <c r="A209" s="2">
        <v>393</v>
      </c>
      <c r="B209" s="2">
        <v>-5.5E-2</v>
      </c>
      <c r="C209" s="2">
        <f t="shared" si="0"/>
        <v>-4.65E-2</v>
      </c>
      <c r="D209" s="2">
        <v>-0.04</v>
      </c>
      <c r="E209" s="2">
        <f t="shared" si="1"/>
        <v>-3.9E-2</v>
      </c>
      <c r="F209" s="2">
        <v>-3.7999999999999999E-2</v>
      </c>
      <c r="G209" s="2">
        <v>-3.1E-2</v>
      </c>
      <c r="H209" s="2">
        <v>-2.5000000000000001E-2</v>
      </c>
      <c r="I209" s="2">
        <v>-1.7000000000000001E-2</v>
      </c>
      <c r="J209" s="2">
        <v>-5.0000000000000001E-3</v>
      </c>
      <c r="M209" s="83"/>
      <c r="O209" s="2">
        <v>-5.1999999999999998E-2</v>
      </c>
      <c r="P209" s="2">
        <f t="shared" si="2"/>
        <v>-4.3999999999999997E-2</v>
      </c>
      <c r="Q209" s="2">
        <v>-3.9E-2</v>
      </c>
      <c r="R209" s="2">
        <f t="shared" si="3"/>
        <v>-3.7499999999999999E-2</v>
      </c>
      <c r="S209" s="2">
        <v>-3.5999999999999997E-2</v>
      </c>
      <c r="T209" s="2">
        <v>-3.3000000000000002E-2</v>
      </c>
      <c r="U209" s="2">
        <v>-2.5000000000000001E-2</v>
      </c>
      <c r="V209" s="2">
        <v>-1.6E-2</v>
      </c>
      <c r="W209" s="2">
        <v>-1.2999999999999999E-2</v>
      </c>
      <c r="Z209" s="83"/>
      <c r="AB209" s="2">
        <v>-0.05</v>
      </c>
      <c r="AC209" s="2">
        <f t="shared" si="4"/>
        <v>-3.95E-2</v>
      </c>
      <c r="AD209" s="2">
        <v>-3.7999999999999999E-2</v>
      </c>
      <c r="AE209" s="2">
        <f t="shared" si="5"/>
        <v>-3.3500000000000002E-2</v>
      </c>
      <c r="AF209" s="2">
        <v>-2.9000000000000001E-2</v>
      </c>
      <c r="AG209" s="2">
        <v>-1.7999999999999999E-2</v>
      </c>
      <c r="AH209" s="2">
        <v>-1.7999999999999999E-2</v>
      </c>
      <c r="AI209" s="2">
        <v>-8.9999999999999993E-3</v>
      </c>
      <c r="AJ209" s="2">
        <v>1E-3</v>
      </c>
    </row>
    <row r="210" spans="1:36" ht="15.75" customHeight="1" x14ac:dyDescent="0.25">
      <c r="A210" s="2">
        <v>394</v>
      </c>
      <c r="B210" s="2">
        <v>-5.3999999999999999E-2</v>
      </c>
      <c r="C210" s="2">
        <f t="shared" si="0"/>
        <v>-4.5999999999999999E-2</v>
      </c>
      <c r="D210" s="2">
        <v>-0.04</v>
      </c>
      <c r="E210" s="2">
        <f t="shared" si="1"/>
        <v>-3.9E-2</v>
      </c>
      <c r="F210" s="2">
        <v>-3.7999999999999999E-2</v>
      </c>
      <c r="G210" s="2">
        <v>-0.03</v>
      </c>
      <c r="H210" s="2">
        <v>-2.5000000000000001E-2</v>
      </c>
      <c r="I210" s="2">
        <v>-1.7000000000000001E-2</v>
      </c>
      <c r="J210" s="2">
        <v>-5.0000000000000001E-3</v>
      </c>
      <c r="M210" s="83"/>
      <c r="O210" s="2">
        <v>-5.1999999999999998E-2</v>
      </c>
      <c r="P210" s="2">
        <f t="shared" si="2"/>
        <v>-4.3999999999999997E-2</v>
      </c>
      <c r="Q210" s="2">
        <v>-3.9E-2</v>
      </c>
      <c r="R210" s="2">
        <f t="shared" si="3"/>
        <v>-3.7499999999999999E-2</v>
      </c>
      <c r="S210" s="2">
        <v>-3.5999999999999997E-2</v>
      </c>
      <c r="T210" s="2">
        <v>-3.2000000000000001E-2</v>
      </c>
      <c r="U210" s="2">
        <v>-2.5000000000000001E-2</v>
      </c>
      <c r="V210" s="2">
        <v>-1.6E-2</v>
      </c>
      <c r="W210" s="2">
        <v>-1.2999999999999999E-2</v>
      </c>
      <c r="Z210" s="83"/>
      <c r="AB210" s="2">
        <v>-0.05</v>
      </c>
      <c r="AC210" s="2">
        <f t="shared" si="4"/>
        <v>-3.95E-2</v>
      </c>
      <c r="AD210" s="2">
        <v>-3.7999999999999999E-2</v>
      </c>
      <c r="AE210" s="2">
        <f t="shared" si="5"/>
        <v>-3.3500000000000002E-2</v>
      </c>
      <c r="AF210" s="2">
        <v>-2.9000000000000001E-2</v>
      </c>
      <c r="AG210" s="2">
        <v>-1.7999999999999999E-2</v>
      </c>
      <c r="AH210" s="2">
        <v>-1.7999999999999999E-2</v>
      </c>
      <c r="AI210" s="2">
        <v>-8.9999999999999993E-3</v>
      </c>
      <c r="AJ210" s="2">
        <v>1E-3</v>
      </c>
    </row>
    <row r="211" spans="1:36" ht="15.75" customHeight="1" x14ac:dyDescent="0.25">
      <c r="A211" s="2">
        <v>395</v>
      </c>
      <c r="B211" s="2">
        <v>-5.3999999999999999E-2</v>
      </c>
      <c r="C211" s="2">
        <f t="shared" si="0"/>
        <v>-4.5499999999999999E-2</v>
      </c>
      <c r="D211" s="2">
        <v>-0.04</v>
      </c>
      <c r="E211" s="2">
        <f t="shared" si="1"/>
        <v>-3.85E-2</v>
      </c>
      <c r="F211" s="2">
        <v>-3.6999999999999998E-2</v>
      </c>
      <c r="G211" s="2">
        <v>-0.03</v>
      </c>
      <c r="H211" s="2">
        <v>-2.5000000000000001E-2</v>
      </c>
      <c r="I211" s="2">
        <v>-1.6E-2</v>
      </c>
      <c r="J211" s="2">
        <v>-5.0000000000000001E-3</v>
      </c>
      <c r="M211" s="83"/>
      <c r="O211" s="2">
        <v>-5.1999999999999998E-2</v>
      </c>
      <c r="P211" s="2">
        <f t="shared" si="2"/>
        <v>-4.3999999999999997E-2</v>
      </c>
      <c r="Q211" s="2">
        <v>-3.9E-2</v>
      </c>
      <c r="R211" s="2">
        <f t="shared" si="3"/>
        <v>-3.7499999999999999E-2</v>
      </c>
      <c r="S211" s="2">
        <v>-3.5999999999999997E-2</v>
      </c>
      <c r="T211" s="2">
        <v>-3.2000000000000001E-2</v>
      </c>
      <c r="U211" s="2">
        <v>-2.5000000000000001E-2</v>
      </c>
      <c r="V211" s="2">
        <v>-1.6E-2</v>
      </c>
      <c r="W211" s="2">
        <v>-1.2999999999999999E-2</v>
      </c>
      <c r="Z211" s="83"/>
      <c r="AB211" s="2">
        <v>-4.9000000000000002E-2</v>
      </c>
      <c r="AC211" s="2">
        <f t="shared" si="4"/>
        <v>-3.9E-2</v>
      </c>
      <c r="AD211" s="2">
        <v>-3.7999999999999999E-2</v>
      </c>
      <c r="AE211" s="2">
        <f t="shared" si="5"/>
        <v>-3.3500000000000002E-2</v>
      </c>
      <c r="AF211" s="2">
        <v>-2.9000000000000001E-2</v>
      </c>
      <c r="AG211" s="2">
        <v>-1.7000000000000001E-2</v>
      </c>
      <c r="AH211" s="2">
        <v>-1.7999999999999999E-2</v>
      </c>
      <c r="AI211" s="2">
        <v>-8.9999999999999993E-3</v>
      </c>
      <c r="AJ211" s="2">
        <v>1E-3</v>
      </c>
    </row>
    <row r="212" spans="1:36" ht="15.75" customHeight="1" x14ac:dyDescent="0.25">
      <c r="A212" s="2">
        <v>396</v>
      </c>
      <c r="B212" s="2">
        <v>-5.3999999999999999E-2</v>
      </c>
      <c r="C212" s="2">
        <f t="shared" si="0"/>
        <v>-4.5499999999999999E-2</v>
      </c>
      <c r="D212" s="2">
        <v>-0.04</v>
      </c>
      <c r="E212" s="2">
        <f t="shared" si="1"/>
        <v>-3.85E-2</v>
      </c>
      <c r="F212" s="2">
        <v>-3.6999999999999998E-2</v>
      </c>
      <c r="G212" s="2">
        <v>-0.03</v>
      </c>
      <c r="H212" s="2">
        <v>-2.5000000000000001E-2</v>
      </c>
      <c r="I212" s="2">
        <v>-1.6E-2</v>
      </c>
      <c r="J212" s="2">
        <v>-5.0000000000000001E-3</v>
      </c>
      <c r="M212" s="83"/>
      <c r="O212" s="2">
        <v>-5.1999999999999998E-2</v>
      </c>
      <c r="P212" s="2">
        <f t="shared" si="2"/>
        <v>-4.3999999999999997E-2</v>
      </c>
      <c r="Q212" s="2">
        <v>-3.9E-2</v>
      </c>
      <c r="R212" s="2">
        <f t="shared" si="3"/>
        <v>-3.7499999999999999E-2</v>
      </c>
      <c r="S212" s="2">
        <v>-3.5999999999999997E-2</v>
      </c>
      <c r="T212" s="2">
        <v>-3.2000000000000001E-2</v>
      </c>
      <c r="U212" s="2">
        <v>-2.5000000000000001E-2</v>
      </c>
      <c r="V212" s="2">
        <v>-1.6E-2</v>
      </c>
      <c r="W212" s="2">
        <v>-1.2999999999999999E-2</v>
      </c>
      <c r="Z212" s="83"/>
      <c r="AB212" s="2">
        <v>-4.9000000000000002E-2</v>
      </c>
      <c r="AC212" s="2">
        <f t="shared" si="4"/>
        <v>-3.9E-2</v>
      </c>
      <c r="AD212" s="2">
        <v>-3.7999999999999999E-2</v>
      </c>
      <c r="AE212" s="2">
        <f t="shared" si="5"/>
        <v>-3.3500000000000002E-2</v>
      </c>
      <c r="AF212" s="2">
        <v>-2.9000000000000001E-2</v>
      </c>
      <c r="AG212" s="2">
        <v>-1.6E-2</v>
      </c>
      <c r="AH212" s="2">
        <v>-1.7999999999999999E-2</v>
      </c>
      <c r="AI212" s="2">
        <v>-8.9999999999999993E-3</v>
      </c>
      <c r="AJ212" s="2">
        <v>1E-3</v>
      </c>
    </row>
    <row r="213" spans="1:36" ht="15.75" customHeight="1" x14ac:dyDescent="0.25">
      <c r="A213" s="2">
        <v>397</v>
      </c>
      <c r="B213" s="2">
        <v>-5.3999999999999999E-2</v>
      </c>
      <c r="C213" s="2">
        <f t="shared" si="0"/>
        <v>-4.5499999999999999E-2</v>
      </c>
      <c r="D213" s="2">
        <v>-0.04</v>
      </c>
      <c r="E213" s="2">
        <f t="shared" si="1"/>
        <v>-3.85E-2</v>
      </c>
      <c r="F213" s="2">
        <v>-3.6999999999999998E-2</v>
      </c>
      <c r="G213" s="2">
        <v>-0.03</v>
      </c>
      <c r="H213" s="2">
        <v>-2.5000000000000001E-2</v>
      </c>
      <c r="I213" s="2">
        <v>-1.7000000000000001E-2</v>
      </c>
      <c r="J213" s="2">
        <v>-5.0000000000000001E-3</v>
      </c>
      <c r="M213" s="83"/>
      <c r="O213" s="2">
        <v>-5.0999999999999997E-2</v>
      </c>
      <c r="P213" s="2">
        <f t="shared" si="2"/>
        <v>-4.3499999999999997E-2</v>
      </c>
      <c r="Q213" s="2">
        <v>-3.9E-2</v>
      </c>
      <c r="R213" s="2">
        <f t="shared" si="3"/>
        <v>-3.7499999999999999E-2</v>
      </c>
      <c r="S213" s="2">
        <v>-3.5999999999999997E-2</v>
      </c>
      <c r="T213" s="2">
        <v>-3.2000000000000001E-2</v>
      </c>
      <c r="U213" s="2">
        <v>-2.5000000000000001E-2</v>
      </c>
      <c r="V213" s="2">
        <v>-1.6E-2</v>
      </c>
      <c r="W213" s="2">
        <v>-1.2999999999999999E-2</v>
      </c>
      <c r="Z213" s="83"/>
      <c r="AB213" s="2">
        <v>-4.9000000000000002E-2</v>
      </c>
      <c r="AC213" s="2">
        <f t="shared" si="4"/>
        <v>-3.9E-2</v>
      </c>
      <c r="AD213" s="2">
        <v>-3.7999999999999999E-2</v>
      </c>
      <c r="AE213" s="2">
        <f t="shared" si="5"/>
        <v>-3.3500000000000002E-2</v>
      </c>
      <c r="AF213" s="2">
        <v>-2.9000000000000001E-2</v>
      </c>
      <c r="AG213" s="2">
        <v>-1.6E-2</v>
      </c>
      <c r="AH213" s="2">
        <v>-1.7999999999999999E-2</v>
      </c>
      <c r="AI213" s="2">
        <v>-8.9999999999999993E-3</v>
      </c>
      <c r="AJ213" s="2">
        <v>1E-3</v>
      </c>
    </row>
    <row r="214" spans="1:36" ht="15.75" customHeight="1" x14ac:dyDescent="0.25">
      <c r="A214" s="2">
        <v>398</v>
      </c>
      <c r="B214" s="2">
        <v>-5.3999999999999999E-2</v>
      </c>
      <c r="C214" s="2">
        <f t="shared" si="0"/>
        <v>-4.5499999999999999E-2</v>
      </c>
      <c r="D214" s="2">
        <v>-0.04</v>
      </c>
      <c r="E214" s="2">
        <f t="shared" si="1"/>
        <v>-3.85E-2</v>
      </c>
      <c r="F214" s="2">
        <v>-3.6999999999999998E-2</v>
      </c>
      <c r="G214" s="2">
        <v>-0.03</v>
      </c>
      <c r="H214" s="2">
        <v>-2.5000000000000001E-2</v>
      </c>
      <c r="I214" s="2">
        <v>-1.6E-2</v>
      </c>
      <c r="J214" s="2">
        <v>-5.0000000000000001E-3</v>
      </c>
      <c r="M214" s="83"/>
      <c r="O214" s="2">
        <v>-5.0999999999999997E-2</v>
      </c>
      <c r="P214" s="2">
        <f t="shared" si="2"/>
        <v>-4.3499999999999997E-2</v>
      </c>
      <c r="Q214" s="2">
        <v>-3.9E-2</v>
      </c>
      <c r="R214" s="2">
        <f t="shared" si="3"/>
        <v>-3.7499999999999999E-2</v>
      </c>
      <c r="S214" s="2">
        <v>-3.5999999999999997E-2</v>
      </c>
      <c r="T214" s="2">
        <v>-3.2000000000000001E-2</v>
      </c>
      <c r="U214" s="2">
        <v>-2.5000000000000001E-2</v>
      </c>
      <c r="V214" s="2">
        <v>-1.6E-2</v>
      </c>
      <c r="W214" s="2">
        <v>-1.2999999999999999E-2</v>
      </c>
      <c r="Z214" s="83"/>
      <c r="AB214" s="2">
        <v>-4.9000000000000002E-2</v>
      </c>
      <c r="AC214" s="2">
        <f t="shared" si="4"/>
        <v>-3.9E-2</v>
      </c>
      <c r="AD214" s="2">
        <v>-3.6999999999999998E-2</v>
      </c>
      <c r="AE214" s="2">
        <f t="shared" si="5"/>
        <v>-3.3000000000000002E-2</v>
      </c>
      <c r="AF214" s="2">
        <v>-2.9000000000000001E-2</v>
      </c>
      <c r="AG214" s="2">
        <v>-1.6E-2</v>
      </c>
      <c r="AH214" s="2">
        <v>-1.7999999999999999E-2</v>
      </c>
      <c r="AI214" s="2">
        <v>-8.9999999999999993E-3</v>
      </c>
      <c r="AJ214" s="2">
        <v>1E-3</v>
      </c>
    </row>
    <row r="215" spans="1:36" ht="15.75" customHeight="1" x14ac:dyDescent="0.25">
      <c r="A215" s="2">
        <v>399</v>
      </c>
      <c r="B215" s="2">
        <v>-5.2999999999999999E-2</v>
      </c>
      <c r="C215" s="2">
        <f t="shared" si="0"/>
        <v>-4.4999999999999998E-2</v>
      </c>
      <c r="D215" s="2">
        <v>-0.04</v>
      </c>
      <c r="E215" s="2">
        <f t="shared" si="1"/>
        <v>-3.85E-2</v>
      </c>
      <c r="F215" s="2">
        <v>-3.6999999999999998E-2</v>
      </c>
      <c r="G215" s="2">
        <v>-0.03</v>
      </c>
      <c r="H215" s="2">
        <v>-2.4E-2</v>
      </c>
      <c r="I215" s="2">
        <v>-1.6E-2</v>
      </c>
      <c r="J215" s="2">
        <v>-5.0000000000000001E-3</v>
      </c>
      <c r="M215" s="83"/>
      <c r="O215" s="2">
        <v>-5.0999999999999997E-2</v>
      </c>
      <c r="P215" s="2">
        <f t="shared" si="2"/>
        <v>-4.3499999999999997E-2</v>
      </c>
      <c r="Q215" s="2">
        <v>-3.9E-2</v>
      </c>
      <c r="R215" s="2">
        <f t="shared" si="3"/>
        <v>-3.7499999999999999E-2</v>
      </c>
      <c r="S215" s="2">
        <v>-3.5999999999999997E-2</v>
      </c>
      <c r="T215" s="2">
        <v>-3.2000000000000001E-2</v>
      </c>
      <c r="U215" s="2">
        <v>-2.5000000000000001E-2</v>
      </c>
      <c r="V215" s="2">
        <v>-1.6E-2</v>
      </c>
      <c r="W215" s="2">
        <v>-1.2999999999999999E-2</v>
      </c>
      <c r="Z215" s="83"/>
      <c r="AB215" s="2">
        <v>-4.8000000000000001E-2</v>
      </c>
      <c r="AC215" s="2">
        <f t="shared" si="4"/>
        <v>-3.85E-2</v>
      </c>
      <c r="AD215" s="2">
        <v>-3.6999999999999998E-2</v>
      </c>
      <c r="AE215" s="2">
        <f t="shared" si="5"/>
        <v>-3.3000000000000002E-2</v>
      </c>
      <c r="AF215" s="2">
        <v>-2.9000000000000001E-2</v>
      </c>
      <c r="AG215" s="2">
        <v>-1.4999999999999999E-2</v>
      </c>
      <c r="AH215" s="2">
        <v>-1.7999999999999999E-2</v>
      </c>
      <c r="AI215" s="2">
        <v>-8.0000000000000002E-3</v>
      </c>
      <c r="AJ215" s="2">
        <v>1E-3</v>
      </c>
    </row>
    <row r="216" spans="1:36" ht="15.75" customHeight="1" x14ac:dyDescent="0.25">
      <c r="A216" s="2">
        <v>400</v>
      </c>
      <c r="B216" s="2">
        <v>-5.2999999999999999E-2</v>
      </c>
      <c r="C216" s="2">
        <f t="shared" si="0"/>
        <v>-4.4999999999999998E-2</v>
      </c>
      <c r="D216" s="2">
        <v>-0.04</v>
      </c>
      <c r="E216" s="2">
        <f t="shared" si="1"/>
        <v>-3.85E-2</v>
      </c>
      <c r="F216" s="2">
        <v>-3.6999999999999998E-2</v>
      </c>
      <c r="G216" s="2">
        <v>-0.03</v>
      </c>
      <c r="H216" s="2">
        <v>-2.4E-2</v>
      </c>
      <c r="I216" s="2">
        <v>-1.6E-2</v>
      </c>
      <c r="J216" s="2">
        <v>-5.0000000000000001E-3</v>
      </c>
      <c r="M216" s="83"/>
      <c r="O216" s="2">
        <v>-0.05</v>
      </c>
      <c r="P216" s="2">
        <f t="shared" si="2"/>
        <v>-4.2999999999999997E-2</v>
      </c>
      <c r="Q216" s="2">
        <v>-3.9E-2</v>
      </c>
      <c r="R216" s="2">
        <f t="shared" si="3"/>
        <v>-3.7499999999999999E-2</v>
      </c>
      <c r="S216" s="2">
        <v>-3.5999999999999997E-2</v>
      </c>
      <c r="T216" s="2">
        <v>-3.2000000000000001E-2</v>
      </c>
      <c r="U216" s="2">
        <v>-2.5000000000000001E-2</v>
      </c>
      <c r="V216" s="2">
        <v>-1.6E-2</v>
      </c>
      <c r="W216" s="2">
        <v>-1.2999999999999999E-2</v>
      </c>
      <c r="Z216" s="83"/>
      <c r="AB216" s="2">
        <v>-4.8000000000000001E-2</v>
      </c>
      <c r="AC216" s="2">
        <f t="shared" si="4"/>
        <v>-3.85E-2</v>
      </c>
      <c r="AD216" s="2">
        <v>-3.6999999999999998E-2</v>
      </c>
      <c r="AE216" s="2">
        <f t="shared" si="5"/>
        <v>-3.3000000000000002E-2</v>
      </c>
      <c r="AF216" s="2">
        <v>-2.9000000000000001E-2</v>
      </c>
      <c r="AG216" s="2">
        <v>-1.4999999999999999E-2</v>
      </c>
      <c r="AH216" s="2">
        <v>-1.7999999999999999E-2</v>
      </c>
      <c r="AI216" s="2">
        <v>-8.9999999999999993E-3</v>
      </c>
      <c r="AJ216" s="2">
        <v>0</v>
      </c>
    </row>
    <row r="217" spans="1:36" ht="15.75" customHeight="1" x14ac:dyDescent="0.25">
      <c r="M217" s="83"/>
      <c r="Z217" s="83"/>
    </row>
    <row r="218" spans="1:36" ht="15.75" customHeight="1" x14ac:dyDescent="0.25">
      <c r="M218" s="83"/>
      <c r="Z218" s="83"/>
    </row>
    <row r="219" spans="1:36" ht="15.75" customHeight="1" x14ac:dyDescent="0.25">
      <c r="M219" s="83"/>
      <c r="Z219" s="83"/>
    </row>
    <row r="220" spans="1:36" ht="15.75" customHeight="1" x14ac:dyDescent="0.25">
      <c r="M220" s="83"/>
      <c r="Z220" s="83"/>
    </row>
    <row r="221" spans="1:36" ht="15.75" customHeight="1" x14ac:dyDescent="0.25">
      <c r="M221" s="83"/>
      <c r="Z221" s="83"/>
    </row>
    <row r="222" spans="1:36" ht="15.75" customHeight="1" x14ac:dyDescent="0.25">
      <c r="M222" s="83"/>
      <c r="Z222" s="83"/>
    </row>
    <row r="223" spans="1:36" ht="15.75" customHeight="1" x14ac:dyDescent="0.25">
      <c r="M223" s="83"/>
      <c r="Z223" s="83"/>
    </row>
    <row r="224" spans="1:36" ht="15.75" customHeight="1" x14ac:dyDescent="0.25">
      <c r="M224" s="83"/>
      <c r="Z224" s="83"/>
    </row>
    <row r="225" spans="13:26" ht="15.75" customHeight="1" x14ac:dyDescent="0.25">
      <c r="M225" s="83"/>
      <c r="Z225" s="83"/>
    </row>
    <row r="226" spans="13:26" ht="15.75" customHeight="1" x14ac:dyDescent="0.25">
      <c r="M226" s="83"/>
      <c r="Z226" s="83"/>
    </row>
    <row r="227" spans="13:26" ht="15.75" customHeight="1" x14ac:dyDescent="0.25">
      <c r="M227" s="83"/>
      <c r="Z227" s="83"/>
    </row>
    <row r="228" spans="13:26" ht="15.75" customHeight="1" x14ac:dyDescent="0.25">
      <c r="M228" s="83"/>
      <c r="Z228" s="83"/>
    </row>
    <row r="229" spans="13:26" ht="15.75" customHeight="1" x14ac:dyDescent="0.25">
      <c r="M229" s="83"/>
      <c r="Z229" s="83"/>
    </row>
    <row r="230" spans="13:26" ht="15.75" customHeight="1" x14ac:dyDescent="0.25">
      <c r="M230" s="83"/>
      <c r="Z230" s="83"/>
    </row>
    <row r="231" spans="13:26" ht="15.75" customHeight="1" x14ac:dyDescent="0.25">
      <c r="M231" s="83"/>
      <c r="Z231" s="83"/>
    </row>
    <row r="232" spans="13:26" ht="15.75" customHeight="1" x14ac:dyDescent="0.25">
      <c r="M232" s="83"/>
      <c r="Z232" s="83"/>
    </row>
    <row r="233" spans="13:26" ht="15.75" customHeight="1" x14ac:dyDescent="0.25">
      <c r="M233" s="83"/>
      <c r="Z233" s="83"/>
    </row>
    <row r="234" spans="13:26" ht="15.75" customHeight="1" x14ac:dyDescent="0.25">
      <c r="M234" s="83"/>
      <c r="Z234" s="83"/>
    </row>
    <row r="235" spans="13:26" ht="15.75" customHeight="1" x14ac:dyDescent="0.25">
      <c r="M235" s="83"/>
      <c r="Z235" s="83"/>
    </row>
    <row r="236" spans="13:26" ht="15.75" customHeight="1" x14ac:dyDescent="0.25">
      <c r="M236" s="83"/>
      <c r="Z236" s="83"/>
    </row>
    <row r="237" spans="13:26" ht="15.75" customHeight="1" x14ac:dyDescent="0.25">
      <c r="M237" s="83"/>
      <c r="Z237" s="83"/>
    </row>
    <row r="238" spans="13:26" ht="15.75" customHeight="1" x14ac:dyDescent="0.25">
      <c r="M238" s="83"/>
      <c r="Z238" s="83"/>
    </row>
    <row r="239" spans="13:26" ht="15.75" customHeight="1" x14ac:dyDescent="0.25">
      <c r="M239" s="83"/>
      <c r="Z239" s="83"/>
    </row>
    <row r="240" spans="13:26" ht="15.75" customHeight="1" x14ac:dyDescent="0.25">
      <c r="M240" s="83"/>
      <c r="Z240" s="83"/>
    </row>
    <row r="241" spans="13:26" ht="15.75" customHeight="1" x14ac:dyDescent="0.25">
      <c r="M241" s="83"/>
      <c r="Z241" s="83"/>
    </row>
    <row r="242" spans="13:26" ht="15.75" customHeight="1" x14ac:dyDescent="0.25">
      <c r="M242" s="83"/>
      <c r="Z242" s="83"/>
    </row>
    <row r="243" spans="13:26" ht="15.75" customHeight="1" x14ac:dyDescent="0.25">
      <c r="M243" s="83"/>
      <c r="Z243" s="83"/>
    </row>
    <row r="244" spans="13:26" ht="15.75" customHeight="1" x14ac:dyDescent="0.25">
      <c r="M244" s="83"/>
      <c r="Z244" s="83"/>
    </row>
    <row r="245" spans="13:26" ht="15.75" customHeight="1" x14ac:dyDescent="0.25">
      <c r="M245" s="83"/>
      <c r="Z245" s="83"/>
    </row>
    <row r="246" spans="13:26" ht="15.75" customHeight="1" x14ac:dyDescent="0.25">
      <c r="M246" s="83"/>
      <c r="Z246" s="83"/>
    </row>
    <row r="247" spans="13:26" ht="15.75" customHeight="1" x14ac:dyDescent="0.25">
      <c r="M247" s="83"/>
      <c r="Z247" s="83"/>
    </row>
    <row r="248" spans="13:26" ht="15.75" customHeight="1" x14ac:dyDescent="0.25">
      <c r="M248" s="83"/>
      <c r="Z248" s="83"/>
    </row>
    <row r="249" spans="13:26" ht="15.75" customHeight="1" x14ac:dyDescent="0.25">
      <c r="M249" s="83"/>
      <c r="Z249" s="83"/>
    </row>
    <row r="250" spans="13:26" ht="15.75" customHeight="1" x14ac:dyDescent="0.25">
      <c r="M250" s="83"/>
      <c r="Z250" s="83"/>
    </row>
    <row r="251" spans="13:26" ht="15.75" customHeight="1" x14ac:dyDescent="0.25">
      <c r="M251" s="83"/>
      <c r="Z251" s="83"/>
    </row>
    <row r="252" spans="13:26" ht="15.75" customHeight="1" x14ac:dyDescent="0.25">
      <c r="M252" s="83"/>
      <c r="Z252" s="83"/>
    </row>
    <row r="253" spans="13:26" ht="15.75" customHeight="1" x14ac:dyDescent="0.25">
      <c r="M253" s="83"/>
      <c r="Z253" s="83"/>
    </row>
    <row r="254" spans="13:26" ht="15.75" customHeight="1" x14ac:dyDescent="0.25">
      <c r="M254" s="83"/>
      <c r="Z254" s="83"/>
    </row>
    <row r="255" spans="13:26" ht="15.75" customHeight="1" x14ac:dyDescent="0.25">
      <c r="M255" s="83"/>
      <c r="Z255" s="83"/>
    </row>
    <row r="256" spans="13:26" ht="15.75" customHeight="1" x14ac:dyDescent="0.25">
      <c r="M256" s="83"/>
      <c r="Z256" s="83"/>
    </row>
    <row r="257" spans="13:26" ht="15.75" customHeight="1" x14ac:dyDescent="0.25">
      <c r="M257" s="83"/>
      <c r="Z257" s="83"/>
    </row>
    <row r="258" spans="13:26" ht="15.75" customHeight="1" x14ac:dyDescent="0.25">
      <c r="M258" s="83"/>
      <c r="Z258" s="83"/>
    </row>
    <row r="259" spans="13:26" ht="15.75" customHeight="1" x14ac:dyDescent="0.25">
      <c r="M259" s="83"/>
      <c r="Z259" s="83"/>
    </row>
    <row r="260" spans="13:26" ht="15.75" customHeight="1" x14ac:dyDescent="0.25">
      <c r="M260" s="83"/>
      <c r="Z260" s="83"/>
    </row>
    <row r="261" spans="13:26" ht="15.75" customHeight="1" x14ac:dyDescent="0.25">
      <c r="M261" s="83"/>
      <c r="Z261" s="83"/>
    </row>
    <row r="262" spans="13:26" ht="15.75" customHeight="1" x14ac:dyDescent="0.25">
      <c r="M262" s="83"/>
      <c r="Z262" s="83"/>
    </row>
    <row r="263" spans="13:26" ht="15.75" customHeight="1" x14ac:dyDescent="0.25">
      <c r="M263" s="83"/>
      <c r="Z263" s="83"/>
    </row>
    <row r="264" spans="13:26" ht="15.75" customHeight="1" x14ac:dyDescent="0.25">
      <c r="M264" s="83"/>
      <c r="Z264" s="83"/>
    </row>
    <row r="265" spans="13:26" ht="15.75" customHeight="1" x14ac:dyDescent="0.25">
      <c r="M265" s="83"/>
      <c r="Z265" s="83"/>
    </row>
    <row r="266" spans="13:26" ht="15.75" customHeight="1" x14ac:dyDescent="0.25">
      <c r="M266" s="83"/>
      <c r="Z266" s="83"/>
    </row>
    <row r="267" spans="13:26" ht="15.75" customHeight="1" x14ac:dyDescent="0.25">
      <c r="M267" s="83"/>
      <c r="Z267" s="83"/>
    </row>
    <row r="268" spans="13:26" ht="15.75" customHeight="1" x14ac:dyDescent="0.25">
      <c r="M268" s="83"/>
      <c r="Z268" s="83"/>
    </row>
    <row r="269" spans="13:26" ht="15.75" customHeight="1" x14ac:dyDescent="0.25">
      <c r="M269" s="83"/>
      <c r="Z269" s="83"/>
    </row>
    <row r="270" spans="13:26" ht="15.75" customHeight="1" x14ac:dyDescent="0.25">
      <c r="M270" s="83"/>
      <c r="Z270" s="83"/>
    </row>
    <row r="271" spans="13:26" ht="15.75" customHeight="1" x14ac:dyDescent="0.25">
      <c r="M271" s="83"/>
      <c r="Z271" s="83"/>
    </row>
    <row r="272" spans="13:26" ht="15.75" customHeight="1" x14ac:dyDescent="0.25">
      <c r="M272" s="83"/>
      <c r="Z272" s="83"/>
    </row>
    <row r="273" spans="13:26" ht="15.75" customHeight="1" x14ac:dyDescent="0.25">
      <c r="M273" s="83"/>
      <c r="Z273" s="83"/>
    </row>
    <row r="274" spans="13:26" ht="15.75" customHeight="1" x14ac:dyDescent="0.25">
      <c r="M274" s="83"/>
      <c r="Z274" s="83"/>
    </row>
    <row r="275" spans="13:26" ht="15.75" customHeight="1" x14ac:dyDescent="0.25">
      <c r="M275" s="83"/>
      <c r="Z275" s="83"/>
    </row>
    <row r="276" spans="13:26" ht="15.75" customHeight="1" x14ac:dyDescent="0.25">
      <c r="M276" s="83"/>
      <c r="Z276" s="83"/>
    </row>
    <row r="277" spans="13:26" ht="15.75" customHeight="1" x14ac:dyDescent="0.25">
      <c r="M277" s="83"/>
      <c r="Z277" s="83"/>
    </row>
    <row r="278" spans="13:26" ht="15.75" customHeight="1" x14ac:dyDescent="0.25">
      <c r="M278" s="83"/>
      <c r="Z278" s="83"/>
    </row>
    <row r="279" spans="13:26" ht="15.75" customHeight="1" x14ac:dyDescent="0.25">
      <c r="M279" s="83"/>
      <c r="Z279" s="83"/>
    </row>
    <row r="280" spans="13:26" ht="15.75" customHeight="1" x14ac:dyDescent="0.25">
      <c r="M280" s="83"/>
      <c r="Z280" s="83"/>
    </row>
    <row r="281" spans="13:26" ht="15.75" customHeight="1" x14ac:dyDescent="0.25">
      <c r="M281" s="83"/>
      <c r="Z281" s="83"/>
    </row>
    <row r="282" spans="13:26" ht="15.75" customHeight="1" x14ac:dyDescent="0.25">
      <c r="M282" s="83"/>
      <c r="Z282" s="83"/>
    </row>
    <row r="283" spans="13:26" ht="15.75" customHeight="1" x14ac:dyDescent="0.25">
      <c r="M283" s="83"/>
      <c r="Z283" s="83"/>
    </row>
    <row r="284" spans="13:26" ht="15.75" customHeight="1" x14ac:dyDescent="0.25">
      <c r="M284" s="83"/>
      <c r="Z284" s="83"/>
    </row>
    <row r="285" spans="13:26" ht="15.75" customHeight="1" x14ac:dyDescent="0.25">
      <c r="M285" s="83"/>
      <c r="Z285" s="83"/>
    </row>
    <row r="286" spans="13:26" ht="15.75" customHeight="1" x14ac:dyDescent="0.25">
      <c r="M286" s="83"/>
      <c r="Z286" s="83"/>
    </row>
    <row r="287" spans="13:26" ht="15.75" customHeight="1" x14ac:dyDescent="0.25">
      <c r="M287" s="83"/>
      <c r="Z287" s="83"/>
    </row>
    <row r="288" spans="13:26" ht="15.75" customHeight="1" x14ac:dyDescent="0.25">
      <c r="M288" s="83"/>
      <c r="Z288" s="83"/>
    </row>
    <row r="289" spans="13:26" ht="15.75" customHeight="1" x14ac:dyDescent="0.25">
      <c r="M289" s="83"/>
      <c r="Z289" s="83"/>
    </row>
    <row r="290" spans="13:26" ht="15.75" customHeight="1" x14ac:dyDescent="0.25">
      <c r="M290" s="83"/>
      <c r="Z290" s="83"/>
    </row>
    <row r="291" spans="13:26" ht="15.75" customHeight="1" x14ac:dyDescent="0.25">
      <c r="M291" s="83"/>
      <c r="Z291" s="83"/>
    </row>
    <row r="292" spans="13:26" ht="15.75" customHeight="1" x14ac:dyDescent="0.25">
      <c r="M292" s="83"/>
      <c r="Z292" s="83"/>
    </row>
    <row r="293" spans="13:26" ht="15.75" customHeight="1" x14ac:dyDescent="0.25">
      <c r="M293" s="83"/>
      <c r="Z293" s="83"/>
    </row>
    <row r="294" spans="13:26" ht="15.75" customHeight="1" x14ac:dyDescent="0.25">
      <c r="M294" s="83"/>
      <c r="Z294" s="83"/>
    </row>
    <row r="295" spans="13:26" ht="15.75" customHeight="1" x14ac:dyDescent="0.25">
      <c r="M295" s="83"/>
      <c r="Z295" s="83"/>
    </row>
    <row r="296" spans="13:26" ht="15.75" customHeight="1" x14ac:dyDescent="0.25">
      <c r="M296" s="83"/>
      <c r="Z296" s="83"/>
    </row>
    <row r="297" spans="13:26" ht="15.75" customHeight="1" x14ac:dyDescent="0.25">
      <c r="M297" s="83"/>
      <c r="Z297" s="83"/>
    </row>
    <row r="298" spans="13:26" ht="15.75" customHeight="1" x14ac:dyDescent="0.25">
      <c r="M298" s="83"/>
      <c r="Z298" s="83"/>
    </row>
    <row r="299" spans="13:26" ht="15.75" customHeight="1" x14ac:dyDescent="0.25">
      <c r="M299" s="83"/>
      <c r="Z299" s="83"/>
    </row>
    <row r="300" spans="13:26" ht="15.75" customHeight="1" x14ac:dyDescent="0.25">
      <c r="M300" s="83"/>
      <c r="Z300" s="83"/>
    </row>
    <row r="301" spans="13:26" ht="15.75" customHeight="1" x14ac:dyDescent="0.25">
      <c r="M301" s="83"/>
      <c r="Z301" s="83"/>
    </row>
    <row r="302" spans="13:26" ht="15.75" customHeight="1" x14ac:dyDescent="0.25">
      <c r="M302" s="83"/>
      <c r="Z302" s="83"/>
    </row>
    <row r="303" spans="13:26" ht="15.75" customHeight="1" x14ac:dyDescent="0.25">
      <c r="M303" s="83"/>
      <c r="Z303" s="83"/>
    </row>
    <row r="304" spans="13:26" ht="15.75" customHeight="1" x14ac:dyDescent="0.25">
      <c r="M304" s="83"/>
      <c r="Z304" s="83"/>
    </row>
    <row r="305" spans="13:26" ht="15.75" customHeight="1" x14ac:dyDescent="0.25">
      <c r="M305" s="83"/>
      <c r="Z305" s="83"/>
    </row>
    <row r="306" spans="13:26" ht="15.75" customHeight="1" x14ac:dyDescent="0.25">
      <c r="M306" s="83"/>
      <c r="Z306" s="83"/>
    </row>
    <row r="307" spans="13:26" ht="15.75" customHeight="1" x14ac:dyDescent="0.25">
      <c r="M307" s="83"/>
      <c r="Z307" s="83"/>
    </row>
    <row r="308" spans="13:26" ht="15.75" customHeight="1" x14ac:dyDescent="0.25">
      <c r="M308" s="83"/>
      <c r="Z308" s="83"/>
    </row>
    <row r="309" spans="13:26" ht="15.75" customHeight="1" x14ac:dyDescent="0.25">
      <c r="M309" s="83"/>
      <c r="Z309" s="83"/>
    </row>
    <row r="310" spans="13:26" ht="15.75" customHeight="1" x14ac:dyDescent="0.25">
      <c r="M310" s="83"/>
      <c r="Z310" s="83"/>
    </row>
    <row r="311" spans="13:26" ht="15.75" customHeight="1" x14ac:dyDescent="0.25">
      <c r="M311" s="83"/>
      <c r="Z311" s="83"/>
    </row>
    <row r="312" spans="13:26" ht="15.75" customHeight="1" x14ac:dyDescent="0.25">
      <c r="M312" s="83"/>
      <c r="Z312" s="83"/>
    </row>
    <row r="313" spans="13:26" ht="15.75" customHeight="1" x14ac:dyDescent="0.25">
      <c r="M313" s="83"/>
      <c r="Z313" s="83"/>
    </row>
    <row r="314" spans="13:26" ht="15.75" customHeight="1" x14ac:dyDescent="0.25">
      <c r="M314" s="83"/>
      <c r="Z314" s="83"/>
    </row>
    <row r="315" spans="13:26" ht="15.75" customHeight="1" x14ac:dyDescent="0.25">
      <c r="M315" s="83"/>
      <c r="Z315" s="83"/>
    </row>
    <row r="316" spans="13:26" ht="15.75" customHeight="1" x14ac:dyDescent="0.25">
      <c r="M316" s="83"/>
      <c r="Z316" s="83"/>
    </row>
    <row r="317" spans="13:26" ht="15.75" customHeight="1" x14ac:dyDescent="0.25">
      <c r="M317" s="83"/>
      <c r="Z317" s="83"/>
    </row>
    <row r="318" spans="13:26" ht="15.75" customHeight="1" x14ac:dyDescent="0.25">
      <c r="M318" s="83"/>
      <c r="Z318" s="83"/>
    </row>
    <row r="319" spans="13:26" ht="15.75" customHeight="1" x14ac:dyDescent="0.25">
      <c r="M319" s="83"/>
      <c r="Z319" s="83"/>
    </row>
    <row r="320" spans="13:26" ht="15.75" customHeight="1" x14ac:dyDescent="0.25">
      <c r="M320" s="83"/>
      <c r="Z320" s="83"/>
    </row>
    <row r="321" spans="13:26" ht="15.75" customHeight="1" x14ac:dyDescent="0.25">
      <c r="M321" s="83"/>
      <c r="Z321" s="83"/>
    </row>
    <row r="322" spans="13:26" ht="15.75" customHeight="1" x14ac:dyDescent="0.25">
      <c r="M322" s="83"/>
      <c r="Z322" s="83"/>
    </row>
    <row r="323" spans="13:26" ht="15.75" customHeight="1" x14ac:dyDescent="0.25">
      <c r="M323" s="83"/>
      <c r="Z323" s="83"/>
    </row>
    <row r="324" spans="13:26" ht="15.75" customHeight="1" x14ac:dyDescent="0.25">
      <c r="M324" s="83"/>
      <c r="Z324" s="83"/>
    </row>
    <row r="325" spans="13:26" ht="15.75" customHeight="1" x14ac:dyDescent="0.25">
      <c r="M325" s="83"/>
      <c r="Z325" s="83"/>
    </row>
    <row r="326" spans="13:26" ht="15.75" customHeight="1" x14ac:dyDescent="0.25">
      <c r="M326" s="83"/>
      <c r="Z326" s="83"/>
    </row>
    <row r="327" spans="13:26" ht="15.75" customHeight="1" x14ac:dyDescent="0.25">
      <c r="M327" s="83"/>
      <c r="Z327" s="83"/>
    </row>
    <row r="328" spans="13:26" ht="15.75" customHeight="1" x14ac:dyDescent="0.25">
      <c r="M328" s="83"/>
      <c r="Z328" s="83"/>
    </row>
    <row r="329" spans="13:26" ht="15.75" customHeight="1" x14ac:dyDescent="0.25">
      <c r="M329" s="83"/>
      <c r="Z329" s="83"/>
    </row>
    <row r="330" spans="13:26" ht="15.75" customHeight="1" x14ac:dyDescent="0.25">
      <c r="M330" s="83"/>
      <c r="Z330" s="83"/>
    </row>
    <row r="331" spans="13:26" ht="15.75" customHeight="1" x14ac:dyDescent="0.25">
      <c r="M331" s="83"/>
      <c r="Z331" s="83"/>
    </row>
    <row r="332" spans="13:26" ht="15.75" customHeight="1" x14ac:dyDescent="0.25">
      <c r="M332" s="83"/>
      <c r="Z332" s="83"/>
    </row>
    <row r="333" spans="13:26" ht="15.75" customHeight="1" x14ac:dyDescent="0.25">
      <c r="M333" s="83"/>
      <c r="Z333" s="83"/>
    </row>
    <row r="334" spans="13:26" ht="15.75" customHeight="1" x14ac:dyDescent="0.25">
      <c r="M334" s="83"/>
      <c r="Z334" s="83"/>
    </row>
    <row r="335" spans="13:26" ht="15.75" customHeight="1" x14ac:dyDescent="0.25">
      <c r="M335" s="83"/>
      <c r="Z335" s="83"/>
    </row>
    <row r="336" spans="13:26" ht="15.75" customHeight="1" x14ac:dyDescent="0.25">
      <c r="M336" s="83"/>
      <c r="Z336" s="83"/>
    </row>
    <row r="337" spans="13:26" ht="15.75" customHeight="1" x14ac:dyDescent="0.25">
      <c r="M337" s="83"/>
      <c r="Z337" s="83"/>
    </row>
    <row r="338" spans="13:26" ht="15.75" customHeight="1" x14ac:dyDescent="0.25">
      <c r="M338" s="83"/>
      <c r="Z338" s="83"/>
    </row>
    <row r="339" spans="13:26" ht="15.75" customHeight="1" x14ac:dyDescent="0.25">
      <c r="M339" s="83"/>
      <c r="Z339" s="83"/>
    </row>
    <row r="340" spans="13:26" ht="15.75" customHeight="1" x14ac:dyDescent="0.25">
      <c r="M340" s="83"/>
      <c r="Z340" s="83"/>
    </row>
    <row r="341" spans="13:26" ht="15.75" customHeight="1" x14ac:dyDescent="0.25">
      <c r="M341" s="83"/>
      <c r="Z341" s="83"/>
    </row>
    <row r="342" spans="13:26" ht="15.75" customHeight="1" x14ac:dyDescent="0.25">
      <c r="M342" s="83"/>
      <c r="Z342" s="83"/>
    </row>
    <row r="343" spans="13:26" ht="15.75" customHeight="1" x14ac:dyDescent="0.25">
      <c r="M343" s="83"/>
      <c r="Z343" s="83"/>
    </row>
    <row r="344" spans="13:26" ht="15.75" customHeight="1" x14ac:dyDescent="0.25">
      <c r="M344" s="83"/>
      <c r="Z344" s="83"/>
    </row>
    <row r="345" spans="13:26" ht="15.75" customHeight="1" x14ac:dyDescent="0.25">
      <c r="M345" s="83"/>
      <c r="Z345" s="83"/>
    </row>
    <row r="346" spans="13:26" ht="15.75" customHeight="1" x14ac:dyDescent="0.25">
      <c r="M346" s="83"/>
      <c r="Z346" s="83"/>
    </row>
    <row r="347" spans="13:26" ht="15.75" customHeight="1" x14ac:dyDescent="0.25">
      <c r="M347" s="83"/>
      <c r="Z347" s="83"/>
    </row>
    <row r="348" spans="13:26" ht="15.75" customHeight="1" x14ac:dyDescent="0.25">
      <c r="M348" s="83"/>
      <c r="Z348" s="83"/>
    </row>
    <row r="349" spans="13:26" ht="15.75" customHeight="1" x14ac:dyDescent="0.25">
      <c r="M349" s="83"/>
      <c r="Z349" s="83"/>
    </row>
    <row r="350" spans="13:26" ht="15.75" customHeight="1" x14ac:dyDescent="0.25">
      <c r="M350" s="83"/>
      <c r="Z350" s="83"/>
    </row>
    <row r="351" spans="13:26" ht="15.75" customHeight="1" x14ac:dyDescent="0.25">
      <c r="M351" s="83"/>
      <c r="Z351" s="83"/>
    </row>
    <row r="352" spans="13:26" ht="15.75" customHeight="1" x14ac:dyDescent="0.25">
      <c r="M352" s="83"/>
      <c r="Z352" s="83"/>
    </row>
    <row r="353" spans="13:26" ht="15.75" customHeight="1" x14ac:dyDescent="0.25">
      <c r="M353" s="83"/>
      <c r="Z353" s="83"/>
    </row>
    <row r="354" spans="13:26" ht="15.75" customHeight="1" x14ac:dyDescent="0.25">
      <c r="M354" s="83"/>
      <c r="Z354" s="83"/>
    </row>
    <row r="355" spans="13:26" ht="15.75" customHeight="1" x14ac:dyDescent="0.25">
      <c r="M355" s="83"/>
      <c r="Z355" s="83"/>
    </row>
    <row r="356" spans="13:26" ht="15.75" customHeight="1" x14ac:dyDescent="0.25">
      <c r="M356" s="83"/>
      <c r="Z356" s="83"/>
    </row>
    <row r="357" spans="13:26" ht="15.75" customHeight="1" x14ac:dyDescent="0.25">
      <c r="M357" s="83"/>
      <c r="Z357" s="83"/>
    </row>
    <row r="358" spans="13:26" ht="15.75" customHeight="1" x14ac:dyDescent="0.25">
      <c r="M358" s="83"/>
      <c r="Z358" s="83"/>
    </row>
    <row r="359" spans="13:26" ht="15.75" customHeight="1" x14ac:dyDescent="0.25">
      <c r="M359" s="83"/>
      <c r="Z359" s="83"/>
    </row>
    <row r="360" spans="13:26" ht="15.75" customHeight="1" x14ac:dyDescent="0.25">
      <c r="M360" s="83"/>
      <c r="Z360" s="83"/>
    </row>
    <row r="361" spans="13:26" ht="15.75" customHeight="1" x14ac:dyDescent="0.25">
      <c r="M361" s="83"/>
      <c r="Z361" s="83"/>
    </row>
    <row r="362" spans="13:26" ht="15.75" customHeight="1" x14ac:dyDescent="0.25">
      <c r="M362" s="83"/>
      <c r="Z362" s="83"/>
    </row>
    <row r="363" spans="13:26" ht="15.75" customHeight="1" x14ac:dyDescent="0.25">
      <c r="M363" s="83"/>
      <c r="Z363" s="83"/>
    </row>
    <row r="364" spans="13:26" ht="15.75" customHeight="1" x14ac:dyDescent="0.25">
      <c r="M364" s="83"/>
      <c r="Z364" s="83"/>
    </row>
    <row r="365" spans="13:26" ht="15.75" customHeight="1" x14ac:dyDescent="0.25">
      <c r="M365" s="83"/>
      <c r="Z365" s="83"/>
    </row>
    <row r="366" spans="13:26" ht="15.75" customHeight="1" x14ac:dyDescent="0.25">
      <c r="M366" s="83"/>
      <c r="Z366" s="83"/>
    </row>
    <row r="367" spans="13:26" ht="15.75" customHeight="1" x14ac:dyDescent="0.25">
      <c r="M367" s="83"/>
      <c r="Z367" s="83"/>
    </row>
    <row r="368" spans="13:26" ht="15.75" customHeight="1" x14ac:dyDescent="0.25">
      <c r="M368" s="83"/>
      <c r="Z368" s="83"/>
    </row>
    <row r="369" spans="13:26" ht="15.75" customHeight="1" x14ac:dyDescent="0.25">
      <c r="M369" s="83"/>
      <c r="Z369" s="83"/>
    </row>
    <row r="370" spans="13:26" ht="15.75" customHeight="1" x14ac:dyDescent="0.25">
      <c r="M370" s="83"/>
      <c r="Z370" s="83"/>
    </row>
    <row r="371" spans="13:26" ht="15.75" customHeight="1" x14ac:dyDescent="0.25">
      <c r="M371" s="83"/>
      <c r="Z371" s="83"/>
    </row>
    <row r="372" spans="13:26" ht="15.75" customHeight="1" x14ac:dyDescent="0.25">
      <c r="M372" s="83"/>
      <c r="Z372" s="83"/>
    </row>
    <row r="373" spans="13:26" ht="15.75" customHeight="1" x14ac:dyDescent="0.25">
      <c r="M373" s="83"/>
      <c r="Z373" s="83"/>
    </row>
    <row r="374" spans="13:26" ht="15.75" customHeight="1" x14ac:dyDescent="0.25">
      <c r="M374" s="83"/>
      <c r="Z374" s="83"/>
    </row>
    <row r="375" spans="13:26" ht="15.75" customHeight="1" x14ac:dyDescent="0.25">
      <c r="M375" s="83"/>
      <c r="Z375" s="83"/>
    </row>
    <row r="376" spans="13:26" ht="15.75" customHeight="1" x14ac:dyDescent="0.25">
      <c r="M376" s="83"/>
      <c r="Z376" s="83"/>
    </row>
    <row r="377" spans="13:26" ht="15.75" customHeight="1" x14ac:dyDescent="0.25">
      <c r="M377" s="83"/>
      <c r="Z377" s="83"/>
    </row>
    <row r="378" spans="13:26" ht="15.75" customHeight="1" x14ac:dyDescent="0.25">
      <c r="M378" s="83"/>
      <c r="Z378" s="83"/>
    </row>
    <row r="379" spans="13:26" ht="15.75" customHeight="1" x14ac:dyDescent="0.25">
      <c r="M379" s="83"/>
      <c r="Z379" s="83"/>
    </row>
    <row r="380" spans="13:26" ht="15.75" customHeight="1" x14ac:dyDescent="0.25">
      <c r="M380" s="83"/>
      <c r="Z380" s="83"/>
    </row>
    <row r="381" spans="13:26" ht="15.75" customHeight="1" x14ac:dyDescent="0.25">
      <c r="M381" s="83"/>
      <c r="Z381" s="83"/>
    </row>
    <row r="382" spans="13:26" ht="15.75" customHeight="1" x14ac:dyDescent="0.25">
      <c r="M382" s="83"/>
      <c r="Z382" s="83"/>
    </row>
    <row r="383" spans="13:26" ht="15.75" customHeight="1" x14ac:dyDescent="0.25">
      <c r="M383" s="83"/>
      <c r="Z383" s="83"/>
    </row>
    <row r="384" spans="13:26" ht="15.75" customHeight="1" x14ac:dyDescent="0.25">
      <c r="M384" s="83"/>
      <c r="Z384" s="83"/>
    </row>
    <row r="385" spans="13:26" ht="15.75" customHeight="1" x14ac:dyDescent="0.25">
      <c r="M385" s="83"/>
      <c r="Z385" s="83"/>
    </row>
    <row r="386" spans="13:26" ht="15.75" customHeight="1" x14ac:dyDescent="0.25">
      <c r="M386" s="83"/>
      <c r="Z386" s="83"/>
    </row>
    <row r="387" spans="13:26" ht="15.75" customHeight="1" x14ac:dyDescent="0.25">
      <c r="M387" s="83"/>
      <c r="Z387" s="83"/>
    </row>
    <row r="388" spans="13:26" ht="15.75" customHeight="1" x14ac:dyDescent="0.25">
      <c r="M388" s="83"/>
      <c r="Z388" s="83"/>
    </row>
    <row r="389" spans="13:26" ht="15.75" customHeight="1" x14ac:dyDescent="0.25">
      <c r="M389" s="83"/>
      <c r="Z389" s="83"/>
    </row>
    <row r="390" spans="13:26" ht="15.75" customHeight="1" x14ac:dyDescent="0.25">
      <c r="M390" s="83"/>
      <c r="Z390" s="83"/>
    </row>
    <row r="391" spans="13:26" ht="15.75" customHeight="1" x14ac:dyDescent="0.25">
      <c r="M391" s="83"/>
      <c r="Z391" s="83"/>
    </row>
    <row r="392" spans="13:26" ht="15.75" customHeight="1" x14ac:dyDescent="0.25">
      <c r="M392" s="83"/>
      <c r="Z392" s="83"/>
    </row>
    <row r="393" spans="13:26" ht="15.75" customHeight="1" x14ac:dyDescent="0.25">
      <c r="M393" s="83"/>
      <c r="Z393" s="83"/>
    </row>
    <row r="394" spans="13:26" ht="15.75" customHeight="1" x14ac:dyDescent="0.25">
      <c r="M394" s="83"/>
      <c r="Z394" s="83"/>
    </row>
    <row r="395" spans="13:26" ht="15.75" customHeight="1" x14ac:dyDescent="0.25">
      <c r="M395" s="83"/>
      <c r="Z395" s="83"/>
    </row>
    <row r="396" spans="13:26" ht="15.75" customHeight="1" x14ac:dyDescent="0.25">
      <c r="M396" s="83"/>
      <c r="Z396" s="83"/>
    </row>
    <row r="397" spans="13:26" ht="15.75" customHeight="1" x14ac:dyDescent="0.25">
      <c r="M397" s="83"/>
      <c r="Z397" s="83"/>
    </row>
    <row r="398" spans="13:26" ht="15.75" customHeight="1" x14ac:dyDescent="0.25">
      <c r="M398" s="83"/>
      <c r="Z398" s="83"/>
    </row>
    <row r="399" spans="13:26" ht="15.75" customHeight="1" x14ac:dyDescent="0.25">
      <c r="M399" s="83"/>
      <c r="Z399" s="83"/>
    </row>
    <row r="400" spans="13:26" ht="15.75" customHeight="1" x14ac:dyDescent="0.25">
      <c r="M400" s="83"/>
      <c r="Z400" s="83"/>
    </row>
    <row r="401" spans="13:26" ht="15.75" customHeight="1" x14ac:dyDescent="0.25">
      <c r="M401" s="83"/>
      <c r="Z401" s="83"/>
    </row>
    <row r="402" spans="13:26" ht="15.75" customHeight="1" x14ac:dyDescent="0.25">
      <c r="M402" s="83"/>
      <c r="Z402" s="83"/>
    </row>
    <row r="403" spans="13:26" ht="15.75" customHeight="1" x14ac:dyDescent="0.25">
      <c r="M403" s="83"/>
      <c r="Z403" s="83"/>
    </row>
    <row r="404" spans="13:26" ht="15.75" customHeight="1" x14ac:dyDescent="0.25">
      <c r="M404" s="83"/>
      <c r="Z404" s="83"/>
    </row>
    <row r="405" spans="13:26" ht="15.75" customHeight="1" x14ac:dyDescent="0.25">
      <c r="M405" s="83"/>
      <c r="Z405" s="83"/>
    </row>
    <row r="406" spans="13:26" ht="15.75" customHeight="1" x14ac:dyDescent="0.25">
      <c r="M406" s="83"/>
      <c r="Z406" s="83"/>
    </row>
    <row r="407" spans="13:26" ht="15.75" customHeight="1" x14ac:dyDescent="0.25">
      <c r="M407" s="83"/>
      <c r="Z407" s="83"/>
    </row>
    <row r="408" spans="13:26" ht="15.75" customHeight="1" x14ac:dyDescent="0.25">
      <c r="M408" s="83"/>
      <c r="Z408" s="83"/>
    </row>
    <row r="409" spans="13:26" ht="15.75" customHeight="1" x14ac:dyDescent="0.25">
      <c r="M409" s="83"/>
      <c r="Z409" s="83"/>
    </row>
    <row r="410" spans="13:26" ht="15.75" customHeight="1" x14ac:dyDescent="0.25">
      <c r="M410" s="83"/>
      <c r="Z410" s="83"/>
    </row>
    <row r="411" spans="13:26" ht="15.75" customHeight="1" x14ac:dyDescent="0.25">
      <c r="M411" s="83"/>
      <c r="Z411" s="83"/>
    </row>
    <row r="412" spans="13:26" ht="15.75" customHeight="1" x14ac:dyDescent="0.25">
      <c r="M412" s="83"/>
      <c r="Z412" s="83"/>
    </row>
    <row r="413" spans="13:26" ht="15.75" customHeight="1" x14ac:dyDescent="0.25">
      <c r="M413" s="83"/>
      <c r="Z413" s="83"/>
    </row>
    <row r="414" spans="13:26" ht="15.75" customHeight="1" x14ac:dyDescent="0.25">
      <c r="M414" s="83"/>
      <c r="Z414" s="83"/>
    </row>
    <row r="415" spans="13:26" ht="15.75" customHeight="1" x14ac:dyDescent="0.25">
      <c r="M415" s="83"/>
      <c r="Z415" s="83"/>
    </row>
    <row r="416" spans="13:26" ht="15.75" customHeight="1" x14ac:dyDescent="0.25">
      <c r="M416" s="83"/>
      <c r="Z416" s="83"/>
    </row>
    <row r="417" spans="13:26" ht="15.75" customHeight="1" x14ac:dyDescent="0.25">
      <c r="M417" s="83"/>
      <c r="Z417" s="83"/>
    </row>
    <row r="418" spans="13:26" ht="15.75" customHeight="1" x14ac:dyDescent="0.25">
      <c r="M418" s="83"/>
      <c r="Z418" s="83"/>
    </row>
    <row r="419" spans="13:26" ht="15.75" customHeight="1" x14ac:dyDescent="0.25">
      <c r="M419" s="83"/>
      <c r="Z419" s="83"/>
    </row>
    <row r="420" spans="13:26" ht="15.75" customHeight="1" x14ac:dyDescent="0.25">
      <c r="M420" s="83"/>
      <c r="Z420" s="83"/>
    </row>
    <row r="421" spans="13:26" ht="15.75" customHeight="1" x14ac:dyDescent="0.25">
      <c r="M421" s="83"/>
      <c r="Z421" s="83"/>
    </row>
    <row r="422" spans="13:26" ht="15.75" customHeight="1" x14ac:dyDescent="0.25">
      <c r="M422" s="83"/>
      <c r="Z422" s="83"/>
    </row>
    <row r="423" spans="13:26" ht="15.75" customHeight="1" x14ac:dyDescent="0.25">
      <c r="M423" s="83"/>
      <c r="Z423" s="83"/>
    </row>
    <row r="424" spans="13:26" ht="15.75" customHeight="1" x14ac:dyDescent="0.25">
      <c r="M424" s="83"/>
      <c r="Z424" s="83"/>
    </row>
    <row r="425" spans="13:26" ht="15.75" customHeight="1" x14ac:dyDescent="0.25">
      <c r="M425" s="83"/>
      <c r="Z425" s="83"/>
    </row>
    <row r="426" spans="13:26" ht="15.75" customHeight="1" x14ac:dyDescent="0.25">
      <c r="M426" s="83"/>
      <c r="Z426" s="83"/>
    </row>
    <row r="427" spans="13:26" ht="15.75" customHeight="1" x14ac:dyDescent="0.25">
      <c r="M427" s="83"/>
      <c r="Z427" s="83"/>
    </row>
    <row r="428" spans="13:26" ht="15.75" customHeight="1" x14ac:dyDescent="0.25">
      <c r="M428" s="83"/>
      <c r="Z428" s="83"/>
    </row>
    <row r="429" spans="13:26" ht="15.75" customHeight="1" x14ac:dyDescent="0.25">
      <c r="M429" s="83"/>
      <c r="Z429" s="83"/>
    </row>
    <row r="430" spans="13:26" ht="15.75" customHeight="1" x14ac:dyDescent="0.25">
      <c r="M430" s="83"/>
      <c r="Z430" s="83"/>
    </row>
    <row r="431" spans="13:26" ht="15.75" customHeight="1" x14ac:dyDescent="0.25">
      <c r="M431" s="83"/>
      <c r="Z431" s="83"/>
    </row>
    <row r="432" spans="13:26" ht="15.75" customHeight="1" x14ac:dyDescent="0.25">
      <c r="M432" s="83"/>
      <c r="Z432" s="83"/>
    </row>
    <row r="433" spans="13:26" ht="15.75" customHeight="1" x14ac:dyDescent="0.25">
      <c r="M433" s="83"/>
      <c r="Z433" s="83"/>
    </row>
    <row r="434" spans="13:26" ht="15.75" customHeight="1" x14ac:dyDescent="0.25">
      <c r="M434" s="83"/>
      <c r="Z434" s="83"/>
    </row>
    <row r="435" spans="13:26" ht="15.75" customHeight="1" x14ac:dyDescent="0.25">
      <c r="M435" s="83"/>
      <c r="Z435" s="83"/>
    </row>
    <row r="436" spans="13:26" ht="15.75" customHeight="1" x14ac:dyDescent="0.25">
      <c r="M436" s="83"/>
      <c r="Z436" s="83"/>
    </row>
    <row r="437" spans="13:26" ht="15.75" customHeight="1" x14ac:dyDescent="0.25">
      <c r="M437" s="83"/>
      <c r="Z437" s="83"/>
    </row>
    <row r="438" spans="13:26" ht="15.75" customHeight="1" x14ac:dyDescent="0.25">
      <c r="M438" s="83"/>
      <c r="Z438" s="83"/>
    </row>
    <row r="439" spans="13:26" ht="15.75" customHeight="1" x14ac:dyDescent="0.25">
      <c r="M439" s="83"/>
      <c r="Z439" s="83"/>
    </row>
    <row r="440" spans="13:26" ht="15.75" customHeight="1" x14ac:dyDescent="0.25">
      <c r="M440" s="83"/>
      <c r="Z440" s="83"/>
    </row>
    <row r="441" spans="13:26" ht="15.75" customHeight="1" x14ac:dyDescent="0.25">
      <c r="M441" s="83"/>
      <c r="Z441" s="83"/>
    </row>
    <row r="442" spans="13:26" ht="15.75" customHeight="1" x14ac:dyDescent="0.25">
      <c r="M442" s="83"/>
      <c r="Z442" s="83"/>
    </row>
    <row r="443" spans="13:26" ht="15.75" customHeight="1" x14ac:dyDescent="0.25">
      <c r="M443" s="83"/>
      <c r="Z443" s="83"/>
    </row>
    <row r="444" spans="13:26" ht="15.75" customHeight="1" x14ac:dyDescent="0.25">
      <c r="M444" s="83"/>
      <c r="Z444" s="83"/>
    </row>
    <row r="445" spans="13:26" ht="15.75" customHeight="1" x14ac:dyDescent="0.25">
      <c r="M445" s="83"/>
      <c r="Z445" s="83"/>
    </row>
    <row r="446" spans="13:26" ht="15.75" customHeight="1" x14ac:dyDescent="0.25">
      <c r="M446" s="83"/>
      <c r="Z446" s="83"/>
    </row>
    <row r="447" spans="13:26" ht="15.75" customHeight="1" x14ac:dyDescent="0.25">
      <c r="M447" s="83"/>
      <c r="Z447" s="83"/>
    </row>
    <row r="448" spans="13:26" ht="15.75" customHeight="1" x14ac:dyDescent="0.25">
      <c r="M448" s="83"/>
      <c r="Z448" s="83"/>
    </row>
    <row r="449" spans="13:26" ht="15.75" customHeight="1" x14ac:dyDescent="0.25">
      <c r="M449" s="83"/>
      <c r="Z449" s="83"/>
    </row>
    <row r="450" spans="13:26" ht="15.75" customHeight="1" x14ac:dyDescent="0.25">
      <c r="M450" s="83"/>
      <c r="Z450" s="83"/>
    </row>
    <row r="451" spans="13:26" ht="15.75" customHeight="1" x14ac:dyDescent="0.25">
      <c r="M451" s="83"/>
      <c r="Z451" s="83"/>
    </row>
    <row r="452" spans="13:26" ht="15.75" customHeight="1" x14ac:dyDescent="0.25">
      <c r="M452" s="83"/>
      <c r="Z452" s="83"/>
    </row>
    <row r="453" spans="13:26" ht="15.75" customHeight="1" x14ac:dyDescent="0.25">
      <c r="M453" s="83"/>
      <c r="Z453" s="83"/>
    </row>
    <row r="454" spans="13:26" ht="15.75" customHeight="1" x14ac:dyDescent="0.25">
      <c r="M454" s="83"/>
      <c r="Z454" s="83"/>
    </row>
    <row r="455" spans="13:26" ht="15.75" customHeight="1" x14ac:dyDescent="0.25">
      <c r="M455" s="83"/>
      <c r="Z455" s="83"/>
    </row>
    <row r="456" spans="13:26" ht="15.75" customHeight="1" x14ac:dyDescent="0.25">
      <c r="M456" s="83"/>
      <c r="Z456" s="83"/>
    </row>
    <row r="457" spans="13:26" ht="15.75" customHeight="1" x14ac:dyDescent="0.25">
      <c r="M457" s="83"/>
      <c r="Z457" s="83"/>
    </row>
    <row r="458" spans="13:26" ht="15.75" customHeight="1" x14ac:dyDescent="0.25">
      <c r="M458" s="83"/>
      <c r="Z458" s="83"/>
    </row>
    <row r="459" spans="13:26" ht="15.75" customHeight="1" x14ac:dyDescent="0.25">
      <c r="M459" s="83"/>
      <c r="Z459" s="83"/>
    </row>
    <row r="460" spans="13:26" ht="15.75" customHeight="1" x14ac:dyDescent="0.25">
      <c r="M460" s="83"/>
      <c r="Z460" s="83"/>
    </row>
    <row r="461" spans="13:26" ht="15.75" customHeight="1" x14ac:dyDescent="0.25">
      <c r="M461" s="83"/>
      <c r="Z461" s="83"/>
    </row>
    <row r="462" spans="13:26" ht="15.75" customHeight="1" x14ac:dyDescent="0.25">
      <c r="M462" s="83"/>
      <c r="Z462" s="83"/>
    </row>
    <row r="463" spans="13:26" ht="15.75" customHeight="1" x14ac:dyDescent="0.25">
      <c r="M463" s="83"/>
      <c r="Z463" s="83"/>
    </row>
    <row r="464" spans="13:26" ht="15.75" customHeight="1" x14ac:dyDescent="0.25">
      <c r="M464" s="83"/>
      <c r="Z464" s="83"/>
    </row>
    <row r="465" spans="13:26" ht="15.75" customHeight="1" x14ac:dyDescent="0.25">
      <c r="M465" s="83"/>
      <c r="Z465" s="83"/>
    </row>
    <row r="466" spans="13:26" ht="15.75" customHeight="1" x14ac:dyDescent="0.25">
      <c r="M466" s="83"/>
      <c r="Z466" s="83"/>
    </row>
    <row r="467" spans="13:26" ht="15.75" customHeight="1" x14ac:dyDescent="0.25">
      <c r="M467" s="83"/>
      <c r="Z467" s="83"/>
    </row>
    <row r="468" spans="13:26" ht="15.75" customHeight="1" x14ac:dyDescent="0.25">
      <c r="M468" s="83"/>
      <c r="Z468" s="83"/>
    </row>
    <row r="469" spans="13:26" ht="15.75" customHeight="1" x14ac:dyDescent="0.25">
      <c r="M469" s="83"/>
      <c r="Z469" s="83"/>
    </row>
    <row r="470" spans="13:26" ht="15.75" customHeight="1" x14ac:dyDescent="0.25">
      <c r="M470" s="83"/>
      <c r="Z470" s="83"/>
    </row>
    <row r="471" spans="13:26" ht="15.75" customHeight="1" x14ac:dyDescent="0.25">
      <c r="M471" s="83"/>
      <c r="Z471" s="83"/>
    </row>
    <row r="472" spans="13:26" ht="15.75" customHeight="1" x14ac:dyDescent="0.25">
      <c r="M472" s="83"/>
      <c r="Z472" s="83"/>
    </row>
    <row r="473" spans="13:26" ht="15.75" customHeight="1" x14ac:dyDescent="0.25">
      <c r="M473" s="83"/>
      <c r="Z473" s="83"/>
    </row>
    <row r="474" spans="13:26" ht="15.75" customHeight="1" x14ac:dyDescent="0.25">
      <c r="M474" s="83"/>
      <c r="Z474" s="83"/>
    </row>
    <row r="475" spans="13:26" ht="15.75" customHeight="1" x14ac:dyDescent="0.25">
      <c r="M475" s="83"/>
      <c r="Z475" s="83"/>
    </row>
    <row r="476" spans="13:26" ht="15.75" customHeight="1" x14ac:dyDescent="0.25">
      <c r="M476" s="83"/>
      <c r="Z476" s="83"/>
    </row>
    <row r="477" spans="13:26" ht="15.75" customHeight="1" x14ac:dyDescent="0.25">
      <c r="M477" s="83"/>
      <c r="Z477" s="83"/>
    </row>
    <row r="478" spans="13:26" ht="15.75" customHeight="1" x14ac:dyDescent="0.25">
      <c r="M478" s="83"/>
      <c r="Z478" s="83"/>
    </row>
    <row r="479" spans="13:26" ht="15.75" customHeight="1" x14ac:dyDescent="0.25">
      <c r="M479" s="83"/>
      <c r="Z479" s="83"/>
    </row>
    <row r="480" spans="13:26" ht="15.75" customHeight="1" x14ac:dyDescent="0.25">
      <c r="M480" s="83"/>
      <c r="Z480" s="83"/>
    </row>
    <row r="481" spans="13:26" ht="15.75" customHeight="1" x14ac:dyDescent="0.25">
      <c r="M481" s="83"/>
      <c r="Z481" s="83"/>
    </row>
    <row r="482" spans="13:26" ht="15.75" customHeight="1" x14ac:dyDescent="0.25">
      <c r="M482" s="83"/>
      <c r="Z482" s="83"/>
    </row>
    <row r="483" spans="13:26" ht="15.75" customHeight="1" x14ac:dyDescent="0.25">
      <c r="M483" s="83"/>
      <c r="Z483" s="83"/>
    </row>
    <row r="484" spans="13:26" ht="15.75" customHeight="1" x14ac:dyDescent="0.25">
      <c r="M484" s="83"/>
      <c r="Z484" s="83"/>
    </row>
    <row r="485" spans="13:26" ht="15.75" customHeight="1" x14ac:dyDescent="0.25">
      <c r="M485" s="83"/>
      <c r="Z485" s="83"/>
    </row>
    <row r="486" spans="13:26" ht="15.75" customHeight="1" x14ac:dyDescent="0.25">
      <c r="M486" s="83"/>
      <c r="Z486" s="83"/>
    </row>
    <row r="487" spans="13:26" ht="15.75" customHeight="1" x14ac:dyDescent="0.25">
      <c r="M487" s="83"/>
      <c r="Z487" s="83"/>
    </row>
    <row r="488" spans="13:26" ht="15.75" customHeight="1" x14ac:dyDescent="0.25">
      <c r="M488" s="83"/>
      <c r="Z488" s="83"/>
    </row>
    <row r="489" spans="13:26" ht="15.75" customHeight="1" x14ac:dyDescent="0.25">
      <c r="M489" s="83"/>
      <c r="Z489" s="83"/>
    </row>
    <row r="490" spans="13:26" ht="15.75" customHeight="1" x14ac:dyDescent="0.25">
      <c r="M490" s="83"/>
      <c r="Z490" s="83"/>
    </row>
    <row r="491" spans="13:26" ht="15.75" customHeight="1" x14ac:dyDescent="0.25">
      <c r="M491" s="83"/>
      <c r="Z491" s="83"/>
    </row>
    <row r="492" spans="13:26" ht="15.75" customHeight="1" x14ac:dyDescent="0.25">
      <c r="M492" s="83"/>
      <c r="Z492" s="83"/>
    </row>
    <row r="493" spans="13:26" ht="15.75" customHeight="1" x14ac:dyDescent="0.25">
      <c r="M493" s="83"/>
      <c r="Z493" s="83"/>
    </row>
    <row r="494" spans="13:26" ht="15.75" customHeight="1" x14ac:dyDescent="0.25">
      <c r="M494" s="83"/>
      <c r="Z494" s="83"/>
    </row>
    <row r="495" spans="13:26" ht="15.75" customHeight="1" x14ac:dyDescent="0.25">
      <c r="M495" s="83"/>
      <c r="Z495" s="83"/>
    </row>
    <row r="496" spans="13:26" ht="15.75" customHeight="1" x14ac:dyDescent="0.25">
      <c r="M496" s="83"/>
      <c r="Z496" s="83"/>
    </row>
    <row r="497" spans="13:26" ht="15.75" customHeight="1" x14ac:dyDescent="0.25">
      <c r="M497" s="83"/>
      <c r="Z497" s="83"/>
    </row>
    <row r="498" spans="13:26" ht="15.75" customHeight="1" x14ac:dyDescent="0.25">
      <c r="M498" s="83"/>
      <c r="Z498" s="83"/>
    </row>
    <row r="499" spans="13:26" ht="15.75" customHeight="1" x14ac:dyDescent="0.25">
      <c r="M499" s="83"/>
      <c r="Z499" s="83"/>
    </row>
    <row r="500" spans="13:26" ht="15.75" customHeight="1" x14ac:dyDescent="0.25">
      <c r="M500" s="83"/>
      <c r="Z500" s="83"/>
    </row>
    <row r="501" spans="13:26" ht="15.75" customHeight="1" x14ac:dyDescent="0.25">
      <c r="M501" s="83"/>
      <c r="Z501" s="83"/>
    </row>
    <row r="502" spans="13:26" ht="15.75" customHeight="1" x14ac:dyDescent="0.25">
      <c r="M502" s="83"/>
      <c r="Z502" s="83"/>
    </row>
    <row r="503" spans="13:26" ht="15.75" customHeight="1" x14ac:dyDescent="0.25">
      <c r="M503" s="83"/>
      <c r="Z503" s="83"/>
    </row>
    <row r="504" spans="13:26" ht="15.75" customHeight="1" x14ac:dyDescent="0.25">
      <c r="M504" s="83"/>
      <c r="Z504" s="83"/>
    </row>
    <row r="505" spans="13:26" ht="15.75" customHeight="1" x14ac:dyDescent="0.25">
      <c r="M505" s="83"/>
      <c r="Z505" s="83"/>
    </row>
    <row r="506" spans="13:26" ht="15.75" customHeight="1" x14ac:dyDescent="0.25">
      <c r="M506" s="83"/>
      <c r="Z506" s="83"/>
    </row>
    <row r="507" spans="13:26" ht="15.75" customHeight="1" x14ac:dyDescent="0.25">
      <c r="M507" s="83"/>
      <c r="Z507" s="83"/>
    </row>
    <row r="508" spans="13:26" ht="15.75" customHeight="1" x14ac:dyDescent="0.25">
      <c r="M508" s="83"/>
      <c r="Z508" s="83"/>
    </row>
    <row r="509" spans="13:26" ht="15.75" customHeight="1" x14ac:dyDescent="0.25">
      <c r="M509" s="83"/>
      <c r="Z509" s="83"/>
    </row>
    <row r="510" spans="13:26" ht="15.75" customHeight="1" x14ac:dyDescent="0.25">
      <c r="M510" s="83"/>
      <c r="Z510" s="83"/>
    </row>
    <row r="511" spans="13:26" ht="15.75" customHeight="1" x14ac:dyDescent="0.25">
      <c r="M511" s="83"/>
      <c r="Z511" s="83"/>
    </row>
    <row r="512" spans="13:26" ht="15.75" customHeight="1" x14ac:dyDescent="0.25">
      <c r="M512" s="83"/>
      <c r="Z512" s="83"/>
    </row>
    <row r="513" spans="13:26" ht="15.75" customHeight="1" x14ac:dyDescent="0.25">
      <c r="M513" s="83"/>
      <c r="Z513" s="83"/>
    </row>
    <row r="514" spans="13:26" ht="15.75" customHeight="1" x14ac:dyDescent="0.25">
      <c r="M514" s="83"/>
      <c r="Z514" s="83"/>
    </row>
    <row r="515" spans="13:26" ht="15.75" customHeight="1" x14ac:dyDescent="0.25">
      <c r="M515" s="83"/>
      <c r="Z515" s="83"/>
    </row>
    <row r="516" spans="13:26" ht="15.75" customHeight="1" x14ac:dyDescent="0.25">
      <c r="M516" s="83"/>
      <c r="Z516" s="83"/>
    </row>
    <row r="517" spans="13:26" ht="15.75" customHeight="1" x14ac:dyDescent="0.25">
      <c r="M517" s="83"/>
      <c r="Z517" s="83"/>
    </row>
    <row r="518" spans="13:26" ht="15.75" customHeight="1" x14ac:dyDescent="0.25">
      <c r="M518" s="83"/>
      <c r="Z518" s="83"/>
    </row>
    <row r="519" spans="13:26" ht="15.75" customHeight="1" x14ac:dyDescent="0.25">
      <c r="M519" s="83"/>
      <c r="Z519" s="83"/>
    </row>
    <row r="520" spans="13:26" ht="15.75" customHeight="1" x14ac:dyDescent="0.25">
      <c r="M520" s="83"/>
      <c r="Z520" s="83"/>
    </row>
    <row r="521" spans="13:26" ht="15.75" customHeight="1" x14ac:dyDescent="0.25">
      <c r="M521" s="83"/>
      <c r="Z521" s="83"/>
    </row>
    <row r="522" spans="13:26" ht="15.75" customHeight="1" x14ac:dyDescent="0.25">
      <c r="M522" s="83"/>
      <c r="Z522" s="83"/>
    </row>
    <row r="523" spans="13:26" ht="15.75" customHeight="1" x14ac:dyDescent="0.25">
      <c r="M523" s="83"/>
      <c r="Z523" s="83"/>
    </row>
    <row r="524" spans="13:26" ht="15.75" customHeight="1" x14ac:dyDescent="0.25">
      <c r="M524" s="83"/>
      <c r="Z524" s="83"/>
    </row>
    <row r="525" spans="13:26" ht="15.75" customHeight="1" x14ac:dyDescent="0.25">
      <c r="M525" s="83"/>
      <c r="Z525" s="83"/>
    </row>
    <row r="526" spans="13:26" ht="15.75" customHeight="1" x14ac:dyDescent="0.25">
      <c r="M526" s="83"/>
      <c r="Z526" s="83"/>
    </row>
    <row r="527" spans="13:26" ht="15.75" customHeight="1" x14ac:dyDescent="0.25">
      <c r="M527" s="83"/>
      <c r="Z527" s="83"/>
    </row>
    <row r="528" spans="13:26" ht="15.75" customHeight="1" x14ac:dyDescent="0.25">
      <c r="M528" s="83"/>
      <c r="Z528" s="83"/>
    </row>
    <row r="529" spans="13:26" ht="15.75" customHeight="1" x14ac:dyDescent="0.25">
      <c r="M529" s="83"/>
      <c r="Z529" s="83"/>
    </row>
    <row r="530" spans="13:26" ht="15.75" customHeight="1" x14ac:dyDescent="0.25">
      <c r="M530" s="83"/>
      <c r="Z530" s="83"/>
    </row>
    <row r="531" spans="13:26" ht="15.75" customHeight="1" x14ac:dyDescent="0.25">
      <c r="M531" s="83"/>
      <c r="Z531" s="83"/>
    </row>
    <row r="532" spans="13:26" ht="15.75" customHeight="1" x14ac:dyDescent="0.25">
      <c r="M532" s="83"/>
      <c r="Z532" s="83"/>
    </row>
    <row r="533" spans="13:26" ht="15.75" customHeight="1" x14ac:dyDescent="0.25">
      <c r="M533" s="83"/>
      <c r="Z533" s="83"/>
    </row>
    <row r="534" spans="13:26" ht="15.75" customHeight="1" x14ac:dyDescent="0.25">
      <c r="M534" s="83"/>
      <c r="Z534" s="83"/>
    </row>
    <row r="535" spans="13:26" ht="15.75" customHeight="1" x14ac:dyDescent="0.25">
      <c r="M535" s="83"/>
      <c r="Z535" s="83"/>
    </row>
    <row r="536" spans="13:26" ht="15.75" customHeight="1" x14ac:dyDescent="0.25">
      <c r="M536" s="83"/>
      <c r="Z536" s="83"/>
    </row>
    <row r="537" spans="13:26" ht="15.75" customHeight="1" x14ac:dyDescent="0.25">
      <c r="M537" s="83"/>
      <c r="Z537" s="83"/>
    </row>
    <row r="538" spans="13:26" ht="15.75" customHeight="1" x14ac:dyDescent="0.25">
      <c r="M538" s="83"/>
      <c r="Z538" s="83"/>
    </row>
    <row r="539" spans="13:26" ht="15.75" customHeight="1" x14ac:dyDescent="0.25">
      <c r="M539" s="83"/>
      <c r="Z539" s="83"/>
    </row>
    <row r="540" spans="13:26" ht="15.75" customHeight="1" x14ac:dyDescent="0.25">
      <c r="M540" s="83"/>
      <c r="Z540" s="83"/>
    </row>
    <row r="541" spans="13:26" ht="15.75" customHeight="1" x14ac:dyDescent="0.25">
      <c r="M541" s="83"/>
      <c r="Z541" s="83"/>
    </row>
    <row r="542" spans="13:26" ht="15.75" customHeight="1" x14ac:dyDescent="0.25">
      <c r="M542" s="83"/>
      <c r="Z542" s="83"/>
    </row>
    <row r="543" spans="13:26" ht="15.75" customHeight="1" x14ac:dyDescent="0.25">
      <c r="M543" s="83"/>
      <c r="Z543" s="83"/>
    </row>
    <row r="544" spans="13:26" ht="15.75" customHeight="1" x14ac:dyDescent="0.25">
      <c r="M544" s="83"/>
      <c r="Z544" s="83"/>
    </row>
    <row r="545" spans="13:26" ht="15.75" customHeight="1" x14ac:dyDescent="0.25">
      <c r="M545" s="83"/>
      <c r="Z545" s="83"/>
    </row>
    <row r="546" spans="13:26" ht="15.75" customHeight="1" x14ac:dyDescent="0.25">
      <c r="M546" s="83"/>
      <c r="Z546" s="83"/>
    </row>
    <row r="547" spans="13:26" ht="15.75" customHeight="1" x14ac:dyDescent="0.25">
      <c r="M547" s="83"/>
      <c r="Z547" s="83"/>
    </row>
    <row r="548" spans="13:26" ht="15.75" customHeight="1" x14ac:dyDescent="0.25">
      <c r="M548" s="83"/>
      <c r="Z548" s="83"/>
    </row>
    <row r="549" spans="13:26" ht="15.75" customHeight="1" x14ac:dyDescent="0.25">
      <c r="M549" s="83"/>
      <c r="Z549" s="83"/>
    </row>
    <row r="550" spans="13:26" ht="15.75" customHeight="1" x14ac:dyDescent="0.25">
      <c r="M550" s="83"/>
      <c r="Z550" s="83"/>
    </row>
    <row r="551" spans="13:26" ht="15.75" customHeight="1" x14ac:dyDescent="0.25">
      <c r="M551" s="83"/>
      <c r="Z551" s="83"/>
    </row>
    <row r="552" spans="13:26" ht="15.75" customHeight="1" x14ac:dyDescent="0.25">
      <c r="M552" s="83"/>
      <c r="Z552" s="83"/>
    </row>
    <row r="553" spans="13:26" ht="15.75" customHeight="1" x14ac:dyDescent="0.25">
      <c r="M553" s="83"/>
      <c r="Z553" s="83"/>
    </row>
    <row r="554" spans="13:26" ht="15.75" customHeight="1" x14ac:dyDescent="0.25">
      <c r="M554" s="83"/>
      <c r="Z554" s="83"/>
    </row>
    <row r="555" spans="13:26" ht="15.75" customHeight="1" x14ac:dyDescent="0.25">
      <c r="M555" s="83"/>
      <c r="Z555" s="83"/>
    </row>
    <row r="556" spans="13:26" ht="15.75" customHeight="1" x14ac:dyDescent="0.25">
      <c r="M556" s="83"/>
      <c r="Z556" s="83"/>
    </row>
    <row r="557" spans="13:26" ht="15.75" customHeight="1" x14ac:dyDescent="0.25">
      <c r="M557" s="83"/>
      <c r="Z557" s="83"/>
    </row>
    <row r="558" spans="13:26" ht="15.75" customHeight="1" x14ac:dyDescent="0.25">
      <c r="M558" s="83"/>
      <c r="Z558" s="83"/>
    </row>
    <row r="559" spans="13:26" ht="15.75" customHeight="1" x14ac:dyDescent="0.25">
      <c r="M559" s="83"/>
      <c r="Z559" s="83"/>
    </row>
    <row r="560" spans="13:26" ht="15.75" customHeight="1" x14ac:dyDescent="0.25">
      <c r="M560" s="83"/>
      <c r="Z560" s="83"/>
    </row>
    <row r="561" spans="13:26" ht="15.75" customHeight="1" x14ac:dyDescent="0.25">
      <c r="M561" s="83"/>
      <c r="Z561" s="83"/>
    </row>
    <row r="562" spans="13:26" ht="15.75" customHeight="1" x14ac:dyDescent="0.25">
      <c r="M562" s="83"/>
      <c r="Z562" s="83"/>
    </row>
    <row r="563" spans="13:26" ht="15.75" customHeight="1" x14ac:dyDescent="0.25">
      <c r="M563" s="83"/>
      <c r="Z563" s="83"/>
    </row>
    <row r="564" spans="13:26" ht="15.75" customHeight="1" x14ac:dyDescent="0.25">
      <c r="M564" s="83"/>
      <c r="Z564" s="83"/>
    </row>
    <row r="565" spans="13:26" ht="15.75" customHeight="1" x14ac:dyDescent="0.25">
      <c r="M565" s="83"/>
      <c r="Z565" s="83"/>
    </row>
    <row r="566" spans="13:26" ht="15.75" customHeight="1" x14ac:dyDescent="0.25">
      <c r="M566" s="83"/>
      <c r="Z566" s="83"/>
    </row>
    <row r="567" spans="13:26" ht="15.75" customHeight="1" x14ac:dyDescent="0.25">
      <c r="M567" s="83"/>
      <c r="Z567" s="83"/>
    </row>
    <row r="568" spans="13:26" ht="15.75" customHeight="1" x14ac:dyDescent="0.25">
      <c r="M568" s="83"/>
      <c r="Z568" s="83"/>
    </row>
    <row r="569" spans="13:26" ht="15.75" customHeight="1" x14ac:dyDescent="0.25">
      <c r="M569" s="83"/>
      <c r="Z569" s="83"/>
    </row>
    <row r="570" spans="13:26" ht="15.75" customHeight="1" x14ac:dyDescent="0.25">
      <c r="M570" s="83"/>
      <c r="Z570" s="83"/>
    </row>
    <row r="571" spans="13:26" ht="15.75" customHeight="1" x14ac:dyDescent="0.25">
      <c r="M571" s="83"/>
      <c r="Z571" s="83"/>
    </row>
    <row r="572" spans="13:26" ht="15.75" customHeight="1" x14ac:dyDescent="0.25">
      <c r="M572" s="83"/>
      <c r="Z572" s="83"/>
    </row>
    <row r="573" spans="13:26" ht="15.75" customHeight="1" x14ac:dyDescent="0.25">
      <c r="M573" s="83"/>
      <c r="Z573" s="83"/>
    </row>
    <row r="574" spans="13:26" ht="15.75" customHeight="1" x14ac:dyDescent="0.25">
      <c r="M574" s="83"/>
      <c r="Z574" s="83"/>
    </row>
    <row r="575" spans="13:26" ht="15.75" customHeight="1" x14ac:dyDescent="0.25">
      <c r="M575" s="83"/>
      <c r="Z575" s="83"/>
    </row>
    <row r="576" spans="13:26" ht="15.75" customHeight="1" x14ac:dyDescent="0.25">
      <c r="M576" s="83"/>
      <c r="Z576" s="83"/>
    </row>
    <row r="577" spans="13:26" ht="15.75" customHeight="1" x14ac:dyDescent="0.25">
      <c r="M577" s="83"/>
      <c r="Z577" s="83"/>
    </row>
    <row r="578" spans="13:26" ht="15.75" customHeight="1" x14ac:dyDescent="0.25">
      <c r="M578" s="83"/>
      <c r="Z578" s="83"/>
    </row>
    <row r="579" spans="13:26" ht="15.75" customHeight="1" x14ac:dyDescent="0.25">
      <c r="M579" s="83"/>
      <c r="Z579" s="83"/>
    </row>
    <row r="580" spans="13:26" ht="15.75" customHeight="1" x14ac:dyDescent="0.25">
      <c r="M580" s="83"/>
      <c r="Z580" s="83"/>
    </row>
    <row r="581" spans="13:26" ht="15.75" customHeight="1" x14ac:dyDescent="0.25">
      <c r="M581" s="83"/>
      <c r="Z581" s="83"/>
    </row>
    <row r="582" spans="13:26" ht="15.75" customHeight="1" x14ac:dyDescent="0.25">
      <c r="M582" s="83"/>
      <c r="Z582" s="83"/>
    </row>
    <row r="583" spans="13:26" ht="15.75" customHeight="1" x14ac:dyDescent="0.25">
      <c r="M583" s="83"/>
      <c r="Z583" s="83"/>
    </row>
    <row r="584" spans="13:26" ht="15.75" customHeight="1" x14ac:dyDescent="0.25">
      <c r="M584" s="83"/>
      <c r="Z584" s="83"/>
    </row>
    <row r="585" spans="13:26" ht="15.75" customHeight="1" x14ac:dyDescent="0.25">
      <c r="M585" s="83"/>
      <c r="Z585" s="83"/>
    </row>
    <row r="586" spans="13:26" ht="15.75" customHeight="1" x14ac:dyDescent="0.25">
      <c r="M586" s="83"/>
      <c r="Z586" s="83"/>
    </row>
    <row r="587" spans="13:26" ht="15.75" customHeight="1" x14ac:dyDescent="0.25">
      <c r="M587" s="83"/>
      <c r="Z587" s="83"/>
    </row>
    <row r="588" spans="13:26" ht="15.75" customHeight="1" x14ac:dyDescent="0.25">
      <c r="M588" s="83"/>
      <c r="Z588" s="83"/>
    </row>
    <row r="589" spans="13:26" ht="15.75" customHeight="1" x14ac:dyDescent="0.25">
      <c r="M589" s="83"/>
      <c r="Z589" s="83"/>
    </row>
    <row r="590" spans="13:26" ht="15.75" customHeight="1" x14ac:dyDescent="0.25">
      <c r="M590" s="83"/>
      <c r="Z590" s="83"/>
    </row>
    <row r="591" spans="13:26" ht="15.75" customHeight="1" x14ac:dyDescent="0.25">
      <c r="M591" s="83"/>
      <c r="Z591" s="83"/>
    </row>
    <row r="592" spans="13:26" ht="15.75" customHeight="1" x14ac:dyDescent="0.25">
      <c r="M592" s="83"/>
      <c r="Z592" s="83"/>
    </row>
    <row r="593" spans="13:26" ht="15.75" customHeight="1" x14ac:dyDescent="0.25">
      <c r="M593" s="83"/>
      <c r="Z593" s="83"/>
    </row>
    <row r="594" spans="13:26" ht="15.75" customHeight="1" x14ac:dyDescent="0.25">
      <c r="M594" s="83"/>
      <c r="Z594" s="83"/>
    </row>
    <row r="595" spans="13:26" ht="15.75" customHeight="1" x14ac:dyDescent="0.25">
      <c r="M595" s="83"/>
      <c r="Z595" s="83"/>
    </row>
    <row r="596" spans="13:26" ht="15.75" customHeight="1" x14ac:dyDescent="0.25">
      <c r="M596" s="83"/>
      <c r="Z596" s="83"/>
    </row>
    <row r="597" spans="13:26" ht="15.75" customHeight="1" x14ac:dyDescent="0.25">
      <c r="M597" s="83"/>
      <c r="Z597" s="83"/>
    </row>
    <row r="598" spans="13:26" ht="15.75" customHeight="1" x14ac:dyDescent="0.25">
      <c r="M598" s="83"/>
      <c r="Z598" s="83"/>
    </row>
    <row r="599" spans="13:26" ht="15.75" customHeight="1" x14ac:dyDescent="0.25">
      <c r="M599" s="83"/>
      <c r="Z599" s="83"/>
    </row>
    <row r="600" spans="13:26" ht="15.75" customHeight="1" x14ac:dyDescent="0.25">
      <c r="M600" s="83"/>
      <c r="Z600" s="83"/>
    </row>
    <row r="601" spans="13:26" ht="15.75" customHeight="1" x14ac:dyDescent="0.25">
      <c r="M601" s="83"/>
      <c r="Z601" s="83"/>
    </row>
    <row r="602" spans="13:26" ht="15.75" customHeight="1" x14ac:dyDescent="0.25">
      <c r="M602" s="83"/>
      <c r="Z602" s="83"/>
    </row>
    <row r="603" spans="13:26" ht="15.75" customHeight="1" x14ac:dyDescent="0.25">
      <c r="M603" s="83"/>
      <c r="Z603" s="83"/>
    </row>
    <row r="604" spans="13:26" ht="15.75" customHeight="1" x14ac:dyDescent="0.25">
      <c r="M604" s="83"/>
      <c r="Z604" s="83"/>
    </row>
    <row r="605" spans="13:26" ht="15.75" customHeight="1" x14ac:dyDescent="0.25">
      <c r="M605" s="83"/>
      <c r="Z605" s="83"/>
    </row>
    <row r="606" spans="13:26" ht="15.75" customHeight="1" x14ac:dyDescent="0.25">
      <c r="M606" s="83"/>
      <c r="Z606" s="83"/>
    </row>
    <row r="607" spans="13:26" ht="15.75" customHeight="1" x14ac:dyDescent="0.25">
      <c r="M607" s="83"/>
      <c r="Z607" s="83"/>
    </row>
    <row r="608" spans="13:26" ht="15.75" customHeight="1" x14ac:dyDescent="0.25">
      <c r="M608" s="83"/>
      <c r="Z608" s="83"/>
    </row>
    <row r="609" spans="13:26" ht="15.75" customHeight="1" x14ac:dyDescent="0.25">
      <c r="M609" s="83"/>
      <c r="Z609" s="83"/>
    </row>
    <row r="610" spans="13:26" ht="15.75" customHeight="1" x14ac:dyDescent="0.25">
      <c r="M610" s="83"/>
      <c r="Z610" s="83"/>
    </row>
    <row r="611" spans="13:26" ht="15.75" customHeight="1" x14ac:dyDescent="0.25">
      <c r="M611" s="83"/>
      <c r="Z611" s="83"/>
    </row>
    <row r="612" spans="13:26" ht="15.75" customHeight="1" x14ac:dyDescent="0.25">
      <c r="M612" s="83"/>
      <c r="Z612" s="83"/>
    </row>
    <row r="613" spans="13:26" ht="15.75" customHeight="1" x14ac:dyDescent="0.25">
      <c r="M613" s="83"/>
      <c r="Z613" s="83"/>
    </row>
    <row r="614" spans="13:26" ht="15.75" customHeight="1" x14ac:dyDescent="0.25">
      <c r="M614" s="83"/>
      <c r="Z614" s="83"/>
    </row>
    <row r="615" spans="13:26" ht="15.75" customHeight="1" x14ac:dyDescent="0.25">
      <c r="M615" s="83"/>
      <c r="Z615" s="83"/>
    </row>
    <row r="616" spans="13:26" ht="15.75" customHeight="1" x14ac:dyDescent="0.25">
      <c r="M616" s="83"/>
      <c r="Z616" s="83"/>
    </row>
    <row r="617" spans="13:26" ht="15.75" customHeight="1" x14ac:dyDescent="0.25">
      <c r="M617" s="83"/>
      <c r="Z617" s="83"/>
    </row>
    <row r="618" spans="13:26" ht="15.75" customHeight="1" x14ac:dyDescent="0.25">
      <c r="M618" s="83"/>
      <c r="Z618" s="83"/>
    </row>
    <row r="619" spans="13:26" ht="15.75" customHeight="1" x14ac:dyDescent="0.25">
      <c r="M619" s="83"/>
      <c r="Z619" s="83"/>
    </row>
    <row r="620" spans="13:26" ht="15.75" customHeight="1" x14ac:dyDescent="0.25">
      <c r="M620" s="83"/>
      <c r="Z620" s="83"/>
    </row>
    <row r="621" spans="13:26" ht="15.75" customHeight="1" x14ac:dyDescent="0.25">
      <c r="M621" s="83"/>
      <c r="Z621" s="83"/>
    </row>
    <row r="622" spans="13:26" ht="15.75" customHeight="1" x14ac:dyDescent="0.25">
      <c r="M622" s="83"/>
      <c r="Z622" s="83"/>
    </row>
    <row r="623" spans="13:26" ht="15.75" customHeight="1" x14ac:dyDescent="0.25">
      <c r="M623" s="83"/>
      <c r="Z623" s="83"/>
    </row>
    <row r="624" spans="13:26" ht="15.75" customHeight="1" x14ac:dyDescent="0.25">
      <c r="M624" s="83"/>
      <c r="Z624" s="83"/>
    </row>
    <row r="625" spans="13:26" ht="15.75" customHeight="1" x14ac:dyDescent="0.25">
      <c r="M625" s="83"/>
      <c r="Z625" s="83"/>
    </row>
    <row r="626" spans="13:26" ht="15.75" customHeight="1" x14ac:dyDescent="0.25">
      <c r="M626" s="83"/>
      <c r="Z626" s="83"/>
    </row>
    <row r="627" spans="13:26" ht="15.75" customHeight="1" x14ac:dyDescent="0.25">
      <c r="M627" s="83"/>
      <c r="Z627" s="83"/>
    </row>
    <row r="628" spans="13:26" ht="15.75" customHeight="1" x14ac:dyDescent="0.25">
      <c r="M628" s="83"/>
      <c r="Z628" s="83"/>
    </row>
    <row r="629" spans="13:26" ht="15.75" customHeight="1" x14ac:dyDescent="0.25">
      <c r="M629" s="83"/>
      <c r="Z629" s="83"/>
    </row>
    <row r="630" spans="13:26" ht="15.75" customHeight="1" x14ac:dyDescent="0.25">
      <c r="M630" s="83"/>
      <c r="Z630" s="83"/>
    </row>
    <row r="631" spans="13:26" ht="15.75" customHeight="1" x14ac:dyDescent="0.25">
      <c r="M631" s="83"/>
      <c r="Z631" s="83"/>
    </row>
    <row r="632" spans="13:26" ht="15.75" customHeight="1" x14ac:dyDescent="0.25">
      <c r="M632" s="83"/>
      <c r="Z632" s="83"/>
    </row>
    <row r="633" spans="13:26" ht="15.75" customHeight="1" x14ac:dyDescent="0.25">
      <c r="M633" s="83"/>
      <c r="Z633" s="83"/>
    </row>
    <row r="634" spans="13:26" ht="15.75" customHeight="1" x14ac:dyDescent="0.25">
      <c r="M634" s="83"/>
      <c r="Z634" s="83"/>
    </row>
    <row r="635" spans="13:26" ht="15.75" customHeight="1" x14ac:dyDescent="0.25">
      <c r="M635" s="83"/>
      <c r="Z635" s="83"/>
    </row>
    <row r="636" spans="13:26" ht="15.75" customHeight="1" x14ac:dyDescent="0.25">
      <c r="M636" s="83"/>
      <c r="Z636" s="83"/>
    </row>
    <row r="637" spans="13:26" ht="15.75" customHeight="1" x14ac:dyDescent="0.25">
      <c r="M637" s="83"/>
      <c r="Z637" s="83"/>
    </row>
    <row r="638" spans="13:26" ht="15.75" customHeight="1" x14ac:dyDescent="0.25">
      <c r="M638" s="83"/>
      <c r="Z638" s="83"/>
    </row>
    <row r="639" spans="13:26" ht="15.75" customHeight="1" x14ac:dyDescent="0.25">
      <c r="M639" s="83"/>
      <c r="Z639" s="83"/>
    </row>
    <row r="640" spans="13:26" ht="15.75" customHeight="1" x14ac:dyDescent="0.25">
      <c r="M640" s="83"/>
      <c r="Z640" s="83"/>
    </row>
    <row r="641" spans="13:26" ht="15.75" customHeight="1" x14ac:dyDescent="0.25">
      <c r="M641" s="83"/>
      <c r="Z641" s="83"/>
    </row>
    <row r="642" spans="13:26" ht="15.75" customHeight="1" x14ac:dyDescent="0.25">
      <c r="M642" s="83"/>
      <c r="Z642" s="83"/>
    </row>
    <row r="643" spans="13:26" ht="15.75" customHeight="1" x14ac:dyDescent="0.25">
      <c r="M643" s="83"/>
      <c r="Z643" s="83"/>
    </row>
    <row r="644" spans="13:26" ht="15.75" customHeight="1" x14ac:dyDescent="0.25">
      <c r="M644" s="83"/>
      <c r="Z644" s="83"/>
    </row>
    <row r="645" spans="13:26" ht="15.75" customHeight="1" x14ac:dyDescent="0.25">
      <c r="M645" s="83"/>
      <c r="Z645" s="83"/>
    </row>
    <row r="646" spans="13:26" ht="15.75" customHeight="1" x14ac:dyDescent="0.25">
      <c r="M646" s="83"/>
      <c r="Z646" s="83"/>
    </row>
    <row r="647" spans="13:26" ht="15.75" customHeight="1" x14ac:dyDescent="0.25">
      <c r="M647" s="83"/>
      <c r="Z647" s="83"/>
    </row>
    <row r="648" spans="13:26" ht="15.75" customHeight="1" x14ac:dyDescent="0.25">
      <c r="M648" s="83"/>
      <c r="Z648" s="83"/>
    </row>
    <row r="649" spans="13:26" ht="15.75" customHeight="1" x14ac:dyDescent="0.25">
      <c r="M649" s="83"/>
      <c r="Z649" s="83"/>
    </row>
    <row r="650" spans="13:26" ht="15.75" customHeight="1" x14ac:dyDescent="0.25">
      <c r="M650" s="83"/>
      <c r="Z650" s="83"/>
    </row>
    <row r="651" spans="13:26" ht="15.75" customHeight="1" x14ac:dyDescent="0.25">
      <c r="M651" s="83"/>
      <c r="Z651" s="83"/>
    </row>
    <row r="652" spans="13:26" ht="15.75" customHeight="1" x14ac:dyDescent="0.25">
      <c r="M652" s="83"/>
      <c r="Z652" s="83"/>
    </row>
    <row r="653" spans="13:26" ht="15.75" customHeight="1" x14ac:dyDescent="0.25">
      <c r="M653" s="83"/>
      <c r="Z653" s="83"/>
    </row>
    <row r="654" spans="13:26" ht="15.75" customHeight="1" x14ac:dyDescent="0.25">
      <c r="M654" s="83"/>
      <c r="Z654" s="83"/>
    </row>
    <row r="655" spans="13:26" ht="15.75" customHeight="1" x14ac:dyDescent="0.25">
      <c r="M655" s="83"/>
      <c r="Z655" s="83"/>
    </row>
    <row r="656" spans="13:26" ht="15.75" customHeight="1" x14ac:dyDescent="0.25">
      <c r="M656" s="83"/>
      <c r="Z656" s="83"/>
    </row>
    <row r="657" spans="13:26" ht="15.75" customHeight="1" x14ac:dyDescent="0.25">
      <c r="M657" s="83"/>
      <c r="Z657" s="83"/>
    </row>
    <row r="658" spans="13:26" ht="15.75" customHeight="1" x14ac:dyDescent="0.25">
      <c r="M658" s="83"/>
      <c r="Z658" s="83"/>
    </row>
    <row r="659" spans="13:26" ht="15.75" customHeight="1" x14ac:dyDescent="0.25">
      <c r="M659" s="83"/>
      <c r="Z659" s="83"/>
    </row>
    <row r="660" spans="13:26" ht="15.75" customHeight="1" x14ac:dyDescent="0.25">
      <c r="M660" s="83"/>
      <c r="Z660" s="83"/>
    </row>
    <row r="661" spans="13:26" ht="15.75" customHeight="1" x14ac:dyDescent="0.25">
      <c r="M661" s="83"/>
      <c r="Z661" s="83"/>
    </row>
    <row r="662" spans="13:26" ht="15.75" customHeight="1" x14ac:dyDescent="0.25">
      <c r="M662" s="83"/>
      <c r="Z662" s="83"/>
    </row>
    <row r="663" spans="13:26" ht="15.75" customHeight="1" x14ac:dyDescent="0.25">
      <c r="M663" s="83"/>
      <c r="Z663" s="83"/>
    </row>
    <row r="664" spans="13:26" ht="15.75" customHeight="1" x14ac:dyDescent="0.25">
      <c r="M664" s="83"/>
      <c r="Z664" s="83"/>
    </row>
    <row r="665" spans="13:26" ht="15.75" customHeight="1" x14ac:dyDescent="0.25">
      <c r="M665" s="83"/>
      <c r="Z665" s="83"/>
    </row>
    <row r="666" spans="13:26" ht="15.75" customHeight="1" x14ac:dyDescent="0.25">
      <c r="M666" s="83"/>
      <c r="Z666" s="83"/>
    </row>
    <row r="667" spans="13:26" ht="15.75" customHeight="1" x14ac:dyDescent="0.25">
      <c r="M667" s="83"/>
      <c r="Z667" s="83"/>
    </row>
    <row r="668" spans="13:26" ht="15.75" customHeight="1" x14ac:dyDescent="0.25">
      <c r="M668" s="83"/>
      <c r="Z668" s="83"/>
    </row>
    <row r="669" spans="13:26" ht="15.75" customHeight="1" x14ac:dyDescent="0.25">
      <c r="M669" s="83"/>
      <c r="Z669" s="83"/>
    </row>
    <row r="670" spans="13:26" ht="15.75" customHeight="1" x14ac:dyDescent="0.25">
      <c r="M670" s="83"/>
      <c r="Z670" s="83"/>
    </row>
    <row r="671" spans="13:26" ht="15.75" customHeight="1" x14ac:dyDescent="0.25">
      <c r="M671" s="83"/>
      <c r="Z671" s="83"/>
    </row>
    <row r="672" spans="13:26" ht="15.75" customHeight="1" x14ac:dyDescent="0.25">
      <c r="M672" s="83"/>
      <c r="Z672" s="83"/>
    </row>
    <row r="673" spans="13:26" ht="15.75" customHeight="1" x14ac:dyDescent="0.25">
      <c r="M673" s="83"/>
      <c r="Z673" s="83"/>
    </row>
    <row r="674" spans="13:26" ht="15.75" customHeight="1" x14ac:dyDescent="0.25">
      <c r="M674" s="83"/>
      <c r="Z674" s="83"/>
    </row>
    <row r="675" spans="13:26" ht="15.75" customHeight="1" x14ac:dyDescent="0.25">
      <c r="M675" s="83"/>
      <c r="Z675" s="83"/>
    </row>
    <row r="676" spans="13:26" ht="15.75" customHeight="1" x14ac:dyDescent="0.25">
      <c r="M676" s="83"/>
      <c r="Z676" s="83"/>
    </row>
    <row r="677" spans="13:26" ht="15.75" customHeight="1" x14ac:dyDescent="0.25">
      <c r="M677" s="83"/>
      <c r="Z677" s="83"/>
    </row>
    <row r="678" spans="13:26" ht="15.75" customHeight="1" x14ac:dyDescent="0.25">
      <c r="M678" s="83"/>
      <c r="Z678" s="83"/>
    </row>
    <row r="679" spans="13:26" ht="15.75" customHeight="1" x14ac:dyDescent="0.25">
      <c r="M679" s="83"/>
      <c r="Z679" s="83"/>
    </row>
    <row r="680" spans="13:26" ht="15.75" customHeight="1" x14ac:dyDescent="0.25">
      <c r="M680" s="83"/>
      <c r="Z680" s="83"/>
    </row>
    <row r="681" spans="13:26" ht="15.75" customHeight="1" x14ac:dyDescent="0.25">
      <c r="M681" s="83"/>
      <c r="Z681" s="83"/>
    </row>
    <row r="682" spans="13:26" ht="15.75" customHeight="1" x14ac:dyDescent="0.25">
      <c r="M682" s="83"/>
      <c r="Z682" s="83"/>
    </row>
    <row r="683" spans="13:26" ht="15.75" customHeight="1" x14ac:dyDescent="0.25">
      <c r="M683" s="83"/>
      <c r="Z683" s="83"/>
    </row>
    <row r="684" spans="13:26" ht="15.75" customHeight="1" x14ac:dyDescent="0.25">
      <c r="M684" s="83"/>
      <c r="Z684" s="83"/>
    </row>
    <row r="685" spans="13:26" ht="15.75" customHeight="1" x14ac:dyDescent="0.25">
      <c r="M685" s="83"/>
      <c r="Z685" s="83"/>
    </row>
    <row r="686" spans="13:26" ht="15.75" customHeight="1" x14ac:dyDescent="0.25">
      <c r="M686" s="83"/>
      <c r="Z686" s="83"/>
    </row>
    <row r="687" spans="13:26" ht="15.75" customHeight="1" x14ac:dyDescent="0.25">
      <c r="M687" s="83"/>
      <c r="Z687" s="83"/>
    </row>
    <row r="688" spans="13:26" ht="15.75" customHeight="1" x14ac:dyDescent="0.25">
      <c r="M688" s="83"/>
      <c r="Z688" s="83"/>
    </row>
    <row r="689" spans="13:26" ht="15.75" customHeight="1" x14ac:dyDescent="0.25">
      <c r="M689" s="83"/>
      <c r="Z689" s="83"/>
    </row>
    <row r="690" spans="13:26" ht="15.75" customHeight="1" x14ac:dyDescent="0.25">
      <c r="M690" s="83"/>
      <c r="Z690" s="83"/>
    </row>
    <row r="691" spans="13:26" ht="15.75" customHeight="1" x14ac:dyDescent="0.25">
      <c r="M691" s="83"/>
      <c r="Z691" s="83"/>
    </row>
    <row r="692" spans="13:26" ht="15.75" customHeight="1" x14ac:dyDescent="0.25">
      <c r="M692" s="83"/>
      <c r="Z692" s="83"/>
    </row>
    <row r="693" spans="13:26" ht="15.75" customHeight="1" x14ac:dyDescent="0.25">
      <c r="M693" s="83"/>
      <c r="Z693" s="83"/>
    </row>
    <row r="694" spans="13:26" ht="15.75" customHeight="1" x14ac:dyDescent="0.25">
      <c r="M694" s="83"/>
      <c r="Z694" s="83"/>
    </row>
    <row r="695" spans="13:26" ht="15.75" customHeight="1" x14ac:dyDescent="0.25">
      <c r="M695" s="83"/>
      <c r="Z695" s="83"/>
    </row>
    <row r="696" spans="13:26" ht="15.75" customHeight="1" x14ac:dyDescent="0.25">
      <c r="M696" s="83"/>
      <c r="Z696" s="83"/>
    </row>
    <row r="697" spans="13:26" ht="15.75" customHeight="1" x14ac:dyDescent="0.25">
      <c r="M697" s="83"/>
      <c r="Z697" s="83"/>
    </row>
    <row r="698" spans="13:26" ht="15.75" customHeight="1" x14ac:dyDescent="0.25">
      <c r="M698" s="83"/>
      <c r="Z698" s="83"/>
    </row>
    <row r="699" spans="13:26" ht="15.75" customHeight="1" x14ac:dyDescent="0.25">
      <c r="M699" s="83"/>
      <c r="Z699" s="83"/>
    </row>
    <row r="700" spans="13:26" ht="15.75" customHeight="1" x14ac:dyDescent="0.25">
      <c r="M700" s="83"/>
      <c r="Z700" s="83"/>
    </row>
    <row r="701" spans="13:26" ht="15.75" customHeight="1" x14ac:dyDescent="0.25">
      <c r="M701" s="83"/>
      <c r="Z701" s="83"/>
    </row>
    <row r="702" spans="13:26" ht="15.75" customHeight="1" x14ac:dyDescent="0.25">
      <c r="M702" s="83"/>
      <c r="Z702" s="83"/>
    </row>
    <row r="703" spans="13:26" ht="15.75" customHeight="1" x14ac:dyDescent="0.25">
      <c r="M703" s="83"/>
      <c r="Z703" s="83"/>
    </row>
    <row r="704" spans="13:26" ht="15.75" customHeight="1" x14ac:dyDescent="0.25">
      <c r="M704" s="83"/>
      <c r="Z704" s="83"/>
    </row>
    <row r="705" spans="13:26" ht="15.75" customHeight="1" x14ac:dyDescent="0.25">
      <c r="M705" s="83"/>
      <c r="Z705" s="83"/>
    </row>
    <row r="706" spans="13:26" ht="15.75" customHeight="1" x14ac:dyDescent="0.25">
      <c r="M706" s="83"/>
      <c r="Z706" s="83"/>
    </row>
    <row r="707" spans="13:26" ht="15.75" customHeight="1" x14ac:dyDescent="0.25">
      <c r="M707" s="83"/>
      <c r="Z707" s="83"/>
    </row>
    <row r="708" spans="13:26" ht="15.75" customHeight="1" x14ac:dyDescent="0.25">
      <c r="M708" s="83"/>
      <c r="Z708" s="83"/>
    </row>
    <row r="709" spans="13:26" ht="15.75" customHeight="1" x14ac:dyDescent="0.25">
      <c r="M709" s="83"/>
      <c r="Z709" s="83"/>
    </row>
    <row r="710" spans="13:26" ht="15.75" customHeight="1" x14ac:dyDescent="0.25">
      <c r="M710" s="83"/>
      <c r="Z710" s="83"/>
    </row>
    <row r="711" spans="13:26" ht="15.75" customHeight="1" x14ac:dyDescent="0.25">
      <c r="M711" s="83"/>
      <c r="Z711" s="83"/>
    </row>
    <row r="712" spans="13:26" ht="15.75" customHeight="1" x14ac:dyDescent="0.25">
      <c r="M712" s="83"/>
      <c r="Z712" s="83"/>
    </row>
    <row r="713" spans="13:26" ht="15.75" customHeight="1" x14ac:dyDescent="0.25">
      <c r="M713" s="83"/>
      <c r="Z713" s="83"/>
    </row>
    <row r="714" spans="13:26" ht="15.75" customHeight="1" x14ac:dyDescent="0.25">
      <c r="M714" s="83"/>
      <c r="Z714" s="83"/>
    </row>
    <row r="715" spans="13:26" ht="15.75" customHeight="1" x14ac:dyDescent="0.25">
      <c r="M715" s="83"/>
      <c r="Z715" s="83"/>
    </row>
    <row r="716" spans="13:26" ht="15.75" customHeight="1" x14ac:dyDescent="0.25">
      <c r="M716" s="83"/>
      <c r="Z716" s="83"/>
    </row>
    <row r="717" spans="13:26" ht="15.75" customHeight="1" x14ac:dyDescent="0.25">
      <c r="M717" s="83"/>
      <c r="Z717" s="83"/>
    </row>
    <row r="718" spans="13:26" ht="15.75" customHeight="1" x14ac:dyDescent="0.25">
      <c r="M718" s="83"/>
      <c r="Z718" s="83"/>
    </row>
    <row r="719" spans="13:26" ht="15.75" customHeight="1" x14ac:dyDescent="0.25">
      <c r="M719" s="83"/>
      <c r="Z719" s="83"/>
    </row>
    <row r="720" spans="13:26" ht="15.75" customHeight="1" x14ac:dyDescent="0.25">
      <c r="M720" s="83"/>
      <c r="Z720" s="83"/>
    </row>
    <row r="721" spans="13:26" ht="15.75" customHeight="1" x14ac:dyDescent="0.25">
      <c r="M721" s="83"/>
      <c r="Z721" s="83"/>
    </row>
    <row r="722" spans="13:26" ht="15.75" customHeight="1" x14ac:dyDescent="0.25">
      <c r="M722" s="83"/>
      <c r="Z722" s="83"/>
    </row>
    <row r="723" spans="13:26" ht="15.75" customHeight="1" x14ac:dyDescent="0.25">
      <c r="M723" s="83"/>
      <c r="Z723" s="83"/>
    </row>
    <row r="724" spans="13:26" ht="15.75" customHeight="1" x14ac:dyDescent="0.25">
      <c r="M724" s="83"/>
      <c r="Z724" s="83"/>
    </row>
    <row r="725" spans="13:26" ht="15.75" customHeight="1" x14ac:dyDescent="0.25">
      <c r="M725" s="83"/>
      <c r="Z725" s="83"/>
    </row>
    <row r="726" spans="13:26" ht="15.75" customHeight="1" x14ac:dyDescent="0.25">
      <c r="M726" s="83"/>
      <c r="Z726" s="83"/>
    </row>
    <row r="727" spans="13:26" ht="15.75" customHeight="1" x14ac:dyDescent="0.25">
      <c r="M727" s="83"/>
      <c r="Z727" s="83"/>
    </row>
    <row r="728" spans="13:26" ht="15.75" customHeight="1" x14ac:dyDescent="0.25">
      <c r="M728" s="83"/>
      <c r="Z728" s="83"/>
    </row>
    <row r="729" spans="13:26" ht="15.75" customHeight="1" x14ac:dyDescent="0.25">
      <c r="M729" s="83"/>
      <c r="Z729" s="83"/>
    </row>
    <row r="730" spans="13:26" ht="15.75" customHeight="1" x14ac:dyDescent="0.25">
      <c r="M730" s="83"/>
      <c r="Z730" s="83"/>
    </row>
    <row r="731" spans="13:26" ht="15.75" customHeight="1" x14ac:dyDescent="0.25">
      <c r="M731" s="83"/>
      <c r="Z731" s="83"/>
    </row>
    <row r="732" spans="13:26" ht="15.75" customHeight="1" x14ac:dyDescent="0.25">
      <c r="M732" s="83"/>
      <c r="Z732" s="83"/>
    </row>
    <row r="733" spans="13:26" ht="15.75" customHeight="1" x14ac:dyDescent="0.25">
      <c r="M733" s="83"/>
      <c r="Z733" s="83"/>
    </row>
    <row r="734" spans="13:26" ht="15.75" customHeight="1" x14ac:dyDescent="0.25">
      <c r="M734" s="83"/>
      <c r="Z734" s="83"/>
    </row>
    <row r="735" spans="13:26" ht="15.75" customHeight="1" x14ac:dyDescent="0.25">
      <c r="M735" s="83"/>
      <c r="Z735" s="83"/>
    </row>
    <row r="736" spans="13:26" ht="15.75" customHeight="1" x14ac:dyDescent="0.25">
      <c r="M736" s="83"/>
      <c r="Z736" s="83"/>
    </row>
    <row r="737" spans="13:26" ht="15.75" customHeight="1" x14ac:dyDescent="0.25">
      <c r="M737" s="83"/>
      <c r="Z737" s="83"/>
    </row>
    <row r="738" spans="13:26" ht="15.75" customHeight="1" x14ac:dyDescent="0.25">
      <c r="M738" s="83"/>
      <c r="Z738" s="83"/>
    </row>
    <row r="739" spans="13:26" ht="15.75" customHeight="1" x14ac:dyDescent="0.25">
      <c r="M739" s="83"/>
      <c r="Z739" s="83"/>
    </row>
    <row r="740" spans="13:26" ht="15.75" customHeight="1" x14ac:dyDescent="0.25">
      <c r="M740" s="83"/>
      <c r="Z740" s="83"/>
    </row>
    <row r="741" spans="13:26" ht="15.75" customHeight="1" x14ac:dyDescent="0.25">
      <c r="M741" s="83"/>
      <c r="Z741" s="83"/>
    </row>
    <row r="742" spans="13:26" ht="15.75" customHeight="1" x14ac:dyDescent="0.25">
      <c r="M742" s="83"/>
      <c r="Z742" s="83"/>
    </row>
    <row r="743" spans="13:26" ht="15.75" customHeight="1" x14ac:dyDescent="0.25">
      <c r="M743" s="83"/>
      <c r="Z743" s="83"/>
    </row>
    <row r="744" spans="13:26" ht="15.75" customHeight="1" x14ac:dyDescent="0.25">
      <c r="M744" s="83"/>
      <c r="Z744" s="83"/>
    </row>
    <row r="745" spans="13:26" ht="15.75" customHeight="1" x14ac:dyDescent="0.25">
      <c r="M745" s="83"/>
      <c r="Z745" s="83"/>
    </row>
    <row r="746" spans="13:26" ht="15.75" customHeight="1" x14ac:dyDescent="0.25">
      <c r="M746" s="83"/>
      <c r="Z746" s="83"/>
    </row>
    <row r="747" spans="13:26" ht="15.75" customHeight="1" x14ac:dyDescent="0.25">
      <c r="M747" s="83"/>
      <c r="Z747" s="83"/>
    </row>
    <row r="748" spans="13:26" ht="15.75" customHeight="1" x14ac:dyDescent="0.25">
      <c r="M748" s="83"/>
      <c r="Z748" s="83"/>
    </row>
    <row r="749" spans="13:26" ht="15.75" customHeight="1" x14ac:dyDescent="0.25">
      <c r="M749" s="83"/>
      <c r="Z749" s="83"/>
    </row>
    <row r="750" spans="13:26" ht="15.75" customHeight="1" x14ac:dyDescent="0.25">
      <c r="M750" s="83"/>
      <c r="Z750" s="83"/>
    </row>
    <row r="751" spans="13:26" ht="15.75" customHeight="1" x14ac:dyDescent="0.25">
      <c r="M751" s="83"/>
      <c r="Z751" s="83"/>
    </row>
    <row r="752" spans="13:26" ht="15.75" customHeight="1" x14ac:dyDescent="0.25">
      <c r="M752" s="83"/>
      <c r="Z752" s="83"/>
    </row>
    <row r="753" spans="13:26" ht="15.75" customHeight="1" x14ac:dyDescent="0.25">
      <c r="M753" s="83"/>
      <c r="Z753" s="83"/>
    </row>
    <row r="754" spans="13:26" ht="15.75" customHeight="1" x14ac:dyDescent="0.25">
      <c r="M754" s="83"/>
      <c r="Z754" s="83"/>
    </row>
    <row r="755" spans="13:26" ht="15.75" customHeight="1" x14ac:dyDescent="0.25">
      <c r="M755" s="83"/>
      <c r="Z755" s="83"/>
    </row>
    <row r="756" spans="13:26" ht="15.75" customHeight="1" x14ac:dyDescent="0.25">
      <c r="M756" s="83"/>
      <c r="Z756" s="83"/>
    </row>
    <row r="757" spans="13:26" ht="15.75" customHeight="1" x14ac:dyDescent="0.25">
      <c r="M757" s="83"/>
      <c r="Z757" s="83"/>
    </row>
    <row r="758" spans="13:26" ht="15.75" customHeight="1" x14ac:dyDescent="0.25">
      <c r="M758" s="83"/>
      <c r="Z758" s="83"/>
    </row>
    <row r="759" spans="13:26" ht="15.75" customHeight="1" x14ac:dyDescent="0.25">
      <c r="M759" s="83"/>
      <c r="Z759" s="83"/>
    </row>
    <row r="760" spans="13:26" ht="15.75" customHeight="1" x14ac:dyDescent="0.25">
      <c r="M760" s="83"/>
      <c r="Z760" s="83"/>
    </row>
    <row r="761" spans="13:26" ht="15.75" customHeight="1" x14ac:dyDescent="0.25">
      <c r="M761" s="83"/>
      <c r="Z761" s="83"/>
    </row>
    <row r="762" spans="13:26" ht="15.75" customHeight="1" x14ac:dyDescent="0.25">
      <c r="M762" s="83"/>
      <c r="Z762" s="83"/>
    </row>
    <row r="763" spans="13:26" ht="15.75" customHeight="1" x14ac:dyDescent="0.25">
      <c r="M763" s="83"/>
      <c r="Z763" s="83"/>
    </row>
    <row r="764" spans="13:26" ht="15.75" customHeight="1" x14ac:dyDescent="0.25">
      <c r="M764" s="83"/>
      <c r="Z764" s="83"/>
    </row>
    <row r="765" spans="13:26" ht="15.75" customHeight="1" x14ac:dyDescent="0.25">
      <c r="M765" s="83"/>
      <c r="Z765" s="83"/>
    </row>
    <row r="766" spans="13:26" ht="15.75" customHeight="1" x14ac:dyDescent="0.25">
      <c r="M766" s="83"/>
      <c r="Z766" s="83"/>
    </row>
    <row r="767" spans="13:26" ht="15.75" customHeight="1" x14ac:dyDescent="0.25">
      <c r="M767" s="83"/>
      <c r="Z767" s="83"/>
    </row>
    <row r="768" spans="13:26" ht="15.75" customHeight="1" x14ac:dyDescent="0.25">
      <c r="M768" s="83"/>
      <c r="Z768" s="83"/>
    </row>
    <row r="769" spans="13:26" ht="15.75" customHeight="1" x14ac:dyDescent="0.25">
      <c r="M769" s="83"/>
      <c r="Z769" s="83"/>
    </row>
    <row r="770" spans="13:26" ht="15.75" customHeight="1" x14ac:dyDescent="0.25">
      <c r="M770" s="83"/>
      <c r="Z770" s="83"/>
    </row>
    <row r="771" spans="13:26" ht="15.75" customHeight="1" x14ac:dyDescent="0.25">
      <c r="M771" s="83"/>
      <c r="Z771" s="83"/>
    </row>
    <row r="772" spans="13:26" ht="15.75" customHeight="1" x14ac:dyDescent="0.25">
      <c r="M772" s="83"/>
      <c r="Z772" s="83"/>
    </row>
    <row r="773" spans="13:26" ht="15.75" customHeight="1" x14ac:dyDescent="0.25">
      <c r="M773" s="83"/>
      <c r="Z773" s="83"/>
    </row>
    <row r="774" spans="13:26" ht="15.75" customHeight="1" x14ac:dyDescent="0.25">
      <c r="M774" s="83"/>
      <c r="Z774" s="83"/>
    </row>
    <row r="775" spans="13:26" ht="15.75" customHeight="1" x14ac:dyDescent="0.25">
      <c r="M775" s="83"/>
      <c r="Z775" s="83"/>
    </row>
    <row r="776" spans="13:26" ht="15.75" customHeight="1" x14ac:dyDescent="0.25">
      <c r="M776" s="83"/>
      <c r="Z776" s="83"/>
    </row>
    <row r="777" spans="13:26" ht="15.75" customHeight="1" x14ac:dyDescent="0.25">
      <c r="M777" s="83"/>
      <c r="Z777" s="83"/>
    </row>
    <row r="778" spans="13:26" ht="15.75" customHeight="1" x14ac:dyDescent="0.25">
      <c r="M778" s="83"/>
      <c r="Z778" s="83"/>
    </row>
    <row r="779" spans="13:26" ht="15.75" customHeight="1" x14ac:dyDescent="0.25">
      <c r="M779" s="83"/>
      <c r="Z779" s="83"/>
    </row>
    <row r="780" spans="13:26" ht="15.75" customHeight="1" x14ac:dyDescent="0.25">
      <c r="M780" s="83"/>
      <c r="Z780" s="83"/>
    </row>
    <row r="781" spans="13:26" ht="15.75" customHeight="1" x14ac:dyDescent="0.25">
      <c r="M781" s="83"/>
      <c r="Z781" s="83"/>
    </row>
    <row r="782" spans="13:26" ht="15.75" customHeight="1" x14ac:dyDescent="0.25">
      <c r="M782" s="83"/>
      <c r="Z782" s="83"/>
    </row>
    <row r="783" spans="13:26" ht="15.75" customHeight="1" x14ac:dyDescent="0.25">
      <c r="M783" s="83"/>
      <c r="Z783" s="83"/>
    </row>
    <row r="784" spans="13:26" ht="15.75" customHeight="1" x14ac:dyDescent="0.25">
      <c r="M784" s="83"/>
      <c r="Z784" s="83"/>
    </row>
    <row r="785" spans="13:26" ht="15.75" customHeight="1" x14ac:dyDescent="0.25">
      <c r="M785" s="83"/>
      <c r="Z785" s="83"/>
    </row>
    <row r="786" spans="13:26" ht="15.75" customHeight="1" x14ac:dyDescent="0.25">
      <c r="M786" s="83"/>
      <c r="Z786" s="83"/>
    </row>
    <row r="787" spans="13:26" ht="15.75" customHeight="1" x14ac:dyDescent="0.25">
      <c r="M787" s="83"/>
      <c r="Z787" s="83"/>
    </row>
    <row r="788" spans="13:26" ht="15.75" customHeight="1" x14ac:dyDescent="0.25">
      <c r="M788" s="83"/>
      <c r="Z788" s="83"/>
    </row>
    <row r="789" spans="13:26" ht="15.75" customHeight="1" x14ac:dyDescent="0.25">
      <c r="M789" s="83"/>
      <c r="Z789" s="83"/>
    </row>
    <row r="790" spans="13:26" ht="15.75" customHeight="1" x14ac:dyDescent="0.25">
      <c r="M790" s="83"/>
      <c r="Z790" s="83"/>
    </row>
    <row r="791" spans="13:26" ht="15.75" customHeight="1" x14ac:dyDescent="0.25">
      <c r="M791" s="83"/>
      <c r="Z791" s="83"/>
    </row>
    <row r="792" spans="13:26" ht="15.75" customHeight="1" x14ac:dyDescent="0.25">
      <c r="M792" s="83"/>
      <c r="Z792" s="83"/>
    </row>
    <row r="793" spans="13:26" ht="15.75" customHeight="1" x14ac:dyDescent="0.25">
      <c r="M793" s="83"/>
      <c r="Z793" s="83"/>
    </row>
    <row r="794" spans="13:26" ht="15.75" customHeight="1" x14ac:dyDescent="0.25">
      <c r="M794" s="83"/>
      <c r="Z794" s="83"/>
    </row>
    <row r="795" spans="13:26" ht="15.75" customHeight="1" x14ac:dyDescent="0.25">
      <c r="M795" s="83"/>
      <c r="Z795" s="83"/>
    </row>
    <row r="796" spans="13:26" ht="15.75" customHeight="1" x14ac:dyDescent="0.25">
      <c r="M796" s="83"/>
      <c r="Z796" s="83"/>
    </row>
    <row r="797" spans="13:26" ht="15.75" customHeight="1" x14ac:dyDescent="0.25">
      <c r="M797" s="83"/>
      <c r="Z797" s="83"/>
    </row>
    <row r="798" spans="13:26" ht="15.75" customHeight="1" x14ac:dyDescent="0.25">
      <c r="M798" s="83"/>
      <c r="Z798" s="83"/>
    </row>
    <row r="799" spans="13:26" ht="15.75" customHeight="1" x14ac:dyDescent="0.25">
      <c r="M799" s="83"/>
      <c r="Z799" s="83"/>
    </row>
    <row r="800" spans="13:26" ht="15.75" customHeight="1" x14ac:dyDescent="0.25">
      <c r="M800" s="83"/>
      <c r="Z800" s="83"/>
    </row>
    <row r="801" spans="13:26" ht="15.75" customHeight="1" x14ac:dyDescent="0.25">
      <c r="M801" s="83"/>
      <c r="Z801" s="83"/>
    </row>
    <row r="802" spans="13:26" ht="15.75" customHeight="1" x14ac:dyDescent="0.25">
      <c r="M802" s="83"/>
      <c r="Z802" s="83"/>
    </row>
    <row r="803" spans="13:26" ht="15.75" customHeight="1" x14ac:dyDescent="0.25">
      <c r="M803" s="83"/>
      <c r="Z803" s="83"/>
    </row>
    <row r="804" spans="13:26" ht="15.75" customHeight="1" x14ac:dyDescent="0.25">
      <c r="M804" s="83"/>
      <c r="Z804" s="83"/>
    </row>
    <row r="805" spans="13:26" ht="15.75" customHeight="1" x14ac:dyDescent="0.25">
      <c r="M805" s="83"/>
      <c r="Z805" s="83"/>
    </row>
    <row r="806" spans="13:26" ht="15.75" customHeight="1" x14ac:dyDescent="0.25">
      <c r="M806" s="83"/>
      <c r="Z806" s="83"/>
    </row>
    <row r="807" spans="13:26" ht="15.75" customHeight="1" x14ac:dyDescent="0.25">
      <c r="M807" s="83"/>
      <c r="Z807" s="83"/>
    </row>
    <row r="808" spans="13:26" ht="15.75" customHeight="1" x14ac:dyDescent="0.25">
      <c r="M808" s="83"/>
      <c r="Z808" s="83"/>
    </row>
    <row r="809" spans="13:26" ht="15.75" customHeight="1" x14ac:dyDescent="0.25">
      <c r="M809" s="83"/>
      <c r="Z809" s="83"/>
    </row>
    <row r="810" spans="13:26" ht="15.75" customHeight="1" x14ac:dyDescent="0.25">
      <c r="M810" s="83"/>
      <c r="Z810" s="83"/>
    </row>
    <row r="811" spans="13:26" ht="15.75" customHeight="1" x14ac:dyDescent="0.25">
      <c r="M811" s="83"/>
      <c r="Z811" s="83"/>
    </row>
    <row r="812" spans="13:26" ht="15.75" customHeight="1" x14ac:dyDescent="0.25">
      <c r="M812" s="83"/>
      <c r="Z812" s="83"/>
    </row>
    <row r="813" spans="13:26" ht="15.75" customHeight="1" x14ac:dyDescent="0.25">
      <c r="M813" s="83"/>
      <c r="Z813" s="83"/>
    </row>
    <row r="814" spans="13:26" ht="15.75" customHeight="1" x14ac:dyDescent="0.25">
      <c r="M814" s="83"/>
      <c r="Z814" s="83"/>
    </row>
    <row r="815" spans="13:26" ht="15.75" customHeight="1" x14ac:dyDescent="0.25">
      <c r="M815" s="83"/>
      <c r="Z815" s="83"/>
    </row>
    <row r="816" spans="13:26" ht="15.75" customHeight="1" x14ac:dyDescent="0.25">
      <c r="M816" s="83"/>
      <c r="Z816" s="83"/>
    </row>
    <row r="817" spans="13:26" ht="15.75" customHeight="1" x14ac:dyDescent="0.25">
      <c r="M817" s="83"/>
      <c r="Z817" s="83"/>
    </row>
    <row r="818" spans="13:26" ht="15.75" customHeight="1" x14ac:dyDescent="0.25">
      <c r="M818" s="83"/>
      <c r="Z818" s="83"/>
    </row>
    <row r="819" spans="13:26" ht="15.75" customHeight="1" x14ac:dyDescent="0.25">
      <c r="M819" s="83"/>
      <c r="Z819" s="83"/>
    </row>
    <row r="820" spans="13:26" ht="15.75" customHeight="1" x14ac:dyDescent="0.25">
      <c r="M820" s="83"/>
      <c r="Z820" s="83"/>
    </row>
    <row r="821" spans="13:26" ht="15.75" customHeight="1" x14ac:dyDescent="0.25">
      <c r="M821" s="83"/>
      <c r="Z821" s="83"/>
    </row>
    <row r="822" spans="13:26" ht="15.75" customHeight="1" x14ac:dyDescent="0.25">
      <c r="M822" s="83"/>
      <c r="Z822" s="83"/>
    </row>
    <row r="823" spans="13:26" ht="15.75" customHeight="1" x14ac:dyDescent="0.25">
      <c r="M823" s="83"/>
      <c r="Z823" s="83"/>
    </row>
    <row r="824" spans="13:26" ht="15.75" customHeight="1" x14ac:dyDescent="0.25">
      <c r="M824" s="83"/>
      <c r="Z824" s="83"/>
    </row>
    <row r="825" spans="13:26" ht="15.75" customHeight="1" x14ac:dyDescent="0.25">
      <c r="M825" s="83"/>
      <c r="Z825" s="83"/>
    </row>
    <row r="826" spans="13:26" ht="15.75" customHeight="1" x14ac:dyDescent="0.25">
      <c r="M826" s="83"/>
      <c r="Z826" s="83"/>
    </row>
    <row r="827" spans="13:26" ht="15.75" customHeight="1" x14ac:dyDescent="0.25">
      <c r="M827" s="83"/>
      <c r="Z827" s="83"/>
    </row>
    <row r="828" spans="13:26" ht="15.75" customHeight="1" x14ac:dyDescent="0.25">
      <c r="M828" s="83"/>
      <c r="Z828" s="83"/>
    </row>
    <row r="829" spans="13:26" ht="15.75" customHeight="1" x14ac:dyDescent="0.25">
      <c r="M829" s="83"/>
      <c r="Z829" s="83"/>
    </row>
    <row r="830" spans="13:26" ht="15.75" customHeight="1" x14ac:dyDescent="0.25">
      <c r="M830" s="83"/>
      <c r="Z830" s="83"/>
    </row>
    <row r="831" spans="13:26" ht="15.75" customHeight="1" x14ac:dyDescent="0.25">
      <c r="M831" s="83"/>
      <c r="Z831" s="83"/>
    </row>
    <row r="832" spans="13:26" ht="15.75" customHeight="1" x14ac:dyDescent="0.25">
      <c r="M832" s="83"/>
      <c r="Z832" s="83"/>
    </row>
    <row r="833" spans="13:26" ht="15.75" customHeight="1" x14ac:dyDescent="0.25">
      <c r="M833" s="83"/>
      <c r="Z833" s="83"/>
    </row>
    <row r="834" spans="13:26" ht="15.75" customHeight="1" x14ac:dyDescent="0.25">
      <c r="M834" s="83"/>
      <c r="Z834" s="83"/>
    </row>
    <row r="835" spans="13:26" ht="15.75" customHeight="1" x14ac:dyDescent="0.25">
      <c r="M835" s="83"/>
      <c r="Z835" s="83"/>
    </row>
    <row r="836" spans="13:26" ht="15.75" customHeight="1" x14ac:dyDescent="0.25">
      <c r="M836" s="83"/>
      <c r="Z836" s="83"/>
    </row>
    <row r="837" spans="13:26" ht="15.75" customHeight="1" x14ac:dyDescent="0.25">
      <c r="M837" s="83"/>
      <c r="Z837" s="83"/>
    </row>
    <row r="838" spans="13:26" ht="15.75" customHeight="1" x14ac:dyDescent="0.25">
      <c r="M838" s="83"/>
      <c r="Z838" s="83"/>
    </row>
    <row r="839" spans="13:26" ht="15.75" customHeight="1" x14ac:dyDescent="0.25">
      <c r="M839" s="83"/>
      <c r="Z839" s="83"/>
    </row>
    <row r="840" spans="13:26" ht="15.75" customHeight="1" x14ac:dyDescent="0.25">
      <c r="M840" s="83"/>
      <c r="Z840" s="83"/>
    </row>
    <row r="841" spans="13:26" ht="15.75" customHeight="1" x14ac:dyDescent="0.25">
      <c r="M841" s="83"/>
      <c r="Z841" s="83"/>
    </row>
    <row r="842" spans="13:26" ht="15.75" customHeight="1" x14ac:dyDescent="0.25">
      <c r="M842" s="83"/>
      <c r="Z842" s="83"/>
    </row>
    <row r="843" spans="13:26" ht="15.75" customHeight="1" x14ac:dyDescent="0.25">
      <c r="M843" s="83"/>
      <c r="Z843" s="83"/>
    </row>
    <row r="844" spans="13:26" ht="15.75" customHeight="1" x14ac:dyDescent="0.25">
      <c r="M844" s="83"/>
      <c r="Z844" s="83"/>
    </row>
    <row r="845" spans="13:26" ht="15.75" customHeight="1" x14ac:dyDescent="0.25">
      <c r="M845" s="83"/>
      <c r="Z845" s="83"/>
    </row>
    <row r="846" spans="13:26" ht="15.75" customHeight="1" x14ac:dyDescent="0.25">
      <c r="M846" s="83"/>
      <c r="Z846" s="83"/>
    </row>
    <row r="847" spans="13:26" ht="15.75" customHeight="1" x14ac:dyDescent="0.25">
      <c r="M847" s="83"/>
      <c r="Z847" s="83"/>
    </row>
    <row r="848" spans="13:26" ht="15.75" customHeight="1" x14ac:dyDescent="0.25">
      <c r="M848" s="83"/>
      <c r="Z848" s="83"/>
    </row>
    <row r="849" spans="13:26" ht="15.75" customHeight="1" x14ac:dyDescent="0.25">
      <c r="M849" s="83"/>
      <c r="Z849" s="83"/>
    </row>
    <row r="850" spans="13:26" ht="15.75" customHeight="1" x14ac:dyDescent="0.25">
      <c r="M850" s="83"/>
      <c r="Z850" s="83"/>
    </row>
    <row r="851" spans="13:26" ht="15.75" customHeight="1" x14ac:dyDescent="0.25">
      <c r="M851" s="83"/>
      <c r="Z851" s="83"/>
    </row>
    <row r="852" spans="13:26" ht="15.75" customHeight="1" x14ac:dyDescent="0.25">
      <c r="M852" s="83"/>
      <c r="Z852" s="83"/>
    </row>
    <row r="853" spans="13:26" ht="15.75" customHeight="1" x14ac:dyDescent="0.25">
      <c r="M853" s="83"/>
      <c r="Z853" s="83"/>
    </row>
    <row r="854" spans="13:26" ht="15.75" customHeight="1" x14ac:dyDescent="0.25">
      <c r="M854" s="83"/>
      <c r="Z854" s="83"/>
    </row>
    <row r="855" spans="13:26" ht="15.75" customHeight="1" x14ac:dyDescent="0.25">
      <c r="M855" s="83"/>
      <c r="Z855" s="83"/>
    </row>
    <row r="856" spans="13:26" ht="15.75" customHeight="1" x14ac:dyDescent="0.25">
      <c r="M856" s="83"/>
      <c r="Z856" s="83"/>
    </row>
    <row r="857" spans="13:26" ht="15.75" customHeight="1" x14ac:dyDescent="0.25">
      <c r="M857" s="83"/>
      <c r="Z857" s="83"/>
    </row>
    <row r="858" spans="13:26" ht="15.75" customHeight="1" x14ac:dyDescent="0.25">
      <c r="M858" s="83"/>
      <c r="Z858" s="83"/>
    </row>
    <row r="859" spans="13:26" ht="15.75" customHeight="1" x14ac:dyDescent="0.25">
      <c r="M859" s="83"/>
      <c r="Z859" s="83"/>
    </row>
    <row r="860" spans="13:26" ht="15.75" customHeight="1" x14ac:dyDescent="0.25">
      <c r="M860" s="83"/>
      <c r="Z860" s="83"/>
    </row>
    <row r="861" spans="13:26" ht="15.75" customHeight="1" x14ac:dyDescent="0.25">
      <c r="M861" s="83"/>
      <c r="Z861" s="83"/>
    </row>
    <row r="862" spans="13:26" ht="15.75" customHeight="1" x14ac:dyDescent="0.25">
      <c r="M862" s="83"/>
      <c r="Z862" s="83"/>
    </row>
    <row r="863" spans="13:26" ht="15.75" customHeight="1" x14ac:dyDescent="0.25">
      <c r="M863" s="83"/>
      <c r="Z863" s="83"/>
    </row>
    <row r="864" spans="13:26" ht="15.75" customHeight="1" x14ac:dyDescent="0.25">
      <c r="M864" s="83"/>
      <c r="Z864" s="83"/>
    </row>
    <row r="865" spans="13:26" ht="15.75" customHeight="1" x14ac:dyDescent="0.25">
      <c r="M865" s="83"/>
      <c r="Z865" s="83"/>
    </row>
    <row r="866" spans="13:26" ht="15.75" customHeight="1" x14ac:dyDescent="0.25">
      <c r="M866" s="83"/>
      <c r="Z866" s="83"/>
    </row>
    <row r="867" spans="13:26" ht="15.75" customHeight="1" x14ac:dyDescent="0.25">
      <c r="M867" s="83"/>
      <c r="Z867" s="83"/>
    </row>
    <row r="868" spans="13:26" ht="15.75" customHeight="1" x14ac:dyDescent="0.25">
      <c r="M868" s="83"/>
      <c r="Z868" s="83"/>
    </row>
    <row r="869" spans="13:26" ht="15.75" customHeight="1" x14ac:dyDescent="0.25">
      <c r="M869" s="83"/>
      <c r="Z869" s="83"/>
    </row>
    <row r="870" spans="13:26" ht="15.75" customHeight="1" x14ac:dyDescent="0.25">
      <c r="M870" s="83"/>
      <c r="Z870" s="83"/>
    </row>
    <row r="871" spans="13:26" ht="15.75" customHeight="1" x14ac:dyDescent="0.25">
      <c r="M871" s="83"/>
      <c r="Z871" s="83"/>
    </row>
    <row r="872" spans="13:26" ht="15.75" customHeight="1" x14ac:dyDescent="0.25">
      <c r="M872" s="83"/>
      <c r="Z872" s="83"/>
    </row>
    <row r="873" spans="13:26" ht="15.75" customHeight="1" x14ac:dyDescent="0.25">
      <c r="M873" s="83"/>
      <c r="Z873" s="83"/>
    </row>
    <row r="874" spans="13:26" ht="15.75" customHeight="1" x14ac:dyDescent="0.25">
      <c r="M874" s="83"/>
      <c r="Z874" s="83"/>
    </row>
    <row r="875" spans="13:26" ht="15.75" customHeight="1" x14ac:dyDescent="0.25">
      <c r="M875" s="83"/>
      <c r="Z875" s="83"/>
    </row>
    <row r="876" spans="13:26" ht="15.75" customHeight="1" x14ac:dyDescent="0.25">
      <c r="M876" s="83"/>
      <c r="Z876" s="83"/>
    </row>
    <row r="877" spans="13:26" ht="15.75" customHeight="1" x14ac:dyDescent="0.25">
      <c r="M877" s="83"/>
      <c r="Z877" s="83"/>
    </row>
    <row r="878" spans="13:26" ht="15.75" customHeight="1" x14ac:dyDescent="0.25">
      <c r="M878" s="83"/>
      <c r="Z878" s="83"/>
    </row>
    <row r="879" spans="13:26" ht="15.75" customHeight="1" x14ac:dyDescent="0.25">
      <c r="M879" s="83"/>
      <c r="Z879" s="83"/>
    </row>
    <row r="880" spans="13:26" ht="15.75" customHeight="1" x14ac:dyDescent="0.25">
      <c r="M880" s="83"/>
      <c r="Z880" s="83"/>
    </row>
    <row r="881" spans="13:26" ht="15.75" customHeight="1" x14ac:dyDescent="0.25">
      <c r="M881" s="83"/>
      <c r="Z881" s="83"/>
    </row>
    <row r="882" spans="13:26" ht="15.75" customHeight="1" x14ac:dyDescent="0.25">
      <c r="M882" s="83"/>
      <c r="Z882" s="83"/>
    </row>
    <row r="883" spans="13:26" ht="15.75" customHeight="1" x14ac:dyDescent="0.25">
      <c r="M883" s="83"/>
      <c r="Z883" s="83"/>
    </row>
    <row r="884" spans="13:26" ht="15.75" customHeight="1" x14ac:dyDescent="0.25">
      <c r="M884" s="83"/>
      <c r="Z884" s="83"/>
    </row>
    <row r="885" spans="13:26" ht="15.75" customHeight="1" x14ac:dyDescent="0.25">
      <c r="M885" s="83"/>
      <c r="Z885" s="83"/>
    </row>
    <row r="886" spans="13:26" ht="15.75" customHeight="1" x14ac:dyDescent="0.25">
      <c r="M886" s="83"/>
      <c r="Z886" s="83"/>
    </row>
    <row r="887" spans="13:26" ht="15.75" customHeight="1" x14ac:dyDescent="0.25">
      <c r="M887" s="83"/>
      <c r="Z887" s="83"/>
    </row>
    <row r="888" spans="13:26" ht="15.75" customHeight="1" x14ac:dyDescent="0.25">
      <c r="M888" s="83"/>
      <c r="Z888" s="83"/>
    </row>
    <row r="889" spans="13:26" ht="15.75" customHeight="1" x14ac:dyDescent="0.25">
      <c r="M889" s="83"/>
      <c r="Z889" s="83"/>
    </row>
    <row r="890" spans="13:26" ht="15.75" customHeight="1" x14ac:dyDescent="0.25">
      <c r="M890" s="83"/>
      <c r="Z890" s="83"/>
    </row>
    <row r="891" spans="13:26" ht="15.75" customHeight="1" x14ac:dyDescent="0.25">
      <c r="M891" s="83"/>
      <c r="Z891" s="83"/>
    </row>
    <row r="892" spans="13:26" ht="15.75" customHeight="1" x14ac:dyDescent="0.25">
      <c r="M892" s="83"/>
      <c r="Z892" s="83"/>
    </row>
    <row r="893" spans="13:26" ht="15.75" customHeight="1" x14ac:dyDescent="0.25">
      <c r="M893" s="83"/>
      <c r="Z893" s="83"/>
    </row>
    <row r="894" spans="13:26" ht="15.75" customHeight="1" x14ac:dyDescent="0.25">
      <c r="M894" s="83"/>
      <c r="Z894" s="83"/>
    </row>
    <row r="895" spans="13:26" ht="15.75" customHeight="1" x14ac:dyDescent="0.25">
      <c r="M895" s="83"/>
      <c r="Z895" s="83"/>
    </row>
    <row r="896" spans="13:26" ht="15.75" customHeight="1" x14ac:dyDescent="0.25">
      <c r="M896" s="83"/>
      <c r="Z896" s="83"/>
    </row>
    <row r="897" spans="13:26" ht="15.75" customHeight="1" x14ac:dyDescent="0.25">
      <c r="M897" s="83"/>
      <c r="Z897" s="83"/>
    </row>
    <row r="898" spans="13:26" ht="15.75" customHeight="1" x14ac:dyDescent="0.25">
      <c r="M898" s="83"/>
      <c r="Z898" s="83"/>
    </row>
    <row r="899" spans="13:26" ht="15.75" customHeight="1" x14ac:dyDescent="0.25">
      <c r="M899" s="83"/>
      <c r="Z899" s="83"/>
    </row>
    <row r="900" spans="13:26" ht="15.75" customHeight="1" x14ac:dyDescent="0.25">
      <c r="M900" s="83"/>
      <c r="Z900" s="83"/>
    </row>
    <row r="901" spans="13:26" ht="15.75" customHeight="1" x14ac:dyDescent="0.25">
      <c r="M901" s="83"/>
      <c r="Z901" s="83"/>
    </row>
    <row r="902" spans="13:26" ht="15.75" customHeight="1" x14ac:dyDescent="0.25">
      <c r="M902" s="83"/>
      <c r="Z902" s="83"/>
    </row>
    <row r="903" spans="13:26" ht="15.75" customHeight="1" x14ac:dyDescent="0.25">
      <c r="M903" s="83"/>
      <c r="Z903" s="83"/>
    </row>
    <row r="904" spans="13:26" ht="15.75" customHeight="1" x14ac:dyDescent="0.25">
      <c r="M904" s="83"/>
      <c r="Z904" s="83"/>
    </row>
    <row r="905" spans="13:26" ht="15.75" customHeight="1" x14ac:dyDescent="0.25">
      <c r="M905" s="83"/>
      <c r="Z905" s="83"/>
    </row>
    <row r="906" spans="13:26" ht="15.75" customHeight="1" x14ac:dyDescent="0.25">
      <c r="M906" s="83"/>
      <c r="Z906" s="83"/>
    </row>
    <row r="907" spans="13:26" ht="15.75" customHeight="1" x14ac:dyDescent="0.25">
      <c r="M907" s="83"/>
      <c r="Z907" s="83"/>
    </row>
    <row r="908" spans="13:26" ht="15.75" customHeight="1" x14ac:dyDescent="0.25">
      <c r="M908" s="83"/>
      <c r="Z908" s="83"/>
    </row>
    <row r="909" spans="13:26" ht="15.75" customHeight="1" x14ac:dyDescent="0.25">
      <c r="M909" s="83"/>
      <c r="Z909" s="83"/>
    </row>
    <row r="910" spans="13:26" ht="15.75" customHeight="1" x14ac:dyDescent="0.25">
      <c r="M910" s="83"/>
      <c r="Z910" s="83"/>
    </row>
    <row r="911" spans="13:26" ht="15.75" customHeight="1" x14ac:dyDescent="0.25">
      <c r="M911" s="83"/>
      <c r="Z911" s="83"/>
    </row>
    <row r="912" spans="13:26" ht="15.75" customHeight="1" x14ac:dyDescent="0.25">
      <c r="M912" s="83"/>
      <c r="Z912" s="83"/>
    </row>
    <row r="913" spans="13:26" ht="15.75" customHeight="1" x14ac:dyDescent="0.25">
      <c r="M913" s="83"/>
      <c r="Z913" s="83"/>
    </row>
    <row r="914" spans="13:26" ht="15.75" customHeight="1" x14ac:dyDescent="0.25">
      <c r="M914" s="83"/>
      <c r="Z914" s="83"/>
    </row>
    <row r="915" spans="13:26" ht="15.75" customHeight="1" x14ac:dyDescent="0.25">
      <c r="M915" s="83"/>
      <c r="Z915" s="83"/>
    </row>
    <row r="916" spans="13:26" ht="15.75" customHeight="1" x14ac:dyDescent="0.25">
      <c r="M916" s="83"/>
      <c r="Z916" s="83"/>
    </row>
    <row r="917" spans="13:26" ht="15.75" customHeight="1" x14ac:dyDescent="0.25">
      <c r="M917" s="83"/>
      <c r="Z917" s="83"/>
    </row>
    <row r="918" spans="13:26" ht="15.75" customHeight="1" x14ac:dyDescent="0.25">
      <c r="M918" s="83"/>
      <c r="Z918" s="83"/>
    </row>
    <row r="919" spans="13:26" ht="15.75" customHeight="1" x14ac:dyDescent="0.25">
      <c r="M919" s="83"/>
      <c r="Z919" s="83"/>
    </row>
    <row r="920" spans="13:26" ht="15.75" customHeight="1" x14ac:dyDescent="0.25">
      <c r="M920" s="83"/>
      <c r="Z920" s="83"/>
    </row>
    <row r="921" spans="13:26" ht="15.75" customHeight="1" x14ac:dyDescent="0.25">
      <c r="M921" s="83"/>
      <c r="Z921" s="83"/>
    </row>
    <row r="922" spans="13:26" ht="15.75" customHeight="1" x14ac:dyDescent="0.25">
      <c r="M922" s="83"/>
      <c r="Z922" s="83"/>
    </row>
    <row r="923" spans="13:26" ht="15.75" customHeight="1" x14ac:dyDescent="0.25">
      <c r="M923" s="83"/>
      <c r="Z923" s="83"/>
    </row>
    <row r="924" spans="13:26" ht="15.75" customHeight="1" x14ac:dyDescent="0.25">
      <c r="M924" s="83"/>
      <c r="Z924" s="83"/>
    </row>
    <row r="925" spans="13:26" ht="15.75" customHeight="1" x14ac:dyDescent="0.25">
      <c r="M925" s="83"/>
      <c r="Z925" s="83"/>
    </row>
    <row r="926" spans="13:26" ht="15.75" customHeight="1" x14ac:dyDescent="0.25">
      <c r="M926" s="83"/>
      <c r="Z926" s="83"/>
    </row>
    <row r="927" spans="13:26" ht="15.75" customHeight="1" x14ac:dyDescent="0.25">
      <c r="M927" s="83"/>
      <c r="Z927" s="83"/>
    </row>
    <row r="928" spans="13:26" ht="15.75" customHeight="1" x14ac:dyDescent="0.25">
      <c r="M928" s="83"/>
      <c r="Z928" s="83"/>
    </row>
    <row r="929" spans="13:26" ht="15.75" customHeight="1" x14ac:dyDescent="0.25">
      <c r="M929" s="83"/>
      <c r="Z929" s="83"/>
    </row>
    <row r="930" spans="13:26" ht="15.75" customHeight="1" x14ac:dyDescent="0.25">
      <c r="M930" s="83"/>
      <c r="Z930" s="83"/>
    </row>
    <row r="931" spans="13:26" ht="15.75" customHeight="1" x14ac:dyDescent="0.25">
      <c r="M931" s="83"/>
      <c r="Z931" s="83"/>
    </row>
    <row r="932" spans="13:26" ht="15.75" customHeight="1" x14ac:dyDescent="0.25">
      <c r="M932" s="83"/>
      <c r="Z932" s="83"/>
    </row>
    <row r="933" spans="13:26" ht="15.75" customHeight="1" x14ac:dyDescent="0.25">
      <c r="M933" s="83"/>
      <c r="Z933" s="83"/>
    </row>
    <row r="934" spans="13:26" ht="15.75" customHeight="1" x14ac:dyDescent="0.25">
      <c r="M934" s="83"/>
      <c r="Z934" s="83"/>
    </row>
    <row r="935" spans="13:26" ht="15.75" customHeight="1" x14ac:dyDescent="0.25">
      <c r="M935" s="83"/>
      <c r="Z935" s="83"/>
    </row>
    <row r="936" spans="13:26" ht="15.75" customHeight="1" x14ac:dyDescent="0.25">
      <c r="M936" s="83"/>
      <c r="Z936" s="83"/>
    </row>
    <row r="937" spans="13:26" ht="15.75" customHeight="1" x14ac:dyDescent="0.25">
      <c r="M937" s="83"/>
      <c r="Z937" s="83"/>
    </row>
    <row r="938" spans="13:26" ht="15.75" customHeight="1" x14ac:dyDescent="0.25">
      <c r="M938" s="83"/>
      <c r="Z938" s="83"/>
    </row>
    <row r="939" spans="13:26" ht="15.75" customHeight="1" x14ac:dyDescent="0.25">
      <c r="M939" s="83"/>
      <c r="Z939" s="83"/>
    </row>
    <row r="940" spans="13:26" ht="15.75" customHeight="1" x14ac:dyDescent="0.25">
      <c r="M940" s="83"/>
      <c r="Z940" s="83"/>
    </row>
    <row r="941" spans="13:26" ht="15.75" customHeight="1" x14ac:dyDescent="0.25">
      <c r="M941" s="83"/>
      <c r="Z941" s="83"/>
    </row>
    <row r="942" spans="13:26" ht="15.75" customHeight="1" x14ac:dyDescent="0.25">
      <c r="M942" s="83"/>
      <c r="Z942" s="83"/>
    </row>
    <row r="943" spans="13:26" ht="15.75" customHeight="1" x14ac:dyDescent="0.25">
      <c r="M943" s="83"/>
      <c r="Z943" s="83"/>
    </row>
    <row r="944" spans="13:26" ht="15.75" customHeight="1" x14ac:dyDescent="0.25">
      <c r="M944" s="83"/>
      <c r="Z944" s="83"/>
    </row>
    <row r="945" spans="13:26" ht="15.75" customHeight="1" x14ac:dyDescent="0.25">
      <c r="M945" s="83"/>
      <c r="Z945" s="83"/>
    </row>
    <row r="946" spans="13:26" ht="15.75" customHeight="1" x14ac:dyDescent="0.25">
      <c r="M946" s="83"/>
      <c r="Z946" s="83"/>
    </row>
    <row r="947" spans="13:26" ht="15.75" customHeight="1" x14ac:dyDescent="0.25">
      <c r="M947" s="83"/>
      <c r="Z947" s="83"/>
    </row>
    <row r="948" spans="13:26" ht="15.75" customHeight="1" x14ac:dyDescent="0.25">
      <c r="M948" s="83"/>
      <c r="Z948" s="83"/>
    </row>
    <row r="949" spans="13:26" ht="15.75" customHeight="1" x14ac:dyDescent="0.25">
      <c r="M949" s="83"/>
      <c r="Z949" s="83"/>
    </row>
    <row r="950" spans="13:26" ht="15.75" customHeight="1" x14ac:dyDescent="0.25">
      <c r="M950" s="83"/>
      <c r="Z950" s="83"/>
    </row>
    <row r="951" spans="13:26" ht="15.75" customHeight="1" x14ac:dyDescent="0.25">
      <c r="M951" s="83"/>
      <c r="Z951" s="83"/>
    </row>
    <row r="952" spans="13:26" ht="15.75" customHeight="1" x14ac:dyDescent="0.25">
      <c r="M952" s="83"/>
      <c r="Z952" s="83"/>
    </row>
    <row r="953" spans="13:26" ht="15.75" customHeight="1" x14ac:dyDescent="0.25">
      <c r="M953" s="83"/>
      <c r="Z953" s="83"/>
    </row>
    <row r="954" spans="13:26" ht="15.75" customHeight="1" x14ac:dyDescent="0.25">
      <c r="M954" s="83"/>
      <c r="Z954" s="83"/>
    </row>
    <row r="955" spans="13:26" ht="15.75" customHeight="1" x14ac:dyDescent="0.25">
      <c r="M955" s="83"/>
      <c r="Z955" s="83"/>
    </row>
    <row r="956" spans="13:26" ht="15.75" customHeight="1" x14ac:dyDescent="0.25">
      <c r="M956" s="83"/>
      <c r="Z956" s="83"/>
    </row>
    <row r="957" spans="13:26" ht="15.75" customHeight="1" x14ac:dyDescent="0.25">
      <c r="M957" s="83"/>
      <c r="Z957" s="83"/>
    </row>
    <row r="958" spans="13:26" ht="15.75" customHeight="1" x14ac:dyDescent="0.25">
      <c r="M958" s="83"/>
      <c r="Z958" s="83"/>
    </row>
    <row r="959" spans="13:26" ht="15.75" customHeight="1" x14ac:dyDescent="0.25">
      <c r="M959" s="83"/>
      <c r="Z959" s="83"/>
    </row>
    <row r="960" spans="13:26" ht="15.75" customHeight="1" x14ac:dyDescent="0.25">
      <c r="M960" s="83"/>
      <c r="Z960" s="83"/>
    </row>
    <row r="961" spans="13:26" ht="15.75" customHeight="1" x14ac:dyDescent="0.25">
      <c r="M961" s="83"/>
      <c r="Z961" s="83"/>
    </row>
    <row r="962" spans="13:26" ht="15.75" customHeight="1" x14ac:dyDescent="0.25">
      <c r="M962" s="83"/>
      <c r="Z962" s="83"/>
    </row>
    <row r="963" spans="13:26" ht="15.75" customHeight="1" x14ac:dyDescent="0.25">
      <c r="M963" s="83"/>
      <c r="Z963" s="83"/>
    </row>
    <row r="964" spans="13:26" ht="15.75" customHeight="1" x14ac:dyDescent="0.25">
      <c r="M964" s="83"/>
      <c r="Z964" s="83"/>
    </row>
    <row r="965" spans="13:26" ht="15.75" customHeight="1" x14ac:dyDescent="0.25">
      <c r="M965" s="83"/>
      <c r="Z965" s="83"/>
    </row>
    <row r="966" spans="13:26" ht="15.75" customHeight="1" x14ac:dyDescent="0.25">
      <c r="M966" s="83"/>
      <c r="Z966" s="83"/>
    </row>
    <row r="967" spans="13:26" ht="15.75" customHeight="1" x14ac:dyDescent="0.25">
      <c r="M967" s="83"/>
      <c r="Z967" s="83"/>
    </row>
    <row r="968" spans="13:26" ht="15.75" customHeight="1" x14ac:dyDescent="0.25">
      <c r="M968" s="83"/>
      <c r="Z968" s="83"/>
    </row>
    <row r="969" spans="13:26" ht="15.75" customHeight="1" x14ac:dyDescent="0.25">
      <c r="M969" s="83"/>
      <c r="Z969" s="83"/>
    </row>
    <row r="970" spans="13:26" ht="15.75" customHeight="1" x14ac:dyDescent="0.25">
      <c r="M970" s="83"/>
      <c r="Z970" s="83"/>
    </row>
    <row r="971" spans="13:26" ht="15.75" customHeight="1" x14ac:dyDescent="0.25">
      <c r="M971" s="83"/>
      <c r="Z971" s="83"/>
    </row>
    <row r="972" spans="13:26" ht="15.75" customHeight="1" x14ac:dyDescent="0.25">
      <c r="M972" s="83"/>
      <c r="Z972" s="83"/>
    </row>
    <row r="973" spans="13:26" ht="15.75" customHeight="1" x14ac:dyDescent="0.25">
      <c r="M973" s="83"/>
      <c r="Z973" s="83"/>
    </row>
    <row r="974" spans="13:26" ht="15.75" customHeight="1" x14ac:dyDescent="0.25">
      <c r="M974" s="83"/>
      <c r="Z974" s="83"/>
    </row>
    <row r="975" spans="13:26" ht="15.75" customHeight="1" x14ac:dyDescent="0.25">
      <c r="M975" s="83"/>
      <c r="Z975" s="83"/>
    </row>
    <row r="976" spans="13:26" ht="15.75" customHeight="1" x14ac:dyDescent="0.25">
      <c r="M976" s="83"/>
      <c r="Z976" s="83"/>
    </row>
    <row r="977" spans="13:26" ht="15.75" customHeight="1" x14ac:dyDescent="0.25">
      <c r="M977" s="83"/>
      <c r="Z977" s="83"/>
    </row>
    <row r="978" spans="13:26" ht="15.75" customHeight="1" x14ac:dyDescent="0.25">
      <c r="M978" s="83"/>
      <c r="Z978" s="83"/>
    </row>
    <row r="979" spans="13:26" ht="15.75" customHeight="1" x14ac:dyDescent="0.25">
      <c r="M979" s="83"/>
      <c r="Z979" s="83"/>
    </row>
    <row r="980" spans="13:26" ht="15.75" customHeight="1" x14ac:dyDescent="0.25">
      <c r="M980" s="83"/>
      <c r="Z980" s="83"/>
    </row>
    <row r="981" spans="13:26" ht="15.75" customHeight="1" x14ac:dyDescent="0.25">
      <c r="M981" s="83"/>
      <c r="Z981" s="83"/>
    </row>
    <row r="982" spans="13:26" ht="15.75" customHeight="1" x14ac:dyDescent="0.25">
      <c r="M982" s="83"/>
      <c r="Z982" s="83"/>
    </row>
    <row r="983" spans="13:26" ht="15.75" customHeight="1" x14ac:dyDescent="0.25">
      <c r="M983" s="83"/>
      <c r="Z983" s="83"/>
    </row>
    <row r="984" spans="13:26" ht="15.75" customHeight="1" x14ac:dyDescent="0.25">
      <c r="M984" s="83"/>
      <c r="Z984" s="83"/>
    </row>
    <row r="985" spans="13:26" ht="15.75" customHeight="1" x14ac:dyDescent="0.25">
      <c r="M985" s="83"/>
      <c r="Z985" s="83"/>
    </row>
    <row r="986" spans="13:26" ht="15.75" customHeight="1" x14ac:dyDescent="0.25">
      <c r="M986" s="83"/>
      <c r="Z986" s="83"/>
    </row>
    <row r="987" spans="13:26" ht="15.75" customHeight="1" x14ac:dyDescent="0.25">
      <c r="M987" s="83"/>
      <c r="Z987" s="83"/>
    </row>
    <row r="988" spans="13:26" ht="15.75" customHeight="1" x14ac:dyDescent="0.25">
      <c r="M988" s="83"/>
      <c r="Z988" s="83"/>
    </row>
    <row r="989" spans="13:26" ht="15.75" customHeight="1" x14ac:dyDescent="0.25">
      <c r="M989" s="83"/>
      <c r="Z989" s="83"/>
    </row>
    <row r="990" spans="13:26" ht="15.75" customHeight="1" x14ac:dyDescent="0.25">
      <c r="M990" s="83"/>
      <c r="Z990" s="83"/>
    </row>
    <row r="991" spans="13:26" ht="15.75" customHeight="1" x14ac:dyDescent="0.25">
      <c r="M991" s="83"/>
      <c r="Z991" s="83"/>
    </row>
    <row r="992" spans="13:26" ht="15.75" customHeight="1" x14ac:dyDescent="0.25">
      <c r="M992" s="83"/>
      <c r="Z992" s="83"/>
    </row>
    <row r="993" spans="13:26" ht="15.75" customHeight="1" x14ac:dyDescent="0.25">
      <c r="M993" s="83"/>
      <c r="Z993" s="83"/>
    </row>
    <row r="994" spans="13:26" ht="15.75" customHeight="1" x14ac:dyDescent="0.25">
      <c r="M994" s="83"/>
      <c r="Z994" s="83"/>
    </row>
    <row r="995" spans="13:26" ht="15.75" customHeight="1" x14ac:dyDescent="0.25">
      <c r="M995" s="83"/>
      <c r="Z995" s="83"/>
    </row>
    <row r="996" spans="13:26" ht="15.75" customHeight="1" x14ac:dyDescent="0.25">
      <c r="M996" s="83"/>
      <c r="Z996" s="83"/>
    </row>
    <row r="997" spans="13:26" ht="15.75" customHeight="1" x14ac:dyDescent="0.25">
      <c r="M997" s="83"/>
      <c r="Z997" s="83"/>
    </row>
    <row r="998" spans="13:26" ht="15.75" customHeight="1" x14ac:dyDescent="0.25">
      <c r="M998" s="83"/>
      <c r="Z998" s="83"/>
    </row>
    <row r="999" spans="13:26" ht="15.75" customHeight="1" x14ac:dyDescent="0.25">
      <c r="M999" s="83"/>
      <c r="Z999" s="83"/>
    </row>
    <row r="1000" spans="13:26" ht="15.75" customHeight="1" x14ac:dyDescent="0.25">
      <c r="M1000" s="83"/>
      <c r="Z1000" s="83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P1000"/>
  <sheetViews>
    <sheetView workbookViewId="0"/>
  </sheetViews>
  <sheetFormatPr baseColWidth="10" defaultColWidth="14.42578125" defaultRowHeight="15" customHeight="1" x14ac:dyDescent="0.25"/>
  <cols>
    <col min="1" max="13" width="10.7109375" customWidth="1"/>
    <col min="14" max="14" width="4.85546875" customWidth="1"/>
    <col min="15" max="28" width="10.7109375" customWidth="1"/>
    <col min="29" max="29" width="11.42578125" customWidth="1"/>
    <col min="30" max="42" width="10.7109375" customWidth="1"/>
  </cols>
  <sheetData>
    <row r="1" spans="1:42" x14ac:dyDescent="0.25">
      <c r="A1" s="2" t="s">
        <v>66</v>
      </c>
      <c r="N1" s="83"/>
      <c r="O1" s="2" t="s">
        <v>67</v>
      </c>
      <c r="AC1" s="83"/>
      <c r="AE1" s="2" t="s">
        <v>68</v>
      </c>
    </row>
    <row r="2" spans="1:42" x14ac:dyDescent="0.25">
      <c r="A2" s="2" t="s">
        <v>71</v>
      </c>
      <c r="B2" s="63">
        <v>0.43055555555555558</v>
      </c>
      <c r="C2" s="63">
        <v>0.4513888888888889</v>
      </c>
      <c r="D2" s="63">
        <v>0.47222222222222199</v>
      </c>
      <c r="E2" s="63">
        <v>0.49305555555555503</v>
      </c>
      <c r="F2" s="63">
        <v>0.51388888888888895</v>
      </c>
      <c r="G2" s="63">
        <v>0.55555555555555602</v>
      </c>
      <c r="H2" s="63">
        <v>0.59722222222222299</v>
      </c>
      <c r="I2" s="63">
        <v>0.63888888888888895</v>
      </c>
      <c r="J2" s="63">
        <v>0.68055555555555602</v>
      </c>
      <c r="K2" s="63"/>
      <c r="L2" s="63"/>
      <c r="N2" s="83"/>
      <c r="P2" s="2" t="s">
        <v>71</v>
      </c>
      <c r="Q2" s="63">
        <v>0.4375</v>
      </c>
      <c r="R2" s="63">
        <v>0.45833333333333331</v>
      </c>
      <c r="S2" s="63">
        <v>0.47916666666666702</v>
      </c>
      <c r="T2" s="63">
        <v>0.5</v>
      </c>
      <c r="U2" s="63">
        <v>0.52083333333333304</v>
      </c>
      <c r="V2" s="63">
        <v>0.5625</v>
      </c>
      <c r="W2" s="63">
        <v>0.60416666666666696</v>
      </c>
      <c r="X2" s="63">
        <v>0.64583333333333304</v>
      </c>
      <c r="Y2" s="63">
        <v>0.6875</v>
      </c>
      <c r="Z2" s="63"/>
      <c r="AA2" s="63"/>
      <c r="AC2" s="83"/>
      <c r="AE2" s="2" t="s">
        <v>71</v>
      </c>
      <c r="AF2" s="63">
        <v>0.44444444444444442</v>
      </c>
      <c r="AG2" s="63">
        <v>0.46527777777777773</v>
      </c>
      <c r="AH2" s="63">
        <v>0.48611111111111099</v>
      </c>
      <c r="AI2" s="63">
        <v>0.50694444444444398</v>
      </c>
      <c r="AJ2" s="63">
        <v>0.52777777777777801</v>
      </c>
      <c r="AK2" s="63">
        <v>0.56944444444444398</v>
      </c>
      <c r="AL2" s="63">
        <v>0.61111111111111105</v>
      </c>
      <c r="AM2" s="63">
        <v>0.65277777777777701</v>
      </c>
      <c r="AN2" s="63">
        <v>0.69444444444444398</v>
      </c>
      <c r="AO2" s="63"/>
      <c r="AP2" s="63"/>
    </row>
    <row r="3" spans="1:42" x14ac:dyDescent="0.25">
      <c r="B3" s="2">
        <v>0</v>
      </c>
      <c r="C3" s="2">
        <v>0.5</v>
      </c>
      <c r="D3" s="2">
        <v>1</v>
      </c>
      <c r="E3" s="2">
        <v>1.5</v>
      </c>
      <c r="F3" s="2">
        <v>2</v>
      </c>
      <c r="G3" s="2">
        <v>3</v>
      </c>
      <c r="H3" s="2">
        <v>4</v>
      </c>
      <c r="I3" s="2">
        <v>5</v>
      </c>
      <c r="J3" s="2">
        <v>6</v>
      </c>
      <c r="N3" s="83"/>
      <c r="Q3" s="2">
        <v>0</v>
      </c>
      <c r="R3" s="2">
        <v>0.5</v>
      </c>
      <c r="S3" s="2">
        <v>1</v>
      </c>
      <c r="T3" s="2">
        <v>1.5</v>
      </c>
      <c r="U3" s="2">
        <v>2</v>
      </c>
      <c r="V3" s="2">
        <v>3</v>
      </c>
      <c r="W3" s="2">
        <v>4</v>
      </c>
      <c r="X3" s="2">
        <v>5</v>
      </c>
      <c r="Y3" s="2">
        <v>6</v>
      </c>
      <c r="AC3" s="83"/>
      <c r="AF3" s="2">
        <v>0</v>
      </c>
      <c r="AG3" s="2">
        <v>0.5</v>
      </c>
      <c r="AH3" s="2">
        <v>1</v>
      </c>
      <c r="AI3" s="2">
        <v>1.5</v>
      </c>
      <c r="AJ3" s="2">
        <v>2</v>
      </c>
      <c r="AK3" s="2">
        <v>3</v>
      </c>
      <c r="AL3" s="2">
        <v>4</v>
      </c>
      <c r="AM3" s="2">
        <v>5</v>
      </c>
      <c r="AN3" s="2">
        <v>6</v>
      </c>
    </row>
    <row r="4" spans="1:42" x14ac:dyDescent="0.25">
      <c r="N4" s="83"/>
      <c r="AC4" s="83"/>
    </row>
    <row r="5" spans="1:42" x14ac:dyDescent="0.25">
      <c r="A5" s="2" t="s">
        <v>106</v>
      </c>
      <c r="B5" s="2" t="s">
        <v>105</v>
      </c>
      <c r="C5" s="2" t="s">
        <v>105</v>
      </c>
      <c r="D5" s="2" t="s">
        <v>105</v>
      </c>
      <c r="E5" s="2" t="s">
        <v>105</v>
      </c>
      <c r="F5" s="2" t="s">
        <v>105</v>
      </c>
      <c r="G5" s="2" t="s">
        <v>105</v>
      </c>
      <c r="H5" s="2" t="s">
        <v>105</v>
      </c>
      <c r="I5" s="2" t="s">
        <v>105</v>
      </c>
      <c r="J5" s="2" t="s">
        <v>105</v>
      </c>
      <c r="N5" s="83"/>
      <c r="P5" s="2" t="s">
        <v>106</v>
      </c>
      <c r="R5" s="2" t="s">
        <v>105</v>
      </c>
      <c r="S5" s="2" t="s">
        <v>105</v>
      </c>
      <c r="T5" s="2" t="s">
        <v>105</v>
      </c>
      <c r="U5" s="2" t="s">
        <v>105</v>
      </c>
      <c r="V5" s="2" t="s">
        <v>105</v>
      </c>
      <c r="W5" s="2" t="s">
        <v>105</v>
      </c>
      <c r="X5" s="2" t="s">
        <v>105</v>
      </c>
      <c r="Y5" s="2" t="s">
        <v>105</v>
      </c>
      <c r="AC5" s="83"/>
      <c r="AE5" s="2" t="s">
        <v>106</v>
      </c>
      <c r="AF5" s="2" t="s">
        <v>105</v>
      </c>
      <c r="AG5" s="2" t="s">
        <v>105</v>
      </c>
      <c r="AH5" s="2" t="s">
        <v>105</v>
      </c>
      <c r="AI5" s="2" t="s">
        <v>105</v>
      </c>
      <c r="AJ5" s="2" t="s">
        <v>105</v>
      </c>
      <c r="AK5" s="2" t="s">
        <v>105</v>
      </c>
      <c r="AL5" s="2" t="s">
        <v>105</v>
      </c>
      <c r="AM5" s="2" t="s">
        <v>105</v>
      </c>
      <c r="AN5" s="2" t="s">
        <v>105</v>
      </c>
    </row>
    <row r="6" spans="1:42" x14ac:dyDescent="0.25">
      <c r="A6" s="2">
        <v>190</v>
      </c>
      <c r="B6" s="2">
        <v>0.83899999999999997</v>
      </c>
      <c r="C6" s="2">
        <v>0.44</v>
      </c>
      <c r="D6" s="2">
        <v>0.33900000000000002</v>
      </c>
      <c r="E6" s="2">
        <v>0.60799999999999998</v>
      </c>
      <c r="F6" s="2">
        <v>-6.7000000000000004E-2</v>
      </c>
      <c r="G6" s="2">
        <v>0.30099999999999999</v>
      </c>
      <c r="H6" s="2">
        <v>2.4809999999999999</v>
      </c>
      <c r="I6" s="2">
        <v>0.60299999999999998</v>
      </c>
      <c r="J6" s="2">
        <v>0.48399999999999999</v>
      </c>
      <c r="N6" s="83"/>
      <c r="P6" s="2">
        <v>190</v>
      </c>
      <c r="Q6" s="2" t="s">
        <v>105</v>
      </c>
      <c r="R6" s="2">
        <v>0.32100000000000001</v>
      </c>
      <c r="S6" s="2">
        <v>0.48399999999999999</v>
      </c>
      <c r="T6" s="2">
        <v>2.3769999999999998</v>
      </c>
      <c r="U6" s="2">
        <v>0.30099999999999999</v>
      </c>
      <c r="V6" s="2">
        <v>4.5999999999999999E-2</v>
      </c>
      <c r="W6" s="2">
        <v>0.22700000000000001</v>
      </c>
      <c r="X6" s="2">
        <v>0.88900000000000001</v>
      </c>
      <c r="Y6" s="2">
        <v>0.51100000000000001</v>
      </c>
      <c r="AC6" s="83"/>
      <c r="AE6" s="2">
        <v>190</v>
      </c>
      <c r="AF6" s="2">
        <v>0.42099999999999999</v>
      </c>
      <c r="AG6" s="2">
        <v>0.373</v>
      </c>
      <c r="AH6" s="2">
        <v>0.65600000000000003</v>
      </c>
      <c r="AI6" s="2">
        <v>0.93899999999999995</v>
      </c>
      <c r="AJ6" s="2">
        <v>1.1519999999999999</v>
      </c>
      <c r="AK6" s="2">
        <v>3.0819999999999999</v>
      </c>
      <c r="AL6" s="2">
        <v>1.3959999999999999</v>
      </c>
      <c r="AM6" s="2">
        <v>0.82899999999999996</v>
      </c>
      <c r="AN6" s="2">
        <v>2.996</v>
      </c>
    </row>
    <row r="7" spans="1:42" x14ac:dyDescent="0.25">
      <c r="A7" s="2">
        <v>191</v>
      </c>
      <c r="B7" s="2">
        <v>1.109</v>
      </c>
      <c r="C7" s="2">
        <v>0.81499999999999995</v>
      </c>
      <c r="D7" s="2">
        <v>0.90500000000000003</v>
      </c>
      <c r="E7" s="2">
        <v>2.0619999999999998</v>
      </c>
      <c r="F7" s="2">
        <v>0.79700000000000004</v>
      </c>
      <c r="G7" s="2">
        <v>0.81399999999999995</v>
      </c>
      <c r="H7" s="2">
        <v>2.0459999999999998</v>
      </c>
      <c r="I7" s="2">
        <v>2.0390000000000001</v>
      </c>
      <c r="J7" s="2">
        <v>1.046</v>
      </c>
      <c r="N7" s="83"/>
      <c r="P7" s="2">
        <v>191</v>
      </c>
      <c r="Q7" s="2">
        <v>0.104</v>
      </c>
      <c r="R7" s="2">
        <v>0.88500000000000001</v>
      </c>
      <c r="S7" s="2">
        <v>0.94</v>
      </c>
      <c r="T7" s="2">
        <v>0.64500000000000002</v>
      </c>
      <c r="U7" s="2">
        <v>0.8</v>
      </c>
      <c r="V7" s="2">
        <v>0.35899999999999999</v>
      </c>
      <c r="W7" s="2">
        <v>0.28999999999999998</v>
      </c>
      <c r="X7" s="2">
        <v>0.57699999999999996</v>
      </c>
      <c r="Y7" s="2">
        <v>0.81699999999999995</v>
      </c>
      <c r="AC7" s="83"/>
      <c r="AE7" s="2">
        <v>191</v>
      </c>
      <c r="AF7" s="2">
        <v>0.66</v>
      </c>
      <c r="AG7" s="2">
        <v>0.91400000000000003</v>
      </c>
      <c r="AH7" s="2">
        <v>1.3240000000000001</v>
      </c>
      <c r="AI7" s="2">
        <v>2.0680000000000001</v>
      </c>
      <c r="AJ7" s="2">
        <v>0.68200000000000005</v>
      </c>
      <c r="AK7" s="2">
        <v>2.4870000000000001</v>
      </c>
      <c r="AL7" s="2">
        <v>1.7769999999999999</v>
      </c>
      <c r="AM7" s="2">
        <v>0.65500000000000003</v>
      </c>
      <c r="AN7" s="2">
        <v>1.4390000000000001</v>
      </c>
    </row>
    <row r="8" spans="1:42" x14ac:dyDescent="0.25">
      <c r="A8" s="2">
        <v>192</v>
      </c>
      <c r="B8" s="2">
        <v>0.72799999999999998</v>
      </c>
      <c r="C8" s="2">
        <v>1.486</v>
      </c>
      <c r="D8" s="2">
        <v>0.91300000000000003</v>
      </c>
      <c r="E8" s="2">
        <v>1.546</v>
      </c>
      <c r="F8" s="2">
        <v>0.65500000000000003</v>
      </c>
      <c r="G8" s="2">
        <v>0.57099999999999995</v>
      </c>
      <c r="H8" s="2">
        <v>1.732</v>
      </c>
      <c r="I8" s="2">
        <v>1.4850000000000001</v>
      </c>
      <c r="J8" s="2">
        <v>1.63</v>
      </c>
      <c r="N8" s="83"/>
      <c r="P8" s="2">
        <v>192</v>
      </c>
      <c r="Q8" s="2">
        <v>0.48499999999999999</v>
      </c>
      <c r="R8" s="2">
        <v>0.56399999999999995</v>
      </c>
      <c r="S8" s="2">
        <v>0.81399999999999995</v>
      </c>
      <c r="T8" s="2">
        <v>0.95699999999999996</v>
      </c>
      <c r="U8" s="2">
        <v>0.77500000000000002</v>
      </c>
      <c r="V8" s="2">
        <v>0.375</v>
      </c>
      <c r="W8" s="2">
        <v>1.0640000000000001</v>
      </c>
      <c r="X8" s="2">
        <v>1.0569999999999999</v>
      </c>
      <c r="Y8" s="2">
        <v>1.0469999999999999</v>
      </c>
      <c r="AC8" s="83"/>
      <c r="AE8" s="2">
        <v>192</v>
      </c>
      <c r="AF8" s="2">
        <v>0.55300000000000005</v>
      </c>
      <c r="AG8" s="2">
        <v>0.70499999999999996</v>
      </c>
      <c r="AH8" s="2">
        <v>1.18</v>
      </c>
      <c r="AI8" s="2">
        <v>1.569</v>
      </c>
      <c r="AJ8" s="2">
        <v>1.1679999999999999</v>
      </c>
      <c r="AK8" s="2">
        <v>1.6719999999999999</v>
      </c>
      <c r="AL8" s="2">
        <v>2.4449999999999998</v>
      </c>
      <c r="AM8" s="2">
        <v>1.2330000000000001</v>
      </c>
      <c r="AN8" s="2">
        <v>2.2490000000000001</v>
      </c>
    </row>
    <row r="9" spans="1:42" x14ac:dyDescent="0.25">
      <c r="A9" s="2">
        <v>193</v>
      </c>
      <c r="B9" s="2">
        <v>0.90800000000000003</v>
      </c>
      <c r="C9" s="2">
        <v>0.70299999999999996</v>
      </c>
      <c r="D9" s="2">
        <v>1.0900000000000001</v>
      </c>
      <c r="E9" s="2">
        <v>0.79300000000000004</v>
      </c>
      <c r="F9" s="2">
        <v>0.78</v>
      </c>
      <c r="G9" s="2">
        <v>0.64400000000000002</v>
      </c>
      <c r="H9" s="2">
        <v>1.581</v>
      </c>
      <c r="I9" s="2">
        <v>1.5640000000000001</v>
      </c>
      <c r="J9" s="2">
        <v>1.897</v>
      </c>
      <c r="N9" s="83"/>
      <c r="P9" s="2">
        <v>193</v>
      </c>
      <c r="Q9" s="2">
        <v>0.54600000000000004</v>
      </c>
      <c r="R9" s="2">
        <v>1.0429999999999999</v>
      </c>
      <c r="S9" s="2">
        <v>0.89</v>
      </c>
      <c r="T9" s="2">
        <v>0.753</v>
      </c>
      <c r="U9" s="2">
        <v>0.32800000000000001</v>
      </c>
      <c r="V9" s="2">
        <v>0.621</v>
      </c>
      <c r="W9" s="2">
        <v>0.96399999999999997</v>
      </c>
      <c r="X9" s="2">
        <v>0.59899999999999998</v>
      </c>
      <c r="Y9" s="2">
        <v>1.032</v>
      </c>
      <c r="AC9" s="83"/>
      <c r="AE9" s="2">
        <v>193</v>
      </c>
      <c r="AF9" s="2">
        <v>0.64</v>
      </c>
      <c r="AG9" s="2">
        <v>0.90800000000000003</v>
      </c>
      <c r="AH9" s="2">
        <v>1.385</v>
      </c>
      <c r="AI9" s="2">
        <v>1.2909999999999999</v>
      </c>
      <c r="AJ9" s="2">
        <v>1.0669999999999999</v>
      </c>
      <c r="AK9" s="2">
        <v>3.1280000000000001</v>
      </c>
      <c r="AL9" s="2">
        <v>2.968</v>
      </c>
      <c r="AM9" s="2">
        <v>1.0680000000000001</v>
      </c>
      <c r="AN9" s="2">
        <v>2.5049999999999999</v>
      </c>
    </row>
    <row r="10" spans="1:42" x14ac:dyDescent="0.25">
      <c r="A10" s="2">
        <v>194</v>
      </c>
      <c r="B10" s="2">
        <v>0.54300000000000004</v>
      </c>
      <c r="C10" s="2">
        <v>0.73399999999999999</v>
      </c>
      <c r="D10" s="2">
        <v>0.622</v>
      </c>
      <c r="E10" s="2">
        <v>1.446</v>
      </c>
      <c r="F10" s="2">
        <v>1.123</v>
      </c>
      <c r="G10" s="2">
        <v>0.69699999999999995</v>
      </c>
      <c r="H10" s="2">
        <v>1.2150000000000001</v>
      </c>
      <c r="I10" s="2">
        <v>1.0980000000000001</v>
      </c>
      <c r="J10" s="2">
        <v>2.13</v>
      </c>
      <c r="N10" s="83"/>
      <c r="P10" s="2">
        <v>194</v>
      </c>
      <c r="Q10" s="2">
        <v>0.86099999999999999</v>
      </c>
      <c r="R10" s="2">
        <v>0.64800000000000002</v>
      </c>
      <c r="S10" s="2">
        <v>0.48899999999999999</v>
      </c>
      <c r="T10" s="2">
        <v>0.94799999999999995</v>
      </c>
      <c r="U10" s="2">
        <v>0.28299999999999997</v>
      </c>
      <c r="V10" s="2">
        <v>0.65900000000000003</v>
      </c>
      <c r="W10" s="2">
        <v>0.69099999999999995</v>
      </c>
      <c r="X10" s="2">
        <v>0.38800000000000001</v>
      </c>
      <c r="Y10" s="2">
        <v>0.98499999999999999</v>
      </c>
      <c r="AC10" s="83"/>
      <c r="AE10" s="2">
        <v>194</v>
      </c>
      <c r="AF10" s="2">
        <v>0.47299999999999998</v>
      </c>
      <c r="AG10" s="2">
        <v>0.77300000000000002</v>
      </c>
      <c r="AH10" s="2">
        <v>0.90200000000000002</v>
      </c>
      <c r="AI10" s="2">
        <v>1.097</v>
      </c>
      <c r="AJ10" s="2">
        <v>0.68899999999999995</v>
      </c>
      <c r="AK10" s="2">
        <v>2.4809999999999999</v>
      </c>
      <c r="AL10" s="2">
        <v>1.899</v>
      </c>
      <c r="AM10" s="2">
        <v>1.125</v>
      </c>
      <c r="AN10" s="2">
        <v>1.8560000000000001</v>
      </c>
    </row>
    <row r="11" spans="1:42" x14ac:dyDescent="0.25">
      <c r="A11" s="2">
        <v>195</v>
      </c>
      <c r="B11" s="2">
        <v>0.57199999999999995</v>
      </c>
      <c r="C11" s="2">
        <v>0.85299999999999998</v>
      </c>
      <c r="D11" s="2">
        <v>0.72299999999999998</v>
      </c>
      <c r="E11" s="2">
        <v>1.0780000000000001</v>
      </c>
      <c r="F11" s="2">
        <v>1.272</v>
      </c>
      <c r="G11" s="2">
        <v>0.88100000000000001</v>
      </c>
      <c r="H11" s="2">
        <v>1.321</v>
      </c>
      <c r="I11" s="2">
        <v>1.859</v>
      </c>
      <c r="J11" s="2">
        <v>2.129</v>
      </c>
      <c r="N11" s="83"/>
      <c r="P11" s="2">
        <v>195</v>
      </c>
      <c r="Q11" s="2">
        <v>0.43099999999999999</v>
      </c>
      <c r="R11" s="2">
        <v>0.80300000000000005</v>
      </c>
      <c r="S11" s="2">
        <v>0.61</v>
      </c>
      <c r="T11" s="2">
        <v>0.439</v>
      </c>
      <c r="U11" s="2">
        <v>0.34399999999999997</v>
      </c>
      <c r="V11" s="2">
        <v>0.25700000000000001</v>
      </c>
      <c r="W11" s="2">
        <v>0.65700000000000003</v>
      </c>
      <c r="X11" s="2">
        <v>0.66900000000000004</v>
      </c>
      <c r="Y11" s="2">
        <v>1.58</v>
      </c>
      <c r="AC11" s="83"/>
      <c r="AE11" s="2">
        <v>195</v>
      </c>
      <c r="AF11" s="2">
        <v>0.46700000000000003</v>
      </c>
      <c r="AG11" s="2">
        <v>0.76300000000000001</v>
      </c>
      <c r="AH11" s="2">
        <v>0.55600000000000005</v>
      </c>
      <c r="AI11" s="2">
        <v>0.94899999999999995</v>
      </c>
      <c r="AJ11" s="2">
        <v>0.79900000000000004</v>
      </c>
      <c r="AK11" s="2">
        <v>1.917</v>
      </c>
      <c r="AL11" s="2">
        <v>2.597</v>
      </c>
      <c r="AM11" s="2">
        <v>1.369</v>
      </c>
      <c r="AN11" s="2">
        <v>1.157</v>
      </c>
    </row>
    <row r="12" spans="1:42" hidden="1" x14ac:dyDescent="0.25">
      <c r="A12" s="2">
        <v>196</v>
      </c>
      <c r="B12" s="2">
        <v>0.317</v>
      </c>
      <c r="C12" s="2">
        <v>0.436</v>
      </c>
      <c r="D12" s="2">
        <v>0.74</v>
      </c>
      <c r="E12" s="2">
        <v>1.3220000000000001</v>
      </c>
      <c r="F12" s="2">
        <v>0.75600000000000001</v>
      </c>
      <c r="G12" s="2">
        <v>0.84199999999999997</v>
      </c>
      <c r="H12" s="2">
        <v>1.161</v>
      </c>
      <c r="I12" s="2">
        <v>0.80400000000000005</v>
      </c>
      <c r="J12" s="2">
        <v>1.127</v>
      </c>
      <c r="N12" s="83"/>
      <c r="P12" s="2">
        <v>196</v>
      </c>
      <c r="Q12" s="2">
        <v>0.69599999999999995</v>
      </c>
      <c r="R12" s="2">
        <v>0.42299999999999999</v>
      </c>
      <c r="S12" s="2">
        <v>0.39200000000000002</v>
      </c>
      <c r="T12" s="2">
        <v>0.35099999999999998</v>
      </c>
      <c r="U12" s="2">
        <v>0.22500000000000001</v>
      </c>
      <c r="V12" s="2">
        <v>0.30399999999999999</v>
      </c>
      <c r="W12" s="2">
        <v>0.74199999999999999</v>
      </c>
      <c r="X12" s="2">
        <v>0.29699999999999999</v>
      </c>
      <c r="Y12" s="2">
        <v>0.56499999999999995</v>
      </c>
      <c r="AC12" s="83"/>
      <c r="AE12" s="2">
        <v>196</v>
      </c>
      <c r="AF12" s="2">
        <v>0.247</v>
      </c>
      <c r="AG12" s="2">
        <v>0.63700000000000001</v>
      </c>
      <c r="AH12" s="2">
        <v>0.61899999999999999</v>
      </c>
      <c r="AI12" s="2">
        <v>0.76300000000000001</v>
      </c>
      <c r="AJ12" s="2">
        <v>0.66300000000000003</v>
      </c>
      <c r="AK12" s="2">
        <v>2.4889999999999999</v>
      </c>
      <c r="AL12" s="2">
        <v>2.2669999999999999</v>
      </c>
      <c r="AM12" s="2">
        <v>1.1339999999999999</v>
      </c>
      <c r="AN12" s="2">
        <v>2.0590000000000002</v>
      </c>
    </row>
    <row r="13" spans="1:42" hidden="1" x14ac:dyDescent="0.25">
      <c r="A13" s="2">
        <v>197</v>
      </c>
      <c r="B13" s="2">
        <v>9.9000000000000005E-2</v>
      </c>
      <c r="C13" s="2">
        <v>0.29699999999999999</v>
      </c>
      <c r="D13" s="2">
        <v>0.22700000000000001</v>
      </c>
      <c r="E13" s="2">
        <v>0.33400000000000002</v>
      </c>
      <c r="F13" s="2">
        <v>0.33400000000000002</v>
      </c>
      <c r="G13" s="2">
        <v>0.28299999999999997</v>
      </c>
      <c r="H13" s="2">
        <v>0.54800000000000004</v>
      </c>
      <c r="I13" s="2">
        <v>0.41699999999999998</v>
      </c>
      <c r="J13" s="2">
        <v>1.1160000000000001</v>
      </c>
      <c r="N13" s="83"/>
      <c r="P13" s="2">
        <v>197</v>
      </c>
      <c r="Q13" s="2">
        <v>0.27800000000000002</v>
      </c>
      <c r="R13" s="2">
        <v>0.216</v>
      </c>
      <c r="S13" s="2">
        <v>0.15</v>
      </c>
      <c r="T13" s="2">
        <v>0.25</v>
      </c>
      <c r="U13" s="2">
        <v>0.17299999999999999</v>
      </c>
      <c r="V13" s="2">
        <v>0.17899999999999999</v>
      </c>
      <c r="W13" s="2">
        <v>0.23100000000000001</v>
      </c>
      <c r="X13" s="2">
        <v>0.25900000000000001</v>
      </c>
      <c r="Y13" s="2">
        <v>0.29599999999999999</v>
      </c>
      <c r="AC13" s="83"/>
      <c r="AE13" s="2">
        <v>197</v>
      </c>
      <c r="AF13" s="2">
        <v>0.11799999999999999</v>
      </c>
      <c r="AG13" s="2">
        <v>0.30399999999999999</v>
      </c>
      <c r="AH13" s="2">
        <v>0.44500000000000001</v>
      </c>
      <c r="AI13" s="2">
        <v>0.58599999999999997</v>
      </c>
      <c r="AJ13" s="2">
        <v>0.39400000000000002</v>
      </c>
      <c r="AK13" s="2">
        <v>2.5990000000000002</v>
      </c>
      <c r="AL13" s="2">
        <v>2.444</v>
      </c>
      <c r="AM13" s="2">
        <v>1.2</v>
      </c>
      <c r="AN13" s="2">
        <v>1.9670000000000001</v>
      </c>
    </row>
    <row r="14" spans="1:42" hidden="1" x14ac:dyDescent="0.25">
      <c r="A14" s="2">
        <v>198</v>
      </c>
      <c r="B14" s="2">
        <v>-9.4E-2</v>
      </c>
      <c r="C14" s="2">
        <v>4.7E-2</v>
      </c>
      <c r="D14" s="2">
        <v>0.16</v>
      </c>
      <c r="E14" s="2">
        <v>0.248</v>
      </c>
      <c r="F14" s="2">
        <v>0.158</v>
      </c>
      <c r="G14" s="2">
        <v>5.3999999999999999E-2</v>
      </c>
      <c r="H14" s="2">
        <v>0.14599999999999999</v>
      </c>
      <c r="I14" s="2">
        <v>9.5000000000000001E-2</v>
      </c>
      <c r="J14" s="2">
        <v>0.151</v>
      </c>
      <c r="N14" s="83"/>
      <c r="P14" s="2">
        <v>198</v>
      </c>
      <c r="Q14" s="2">
        <v>0.16</v>
      </c>
      <c r="R14" s="2">
        <v>5.6000000000000001E-2</v>
      </c>
      <c r="S14" s="2">
        <v>7.6999999999999999E-2</v>
      </c>
      <c r="T14" s="2">
        <v>2E-3</v>
      </c>
      <c r="U14" s="2">
        <v>-5.0999999999999997E-2</v>
      </c>
      <c r="V14" s="2">
        <v>-0.06</v>
      </c>
      <c r="W14" s="2">
        <v>7.0000000000000001E-3</v>
      </c>
      <c r="X14" s="2">
        <v>7.5999999999999998E-2</v>
      </c>
      <c r="Y14" s="2">
        <v>0.159</v>
      </c>
      <c r="AC14" s="83"/>
      <c r="AE14" s="2">
        <v>198</v>
      </c>
      <c r="AF14" s="2">
        <v>-0.157</v>
      </c>
      <c r="AG14" s="2">
        <v>0.249</v>
      </c>
      <c r="AH14" s="2">
        <v>0.378</v>
      </c>
      <c r="AI14" s="2">
        <v>0.45100000000000001</v>
      </c>
      <c r="AJ14" s="2">
        <v>0.36799999999999999</v>
      </c>
      <c r="AK14" s="2">
        <v>1.9390000000000001</v>
      </c>
      <c r="AL14" s="2">
        <v>1.248</v>
      </c>
      <c r="AM14" s="2">
        <v>0.88200000000000001</v>
      </c>
      <c r="AN14" s="2">
        <v>1.115</v>
      </c>
    </row>
    <row r="15" spans="1:42" hidden="1" x14ac:dyDescent="0.25">
      <c r="A15" s="2">
        <v>199</v>
      </c>
      <c r="B15" s="2">
        <v>-0.183</v>
      </c>
      <c r="C15" s="2">
        <v>-7.0000000000000001E-3</v>
      </c>
      <c r="D15" s="2">
        <v>-1.4999999999999999E-2</v>
      </c>
      <c r="E15" s="2">
        <v>5.7000000000000002E-2</v>
      </c>
      <c r="F15" s="2">
        <v>5.3999999999999999E-2</v>
      </c>
      <c r="G15" s="2">
        <v>7.6999999999999999E-2</v>
      </c>
      <c r="H15" s="2">
        <v>5.7000000000000002E-2</v>
      </c>
      <c r="I15" s="2">
        <v>0.153</v>
      </c>
      <c r="J15" s="2">
        <v>0.25800000000000001</v>
      </c>
      <c r="N15" s="83"/>
      <c r="P15" s="2">
        <v>199</v>
      </c>
      <c r="Q15" s="2">
        <v>-8.8999999999999996E-2</v>
      </c>
      <c r="R15" s="2">
        <v>-1.2999999999999999E-2</v>
      </c>
      <c r="S15" s="2">
        <v>-1.2E-2</v>
      </c>
      <c r="T15" s="2">
        <v>-5.1999999999999998E-2</v>
      </c>
      <c r="U15" s="2">
        <v>-5.5E-2</v>
      </c>
      <c r="V15" s="2">
        <v>-4.8000000000000001E-2</v>
      </c>
      <c r="W15" s="2">
        <v>8.0000000000000002E-3</v>
      </c>
      <c r="X15" s="2">
        <v>-8.2000000000000003E-2</v>
      </c>
      <c r="Y15" s="2">
        <v>5.7000000000000002E-2</v>
      </c>
      <c r="AC15" s="83"/>
      <c r="AE15" s="2">
        <v>199</v>
      </c>
      <c r="AF15" s="2">
        <v>-0.20599999999999999</v>
      </c>
      <c r="AG15" s="2">
        <v>0.27700000000000002</v>
      </c>
      <c r="AH15" s="2">
        <v>0.46600000000000003</v>
      </c>
      <c r="AI15" s="2">
        <v>0.48199999999999998</v>
      </c>
      <c r="AJ15" s="2">
        <v>0.52800000000000002</v>
      </c>
      <c r="AK15" s="2">
        <v>1.5309999999999999</v>
      </c>
      <c r="AL15" s="2">
        <v>1.7</v>
      </c>
      <c r="AM15" s="2">
        <v>1.2589999999999999</v>
      </c>
      <c r="AN15" s="2">
        <v>1.302</v>
      </c>
    </row>
    <row r="16" spans="1:42" hidden="1" x14ac:dyDescent="0.25">
      <c r="A16" s="2">
        <v>200</v>
      </c>
      <c r="B16" s="2">
        <v>-0.33800000000000002</v>
      </c>
      <c r="C16" s="2">
        <v>-0.14000000000000001</v>
      </c>
      <c r="D16" s="2">
        <v>-0.11600000000000001</v>
      </c>
      <c r="E16" s="2">
        <v>-8.8999999999999996E-2</v>
      </c>
      <c r="F16" s="2">
        <v>-0.114</v>
      </c>
      <c r="G16" s="2">
        <v>-0.126</v>
      </c>
      <c r="H16" s="2">
        <v>-3.7999999999999999E-2</v>
      </c>
      <c r="I16" s="2">
        <v>1.2999999999999999E-2</v>
      </c>
      <c r="J16" s="2">
        <v>5.1999999999999998E-2</v>
      </c>
      <c r="N16" s="83"/>
      <c r="P16" s="2">
        <v>200</v>
      </c>
      <c r="Q16" s="2">
        <v>-0.16600000000000001</v>
      </c>
      <c r="R16" s="2">
        <v>-0.17299999999999999</v>
      </c>
      <c r="S16" s="2">
        <v>-0.14799999999999999</v>
      </c>
      <c r="T16" s="2">
        <v>-0.15</v>
      </c>
      <c r="U16" s="2">
        <v>-0.17599999999999999</v>
      </c>
      <c r="V16" s="2">
        <v>-0.182</v>
      </c>
      <c r="W16" s="2">
        <v>-0.189</v>
      </c>
      <c r="X16" s="2">
        <v>-0.126</v>
      </c>
      <c r="Y16" s="2">
        <v>-9.5000000000000001E-2</v>
      </c>
      <c r="AC16" s="83"/>
      <c r="AE16" s="2">
        <v>200</v>
      </c>
      <c r="AF16" s="2">
        <v>-0.35</v>
      </c>
      <c r="AG16" s="2">
        <v>0.16400000000000001</v>
      </c>
      <c r="AH16" s="2">
        <v>0.376</v>
      </c>
      <c r="AI16" s="2">
        <v>0.52700000000000002</v>
      </c>
      <c r="AJ16" s="2">
        <v>0.42499999999999999</v>
      </c>
      <c r="AK16" s="2">
        <v>2.5880000000000001</v>
      </c>
      <c r="AL16" s="2">
        <v>1.9550000000000001</v>
      </c>
      <c r="AM16" s="2">
        <v>0.85599999999999998</v>
      </c>
      <c r="AN16" s="2">
        <v>1.2150000000000001</v>
      </c>
    </row>
    <row r="17" spans="1:40" x14ac:dyDescent="0.25">
      <c r="A17" s="2">
        <v>201</v>
      </c>
      <c r="B17" s="2">
        <v>-0.41899999999999998</v>
      </c>
      <c r="C17" s="2">
        <v>-0.20499999999999999</v>
      </c>
      <c r="D17" s="2">
        <v>-0.182</v>
      </c>
      <c r="E17" s="2">
        <v>-0.13500000000000001</v>
      </c>
      <c r="F17" s="2">
        <v>-0.14899999999999999</v>
      </c>
      <c r="G17" s="2">
        <v>-0.13500000000000001</v>
      </c>
      <c r="H17" s="2">
        <v>-9.7000000000000003E-2</v>
      </c>
      <c r="I17" s="2">
        <v>-0.09</v>
      </c>
      <c r="J17" s="2">
        <v>-5.3999999999999999E-2</v>
      </c>
      <c r="N17" s="83"/>
      <c r="P17" s="2">
        <v>201</v>
      </c>
      <c r="Q17" s="2">
        <v>-0.34599999999999997</v>
      </c>
      <c r="R17" s="2">
        <v>-0.254</v>
      </c>
      <c r="S17" s="2">
        <v>-0.16700000000000001</v>
      </c>
      <c r="T17" s="2">
        <v>-0.24099999999999999</v>
      </c>
      <c r="U17" s="2">
        <v>-0.26100000000000001</v>
      </c>
      <c r="V17" s="2">
        <v>-0.26</v>
      </c>
      <c r="W17" s="2">
        <v>-0.221</v>
      </c>
      <c r="X17" s="2">
        <v>-0.24199999999999999</v>
      </c>
      <c r="Y17" s="2">
        <v>-0.182</v>
      </c>
      <c r="AC17" s="83"/>
      <c r="AE17" s="2">
        <v>201</v>
      </c>
      <c r="AF17" s="2">
        <v>-0.42899999999999999</v>
      </c>
      <c r="AG17" s="2">
        <v>0.126</v>
      </c>
      <c r="AH17" s="2">
        <v>0.32100000000000001</v>
      </c>
      <c r="AI17" s="2">
        <v>0.44400000000000001</v>
      </c>
      <c r="AJ17" s="2">
        <v>0.55800000000000005</v>
      </c>
      <c r="AK17" s="2">
        <v>1.7430000000000001</v>
      </c>
      <c r="AL17" s="2">
        <v>1.359</v>
      </c>
      <c r="AM17" s="2">
        <v>0.65500000000000003</v>
      </c>
      <c r="AN17" s="2">
        <v>1.3660000000000001</v>
      </c>
    </row>
    <row r="18" spans="1:40" x14ac:dyDescent="0.25">
      <c r="A18" s="2">
        <v>202</v>
      </c>
      <c r="B18" s="2">
        <v>-0.36799999999999999</v>
      </c>
      <c r="C18" s="2">
        <v>-0.17599999999999999</v>
      </c>
      <c r="D18" s="2">
        <v>-0.14799999999999999</v>
      </c>
      <c r="E18" s="2">
        <v>-0.123</v>
      </c>
      <c r="F18" s="2">
        <v>-0.123</v>
      </c>
      <c r="G18" s="2">
        <v>-9.1999999999999998E-2</v>
      </c>
      <c r="H18" s="2">
        <v>-4.5999999999999999E-2</v>
      </c>
      <c r="I18" s="2">
        <v>-3.9E-2</v>
      </c>
      <c r="J18" s="2">
        <v>-2.9000000000000001E-2</v>
      </c>
      <c r="N18" s="83"/>
      <c r="P18" s="2">
        <v>202</v>
      </c>
      <c r="Q18" s="2">
        <v>-0.44500000000000001</v>
      </c>
      <c r="R18" s="2">
        <v>-0.222</v>
      </c>
      <c r="S18" s="2">
        <v>-0.16300000000000001</v>
      </c>
      <c r="T18" s="2">
        <v>-0.223</v>
      </c>
      <c r="U18" s="2">
        <v>-0.22</v>
      </c>
      <c r="V18" s="2">
        <v>-0.23100000000000001</v>
      </c>
      <c r="W18" s="2">
        <v>-0.20699999999999999</v>
      </c>
      <c r="X18" s="2">
        <v>-0.215</v>
      </c>
      <c r="Y18" s="2">
        <v>-0.154</v>
      </c>
      <c r="AC18" s="83"/>
      <c r="AE18" s="2">
        <v>202</v>
      </c>
      <c r="AF18" s="2">
        <v>-0.42199999999999999</v>
      </c>
      <c r="AG18" s="2">
        <v>0.14699999999999999</v>
      </c>
      <c r="AH18" s="2">
        <v>0.308</v>
      </c>
      <c r="AI18" s="2">
        <v>0.51300000000000001</v>
      </c>
      <c r="AJ18" s="2">
        <v>0.59299999999999997</v>
      </c>
      <c r="AK18" s="2">
        <v>1.607</v>
      </c>
      <c r="AL18" s="2">
        <v>1.32</v>
      </c>
      <c r="AM18" s="2">
        <v>0.79700000000000004</v>
      </c>
      <c r="AN18" s="2">
        <v>1.024</v>
      </c>
    </row>
    <row r="19" spans="1:40" x14ac:dyDescent="0.25">
      <c r="A19" s="2">
        <v>203</v>
      </c>
      <c r="B19" s="2">
        <v>-0.249</v>
      </c>
      <c r="C19" s="2">
        <v>-5.8999999999999997E-2</v>
      </c>
      <c r="D19" s="2">
        <v>-0.03</v>
      </c>
      <c r="E19" s="2">
        <v>-1.2999999999999999E-2</v>
      </c>
      <c r="F19" s="2">
        <v>-3.0000000000000001E-3</v>
      </c>
      <c r="G19" s="2">
        <v>1.7000000000000001E-2</v>
      </c>
      <c r="H19" s="2">
        <v>4.5999999999999999E-2</v>
      </c>
      <c r="I19" s="2">
        <v>7.5999999999999998E-2</v>
      </c>
      <c r="J19" s="2">
        <v>7.9000000000000001E-2</v>
      </c>
      <c r="N19" s="83"/>
      <c r="P19" s="2">
        <v>203</v>
      </c>
      <c r="Q19" s="2">
        <v>-0.40100000000000002</v>
      </c>
      <c r="R19" s="2">
        <v>-0.11899999999999999</v>
      </c>
      <c r="S19" s="2">
        <v>-0.06</v>
      </c>
      <c r="T19" s="2">
        <v>-0.121</v>
      </c>
      <c r="U19" s="2">
        <v>-0.13</v>
      </c>
      <c r="V19" s="2">
        <v>-0.13600000000000001</v>
      </c>
      <c r="W19" s="2">
        <v>-0.111</v>
      </c>
      <c r="X19" s="2">
        <v>-0.12</v>
      </c>
      <c r="Y19" s="2">
        <v>-5.8999999999999997E-2</v>
      </c>
      <c r="AC19" s="83"/>
      <c r="AE19" s="2">
        <v>203</v>
      </c>
      <c r="AF19" s="2">
        <v>-0.32700000000000001</v>
      </c>
      <c r="AG19" s="2">
        <v>0.222</v>
      </c>
      <c r="AH19" s="2">
        <v>0.38400000000000001</v>
      </c>
      <c r="AI19" s="2">
        <v>0.57199999999999995</v>
      </c>
      <c r="AJ19" s="2">
        <v>0.68700000000000006</v>
      </c>
      <c r="AK19" s="2">
        <v>1.526</v>
      </c>
      <c r="AL19" s="2">
        <v>1.3480000000000001</v>
      </c>
      <c r="AM19" s="2">
        <v>0.85199999999999998</v>
      </c>
      <c r="AN19" s="2">
        <v>1.0620000000000001</v>
      </c>
    </row>
    <row r="20" spans="1:40" hidden="1" x14ac:dyDescent="0.25">
      <c r="A20" s="2">
        <v>204</v>
      </c>
      <c r="B20" s="2">
        <v>-8.5999999999999993E-2</v>
      </c>
      <c r="C20" s="2">
        <v>8.5999999999999993E-2</v>
      </c>
      <c r="D20" s="2">
        <v>0.112</v>
      </c>
      <c r="E20" s="2">
        <v>0.128</v>
      </c>
      <c r="F20" s="2">
        <v>0.13900000000000001</v>
      </c>
      <c r="G20" s="2">
        <v>0.16200000000000001</v>
      </c>
      <c r="H20" s="2">
        <v>0.17799999999999999</v>
      </c>
      <c r="I20" s="2">
        <v>0.20399999999999999</v>
      </c>
      <c r="J20" s="2">
        <v>0.20899999999999999</v>
      </c>
      <c r="N20" s="83"/>
      <c r="P20" s="2">
        <v>204</v>
      </c>
      <c r="Q20" s="2">
        <v>-0.29499999999999998</v>
      </c>
      <c r="R20" s="2">
        <v>1.2E-2</v>
      </c>
      <c r="S20" s="2">
        <v>6.5000000000000002E-2</v>
      </c>
      <c r="T20" s="2">
        <v>4.0000000000000001E-3</v>
      </c>
      <c r="U20" s="2">
        <v>-3.0000000000000001E-3</v>
      </c>
      <c r="V20" s="2">
        <v>-7.0000000000000001E-3</v>
      </c>
      <c r="W20" s="2">
        <v>1.2E-2</v>
      </c>
      <c r="X20" s="2">
        <v>3.0000000000000001E-3</v>
      </c>
      <c r="Y20" s="2">
        <v>5.8000000000000003E-2</v>
      </c>
      <c r="AC20" s="83"/>
      <c r="AE20" s="2">
        <v>204</v>
      </c>
      <c r="AF20" s="2">
        <v>-0.19700000000000001</v>
      </c>
      <c r="AG20" s="2">
        <v>0.32600000000000001</v>
      </c>
      <c r="AH20" s="2">
        <v>0.48299999999999998</v>
      </c>
      <c r="AI20" s="2">
        <v>0.67700000000000005</v>
      </c>
      <c r="AJ20" s="2">
        <v>0.77600000000000002</v>
      </c>
      <c r="AK20" s="2">
        <v>1.556</v>
      </c>
      <c r="AL20" s="2">
        <v>1.381</v>
      </c>
      <c r="AM20" s="2">
        <v>0.95399999999999996</v>
      </c>
      <c r="AN20" s="2">
        <v>1.1359999999999999</v>
      </c>
    </row>
    <row r="21" spans="1:40" ht="15.75" hidden="1" customHeight="1" x14ac:dyDescent="0.25">
      <c r="A21" s="2">
        <v>205</v>
      </c>
      <c r="B21" s="2">
        <v>7.6999999999999999E-2</v>
      </c>
      <c r="C21" s="2">
        <v>0.23899999999999999</v>
      </c>
      <c r="D21" s="2">
        <v>0.25900000000000001</v>
      </c>
      <c r="E21" s="2">
        <v>0.26900000000000002</v>
      </c>
      <c r="F21" s="2">
        <v>0.27900000000000003</v>
      </c>
      <c r="G21" s="2">
        <v>0.29699999999999999</v>
      </c>
      <c r="H21" s="2">
        <v>0.315</v>
      </c>
      <c r="I21" s="2">
        <v>0.33900000000000002</v>
      </c>
      <c r="J21" s="2">
        <v>0.34300000000000003</v>
      </c>
      <c r="N21" s="83"/>
      <c r="P21" s="2">
        <v>205</v>
      </c>
      <c r="Q21" s="2">
        <v>-0.14499999999999999</v>
      </c>
      <c r="R21" s="2">
        <v>0.14599999999999999</v>
      </c>
      <c r="S21" s="2">
        <v>0.192</v>
      </c>
      <c r="T21" s="2">
        <v>0.128</v>
      </c>
      <c r="U21" s="2">
        <v>0.121</v>
      </c>
      <c r="V21" s="2">
        <v>0.113</v>
      </c>
      <c r="W21" s="2">
        <v>0.13100000000000001</v>
      </c>
      <c r="X21" s="2">
        <v>0.126</v>
      </c>
      <c r="Y21" s="2">
        <v>0.17599999999999999</v>
      </c>
      <c r="AC21" s="83"/>
      <c r="AE21" s="2">
        <v>205</v>
      </c>
      <c r="AF21" s="2">
        <v>-6.2E-2</v>
      </c>
      <c r="AG21" s="2">
        <v>0.41699999999999998</v>
      </c>
      <c r="AH21" s="2">
        <v>0.56399999999999995</v>
      </c>
      <c r="AI21" s="2">
        <v>0.753</v>
      </c>
      <c r="AJ21" s="2">
        <v>0.85399999999999998</v>
      </c>
      <c r="AK21" s="2">
        <v>1.5269999999999999</v>
      </c>
      <c r="AL21" s="2">
        <v>1.4279999999999999</v>
      </c>
      <c r="AM21" s="2">
        <v>1.0209999999999999</v>
      </c>
      <c r="AN21" s="2">
        <v>1.202</v>
      </c>
    </row>
    <row r="22" spans="1:40" ht="15.75" hidden="1" customHeight="1" x14ac:dyDescent="0.25">
      <c r="A22" s="2">
        <v>206</v>
      </c>
      <c r="B22" s="2">
        <v>0.219</v>
      </c>
      <c r="C22" s="2">
        <v>0.36799999999999999</v>
      </c>
      <c r="D22" s="2">
        <v>0.38200000000000001</v>
      </c>
      <c r="E22" s="2">
        <v>0.38900000000000001</v>
      </c>
      <c r="F22" s="2">
        <v>0.39900000000000002</v>
      </c>
      <c r="G22" s="2">
        <v>0.41199999999999998</v>
      </c>
      <c r="H22" s="2">
        <v>0.42899999999999999</v>
      </c>
      <c r="I22" s="2">
        <v>0.45</v>
      </c>
      <c r="J22" s="2">
        <v>0.45100000000000001</v>
      </c>
      <c r="N22" s="83"/>
      <c r="P22" s="2">
        <v>206</v>
      </c>
      <c r="Q22" s="2">
        <v>8.0000000000000002E-3</v>
      </c>
      <c r="R22" s="2">
        <v>0.26200000000000001</v>
      </c>
      <c r="S22" s="2">
        <v>0.3</v>
      </c>
      <c r="T22" s="2">
        <v>0.23300000000000001</v>
      </c>
      <c r="U22" s="2">
        <v>0.223</v>
      </c>
      <c r="V22" s="2">
        <v>0.21199999999999999</v>
      </c>
      <c r="W22" s="2">
        <v>0.22800000000000001</v>
      </c>
      <c r="X22" s="2">
        <v>0.224</v>
      </c>
      <c r="Y22" s="2">
        <v>0.27200000000000002</v>
      </c>
      <c r="AC22" s="83"/>
      <c r="AE22" s="2">
        <v>206</v>
      </c>
      <c r="AF22" s="2">
        <v>5.8000000000000003E-2</v>
      </c>
      <c r="AG22" s="2">
        <v>0.496</v>
      </c>
      <c r="AH22" s="2">
        <v>0.63400000000000001</v>
      </c>
      <c r="AI22" s="2">
        <v>0.81200000000000006</v>
      </c>
      <c r="AJ22" s="2">
        <v>0.90900000000000003</v>
      </c>
      <c r="AK22" s="2">
        <v>1.54</v>
      </c>
      <c r="AL22" s="2">
        <v>1.415</v>
      </c>
      <c r="AM22" s="2">
        <v>1.0720000000000001</v>
      </c>
      <c r="AN22" s="2">
        <v>1.2549999999999999</v>
      </c>
    </row>
    <row r="23" spans="1:40" ht="15.75" hidden="1" customHeight="1" x14ac:dyDescent="0.25">
      <c r="A23" s="2">
        <v>207</v>
      </c>
      <c r="B23" s="2">
        <v>0.33400000000000002</v>
      </c>
      <c r="C23" s="2">
        <v>0.46800000000000003</v>
      </c>
      <c r="D23" s="2">
        <v>0.47699999999999998</v>
      </c>
      <c r="E23" s="2">
        <v>0.48</v>
      </c>
      <c r="F23" s="2">
        <v>0.48699999999999999</v>
      </c>
      <c r="G23" s="2">
        <v>0.499</v>
      </c>
      <c r="H23" s="2">
        <v>0.51300000000000001</v>
      </c>
      <c r="I23" s="2">
        <v>0.52900000000000003</v>
      </c>
      <c r="J23" s="2">
        <v>0.52900000000000003</v>
      </c>
      <c r="N23" s="83"/>
      <c r="P23" s="2">
        <v>207</v>
      </c>
      <c r="Q23" s="2">
        <v>0.14199999999999999</v>
      </c>
      <c r="R23" s="2">
        <v>0.35099999999999998</v>
      </c>
      <c r="S23" s="2">
        <v>0.379</v>
      </c>
      <c r="T23" s="2">
        <v>0.312</v>
      </c>
      <c r="U23" s="2">
        <v>0.30099999999999999</v>
      </c>
      <c r="V23" s="2">
        <v>0.28399999999999997</v>
      </c>
      <c r="W23" s="2">
        <v>0.29799999999999999</v>
      </c>
      <c r="X23" s="2">
        <v>0.29399999999999998</v>
      </c>
      <c r="Y23" s="2">
        <v>0.33800000000000002</v>
      </c>
      <c r="AC23" s="83"/>
      <c r="AE23" s="2">
        <v>207</v>
      </c>
      <c r="AF23" s="2">
        <v>0.154</v>
      </c>
      <c r="AG23" s="2">
        <v>0.55500000000000005</v>
      </c>
      <c r="AH23" s="2">
        <v>0.67900000000000005</v>
      </c>
      <c r="AI23" s="2">
        <v>0.84899999999999998</v>
      </c>
      <c r="AJ23" s="2">
        <v>0.94399999999999995</v>
      </c>
      <c r="AK23" s="2">
        <v>1.5629999999999999</v>
      </c>
      <c r="AL23" s="2">
        <v>1.423</v>
      </c>
      <c r="AM23" s="2">
        <v>1.0900000000000001</v>
      </c>
      <c r="AN23" s="2">
        <v>1.264</v>
      </c>
    </row>
    <row r="24" spans="1:40" ht="15.75" hidden="1" customHeight="1" x14ac:dyDescent="0.25">
      <c r="A24" s="2">
        <v>208</v>
      </c>
      <c r="B24" s="2">
        <v>0.42099999999999999</v>
      </c>
      <c r="C24" s="2">
        <v>0.54300000000000004</v>
      </c>
      <c r="D24" s="2">
        <v>0.54700000000000004</v>
      </c>
      <c r="E24" s="2">
        <v>0.54600000000000004</v>
      </c>
      <c r="F24" s="2">
        <v>0.55300000000000005</v>
      </c>
      <c r="G24" s="2">
        <v>0.56000000000000005</v>
      </c>
      <c r="H24" s="2">
        <v>0.57099999999999995</v>
      </c>
      <c r="I24" s="2">
        <v>0.58599999999999997</v>
      </c>
      <c r="J24" s="2">
        <v>0.58399999999999996</v>
      </c>
      <c r="N24" s="83"/>
      <c r="P24" s="2">
        <v>208</v>
      </c>
      <c r="Q24" s="2">
        <v>0.249</v>
      </c>
      <c r="R24" s="2">
        <v>0.41599999999999998</v>
      </c>
      <c r="S24" s="2">
        <v>0.437</v>
      </c>
      <c r="T24" s="2">
        <v>0.36799999999999999</v>
      </c>
      <c r="U24" s="2">
        <v>0.35399999999999998</v>
      </c>
      <c r="V24" s="2">
        <v>0.33600000000000002</v>
      </c>
      <c r="W24" s="2">
        <v>0.34699999999999998</v>
      </c>
      <c r="X24" s="2">
        <v>0.34399999999999997</v>
      </c>
      <c r="Y24" s="2">
        <v>0.38400000000000001</v>
      </c>
      <c r="AC24" s="83"/>
      <c r="AE24" s="2">
        <v>208</v>
      </c>
      <c r="AF24" s="2">
        <v>0.22600000000000001</v>
      </c>
      <c r="AG24" s="2">
        <v>0.59199999999999997</v>
      </c>
      <c r="AH24" s="2">
        <v>0.70399999999999996</v>
      </c>
      <c r="AI24" s="2">
        <v>0.87</v>
      </c>
      <c r="AJ24" s="2">
        <v>0.95799999999999996</v>
      </c>
      <c r="AK24" s="2">
        <v>1.5489999999999999</v>
      </c>
      <c r="AL24" s="2">
        <v>1.4119999999999999</v>
      </c>
      <c r="AM24" s="2">
        <v>1.1000000000000001</v>
      </c>
      <c r="AN24" s="2">
        <v>1.2589999999999999</v>
      </c>
    </row>
    <row r="25" spans="1:40" ht="15.75" hidden="1" customHeight="1" x14ac:dyDescent="0.25">
      <c r="A25" s="2">
        <v>209</v>
      </c>
      <c r="B25" s="2">
        <v>0.48499999999999999</v>
      </c>
      <c r="C25" s="2">
        <v>0.59299999999999997</v>
      </c>
      <c r="D25" s="2">
        <v>0.59499999999999997</v>
      </c>
      <c r="E25" s="2">
        <v>0.59099999999999997</v>
      </c>
      <c r="F25" s="2">
        <v>0.59599999999999997</v>
      </c>
      <c r="G25" s="2">
        <v>0.6</v>
      </c>
      <c r="H25" s="2">
        <v>0.60899999999999999</v>
      </c>
      <c r="I25" s="2">
        <v>0.621</v>
      </c>
      <c r="J25" s="2">
        <v>0.61699999999999999</v>
      </c>
      <c r="N25" s="83"/>
      <c r="P25" s="2">
        <v>209</v>
      </c>
      <c r="Q25" s="2">
        <v>0.33100000000000002</v>
      </c>
      <c r="R25" s="2">
        <v>0.46100000000000002</v>
      </c>
      <c r="S25" s="2">
        <v>0.47599999999999998</v>
      </c>
      <c r="T25" s="2">
        <v>0.40600000000000003</v>
      </c>
      <c r="U25" s="2">
        <v>0.39</v>
      </c>
      <c r="V25" s="2">
        <v>0.36699999999999999</v>
      </c>
      <c r="W25" s="2">
        <v>0.377</v>
      </c>
      <c r="X25" s="2">
        <v>0.375</v>
      </c>
      <c r="Y25" s="2">
        <v>0.41199999999999998</v>
      </c>
      <c r="AC25" s="83"/>
      <c r="AE25" s="2">
        <v>209</v>
      </c>
      <c r="AF25" s="2">
        <v>0.27900000000000003</v>
      </c>
      <c r="AG25" s="2">
        <v>0.61099999999999999</v>
      </c>
      <c r="AH25" s="2">
        <v>0.71499999999999997</v>
      </c>
      <c r="AI25" s="2">
        <v>0.874</v>
      </c>
      <c r="AJ25" s="2">
        <v>0.95399999999999996</v>
      </c>
      <c r="AK25" s="2">
        <v>1.5169999999999999</v>
      </c>
      <c r="AL25" s="2">
        <v>1.3879999999999999</v>
      </c>
      <c r="AM25" s="2">
        <v>1.0860000000000001</v>
      </c>
      <c r="AN25" s="2">
        <v>1.2410000000000001</v>
      </c>
    </row>
    <row r="26" spans="1:40" ht="15.75" hidden="1" customHeight="1" x14ac:dyDescent="0.25">
      <c r="A26" s="2">
        <v>210</v>
      </c>
      <c r="B26" s="2">
        <v>0.53</v>
      </c>
      <c r="C26" s="2">
        <v>0.629</v>
      </c>
      <c r="D26" s="2">
        <v>0.626</v>
      </c>
      <c r="E26" s="2">
        <v>0.62</v>
      </c>
      <c r="F26" s="2">
        <v>0.624</v>
      </c>
      <c r="G26" s="2">
        <v>0.625</v>
      </c>
      <c r="H26" s="2">
        <v>0.63200000000000001</v>
      </c>
      <c r="I26" s="2">
        <v>0.64300000000000002</v>
      </c>
      <c r="J26" s="2">
        <v>0.63800000000000001</v>
      </c>
      <c r="N26" s="83"/>
      <c r="P26" s="2">
        <v>210</v>
      </c>
      <c r="Q26" s="2">
        <v>0.39</v>
      </c>
      <c r="R26" s="2">
        <v>0.49099999999999999</v>
      </c>
      <c r="S26" s="2">
        <v>0.499</v>
      </c>
      <c r="T26" s="2">
        <v>0.43</v>
      </c>
      <c r="U26" s="2">
        <v>0.41199999999999998</v>
      </c>
      <c r="V26" s="2">
        <v>0.38700000000000001</v>
      </c>
      <c r="W26" s="2">
        <v>0.39300000000000002</v>
      </c>
      <c r="X26" s="2">
        <v>0.39200000000000002</v>
      </c>
      <c r="Y26" s="2">
        <v>0.42699999999999999</v>
      </c>
      <c r="AC26" s="83"/>
      <c r="AE26" s="2">
        <v>210</v>
      </c>
      <c r="AF26" s="2">
        <v>0.317</v>
      </c>
      <c r="AG26" s="2">
        <v>0.61899999999999999</v>
      </c>
      <c r="AH26" s="2">
        <v>0.71299999999999997</v>
      </c>
      <c r="AI26" s="2">
        <v>0.86599999999999999</v>
      </c>
      <c r="AJ26" s="2">
        <v>0.94099999999999995</v>
      </c>
      <c r="AK26" s="2">
        <v>1.472</v>
      </c>
      <c r="AL26" s="2">
        <v>1.3520000000000001</v>
      </c>
      <c r="AM26" s="2">
        <v>1.0660000000000001</v>
      </c>
      <c r="AN26" s="2">
        <v>1.208</v>
      </c>
    </row>
    <row r="27" spans="1:40" ht="15.75" hidden="1" customHeight="1" x14ac:dyDescent="0.25">
      <c r="A27" s="2">
        <v>211</v>
      </c>
      <c r="B27" s="2">
        <v>0.57099999999999995</v>
      </c>
      <c r="C27" s="2">
        <v>0.66100000000000003</v>
      </c>
      <c r="D27" s="2">
        <v>0.65400000000000003</v>
      </c>
      <c r="E27" s="2">
        <v>0.64600000000000002</v>
      </c>
      <c r="F27" s="2">
        <v>0.64900000000000002</v>
      </c>
      <c r="G27" s="2">
        <v>0.64700000000000002</v>
      </c>
      <c r="H27" s="2">
        <v>0.65200000000000002</v>
      </c>
      <c r="I27" s="2">
        <v>0.66</v>
      </c>
      <c r="J27" s="2">
        <v>0.65500000000000003</v>
      </c>
      <c r="N27" s="83"/>
      <c r="P27" s="2">
        <v>211</v>
      </c>
      <c r="Q27" s="2">
        <v>0.433</v>
      </c>
      <c r="R27" s="2">
        <v>0.51700000000000002</v>
      </c>
      <c r="S27" s="2">
        <v>0.52</v>
      </c>
      <c r="T27" s="2">
        <v>0.44900000000000001</v>
      </c>
      <c r="U27" s="2">
        <v>0.43</v>
      </c>
      <c r="V27" s="2">
        <v>0.40100000000000002</v>
      </c>
      <c r="W27" s="2">
        <v>0.40699999999999997</v>
      </c>
      <c r="X27" s="2">
        <v>0.40500000000000003</v>
      </c>
      <c r="Y27" s="2">
        <v>0.437</v>
      </c>
      <c r="AC27" s="83"/>
      <c r="AE27" s="2">
        <v>211</v>
      </c>
      <c r="AF27" s="2">
        <v>0.35099999999999998</v>
      </c>
      <c r="AG27" s="2">
        <v>0.624</v>
      </c>
      <c r="AH27" s="2">
        <v>0.70799999999999996</v>
      </c>
      <c r="AI27" s="2">
        <v>0.85399999999999998</v>
      </c>
      <c r="AJ27" s="2">
        <v>0.92400000000000004</v>
      </c>
      <c r="AK27" s="2">
        <v>1.423</v>
      </c>
      <c r="AL27" s="2">
        <v>1.3120000000000001</v>
      </c>
      <c r="AM27" s="2">
        <v>1.042</v>
      </c>
      <c r="AN27" s="2">
        <v>1.175</v>
      </c>
    </row>
    <row r="28" spans="1:40" ht="15.75" hidden="1" customHeight="1" x14ac:dyDescent="0.25">
      <c r="A28" s="2">
        <v>212</v>
      </c>
      <c r="B28" s="2">
        <v>0.61699999999999999</v>
      </c>
      <c r="C28" s="2">
        <v>0.69599999999999995</v>
      </c>
      <c r="D28" s="2">
        <v>0.68600000000000005</v>
      </c>
      <c r="E28" s="2">
        <v>0.67500000000000004</v>
      </c>
      <c r="F28" s="2">
        <v>0.67600000000000005</v>
      </c>
      <c r="G28" s="2">
        <v>0.67200000000000004</v>
      </c>
      <c r="H28" s="2">
        <v>0.67400000000000004</v>
      </c>
      <c r="I28" s="2">
        <v>0.68</v>
      </c>
      <c r="J28" s="2">
        <v>0.67200000000000004</v>
      </c>
      <c r="N28" s="83"/>
      <c r="P28" s="2">
        <v>212</v>
      </c>
      <c r="Q28" s="2">
        <v>0.47199999999999998</v>
      </c>
      <c r="R28" s="2">
        <v>0.54600000000000004</v>
      </c>
      <c r="S28" s="2">
        <v>0.54200000000000004</v>
      </c>
      <c r="T28" s="2">
        <v>0.47099999999999997</v>
      </c>
      <c r="U28" s="2">
        <v>0.45</v>
      </c>
      <c r="V28" s="2">
        <v>0.41699999999999998</v>
      </c>
      <c r="W28" s="2">
        <v>0.42</v>
      </c>
      <c r="X28" s="2">
        <v>0.41799999999999998</v>
      </c>
      <c r="Y28" s="2">
        <v>0.44700000000000001</v>
      </c>
      <c r="AC28" s="83"/>
      <c r="AE28" s="2">
        <v>212</v>
      </c>
      <c r="AF28" s="2">
        <v>0.38900000000000001</v>
      </c>
      <c r="AG28" s="2">
        <v>0.63</v>
      </c>
      <c r="AH28" s="2">
        <v>0.70299999999999996</v>
      </c>
      <c r="AI28" s="2">
        <v>0.84199999999999997</v>
      </c>
      <c r="AJ28" s="2">
        <v>0.90600000000000003</v>
      </c>
      <c r="AK28" s="2">
        <v>1.375</v>
      </c>
      <c r="AL28" s="2">
        <v>1.268</v>
      </c>
      <c r="AM28" s="2">
        <v>1.014</v>
      </c>
      <c r="AN28" s="2">
        <v>1.1379999999999999</v>
      </c>
    </row>
    <row r="29" spans="1:40" ht="15.75" hidden="1" customHeight="1" x14ac:dyDescent="0.25">
      <c r="A29" s="2">
        <v>213</v>
      </c>
      <c r="B29" s="2">
        <v>0.64300000000000002</v>
      </c>
      <c r="C29" s="2">
        <v>0.71399999999999997</v>
      </c>
      <c r="D29" s="2">
        <v>0.70199999999999996</v>
      </c>
      <c r="E29" s="2">
        <v>0.68899999999999995</v>
      </c>
      <c r="F29" s="2">
        <v>0.68899999999999995</v>
      </c>
      <c r="G29" s="2">
        <v>0.68200000000000005</v>
      </c>
      <c r="H29" s="2">
        <v>0.68300000000000005</v>
      </c>
      <c r="I29" s="2">
        <v>0.68799999999999994</v>
      </c>
      <c r="J29" s="2">
        <v>0.67700000000000005</v>
      </c>
      <c r="N29" s="83"/>
      <c r="P29" s="2">
        <v>213</v>
      </c>
      <c r="Q29" s="2">
        <v>0.51600000000000001</v>
      </c>
      <c r="R29" s="2">
        <v>0.56100000000000005</v>
      </c>
      <c r="S29" s="2">
        <v>0.55300000000000005</v>
      </c>
      <c r="T29" s="2">
        <v>0.48099999999999998</v>
      </c>
      <c r="U29" s="2">
        <v>0.45800000000000002</v>
      </c>
      <c r="V29" s="2">
        <v>0.42299999999999999</v>
      </c>
      <c r="W29" s="2">
        <v>0.42399999999999999</v>
      </c>
      <c r="X29" s="2">
        <v>0.42299999999999999</v>
      </c>
      <c r="Y29" s="2">
        <v>0.44900000000000001</v>
      </c>
      <c r="AC29" s="83"/>
      <c r="AE29" s="2">
        <v>213</v>
      </c>
      <c r="AF29" s="2">
        <v>0.41099999999999998</v>
      </c>
      <c r="AG29" s="2">
        <v>0.625</v>
      </c>
      <c r="AH29" s="2">
        <v>0.68899999999999995</v>
      </c>
      <c r="AI29" s="2">
        <v>0.82199999999999995</v>
      </c>
      <c r="AJ29" s="2">
        <v>0.88200000000000001</v>
      </c>
      <c r="AK29" s="2">
        <v>1.3220000000000001</v>
      </c>
      <c r="AL29" s="2">
        <v>1.2190000000000001</v>
      </c>
      <c r="AM29" s="2">
        <v>0.98</v>
      </c>
      <c r="AN29" s="2">
        <v>1.0960000000000001</v>
      </c>
    </row>
    <row r="30" spans="1:40" ht="15.75" hidden="1" customHeight="1" x14ac:dyDescent="0.25">
      <c r="A30" s="2">
        <v>214</v>
      </c>
      <c r="B30" s="2">
        <v>0.61099999999999999</v>
      </c>
      <c r="C30" s="2">
        <v>0.68100000000000005</v>
      </c>
      <c r="D30" s="2">
        <v>0.67</v>
      </c>
      <c r="E30" s="2">
        <v>0.65800000000000003</v>
      </c>
      <c r="F30" s="2">
        <v>0.65900000000000003</v>
      </c>
      <c r="G30" s="2">
        <v>0.65300000000000002</v>
      </c>
      <c r="H30" s="2">
        <v>0.65500000000000003</v>
      </c>
      <c r="I30" s="2">
        <v>0.65900000000000003</v>
      </c>
      <c r="J30" s="2">
        <v>0.64900000000000002</v>
      </c>
      <c r="N30" s="83"/>
      <c r="P30" s="2">
        <v>214</v>
      </c>
      <c r="Q30" s="2">
        <v>0.54200000000000004</v>
      </c>
      <c r="R30" s="2">
        <v>0.53300000000000003</v>
      </c>
      <c r="S30" s="2">
        <v>0.52700000000000002</v>
      </c>
      <c r="T30" s="2">
        <v>0.45900000000000002</v>
      </c>
      <c r="U30" s="2">
        <v>0.437</v>
      </c>
      <c r="V30" s="2">
        <v>0.40400000000000003</v>
      </c>
      <c r="W30" s="2">
        <v>0.40600000000000003</v>
      </c>
      <c r="X30" s="2">
        <v>0.40400000000000003</v>
      </c>
      <c r="Y30" s="2">
        <v>0.43099999999999999</v>
      </c>
      <c r="AC30" s="83"/>
      <c r="AE30" s="2">
        <v>214</v>
      </c>
      <c r="AF30" s="2">
        <v>0.38900000000000001</v>
      </c>
      <c r="AG30" s="2">
        <v>0.59099999999999997</v>
      </c>
      <c r="AH30" s="2">
        <v>0.65400000000000003</v>
      </c>
      <c r="AI30" s="2">
        <v>0.78400000000000003</v>
      </c>
      <c r="AJ30" s="2">
        <v>0.84199999999999997</v>
      </c>
      <c r="AK30" s="2">
        <v>1.2649999999999999</v>
      </c>
      <c r="AL30" s="2">
        <v>1.167</v>
      </c>
      <c r="AM30" s="2">
        <v>0.93600000000000005</v>
      </c>
      <c r="AN30" s="2">
        <v>1.0469999999999999</v>
      </c>
    </row>
    <row r="31" spans="1:40" ht="15.75" hidden="1" customHeight="1" x14ac:dyDescent="0.25">
      <c r="A31" s="2">
        <v>215</v>
      </c>
      <c r="B31" s="2">
        <v>0.54300000000000004</v>
      </c>
      <c r="C31" s="2">
        <v>0.61799999999999999</v>
      </c>
      <c r="D31" s="2">
        <v>0.61</v>
      </c>
      <c r="E31" s="2">
        <v>0.60099999999999998</v>
      </c>
      <c r="F31" s="2">
        <v>0.60299999999999998</v>
      </c>
      <c r="G31" s="2">
        <v>0.6</v>
      </c>
      <c r="H31" s="2">
        <v>0.60399999999999998</v>
      </c>
      <c r="I31" s="2">
        <v>0.61</v>
      </c>
      <c r="J31" s="2">
        <v>0.60099999999999998</v>
      </c>
      <c r="N31" s="83"/>
      <c r="P31" s="2">
        <v>215</v>
      </c>
      <c r="Q31" s="2">
        <v>0.51400000000000001</v>
      </c>
      <c r="R31" s="2">
        <v>0.48</v>
      </c>
      <c r="S31" s="2">
        <v>0.48</v>
      </c>
      <c r="T31" s="2">
        <v>0.41599999999999998</v>
      </c>
      <c r="U31" s="2">
        <v>0.39700000000000002</v>
      </c>
      <c r="V31" s="2">
        <v>0.36899999999999999</v>
      </c>
      <c r="W31" s="2">
        <v>0.373</v>
      </c>
      <c r="X31" s="2">
        <v>0.373</v>
      </c>
      <c r="Y31" s="2">
        <v>0.40200000000000002</v>
      </c>
      <c r="AC31" s="83"/>
      <c r="AE31" s="2">
        <v>215</v>
      </c>
      <c r="AF31" s="2">
        <v>0.34</v>
      </c>
      <c r="AG31" s="2">
        <v>0.53900000000000003</v>
      </c>
      <c r="AH31" s="2">
        <v>0.60499999999999998</v>
      </c>
      <c r="AI31" s="2">
        <v>0.73599999999999999</v>
      </c>
      <c r="AJ31" s="2">
        <v>0.79300000000000004</v>
      </c>
      <c r="AK31" s="2">
        <v>1.206</v>
      </c>
      <c r="AL31" s="2">
        <v>1.1120000000000001</v>
      </c>
      <c r="AM31" s="2">
        <v>0.88700000000000001</v>
      </c>
      <c r="AN31" s="2">
        <v>0.995</v>
      </c>
    </row>
    <row r="32" spans="1:40" ht="15.75" hidden="1" customHeight="1" x14ac:dyDescent="0.25">
      <c r="A32" s="2">
        <v>216</v>
      </c>
      <c r="B32" s="2">
        <v>0.49099999999999999</v>
      </c>
      <c r="C32" s="2">
        <v>0.56899999999999995</v>
      </c>
      <c r="D32" s="2">
        <v>0.56399999999999995</v>
      </c>
      <c r="E32" s="2">
        <v>0.55700000000000005</v>
      </c>
      <c r="F32" s="2">
        <v>0.55900000000000005</v>
      </c>
      <c r="G32" s="2">
        <v>0.55800000000000005</v>
      </c>
      <c r="H32" s="2">
        <v>0.56299999999999994</v>
      </c>
      <c r="I32" s="2">
        <v>0.57099999999999995</v>
      </c>
      <c r="J32" s="2">
        <v>0.56399999999999995</v>
      </c>
      <c r="N32" s="83"/>
      <c r="P32" s="2">
        <v>216</v>
      </c>
      <c r="Q32" s="2">
        <v>0.45200000000000001</v>
      </c>
      <c r="R32" s="2">
        <v>0.439</v>
      </c>
      <c r="S32" s="2">
        <v>0.443</v>
      </c>
      <c r="T32" s="2">
        <v>0.38200000000000001</v>
      </c>
      <c r="U32" s="2">
        <v>0.36599999999999999</v>
      </c>
      <c r="V32" s="2">
        <v>0.34200000000000003</v>
      </c>
      <c r="W32" s="2">
        <v>0.34799999999999998</v>
      </c>
      <c r="X32" s="2">
        <v>0.34699999999999998</v>
      </c>
      <c r="Y32" s="2">
        <v>0.379</v>
      </c>
      <c r="AC32" s="83"/>
      <c r="AE32" s="2">
        <v>216</v>
      </c>
      <c r="AF32" s="2">
        <v>0.30299999999999999</v>
      </c>
      <c r="AG32" s="2">
        <v>0.495</v>
      </c>
      <c r="AH32" s="2">
        <v>0.56200000000000006</v>
      </c>
      <c r="AI32" s="2">
        <v>0.69199999999999995</v>
      </c>
      <c r="AJ32" s="2">
        <v>0.748</v>
      </c>
      <c r="AK32" s="2">
        <v>1.1479999999999999</v>
      </c>
      <c r="AL32" s="2">
        <v>1.0569999999999999</v>
      </c>
      <c r="AM32" s="2">
        <v>0.84</v>
      </c>
      <c r="AN32" s="2">
        <v>0.94499999999999995</v>
      </c>
    </row>
    <row r="33" spans="1:40" ht="15.75" hidden="1" customHeight="1" x14ac:dyDescent="0.25">
      <c r="A33" s="2">
        <v>217</v>
      </c>
      <c r="B33" s="2">
        <v>0.45900000000000002</v>
      </c>
      <c r="C33" s="2">
        <v>0.53700000000000003</v>
      </c>
      <c r="D33" s="2">
        <v>0.53300000000000003</v>
      </c>
      <c r="E33" s="2">
        <v>0.52700000000000002</v>
      </c>
      <c r="F33" s="2">
        <v>0.53</v>
      </c>
      <c r="G33" s="2">
        <v>0.53</v>
      </c>
      <c r="H33" s="2">
        <v>0.53600000000000003</v>
      </c>
      <c r="I33" s="2">
        <v>0.54400000000000004</v>
      </c>
      <c r="J33" s="2">
        <v>0.53800000000000003</v>
      </c>
      <c r="N33" s="83"/>
      <c r="P33" s="2">
        <v>217</v>
      </c>
      <c r="Q33" s="2">
        <v>0.40699999999999997</v>
      </c>
      <c r="R33" s="2">
        <v>0.41099999999999998</v>
      </c>
      <c r="S33" s="2">
        <v>0.41899999999999998</v>
      </c>
      <c r="T33" s="2">
        <v>0.36099999999999999</v>
      </c>
      <c r="U33" s="2">
        <v>0.34499999999999997</v>
      </c>
      <c r="V33" s="2">
        <v>0.32300000000000001</v>
      </c>
      <c r="W33" s="2">
        <v>0.33</v>
      </c>
      <c r="X33" s="2">
        <v>0.33</v>
      </c>
      <c r="Y33" s="2">
        <v>0.36199999999999999</v>
      </c>
      <c r="AC33" s="83"/>
      <c r="AE33" s="2">
        <v>217</v>
      </c>
      <c r="AF33" s="2">
        <v>0.28100000000000003</v>
      </c>
      <c r="AG33" s="2">
        <v>0.46100000000000002</v>
      </c>
      <c r="AH33" s="2">
        <v>0.52800000000000002</v>
      </c>
      <c r="AI33" s="2">
        <v>0.65500000000000003</v>
      </c>
      <c r="AJ33" s="2">
        <v>0.70899999999999996</v>
      </c>
      <c r="AK33" s="2">
        <v>1.095</v>
      </c>
      <c r="AL33" s="2">
        <v>1.006</v>
      </c>
      <c r="AM33" s="2">
        <v>0.79800000000000004</v>
      </c>
      <c r="AN33" s="2">
        <v>0.89800000000000002</v>
      </c>
    </row>
    <row r="34" spans="1:40" ht="15.75" hidden="1" customHeight="1" x14ac:dyDescent="0.25">
      <c r="A34" s="2">
        <v>218</v>
      </c>
      <c r="B34" s="2">
        <v>0.41699999999999998</v>
      </c>
      <c r="C34" s="2">
        <v>0.498</v>
      </c>
      <c r="D34" s="2">
        <v>0.496</v>
      </c>
      <c r="E34" s="2">
        <v>0.49199999999999999</v>
      </c>
      <c r="F34" s="2">
        <v>0.495</v>
      </c>
      <c r="G34" s="2">
        <v>0.497</v>
      </c>
      <c r="H34" s="2">
        <v>0.505</v>
      </c>
      <c r="I34" s="2">
        <v>0.51400000000000001</v>
      </c>
      <c r="J34" s="2">
        <v>0.50900000000000001</v>
      </c>
      <c r="N34" s="83"/>
      <c r="P34" s="2">
        <v>218</v>
      </c>
      <c r="Q34" s="2">
        <v>0.378</v>
      </c>
      <c r="R34" s="2">
        <v>0.379</v>
      </c>
      <c r="S34" s="2">
        <v>0.39</v>
      </c>
      <c r="T34" s="2">
        <v>0.33500000000000002</v>
      </c>
      <c r="U34" s="2">
        <v>0.32</v>
      </c>
      <c r="V34" s="2">
        <v>0.30199999999999999</v>
      </c>
      <c r="W34" s="2">
        <v>0.31</v>
      </c>
      <c r="X34" s="2">
        <v>0.311</v>
      </c>
      <c r="Y34" s="2">
        <v>0.34499999999999997</v>
      </c>
      <c r="AC34" s="83"/>
      <c r="AE34" s="2">
        <v>218</v>
      </c>
      <c r="AF34" s="2">
        <v>0.251</v>
      </c>
      <c r="AG34" s="2">
        <v>0.42499999999999999</v>
      </c>
      <c r="AH34" s="2">
        <v>0.49099999999999999</v>
      </c>
      <c r="AI34" s="2">
        <v>0.61799999999999999</v>
      </c>
      <c r="AJ34" s="2">
        <v>0.67</v>
      </c>
      <c r="AK34" s="2">
        <v>1.0449999999999999</v>
      </c>
      <c r="AL34" s="2">
        <v>0.96</v>
      </c>
      <c r="AM34" s="2">
        <v>0.75700000000000001</v>
      </c>
      <c r="AN34" s="2">
        <v>0.85399999999999998</v>
      </c>
    </row>
    <row r="35" spans="1:40" ht="15.75" hidden="1" customHeight="1" x14ac:dyDescent="0.25">
      <c r="A35" s="2">
        <v>219</v>
      </c>
      <c r="B35" s="2">
        <v>0.37</v>
      </c>
      <c r="C35" s="2">
        <v>0.45400000000000001</v>
      </c>
      <c r="D35" s="2">
        <v>0.45600000000000002</v>
      </c>
      <c r="E35" s="2">
        <v>0.45300000000000001</v>
      </c>
      <c r="F35" s="2">
        <v>0.45700000000000002</v>
      </c>
      <c r="G35" s="2">
        <v>0.46100000000000002</v>
      </c>
      <c r="H35" s="2">
        <v>0.47</v>
      </c>
      <c r="I35" s="2">
        <v>0.48099999999999998</v>
      </c>
      <c r="J35" s="2">
        <v>0.47599999999999998</v>
      </c>
      <c r="N35" s="83"/>
      <c r="P35" s="2">
        <v>219</v>
      </c>
      <c r="Q35" s="2">
        <v>0.34100000000000003</v>
      </c>
      <c r="R35" s="2">
        <v>0.34200000000000003</v>
      </c>
      <c r="S35" s="2">
        <v>0.35799999999999998</v>
      </c>
      <c r="T35" s="2">
        <v>0.30599999999999999</v>
      </c>
      <c r="U35" s="2">
        <v>0.29299999999999998</v>
      </c>
      <c r="V35" s="2">
        <v>0.27800000000000002</v>
      </c>
      <c r="W35" s="2">
        <v>0.28899999999999998</v>
      </c>
      <c r="X35" s="2">
        <v>0.28899999999999998</v>
      </c>
      <c r="Y35" s="2">
        <v>0.32500000000000001</v>
      </c>
      <c r="AC35" s="83"/>
      <c r="AE35" s="2">
        <v>219</v>
      </c>
      <c r="AF35" s="2">
        <v>0.217</v>
      </c>
      <c r="AG35" s="2">
        <v>0.38600000000000001</v>
      </c>
      <c r="AH35" s="2">
        <v>0.45300000000000001</v>
      </c>
      <c r="AI35" s="2">
        <v>0.57899999999999996</v>
      </c>
      <c r="AJ35" s="2">
        <v>0.63</v>
      </c>
      <c r="AK35" s="2">
        <v>0.99399999999999999</v>
      </c>
      <c r="AL35" s="2">
        <v>0.91200000000000003</v>
      </c>
      <c r="AM35" s="2">
        <v>0.71499999999999997</v>
      </c>
      <c r="AN35" s="2">
        <v>0.81</v>
      </c>
    </row>
    <row r="36" spans="1:40" ht="15.75" hidden="1" customHeight="1" x14ac:dyDescent="0.25">
      <c r="A36" s="2">
        <v>220</v>
      </c>
      <c r="B36" s="2">
        <v>0.35399999999999998</v>
      </c>
      <c r="C36" s="2">
        <v>0.439</v>
      </c>
      <c r="D36" s="2">
        <v>0.441</v>
      </c>
      <c r="E36" s="2">
        <v>0.439</v>
      </c>
      <c r="F36" s="2">
        <v>0.442</v>
      </c>
      <c r="G36" s="2">
        <v>0.44800000000000001</v>
      </c>
      <c r="H36" s="2">
        <v>0.45600000000000002</v>
      </c>
      <c r="I36" s="2">
        <v>0.46800000000000003</v>
      </c>
      <c r="J36" s="2">
        <v>0.46300000000000002</v>
      </c>
      <c r="N36" s="83"/>
      <c r="P36" s="2">
        <v>220</v>
      </c>
      <c r="Q36" s="2">
        <v>0.29899999999999999</v>
      </c>
      <c r="R36" s="2">
        <v>0.32900000000000001</v>
      </c>
      <c r="S36" s="2">
        <v>0.34499999999999997</v>
      </c>
      <c r="T36" s="2">
        <v>0.29499999999999998</v>
      </c>
      <c r="U36" s="2">
        <v>0.28299999999999997</v>
      </c>
      <c r="V36" s="2">
        <v>0.26900000000000002</v>
      </c>
      <c r="W36" s="2">
        <v>0.28000000000000003</v>
      </c>
      <c r="X36" s="2">
        <v>0.28000000000000003</v>
      </c>
      <c r="Y36" s="2">
        <v>0.316</v>
      </c>
      <c r="AC36" s="83"/>
      <c r="AE36" s="2">
        <v>220</v>
      </c>
      <c r="AF36" s="2">
        <v>0.20699999999999999</v>
      </c>
      <c r="AG36" s="2">
        <v>0.36299999999999999</v>
      </c>
      <c r="AH36" s="2">
        <v>0.42799999999999999</v>
      </c>
      <c r="AI36" s="2">
        <v>0.55100000000000005</v>
      </c>
      <c r="AJ36" s="2">
        <v>0.6</v>
      </c>
      <c r="AK36" s="2">
        <v>0.94799999999999995</v>
      </c>
      <c r="AL36" s="2">
        <v>0.871</v>
      </c>
      <c r="AM36" s="2">
        <v>0.68200000000000005</v>
      </c>
      <c r="AN36" s="2">
        <v>0.77300000000000002</v>
      </c>
    </row>
    <row r="37" spans="1:40" ht="15.75" hidden="1" customHeight="1" x14ac:dyDescent="0.25">
      <c r="A37" s="2">
        <v>221</v>
      </c>
      <c r="B37" s="2">
        <v>0.37</v>
      </c>
      <c r="C37" s="2">
        <v>0.45100000000000001</v>
      </c>
      <c r="D37" s="2">
        <v>0.45200000000000001</v>
      </c>
      <c r="E37" s="2">
        <v>0.44900000000000001</v>
      </c>
      <c r="F37" s="2">
        <v>0.45200000000000001</v>
      </c>
      <c r="G37" s="2">
        <v>0.45600000000000002</v>
      </c>
      <c r="H37" s="2">
        <v>0.46300000000000002</v>
      </c>
      <c r="I37" s="2">
        <v>0.47399999999999998</v>
      </c>
      <c r="J37" s="2">
        <v>0.46899999999999997</v>
      </c>
      <c r="N37" s="83"/>
      <c r="P37" s="2">
        <v>221</v>
      </c>
      <c r="Q37" s="2">
        <v>0.28599999999999998</v>
      </c>
      <c r="R37" s="2">
        <v>0.33900000000000002</v>
      </c>
      <c r="S37" s="2">
        <v>0.35299999999999998</v>
      </c>
      <c r="T37" s="2">
        <v>0.30299999999999999</v>
      </c>
      <c r="U37" s="2">
        <v>0.28899999999999998</v>
      </c>
      <c r="V37" s="2">
        <v>0.27400000000000002</v>
      </c>
      <c r="W37" s="2">
        <v>0.28399999999999997</v>
      </c>
      <c r="X37" s="2">
        <v>0.28399999999999997</v>
      </c>
      <c r="Y37" s="2">
        <v>0.31900000000000001</v>
      </c>
      <c r="AC37" s="83"/>
      <c r="AE37" s="2">
        <v>221</v>
      </c>
      <c r="AF37" s="2">
        <v>0.221</v>
      </c>
      <c r="AG37" s="2">
        <v>0.35899999999999999</v>
      </c>
      <c r="AH37" s="2">
        <v>0.41799999999999998</v>
      </c>
      <c r="AI37" s="2">
        <v>0.53700000000000003</v>
      </c>
      <c r="AJ37" s="2">
        <v>0.58199999999999996</v>
      </c>
      <c r="AK37" s="2">
        <v>0.91</v>
      </c>
      <c r="AL37" s="2">
        <v>0.83599999999999997</v>
      </c>
      <c r="AM37" s="2">
        <v>0.65700000000000003</v>
      </c>
      <c r="AN37" s="2">
        <v>0.74199999999999999</v>
      </c>
    </row>
    <row r="38" spans="1:40" ht="15.75" hidden="1" customHeight="1" x14ac:dyDescent="0.25">
      <c r="A38" s="2">
        <v>222</v>
      </c>
      <c r="B38" s="2">
        <v>0.36899999999999999</v>
      </c>
      <c r="C38" s="2">
        <v>0.44800000000000001</v>
      </c>
      <c r="D38" s="2">
        <v>0.44800000000000001</v>
      </c>
      <c r="E38" s="2">
        <v>0.44500000000000001</v>
      </c>
      <c r="F38" s="2">
        <v>0.44800000000000001</v>
      </c>
      <c r="G38" s="2">
        <v>0.45100000000000001</v>
      </c>
      <c r="H38" s="2">
        <v>0.45900000000000002</v>
      </c>
      <c r="I38" s="2">
        <v>0.46899999999999997</v>
      </c>
      <c r="J38" s="2">
        <v>0.46400000000000002</v>
      </c>
      <c r="N38" s="83"/>
      <c r="P38" s="2">
        <v>222</v>
      </c>
      <c r="Q38" s="2">
        <v>0.30199999999999999</v>
      </c>
      <c r="R38" s="2">
        <v>0.33700000000000002</v>
      </c>
      <c r="S38" s="2">
        <v>0.35</v>
      </c>
      <c r="T38" s="2">
        <v>0.30099999999999999</v>
      </c>
      <c r="U38" s="2">
        <v>0.28699999999999998</v>
      </c>
      <c r="V38" s="2">
        <v>0.27200000000000002</v>
      </c>
      <c r="W38" s="2">
        <v>0.28199999999999997</v>
      </c>
      <c r="X38" s="2">
        <v>0.28199999999999997</v>
      </c>
      <c r="Y38" s="2">
        <v>0.316</v>
      </c>
      <c r="AC38" s="83"/>
      <c r="AE38" s="2">
        <v>222</v>
      </c>
      <c r="AF38" s="2">
        <v>0.222</v>
      </c>
      <c r="AG38" s="2">
        <v>0.34699999999999998</v>
      </c>
      <c r="AH38" s="2">
        <v>0.40200000000000002</v>
      </c>
      <c r="AI38" s="2">
        <v>0.51800000000000002</v>
      </c>
      <c r="AJ38" s="2">
        <v>0.56000000000000005</v>
      </c>
      <c r="AK38" s="2">
        <v>0.874</v>
      </c>
      <c r="AL38" s="2">
        <v>0.80300000000000005</v>
      </c>
      <c r="AM38" s="2">
        <v>0.63100000000000001</v>
      </c>
      <c r="AN38" s="2">
        <v>0.71199999999999997</v>
      </c>
    </row>
    <row r="39" spans="1:40" ht="15.75" hidden="1" customHeight="1" x14ac:dyDescent="0.25">
      <c r="A39" s="2">
        <v>223</v>
      </c>
      <c r="B39" s="2">
        <v>0.29899999999999999</v>
      </c>
      <c r="C39" s="2">
        <v>0.38500000000000001</v>
      </c>
      <c r="D39" s="2">
        <v>0.38900000000000001</v>
      </c>
      <c r="E39" s="2">
        <v>0.39</v>
      </c>
      <c r="F39" s="2">
        <v>0.39400000000000002</v>
      </c>
      <c r="G39" s="2">
        <v>0.40100000000000002</v>
      </c>
      <c r="H39" s="2">
        <v>0.41099999999999998</v>
      </c>
      <c r="I39" s="2">
        <v>0.42399999999999999</v>
      </c>
      <c r="J39" s="2">
        <v>0.42</v>
      </c>
      <c r="N39" s="83"/>
      <c r="P39" s="2">
        <v>223</v>
      </c>
      <c r="Q39" s="2">
        <v>0.30199999999999999</v>
      </c>
      <c r="R39" s="2">
        <v>0.28499999999999998</v>
      </c>
      <c r="S39" s="2">
        <v>0.30499999999999999</v>
      </c>
      <c r="T39" s="2">
        <v>0.26100000000000001</v>
      </c>
      <c r="U39" s="2">
        <v>0.251</v>
      </c>
      <c r="V39" s="2">
        <v>0.24199999999999999</v>
      </c>
      <c r="W39" s="2">
        <v>0.254</v>
      </c>
      <c r="X39" s="2">
        <v>0.255</v>
      </c>
      <c r="Y39" s="2">
        <v>0.29199999999999998</v>
      </c>
      <c r="AC39" s="83"/>
      <c r="AE39" s="2">
        <v>223</v>
      </c>
      <c r="AF39" s="2">
        <v>0.17199999999999999</v>
      </c>
      <c r="AG39" s="2">
        <v>0.30099999999999999</v>
      </c>
      <c r="AH39" s="2">
        <v>0.36199999999999999</v>
      </c>
      <c r="AI39" s="2">
        <v>0.48</v>
      </c>
      <c r="AJ39" s="2">
        <v>0.52300000000000002</v>
      </c>
      <c r="AK39" s="2">
        <v>0.83299999999999996</v>
      </c>
      <c r="AL39" s="2">
        <v>0.76400000000000001</v>
      </c>
      <c r="AM39" s="2">
        <v>0.59499999999999997</v>
      </c>
      <c r="AN39" s="2">
        <v>0.67500000000000004</v>
      </c>
    </row>
    <row r="40" spans="1:40" ht="15.75" hidden="1" customHeight="1" x14ac:dyDescent="0.25">
      <c r="A40" s="2">
        <v>224</v>
      </c>
      <c r="B40" s="2">
        <v>0.19700000000000001</v>
      </c>
      <c r="C40" s="2">
        <v>0.29299999999999998</v>
      </c>
      <c r="D40" s="2">
        <v>0.30399999999999999</v>
      </c>
      <c r="E40" s="2">
        <v>0.31</v>
      </c>
      <c r="F40" s="2">
        <v>0.317</v>
      </c>
      <c r="G40" s="2">
        <v>0.33</v>
      </c>
      <c r="H40" s="2">
        <v>0.34399999999999997</v>
      </c>
      <c r="I40" s="2">
        <v>0.36</v>
      </c>
      <c r="J40" s="2">
        <v>0.35899999999999999</v>
      </c>
      <c r="N40" s="83"/>
      <c r="P40" s="2">
        <v>224</v>
      </c>
      <c r="Q40" s="2">
        <v>0.24</v>
      </c>
      <c r="R40" s="2">
        <v>0.21</v>
      </c>
      <c r="S40" s="2">
        <v>0.24099999999999999</v>
      </c>
      <c r="T40" s="2">
        <v>0.20399999999999999</v>
      </c>
      <c r="U40" s="2">
        <v>0.19800000000000001</v>
      </c>
      <c r="V40" s="2">
        <v>0.19700000000000001</v>
      </c>
      <c r="W40" s="2">
        <v>0.214</v>
      </c>
      <c r="X40" s="2">
        <v>0.216</v>
      </c>
      <c r="Y40" s="2">
        <v>0.25700000000000001</v>
      </c>
      <c r="AC40" s="83"/>
      <c r="AE40" s="2">
        <v>224</v>
      </c>
      <c r="AF40" s="2">
        <v>9.7000000000000003E-2</v>
      </c>
      <c r="AG40" s="2">
        <v>0.24</v>
      </c>
      <c r="AH40" s="2">
        <v>0.311</v>
      </c>
      <c r="AI40" s="2">
        <v>0.433</v>
      </c>
      <c r="AJ40" s="2">
        <v>0.47799999999999998</v>
      </c>
      <c r="AK40" s="2">
        <v>0.79200000000000004</v>
      </c>
      <c r="AL40" s="2">
        <v>0.72499999999999998</v>
      </c>
      <c r="AM40" s="2">
        <v>0.55700000000000005</v>
      </c>
      <c r="AN40" s="2">
        <v>0.63700000000000001</v>
      </c>
    </row>
    <row r="41" spans="1:40" ht="15.75" hidden="1" customHeight="1" x14ac:dyDescent="0.25">
      <c r="A41" s="2">
        <v>225</v>
      </c>
      <c r="B41" s="2">
        <v>0.11700000000000001</v>
      </c>
      <c r="C41" s="2">
        <v>0.221</v>
      </c>
      <c r="D41" s="2">
        <v>0.23599999999999999</v>
      </c>
      <c r="E41" s="2">
        <v>0.247</v>
      </c>
      <c r="F41" s="2">
        <v>0.254</v>
      </c>
      <c r="G41" s="2">
        <v>0.27200000000000002</v>
      </c>
      <c r="H41" s="2">
        <v>0.28899999999999998</v>
      </c>
      <c r="I41" s="2">
        <v>0.308</v>
      </c>
      <c r="J41" s="2">
        <v>0.31</v>
      </c>
      <c r="N41" s="83"/>
      <c r="P41" s="2">
        <v>225</v>
      </c>
      <c r="Q41" s="2">
        <v>0.14699999999999999</v>
      </c>
      <c r="R41" s="2">
        <v>0.15</v>
      </c>
      <c r="S41" s="2">
        <v>0.189</v>
      </c>
      <c r="T41" s="2">
        <v>0.158</v>
      </c>
      <c r="U41" s="2">
        <v>0.156</v>
      </c>
      <c r="V41" s="2">
        <v>0.161</v>
      </c>
      <c r="W41" s="2">
        <v>0.18099999999999999</v>
      </c>
      <c r="X41" s="2">
        <v>0.184</v>
      </c>
      <c r="Y41" s="2">
        <v>0.22900000000000001</v>
      </c>
      <c r="AC41" s="83"/>
      <c r="AE41" s="2">
        <v>225</v>
      </c>
      <c r="AF41" s="2">
        <v>3.7999999999999999E-2</v>
      </c>
      <c r="AG41" s="2">
        <v>0.191</v>
      </c>
      <c r="AH41" s="2">
        <v>0.26900000000000002</v>
      </c>
      <c r="AI41" s="2">
        <v>0.39400000000000002</v>
      </c>
      <c r="AJ41" s="2">
        <v>0.441</v>
      </c>
      <c r="AK41" s="2">
        <v>0.75700000000000001</v>
      </c>
      <c r="AL41" s="2">
        <v>0.69</v>
      </c>
      <c r="AM41" s="2">
        <v>0.52300000000000002</v>
      </c>
      <c r="AN41" s="2">
        <v>0.60299999999999998</v>
      </c>
    </row>
    <row r="42" spans="1:40" ht="15.75" hidden="1" customHeight="1" x14ac:dyDescent="0.25">
      <c r="A42" s="2">
        <v>226</v>
      </c>
      <c r="B42" s="2">
        <v>7.2999999999999995E-2</v>
      </c>
      <c r="C42" s="2">
        <v>0.18</v>
      </c>
      <c r="D42" s="2">
        <v>0.19800000000000001</v>
      </c>
      <c r="E42" s="2">
        <v>0.21099999999999999</v>
      </c>
      <c r="F42" s="2">
        <v>0.219</v>
      </c>
      <c r="G42" s="2">
        <v>0.23899999999999999</v>
      </c>
      <c r="H42" s="2">
        <v>0.25800000000000001</v>
      </c>
      <c r="I42" s="2">
        <v>0.27800000000000002</v>
      </c>
      <c r="J42" s="2">
        <v>0.28100000000000003</v>
      </c>
      <c r="N42" s="83"/>
      <c r="P42" s="2">
        <v>226</v>
      </c>
      <c r="Q42" s="2">
        <v>7.3999999999999996E-2</v>
      </c>
      <c r="R42" s="2">
        <v>0.11700000000000001</v>
      </c>
      <c r="S42" s="2">
        <v>0.159</v>
      </c>
      <c r="T42" s="2">
        <v>0.13200000000000001</v>
      </c>
      <c r="U42" s="2">
        <v>0.13200000000000001</v>
      </c>
      <c r="V42" s="2">
        <v>0.14099999999999999</v>
      </c>
      <c r="W42" s="2">
        <v>0.16300000000000001</v>
      </c>
      <c r="X42" s="2">
        <v>0.16700000000000001</v>
      </c>
      <c r="Y42" s="2">
        <v>0.21299999999999999</v>
      </c>
      <c r="AC42" s="83"/>
      <c r="AE42" s="2">
        <v>226</v>
      </c>
      <c r="AF42" s="2">
        <v>7.0000000000000001E-3</v>
      </c>
      <c r="AG42" s="2">
        <v>0.16</v>
      </c>
      <c r="AH42" s="2">
        <v>0.24099999999999999</v>
      </c>
      <c r="AI42" s="2">
        <v>0.36699999999999999</v>
      </c>
      <c r="AJ42" s="2">
        <v>0.41399999999999998</v>
      </c>
      <c r="AK42" s="2">
        <v>0.72699999999999998</v>
      </c>
      <c r="AL42" s="2">
        <v>0.66200000000000003</v>
      </c>
      <c r="AM42" s="2">
        <v>0.497</v>
      </c>
      <c r="AN42" s="2">
        <v>0.57699999999999996</v>
      </c>
    </row>
    <row r="43" spans="1:40" ht="15.75" hidden="1" customHeight="1" x14ac:dyDescent="0.25">
      <c r="A43" s="2">
        <v>227</v>
      </c>
      <c r="B43" s="2">
        <v>6.2E-2</v>
      </c>
      <c r="C43" s="2">
        <v>0.16800000000000001</v>
      </c>
      <c r="D43" s="2">
        <v>0.186</v>
      </c>
      <c r="E43" s="2">
        <v>0.19900000000000001</v>
      </c>
      <c r="F43" s="2">
        <v>0.20799999999999999</v>
      </c>
      <c r="G43" s="2">
        <v>0.22900000000000001</v>
      </c>
      <c r="H43" s="2">
        <v>0.247</v>
      </c>
      <c r="I43" s="2">
        <v>0.26800000000000002</v>
      </c>
      <c r="J43" s="2">
        <v>0.27100000000000002</v>
      </c>
      <c r="N43" s="83"/>
      <c r="P43" s="2">
        <v>227</v>
      </c>
      <c r="Q43" s="2">
        <v>3.5000000000000003E-2</v>
      </c>
      <c r="R43" s="2">
        <v>0.108</v>
      </c>
      <c r="S43" s="2">
        <v>0.14799999999999999</v>
      </c>
      <c r="T43" s="2">
        <v>0.124</v>
      </c>
      <c r="U43" s="2">
        <v>0.125</v>
      </c>
      <c r="V43" s="2">
        <v>0.13500000000000001</v>
      </c>
      <c r="W43" s="2">
        <v>0.157</v>
      </c>
      <c r="X43" s="2">
        <v>0.161</v>
      </c>
      <c r="Y43" s="2">
        <v>0.20599999999999999</v>
      </c>
      <c r="AC43" s="83"/>
      <c r="AE43" s="2">
        <v>227</v>
      </c>
      <c r="AF43" s="2">
        <v>0</v>
      </c>
      <c r="AG43" s="2">
        <v>0.14699999999999999</v>
      </c>
      <c r="AH43" s="2">
        <v>0.22600000000000001</v>
      </c>
      <c r="AI43" s="2">
        <v>0.35099999999999998</v>
      </c>
      <c r="AJ43" s="2">
        <v>0.39700000000000002</v>
      </c>
      <c r="AK43" s="2">
        <v>0.70099999999999996</v>
      </c>
      <c r="AL43" s="2">
        <v>0.63800000000000001</v>
      </c>
      <c r="AM43" s="2">
        <v>0.47799999999999998</v>
      </c>
      <c r="AN43" s="2">
        <v>0.55500000000000005</v>
      </c>
    </row>
    <row r="44" spans="1:40" ht="15.75" hidden="1" customHeight="1" x14ac:dyDescent="0.25">
      <c r="A44" s="2">
        <v>228</v>
      </c>
      <c r="B44" s="2">
        <v>7.1999999999999995E-2</v>
      </c>
      <c r="C44" s="2">
        <v>0.17399999999999999</v>
      </c>
      <c r="D44" s="2">
        <v>0.192</v>
      </c>
      <c r="E44" s="2">
        <v>0.20399999999999999</v>
      </c>
      <c r="F44" s="2">
        <v>0.21299999999999999</v>
      </c>
      <c r="G44" s="2">
        <v>0.23300000000000001</v>
      </c>
      <c r="H44" s="2">
        <v>0.251</v>
      </c>
      <c r="I44" s="2">
        <v>0.27100000000000002</v>
      </c>
      <c r="J44" s="2">
        <v>0.27400000000000002</v>
      </c>
      <c r="N44" s="83"/>
      <c r="P44" s="2">
        <v>228</v>
      </c>
      <c r="Q44" s="2">
        <v>2.5999999999999999E-2</v>
      </c>
      <c r="R44" s="2">
        <v>0.114</v>
      </c>
      <c r="S44" s="2">
        <v>0.151</v>
      </c>
      <c r="T44" s="2">
        <v>0.128</v>
      </c>
      <c r="U44" s="2">
        <v>0.129</v>
      </c>
      <c r="V44" s="2">
        <v>0.13800000000000001</v>
      </c>
      <c r="W44" s="2">
        <v>0.159</v>
      </c>
      <c r="X44" s="2">
        <v>0.16300000000000001</v>
      </c>
      <c r="Y44" s="2">
        <v>0.20799999999999999</v>
      </c>
      <c r="AC44" s="83"/>
      <c r="AE44" s="2">
        <v>228</v>
      </c>
      <c r="AF44" s="2">
        <v>8.9999999999999993E-3</v>
      </c>
      <c r="AG44" s="2">
        <v>0.14499999999999999</v>
      </c>
      <c r="AH44" s="2">
        <v>0.221</v>
      </c>
      <c r="AI44" s="2">
        <v>0.34300000000000003</v>
      </c>
      <c r="AJ44" s="2">
        <v>0.38700000000000001</v>
      </c>
      <c r="AK44" s="2">
        <v>0.68</v>
      </c>
      <c r="AL44" s="2">
        <v>0.62</v>
      </c>
      <c r="AM44" s="2">
        <v>0.46400000000000002</v>
      </c>
      <c r="AN44" s="2">
        <v>0.53900000000000003</v>
      </c>
    </row>
    <row r="45" spans="1:40" ht="15.75" hidden="1" customHeight="1" x14ac:dyDescent="0.25">
      <c r="A45" s="2">
        <v>229</v>
      </c>
      <c r="B45" s="2">
        <v>9.5000000000000001E-2</v>
      </c>
      <c r="C45" s="2">
        <v>0.193</v>
      </c>
      <c r="D45" s="2">
        <v>0.20799999999999999</v>
      </c>
      <c r="E45" s="2">
        <v>0.219</v>
      </c>
      <c r="F45" s="2">
        <v>0.22800000000000001</v>
      </c>
      <c r="G45" s="2">
        <v>0.246</v>
      </c>
      <c r="H45" s="2">
        <v>0.26300000000000001</v>
      </c>
      <c r="I45" s="2">
        <v>0.28199999999999997</v>
      </c>
      <c r="J45" s="2">
        <v>0.28399999999999997</v>
      </c>
      <c r="N45" s="83"/>
      <c r="P45" s="2">
        <v>229</v>
      </c>
      <c r="Q45" s="2">
        <v>3.5999999999999997E-2</v>
      </c>
      <c r="R45" s="2">
        <v>0.129</v>
      </c>
      <c r="S45" s="2">
        <v>0.16200000000000001</v>
      </c>
      <c r="T45" s="2">
        <v>0.14000000000000001</v>
      </c>
      <c r="U45" s="2">
        <v>0.13900000000000001</v>
      </c>
      <c r="V45" s="2">
        <v>0.14699999999999999</v>
      </c>
      <c r="W45" s="2">
        <v>0.16600000000000001</v>
      </c>
      <c r="X45" s="2">
        <v>0.17100000000000001</v>
      </c>
      <c r="Y45" s="2">
        <v>0.21299999999999999</v>
      </c>
      <c r="AC45" s="83"/>
      <c r="AE45" s="2">
        <v>229</v>
      </c>
      <c r="AF45" s="2">
        <v>2.7E-2</v>
      </c>
      <c r="AG45" s="2">
        <v>0.151</v>
      </c>
      <c r="AH45" s="2">
        <v>0.221</v>
      </c>
      <c r="AI45" s="2">
        <v>0.34</v>
      </c>
      <c r="AJ45" s="2">
        <v>0.38200000000000001</v>
      </c>
      <c r="AK45" s="2">
        <v>0.66200000000000003</v>
      </c>
      <c r="AL45" s="2">
        <v>0.60499999999999998</v>
      </c>
      <c r="AM45" s="2">
        <v>0.45400000000000001</v>
      </c>
      <c r="AN45" s="2">
        <v>0.52500000000000002</v>
      </c>
    </row>
    <row r="46" spans="1:40" ht="15.75" hidden="1" customHeight="1" x14ac:dyDescent="0.25">
      <c r="A46" s="2">
        <v>230</v>
      </c>
      <c r="B46" s="2">
        <v>0.125</v>
      </c>
      <c r="C46" s="2">
        <v>0.217</v>
      </c>
      <c r="D46" s="2">
        <v>0.23100000000000001</v>
      </c>
      <c r="E46" s="2">
        <v>0.24</v>
      </c>
      <c r="F46" s="2">
        <v>0.248</v>
      </c>
      <c r="G46" s="2">
        <v>0.26400000000000001</v>
      </c>
      <c r="H46" s="2">
        <v>0.28000000000000003</v>
      </c>
      <c r="I46" s="2">
        <v>0.29799999999999999</v>
      </c>
      <c r="J46" s="2">
        <v>0.3</v>
      </c>
      <c r="N46" s="83"/>
      <c r="P46" s="2">
        <v>230</v>
      </c>
      <c r="Q46" s="2">
        <v>5.8000000000000003E-2</v>
      </c>
      <c r="R46" s="2">
        <v>0.151</v>
      </c>
      <c r="S46" s="2">
        <v>0.17799999999999999</v>
      </c>
      <c r="T46" s="2">
        <v>0.155</v>
      </c>
      <c r="U46" s="2">
        <v>0.153</v>
      </c>
      <c r="V46" s="2">
        <v>0.159</v>
      </c>
      <c r="W46" s="2">
        <v>0.17699999999999999</v>
      </c>
      <c r="X46" s="2">
        <v>0.182</v>
      </c>
      <c r="Y46" s="2">
        <v>0.221</v>
      </c>
      <c r="AC46" s="83"/>
      <c r="AE46" s="2">
        <v>230</v>
      </c>
      <c r="AF46" s="2">
        <v>0.05</v>
      </c>
      <c r="AG46" s="2">
        <v>0.161</v>
      </c>
      <c r="AH46" s="2">
        <v>0.22600000000000001</v>
      </c>
      <c r="AI46" s="2">
        <v>0.34100000000000003</v>
      </c>
      <c r="AJ46" s="2">
        <v>0.38</v>
      </c>
      <c r="AK46" s="2">
        <v>0.64800000000000002</v>
      </c>
      <c r="AL46" s="2">
        <v>0.59199999999999997</v>
      </c>
      <c r="AM46" s="2">
        <v>0.44800000000000001</v>
      </c>
      <c r="AN46" s="2">
        <v>0.51500000000000001</v>
      </c>
    </row>
    <row r="47" spans="1:40" ht="15.75" hidden="1" customHeight="1" x14ac:dyDescent="0.25">
      <c r="A47" s="2">
        <v>231</v>
      </c>
      <c r="B47" s="2">
        <v>0.161</v>
      </c>
      <c r="C47" s="2">
        <v>0.247</v>
      </c>
      <c r="D47" s="2">
        <v>0.25700000000000001</v>
      </c>
      <c r="E47" s="2">
        <v>0.26500000000000001</v>
      </c>
      <c r="F47" s="2">
        <v>0.27200000000000002</v>
      </c>
      <c r="G47" s="2">
        <v>0.28699999999999998</v>
      </c>
      <c r="H47" s="2">
        <v>0.30099999999999999</v>
      </c>
      <c r="I47" s="2">
        <v>0.317</v>
      </c>
      <c r="J47" s="2">
        <v>0.318</v>
      </c>
      <c r="N47" s="83"/>
      <c r="P47" s="2">
        <v>231</v>
      </c>
      <c r="Q47" s="2">
        <v>8.5999999999999993E-2</v>
      </c>
      <c r="R47" s="2">
        <v>0.17599999999999999</v>
      </c>
      <c r="S47" s="2">
        <v>0.19700000000000001</v>
      </c>
      <c r="T47" s="2">
        <v>0.17299999999999999</v>
      </c>
      <c r="U47" s="2">
        <v>0.17</v>
      </c>
      <c r="V47" s="2">
        <v>0.17299999999999999</v>
      </c>
      <c r="W47" s="2">
        <v>0.189</v>
      </c>
      <c r="X47" s="2">
        <v>0.19400000000000001</v>
      </c>
      <c r="Y47" s="2">
        <v>0.23100000000000001</v>
      </c>
      <c r="AC47" s="83"/>
      <c r="AE47" s="2">
        <v>231</v>
      </c>
      <c r="AF47" s="2">
        <v>7.8E-2</v>
      </c>
      <c r="AG47" s="2">
        <v>0.17499999999999999</v>
      </c>
      <c r="AH47" s="2">
        <v>0.23300000000000001</v>
      </c>
      <c r="AI47" s="2">
        <v>0.34399999999999997</v>
      </c>
      <c r="AJ47" s="2">
        <v>0.379</v>
      </c>
      <c r="AK47" s="2">
        <v>0.63500000000000001</v>
      </c>
      <c r="AL47" s="2">
        <v>0.58099999999999996</v>
      </c>
      <c r="AM47" s="2">
        <v>0.443</v>
      </c>
      <c r="AN47" s="2">
        <v>0.50700000000000001</v>
      </c>
    </row>
    <row r="48" spans="1:40" ht="15.75" hidden="1" customHeight="1" x14ac:dyDescent="0.25">
      <c r="A48" s="2">
        <v>232</v>
      </c>
      <c r="B48" s="2">
        <v>0.20100000000000001</v>
      </c>
      <c r="C48" s="2">
        <v>0.27900000000000003</v>
      </c>
      <c r="D48" s="2">
        <v>0.28699999999999998</v>
      </c>
      <c r="E48" s="2">
        <v>0.29199999999999998</v>
      </c>
      <c r="F48" s="2">
        <v>0.29799999999999999</v>
      </c>
      <c r="G48" s="2">
        <v>0.311</v>
      </c>
      <c r="H48" s="2">
        <v>0.32400000000000001</v>
      </c>
      <c r="I48" s="2">
        <v>0.33800000000000002</v>
      </c>
      <c r="J48" s="2">
        <v>0.33800000000000002</v>
      </c>
      <c r="N48" s="83"/>
      <c r="P48" s="2">
        <v>232</v>
      </c>
      <c r="Q48" s="2">
        <v>0.12</v>
      </c>
      <c r="R48" s="2">
        <v>0.20300000000000001</v>
      </c>
      <c r="S48" s="2">
        <v>0.217</v>
      </c>
      <c r="T48" s="2">
        <v>0.193</v>
      </c>
      <c r="U48" s="2">
        <v>0.188</v>
      </c>
      <c r="V48" s="2">
        <v>0.188</v>
      </c>
      <c r="W48" s="2">
        <v>0.20300000000000001</v>
      </c>
      <c r="X48" s="2">
        <v>0.20699999999999999</v>
      </c>
      <c r="Y48" s="2">
        <v>0.24099999999999999</v>
      </c>
      <c r="AC48" s="83"/>
      <c r="AE48" s="2">
        <v>232</v>
      </c>
      <c r="AF48" s="2">
        <v>0.109</v>
      </c>
      <c r="AG48" s="2">
        <v>0.19</v>
      </c>
      <c r="AH48" s="2">
        <v>0.24099999999999999</v>
      </c>
      <c r="AI48" s="2">
        <v>0.34799999999999998</v>
      </c>
      <c r="AJ48" s="2">
        <v>0.38100000000000001</v>
      </c>
      <c r="AK48" s="2">
        <v>0.623</v>
      </c>
      <c r="AL48" s="2">
        <v>0.57099999999999995</v>
      </c>
      <c r="AM48" s="2">
        <v>0.439</v>
      </c>
      <c r="AN48" s="2">
        <v>0.499</v>
      </c>
    </row>
    <row r="49" spans="1:40" ht="15.75" hidden="1" customHeight="1" x14ac:dyDescent="0.25">
      <c r="A49" s="2">
        <v>233</v>
      </c>
      <c r="B49" s="2">
        <v>0.247</v>
      </c>
      <c r="C49" s="2">
        <v>0.317</v>
      </c>
      <c r="D49" s="2">
        <v>0.32100000000000001</v>
      </c>
      <c r="E49" s="2">
        <v>0.32300000000000001</v>
      </c>
      <c r="F49" s="2">
        <v>0.32900000000000001</v>
      </c>
      <c r="G49" s="2">
        <v>0.33900000000000002</v>
      </c>
      <c r="H49" s="2">
        <v>0.35</v>
      </c>
      <c r="I49" s="2">
        <v>0.36199999999999999</v>
      </c>
      <c r="J49" s="2">
        <v>0.36199999999999999</v>
      </c>
      <c r="N49" s="83"/>
      <c r="P49" s="2">
        <v>233</v>
      </c>
      <c r="Q49" s="2">
        <v>0.157</v>
      </c>
      <c r="R49" s="2">
        <v>0.23499999999999999</v>
      </c>
      <c r="S49" s="2">
        <v>0.24099999999999999</v>
      </c>
      <c r="T49" s="2">
        <v>0.216</v>
      </c>
      <c r="U49" s="2">
        <v>0.21</v>
      </c>
      <c r="V49" s="2">
        <v>0.20599999999999999</v>
      </c>
      <c r="W49" s="2">
        <v>0.218</v>
      </c>
      <c r="X49" s="2">
        <v>0.223</v>
      </c>
      <c r="Y49" s="2">
        <v>0.254</v>
      </c>
      <c r="AC49" s="83"/>
      <c r="AE49" s="2">
        <v>233</v>
      </c>
      <c r="AF49" s="2">
        <v>0.14399999999999999</v>
      </c>
      <c r="AG49" s="2">
        <v>0.20899999999999999</v>
      </c>
      <c r="AH49" s="2">
        <v>0.252</v>
      </c>
      <c r="AI49" s="2">
        <v>0.35499999999999998</v>
      </c>
      <c r="AJ49" s="2">
        <v>0.38400000000000001</v>
      </c>
      <c r="AK49" s="2">
        <v>0.61299999999999999</v>
      </c>
      <c r="AL49" s="2">
        <v>0.56299999999999994</v>
      </c>
      <c r="AM49" s="2">
        <v>0.436</v>
      </c>
      <c r="AN49" s="2">
        <v>0.49299999999999999</v>
      </c>
    </row>
    <row r="50" spans="1:40" ht="15.75" hidden="1" customHeight="1" x14ac:dyDescent="0.25">
      <c r="A50" s="2">
        <v>234</v>
      </c>
      <c r="B50" s="2">
        <v>0.29699999999999999</v>
      </c>
      <c r="C50" s="2">
        <v>0.35799999999999998</v>
      </c>
      <c r="D50" s="2">
        <v>0.35899999999999999</v>
      </c>
      <c r="E50" s="2">
        <v>0.35799999999999998</v>
      </c>
      <c r="F50" s="2">
        <v>0.36299999999999999</v>
      </c>
      <c r="G50" s="2">
        <v>0.371</v>
      </c>
      <c r="H50" s="2">
        <v>0.379</v>
      </c>
      <c r="I50" s="2">
        <v>0.38900000000000001</v>
      </c>
      <c r="J50" s="2">
        <v>0.38700000000000001</v>
      </c>
      <c r="N50" s="83"/>
      <c r="P50" s="2">
        <v>234</v>
      </c>
      <c r="Q50" s="2">
        <v>0.19900000000000001</v>
      </c>
      <c r="R50" s="2">
        <v>0.27</v>
      </c>
      <c r="S50" s="2">
        <v>0.26800000000000002</v>
      </c>
      <c r="T50" s="2">
        <v>0.24199999999999999</v>
      </c>
      <c r="U50" s="2">
        <v>0.23300000000000001</v>
      </c>
      <c r="V50" s="2">
        <v>0.22600000000000001</v>
      </c>
      <c r="W50" s="2">
        <v>0.23499999999999999</v>
      </c>
      <c r="X50" s="2">
        <v>0.24</v>
      </c>
      <c r="Y50" s="2">
        <v>0.26700000000000002</v>
      </c>
      <c r="AC50" s="83"/>
      <c r="AE50" s="2">
        <v>234</v>
      </c>
      <c r="AF50" s="2">
        <v>0.182</v>
      </c>
      <c r="AG50" s="2">
        <v>0.23</v>
      </c>
      <c r="AH50" s="2">
        <v>0.26500000000000001</v>
      </c>
      <c r="AI50" s="2">
        <v>0.36399999999999999</v>
      </c>
      <c r="AJ50" s="2">
        <v>0.39</v>
      </c>
      <c r="AK50" s="2">
        <v>0.60399999999999998</v>
      </c>
      <c r="AL50" s="2">
        <v>0.55600000000000005</v>
      </c>
      <c r="AM50" s="2">
        <v>0.436</v>
      </c>
      <c r="AN50" s="2">
        <v>0.48899999999999999</v>
      </c>
    </row>
    <row r="51" spans="1:40" ht="15.75" hidden="1" customHeight="1" x14ac:dyDescent="0.25">
      <c r="A51" s="2">
        <v>235</v>
      </c>
      <c r="B51" s="2">
        <v>0.35099999999999998</v>
      </c>
      <c r="C51" s="2">
        <v>0.40400000000000003</v>
      </c>
      <c r="D51" s="2">
        <v>0.4</v>
      </c>
      <c r="E51" s="2">
        <v>0.39700000000000002</v>
      </c>
      <c r="F51" s="2">
        <v>0.40100000000000002</v>
      </c>
      <c r="G51" s="2">
        <v>0.40500000000000003</v>
      </c>
      <c r="H51" s="2">
        <v>0.41199999999999998</v>
      </c>
      <c r="I51" s="2">
        <v>0.41899999999999998</v>
      </c>
      <c r="J51" s="2">
        <v>0.41599999999999998</v>
      </c>
      <c r="N51" s="83"/>
      <c r="P51" s="2">
        <v>235</v>
      </c>
      <c r="Q51" s="2">
        <v>0.245</v>
      </c>
      <c r="R51" s="2">
        <v>0.308</v>
      </c>
      <c r="S51" s="2">
        <v>0.29799999999999999</v>
      </c>
      <c r="T51" s="2">
        <v>0.27100000000000002</v>
      </c>
      <c r="U51" s="2">
        <v>0.25900000000000001</v>
      </c>
      <c r="V51" s="2">
        <v>0.247</v>
      </c>
      <c r="W51" s="2">
        <v>0.254</v>
      </c>
      <c r="X51" s="2">
        <v>0.25800000000000001</v>
      </c>
      <c r="Y51" s="2">
        <v>0.28299999999999997</v>
      </c>
      <c r="AC51" s="83"/>
      <c r="AE51" s="2">
        <v>235</v>
      </c>
      <c r="AF51" s="2">
        <v>0.223</v>
      </c>
      <c r="AG51" s="2">
        <v>0.254</v>
      </c>
      <c r="AH51" s="2">
        <v>0.28100000000000003</v>
      </c>
      <c r="AI51" s="2">
        <v>0.375</v>
      </c>
      <c r="AJ51" s="2">
        <v>0.39700000000000002</v>
      </c>
      <c r="AK51" s="2">
        <v>0.59699999999999998</v>
      </c>
      <c r="AL51" s="2">
        <v>0.55100000000000005</v>
      </c>
      <c r="AM51" s="2">
        <v>0.438</v>
      </c>
      <c r="AN51" s="2">
        <v>0.48599999999999999</v>
      </c>
    </row>
    <row r="52" spans="1:40" ht="15.75" hidden="1" customHeight="1" x14ac:dyDescent="0.25">
      <c r="A52" s="2">
        <v>236</v>
      </c>
      <c r="B52" s="2">
        <v>0.41199999999999998</v>
      </c>
      <c r="C52" s="2">
        <v>0.45500000000000002</v>
      </c>
      <c r="D52" s="2">
        <v>0.44700000000000001</v>
      </c>
      <c r="E52" s="2">
        <v>0.441</v>
      </c>
      <c r="F52" s="2">
        <v>0.44400000000000001</v>
      </c>
      <c r="G52" s="2">
        <v>0.44500000000000001</v>
      </c>
      <c r="H52" s="2">
        <v>0.44800000000000001</v>
      </c>
      <c r="I52" s="2">
        <v>0.45300000000000001</v>
      </c>
      <c r="J52" s="2">
        <v>0.44900000000000001</v>
      </c>
      <c r="N52" s="83"/>
      <c r="P52" s="2">
        <v>236</v>
      </c>
      <c r="Q52" s="2">
        <v>0.29599999999999999</v>
      </c>
      <c r="R52" s="2">
        <v>0.35099999999999998</v>
      </c>
      <c r="S52" s="2">
        <v>0.33300000000000002</v>
      </c>
      <c r="T52" s="2">
        <v>0.30299999999999999</v>
      </c>
      <c r="U52" s="2">
        <v>0.28899999999999998</v>
      </c>
      <c r="V52" s="2">
        <v>0.27200000000000002</v>
      </c>
      <c r="W52" s="2">
        <v>0.27600000000000002</v>
      </c>
      <c r="X52" s="2">
        <v>0.28000000000000003</v>
      </c>
      <c r="Y52" s="2">
        <v>0.30099999999999999</v>
      </c>
      <c r="AC52" s="83"/>
      <c r="AE52" s="2">
        <v>236</v>
      </c>
      <c r="AF52" s="2">
        <v>0.26900000000000002</v>
      </c>
      <c r="AG52" s="2">
        <v>0.28199999999999997</v>
      </c>
      <c r="AH52" s="2">
        <v>0.3</v>
      </c>
      <c r="AI52" s="2">
        <v>0.38900000000000001</v>
      </c>
      <c r="AJ52" s="2">
        <v>0.40799999999999997</v>
      </c>
      <c r="AK52" s="2">
        <v>0.59199999999999997</v>
      </c>
      <c r="AL52" s="2">
        <v>0.54800000000000004</v>
      </c>
      <c r="AM52" s="2">
        <v>0.441</v>
      </c>
      <c r="AN52" s="2">
        <v>0.48599999999999999</v>
      </c>
    </row>
    <row r="53" spans="1:40" ht="15.75" hidden="1" customHeight="1" x14ac:dyDescent="0.25">
      <c r="A53" s="2">
        <v>237</v>
      </c>
      <c r="B53" s="2">
        <v>0.47799999999999998</v>
      </c>
      <c r="C53" s="2">
        <v>0.51</v>
      </c>
      <c r="D53" s="2">
        <v>0.497</v>
      </c>
      <c r="E53" s="2">
        <v>0.48799999999999999</v>
      </c>
      <c r="F53" s="2">
        <v>0.49</v>
      </c>
      <c r="G53" s="2">
        <v>0.48699999999999999</v>
      </c>
      <c r="H53" s="2">
        <v>0.48799999999999999</v>
      </c>
      <c r="I53" s="2">
        <v>0.49</v>
      </c>
      <c r="J53" s="2">
        <v>0.48399999999999999</v>
      </c>
      <c r="N53" s="83"/>
      <c r="P53" s="2">
        <v>237</v>
      </c>
      <c r="Q53" s="2">
        <v>0.35199999999999998</v>
      </c>
      <c r="R53" s="2">
        <v>0.39700000000000002</v>
      </c>
      <c r="S53" s="2">
        <v>0.371</v>
      </c>
      <c r="T53" s="2">
        <v>0.33800000000000002</v>
      </c>
      <c r="U53" s="2">
        <v>0.32100000000000001</v>
      </c>
      <c r="V53" s="2">
        <v>0.29899999999999999</v>
      </c>
      <c r="W53" s="2">
        <v>0.3</v>
      </c>
      <c r="X53" s="2">
        <v>0.30399999999999999</v>
      </c>
      <c r="Y53" s="2">
        <v>0.32100000000000001</v>
      </c>
      <c r="AC53" s="83"/>
      <c r="AE53" s="2">
        <v>237</v>
      </c>
      <c r="AF53" s="2">
        <v>0.31900000000000001</v>
      </c>
      <c r="AG53" s="2">
        <v>0.312</v>
      </c>
      <c r="AH53" s="2">
        <v>0.32100000000000001</v>
      </c>
      <c r="AI53" s="2">
        <v>0.40400000000000003</v>
      </c>
      <c r="AJ53" s="2">
        <v>0.42</v>
      </c>
      <c r="AK53" s="2">
        <v>0.59</v>
      </c>
      <c r="AL53" s="2">
        <v>0.54700000000000004</v>
      </c>
      <c r="AM53" s="2">
        <v>0.44700000000000001</v>
      </c>
      <c r="AN53" s="2">
        <v>0.48799999999999999</v>
      </c>
    </row>
    <row r="54" spans="1:40" ht="15.75" hidden="1" customHeight="1" x14ac:dyDescent="0.25">
      <c r="A54" s="2">
        <v>238</v>
      </c>
      <c r="B54" s="2">
        <v>0.54400000000000004</v>
      </c>
      <c r="C54" s="2">
        <v>0.56599999999999995</v>
      </c>
      <c r="D54" s="2">
        <v>0.55000000000000004</v>
      </c>
      <c r="E54" s="2">
        <v>0.53600000000000003</v>
      </c>
      <c r="F54" s="2">
        <v>0.53700000000000003</v>
      </c>
      <c r="G54" s="2">
        <v>0.53</v>
      </c>
      <c r="H54" s="2">
        <v>0.52900000000000003</v>
      </c>
      <c r="I54" s="2">
        <v>0.52900000000000003</v>
      </c>
      <c r="J54" s="2">
        <v>0.52</v>
      </c>
      <c r="N54" s="83"/>
      <c r="P54" s="2">
        <v>238</v>
      </c>
      <c r="Q54" s="2">
        <v>0.41199999999999998</v>
      </c>
      <c r="R54" s="2">
        <v>0.44500000000000001</v>
      </c>
      <c r="S54" s="2">
        <v>0.41</v>
      </c>
      <c r="T54" s="2">
        <v>0.373</v>
      </c>
      <c r="U54" s="2">
        <v>0.35399999999999998</v>
      </c>
      <c r="V54" s="2">
        <v>0.32700000000000001</v>
      </c>
      <c r="W54" s="2">
        <v>0.32400000000000001</v>
      </c>
      <c r="X54" s="2">
        <v>0.32800000000000001</v>
      </c>
      <c r="Y54" s="2">
        <v>0.34200000000000003</v>
      </c>
      <c r="AC54" s="83"/>
      <c r="AE54" s="2">
        <v>238</v>
      </c>
      <c r="AF54" s="2">
        <v>0.36799999999999999</v>
      </c>
      <c r="AG54" s="2">
        <v>0.34399999999999997</v>
      </c>
      <c r="AH54" s="2">
        <v>0.34300000000000003</v>
      </c>
      <c r="AI54" s="2">
        <v>0.42099999999999999</v>
      </c>
      <c r="AJ54" s="2">
        <v>0.434</v>
      </c>
      <c r="AK54" s="2">
        <v>0.58799999999999997</v>
      </c>
      <c r="AL54" s="2">
        <v>0.54800000000000004</v>
      </c>
      <c r="AM54" s="2">
        <v>0.45400000000000001</v>
      </c>
      <c r="AN54" s="2">
        <v>0.49099999999999999</v>
      </c>
    </row>
    <row r="55" spans="1:40" ht="15.75" hidden="1" customHeight="1" x14ac:dyDescent="0.25">
      <c r="A55" s="2">
        <v>239</v>
      </c>
      <c r="B55" s="2">
        <v>0.61</v>
      </c>
      <c r="C55" s="2">
        <v>0.623</v>
      </c>
      <c r="D55" s="2">
        <v>0.60099999999999998</v>
      </c>
      <c r="E55" s="2">
        <v>0.58299999999999996</v>
      </c>
      <c r="F55" s="2">
        <v>0.58199999999999996</v>
      </c>
      <c r="G55" s="2">
        <v>0.57299999999999995</v>
      </c>
      <c r="H55" s="2">
        <v>0.56899999999999995</v>
      </c>
      <c r="I55" s="2">
        <v>0.56599999999999995</v>
      </c>
      <c r="J55" s="2">
        <v>0.55600000000000005</v>
      </c>
      <c r="N55" s="83"/>
      <c r="P55" s="2">
        <v>239</v>
      </c>
      <c r="Q55" s="2">
        <v>0.47299999999999998</v>
      </c>
      <c r="R55" s="2">
        <v>0.49199999999999999</v>
      </c>
      <c r="S55" s="2">
        <v>0.44900000000000001</v>
      </c>
      <c r="T55" s="2">
        <v>0.40799999999999997</v>
      </c>
      <c r="U55" s="2">
        <v>0.38600000000000001</v>
      </c>
      <c r="V55" s="2">
        <v>0.35399999999999998</v>
      </c>
      <c r="W55" s="2">
        <v>0.34799999999999998</v>
      </c>
      <c r="X55" s="2">
        <v>0.35199999999999998</v>
      </c>
      <c r="Y55" s="2">
        <v>0.36199999999999999</v>
      </c>
      <c r="AC55" s="83"/>
      <c r="AE55" s="2">
        <v>239</v>
      </c>
      <c r="AF55" s="2">
        <v>0.41799999999999998</v>
      </c>
      <c r="AG55" s="2">
        <v>0.376</v>
      </c>
      <c r="AH55" s="2">
        <v>0.36499999999999999</v>
      </c>
      <c r="AI55" s="2">
        <v>0.438</v>
      </c>
      <c r="AJ55" s="2">
        <v>0.44700000000000001</v>
      </c>
      <c r="AK55" s="2">
        <v>0.58699999999999997</v>
      </c>
      <c r="AL55" s="2">
        <v>0.54900000000000004</v>
      </c>
      <c r="AM55" s="2">
        <v>0.46100000000000002</v>
      </c>
      <c r="AN55" s="2">
        <v>0.49399999999999999</v>
      </c>
    </row>
    <row r="56" spans="1:40" ht="15.75" hidden="1" customHeight="1" x14ac:dyDescent="0.25">
      <c r="A56" s="2">
        <v>240</v>
      </c>
      <c r="B56" s="2">
        <v>0.67700000000000005</v>
      </c>
      <c r="C56" s="2">
        <v>0.68</v>
      </c>
      <c r="D56" s="2">
        <v>0.65400000000000003</v>
      </c>
      <c r="E56" s="2">
        <v>0.63200000000000001</v>
      </c>
      <c r="F56" s="2">
        <v>0.63</v>
      </c>
      <c r="G56" s="2">
        <v>0.61699999999999999</v>
      </c>
      <c r="H56" s="2">
        <v>0.61</v>
      </c>
      <c r="I56" s="2">
        <v>0.60399999999999998</v>
      </c>
      <c r="J56" s="2">
        <v>0.59299999999999997</v>
      </c>
      <c r="N56" s="83"/>
      <c r="P56" s="2">
        <v>240</v>
      </c>
      <c r="Q56" s="2">
        <v>0.53300000000000003</v>
      </c>
      <c r="R56" s="2">
        <v>0.54</v>
      </c>
      <c r="S56" s="2">
        <v>0.48899999999999999</v>
      </c>
      <c r="T56" s="2">
        <v>0.44500000000000001</v>
      </c>
      <c r="U56" s="2">
        <v>0.41899999999999998</v>
      </c>
      <c r="V56" s="2">
        <v>0.38200000000000001</v>
      </c>
      <c r="W56" s="2">
        <v>0.373</v>
      </c>
      <c r="X56" s="2">
        <v>0.376</v>
      </c>
      <c r="Y56" s="2">
        <v>0.38200000000000001</v>
      </c>
      <c r="AC56" s="83"/>
      <c r="AE56" s="2">
        <v>240</v>
      </c>
      <c r="AF56" s="2">
        <v>0.46800000000000003</v>
      </c>
      <c r="AG56" s="2">
        <v>0.40799999999999997</v>
      </c>
      <c r="AH56" s="2">
        <v>0.38800000000000001</v>
      </c>
      <c r="AI56" s="2">
        <v>0.45500000000000002</v>
      </c>
      <c r="AJ56" s="2">
        <v>0.46100000000000002</v>
      </c>
      <c r="AK56" s="2">
        <v>0.58699999999999997</v>
      </c>
      <c r="AL56" s="2">
        <v>0.55000000000000004</v>
      </c>
      <c r="AM56" s="2">
        <v>0.46800000000000003</v>
      </c>
      <c r="AN56" s="2">
        <v>0.497</v>
      </c>
    </row>
    <row r="57" spans="1:40" ht="15.75" hidden="1" customHeight="1" x14ac:dyDescent="0.25">
      <c r="A57" s="2">
        <v>241</v>
      </c>
      <c r="B57" s="2">
        <v>0.751</v>
      </c>
      <c r="C57" s="2">
        <v>0.74299999999999999</v>
      </c>
      <c r="D57" s="2">
        <v>0.71299999999999997</v>
      </c>
      <c r="E57" s="2">
        <v>0.68700000000000006</v>
      </c>
      <c r="F57" s="2">
        <v>0.68300000000000005</v>
      </c>
      <c r="G57" s="2">
        <v>0.66600000000000004</v>
      </c>
      <c r="H57" s="2">
        <v>0.65500000000000003</v>
      </c>
      <c r="I57" s="2">
        <v>0.64700000000000002</v>
      </c>
      <c r="J57" s="2">
        <v>0.63400000000000001</v>
      </c>
      <c r="N57" s="83"/>
      <c r="P57" s="2">
        <v>241</v>
      </c>
      <c r="Q57" s="2">
        <v>0.59499999999999997</v>
      </c>
      <c r="R57" s="2">
        <v>0.59299999999999997</v>
      </c>
      <c r="S57" s="2">
        <v>0.53300000000000003</v>
      </c>
      <c r="T57" s="2">
        <v>0.48499999999999999</v>
      </c>
      <c r="U57" s="2">
        <v>0.45500000000000002</v>
      </c>
      <c r="V57" s="2">
        <v>0.41199999999999998</v>
      </c>
      <c r="W57" s="2">
        <v>0.4</v>
      </c>
      <c r="X57" s="2">
        <v>0.40300000000000002</v>
      </c>
      <c r="Y57" s="2">
        <v>0.40600000000000003</v>
      </c>
      <c r="AC57" s="83"/>
      <c r="AE57" s="2">
        <v>241</v>
      </c>
      <c r="AF57" s="2">
        <v>0.52400000000000002</v>
      </c>
      <c r="AG57" s="2">
        <v>0.443</v>
      </c>
      <c r="AH57" s="2">
        <v>0.41399999999999998</v>
      </c>
      <c r="AI57" s="2">
        <v>0.47499999999999998</v>
      </c>
      <c r="AJ57" s="2">
        <v>0.47699999999999998</v>
      </c>
      <c r="AK57" s="2">
        <v>0.58799999999999997</v>
      </c>
      <c r="AL57" s="2">
        <v>0.55200000000000005</v>
      </c>
      <c r="AM57" s="2">
        <v>0.47599999999999998</v>
      </c>
      <c r="AN57" s="2">
        <v>0.502</v>
      </c>
    </row>
    <row r="58" spans="1:40" ht="15.75" hidden="1" customHeight="1" x14ac:dyDescent="0.25">
      <c r="A58" s="2">
        <v>242</v>
      </c>
      <c r="B58" s="2">
        <v>0.83399999999999996</v>
      </c>
      <c r="C58" s="2">
        <v>0.81499999999999995</v>
      </c>
      <c r="D58" s="2">
        <v>0.77800000000000002</v>
      </c>
      <c r="E58" s="2">
        <v>0.749</v>
      </c>
      <c r="F58" s="2">
        <v>0.74399999999999999</v>
      </c>
      <c r="G58" s="2">
        <v>0.72099999999999997</v>
      </c>
      <c r="H58" s="2">
        <v>0.70799999999999996</v>
      </c>
      <c r="I58" s="2">
        <v>0.69599999999999995</v>
      </c>
      <c r="J58" s="2">
        <v>0.68100000000000005</v>
      </c>
      <c r="N58" s="83"/>
      <c r="P58" s="2">
        <v>242</v>
      </c>
      <c r="Q58" s="2">
        <v>0.66300000000000003</v>
      </c>
      <c r="R58" s="2">
        <v>0.65300000000000002</v>
      </c>
      <c r="S58" s="2">
        <v>0.58199999999999996</v>
      </c>
      <c r="T58" s="2">
        <v>0.53</v>
      </c>
      <c r="U58" s="2">
        <v>0.497</v>
      </c>
      <c r="V58" s="2">
        <v>0.44700000000000001</v>
      </c>
      <c r="W58" s="2">
        <v>0.43099999999999999</v>
      </c>
      <c r="X58" s="2">
        <v>0.434</v>
      </c>
      <c r="Y58" s="2">
        <v>0.432</v>
      </c>
      <c r="AC58" s="83"/>
      <c r="AE58" s="2">
        <v>242</v>
      </c>
      <c r="AF58" s="2">
        <v>0.58599999999999997</v>
      </c>
      <c r="AG58" s="2">
        <v>0.48399999999999999</v>
      </c>
      <c r="AH58" s="2">
        <v>0.443</v>
      </c>
      <c r="AI58" s="2">
        <v>0.497</v>
      </c>
      <c r="AJ58" s="2">
        <v>0.495</v>
      </c>
      <c r="AK58" s="2">
        <v>0.58799999999999997</v>
      </c>
      <c r="AL58" s="2">
        <v>0.55500000000000005</v>
      </c>
      <c r="AM58" s="2">
        <v>0.48599999999999999</v>
      </c>
      <c r="AN58" s="2">
        <v>0.50800000000000001</v>
      </c>
    </row>
    <row r="59" spans="1:40" ht="15.75" hidden="1" customHeight="1" x14ac:dyDescent="0.25">
      <c r="A59" s="2">
        <v>243</v>
      </c>
      <c r="B59" s="2">
        <v>0.92400000000000004</v>
      </c>
      <c r="C59" s="2">
        <v>0.89400000000000002</v>
      </c>
      <c r="D59" s="2">
        <v>0.85199999999999998</v>
      </c>
      <c r="E59" s="2">
        <v>0.81599999999999995</v>
      </c>
      <c r="F59" s="2">
        <v>0.81</v>
      </c>
      <c r="G59" s="2">
        <v>0.78200000000000003</v>
      </c>
      <c r="H59" s="2">
        <v>0.76500000000000001</v>
      </c>
      <c r="I59" s="2">
        <v>0.75</v>
      </c>
      <c r="J59" s="2">
        <v>0.73199999999999998</v>
      </c>
      <c r="N59" s="83"/>
      <c r="P59" s="2">
        <v>243</v>
      </c>
      <c r="Q59" s="2">
        <v>0.73899999999999999</v>
      </c>
      <c r="R59" s="2">
        <v>0.71899999999999997</v>
      </c>
      <c r="S59" s="2">
        <v>0.63800000000000001</v>
      </c>
      <c r="T59" s="2">
        <v>0.57999999999999996</v>
      </c>
      <c r="U59" s="2">
        <v>0.54200000000000004</v>
      </c>
      <c r="V59" s="2">
        <v>0.48599999999999999</v>
      </c>
      <c r="W59" s="2">
        <v>0.46500000000000002</v>
      </c>
      <c r="X59" s="2">
        <v>0.46800000000000003</v>
      </c>
      <c r="Y59" s="2">
        <v>0.46100000000000002</v>
      </c>
      <c r="AC59" s="83"/>
      <c r="AE59" s="2">
        <v>243</v>
      </c>
      <c r="AF59" s="2">
        <v>0.65500000000000003</v>
      </c>
      <c r="AG59" s="2">
        <v>0.52800000000000002</v>
      </c>
      <c r="AH59" s="2">
        <v>0.47399999999999998</v>
      </c>
      <c r="AI59" s="2">
        <v>0.52200000000000002</v>
      </c>
      <c r="AJ59" s="2">
        <v>0.51500000000000001</v>
      </c>
      <c r="AK59" s="2">
        <v>0.59</v>
      </c>
      <c r="AL59" s="2">
        <v>0.55900000000000005</v>
      </c>
      <c r="AM59" s="2">
        <v>0.498</v>
      </c>
      <c r="AN59" s="2">
        <v>0.51400000000000001</v>
      </c>
    </row>
    <row r="60" spans="1:40" ht="15.75" hidden="1" customHeight="1" x14ac:dyDescent="0.25">
      <c r="A60" s="2">
        <v>244</v>
      </c>
      <c r="B60" s="2">
        <v>1.0189999999999999</v>
      </c>
      <c r="C60" s="2">
        <v>0.97599999999999998</v>
      </c>
      <c r="D60" s="2">
        <v>0.92800000000000005</v>
      </c>
      <c r="E60" s="2">
        <v>0.88700000000000001</v>
      </c>
      <c r="F60" s="2">
        <v>0.878</v>
      </c>
      <c r="G60" s="2">
        <v>0.84599999999999997</v>
      </c>
      <c r="H60" s="2">
        <v>0.82399999999999995</v>
      </c>
      <c r="I60" s="2">
        <v>0.80600000000000005</v>
      </c>
      <c r="J60" s="2">
        <v>0.78600000000000003</v>
      </c>
      <c r="N60" s="83"/>
      <c r="P60" s="2">
        <v>244</v>
      </c>
      <c r="Q60" s="2">
        <v>0.82299999999999995</v>
      </c>
      <c r="R60" s="2">
        <v>0.78800000000000003</v>
      </c>
      <c r="S60" s="2">
        <v>0.69499999999999995</v>
      </c>
      <c r="T60" s="2">
        <v>0.63200000000000001</v>
      </c>
      <c r="U60" s="2">
        <v>0.59</v>
      </c>
      <c r="V60" s="2">
        <v>0.52600000000000002</v>
      </c>
      <c r="W60" s="2">
        <v>0.501</v>
      </c>
      <c r="X60" s="2">
        <v>0.503</v>
      </c>
      <c r="Y60" s="2">
        <v>0.49199999999999999</v>
      </c>
      <c r="AC60" s="83"/>
      <c r="AE60" s="2">
        <v>244</v>
      </c>
      <c r="AF60" s="2">
        <v>0.72699999999999998</v>
      </c>
      <c r="AG60" s="2">
        <v>0.57499999999999996</v>
      </c>
      <c r="AH60" s="2">
        <v>0.50800000000000001</v>
      </c>
      <c r="AI60" s="2">
        <v>0.54800000000000004</v>
      </c>
      <c r="AJ60" s="2">
        <v>0.53600000000000003</v>
      </c>
      <c r="AK60" s="2">
        <v>0.59199999999999997</v>
      </c>
      <c r="AL60" s="2">
        <v>0.56299999999999994</v>
      </c>
      <c r="AM60" s="2">
        <v>0.51</v>
      </c>
      <c r="AN60" s="2">
        <v>0.52100000000000002</v>
      </c>
    </row>
    <row r="61" spans="1:40" ht="15.75" hidden="1" customHeight="1" x14ac:dyDescent="0.25">
      <c r="A61" s="2">
        <v>245</v>
      </c>
      <c r="B61" s="2">
        <v>1.105</v>
      </c>
      <c r="C61" s="2">
        <v>1.05</v>
      </c>
      <c r="D61" s="2">
        <v>0.995</v>
      </c>
      <c r="E61" s="2">
        <v>0.95099999999999996</v>
      </c>
      <c r="F61" s="2">
        <v>0.94</v>
      </c>
      <c r="G61" s="2">
        <v>0.90300000000000002</v>
      </c>
      <c r="H61" s="2">
        <v>0.878</v>
      </c>
      <c r="I61" s="2">
        <v>0.85499999999999998</v>
      </c>
      <c r="J61" s="2">
        <v>0.83399999999999996</v>
      </c>
      <c r="N61" s="83"/>
      <c r="P61" s="2">
        <v>245</v>
      </c>
      <c r="Q61" s="2">
        <v>0.91100000000000003</v>
      </c>
      <c r="R61" s="2">
        <v>0.85099999999999998</v>
      </c>
      <c r="S61" s="2">
        <v>0.747</v>
      </c>
      <c r="T61" s="2">
        <v>0.67900000000000005</v>
      </c>
      <c r="U61" s="2">
        <v>0.63300000000000001</v>
      </c>
      <c r="V61" s="2">
        <v>0.56200000000000006</v>
      </c>
      <c r="W61" s="2">
        <v>0.53300000000000003</v>
      </c>
      <c r="X61" s="2">
        <v>0.53500000000000003</v>
      </c>
      <c r="Y61" s="2">
        <v>0.51900000000000002</v>
      </c>
      <c r="AC61" s="83"/>
      <c r="AE61" s="2">
        <v>245</v>
      </c>
      <c r="AF61" s="2">
        <v>0.79200000000000004</v>
      </c>
      <c r="AG61" s="2">
        <v>0.61599999999999999</v>
      </c>
      <c r="AH61" s="2">
        <v>0.53800000000000003</v>
      </c>
      <c r="AI61" s="2">
        <v>0.57099999999999995</v>
      </c>
      <c r="AJ61" s="2">
        <v>0.55500000000000005</v>
      </c>
      <c r="AK61" s="2">
        <v>0.59299999999999997</v>
      </c>
      <c r="AL61" s="2">
        <v>0.56599999999999995</v>
      </c>
      <c r="AM61" s="2">
        <v>0.52100000000000002</v>
      </c>
      <c r="AN61" s="2">
        <v>0.52700000000000002</v>
      </c>
    </row>
    <row r="62" spans="1:40" ht="15.75" hidden="1" customHeight="1" x14ac:dyDescent="0.25">
      <c r="A62" s="2">
        <v>246</v>
      </c>
      <c r="B62" s="2">
        <v>1.1659999999999999</v>
      </c>
      <c r="C62" s="2">
        <v>1.1020000000000001</v>
      </c>
      <c r="D62" s="2">
        <v>1.044</v>
      </c>
      <c r="E62" s="2">
        <v>0.997</v>
      </c>
      <c r="F62" s="2">
        <v>0.98499999999999999</v>
      </c>
      <c r="G62" s="2">
        <v>0.94399999999999995</v>
      </c>
      <c r="H62" s="2">
        <v>0.91700000000000004</v>
      </c>
      <c r="I62" s="2">
        <v>0.89200000000000002</v>
      </c>
      <c r="J62" s="2">
        <v>0.86799999999999999</v>
      </c>
      <c r="N62" s="83"/>
      <c r="P62" s="2">
        <v>246</v>
      </c>
      <c r="Q62" s="2">
        <v>0.99</v>
      </c>
      <c r="R62" s="2">
        <v>0.89600000000000002</v>
      </c>
      <c r="S62" s="2">
        <v>0.78500000000000003</v>
      </c>
      <c r="T62" s="2">
        <v>0.71399999999999997</v>
      </c>
      <c r="U62" s="2">
        <v>0.66500000000000004</v>
      </c>
      <c r="V62" s="2">
        <v>0.58899999999999997</v>
      </c>
      <c r="W62" s="2">
        <v>0.55700000000000005</v>
      </c>
      <c r="X62" s="2">
        <v>0.55900000000000005</v>
      </c>
      <c r="Y62" s="2">
        <v>0.53900000000000003</v>
      </c>
      <c r="AC62" s="83"/>
      <c r="AE62" s="2">
        <v>246</v>
      </c>
      <c r="AF62" s="2">
        <v>0.83899999999999997</v>
      </c>
      <c r="AG62" s="2">
        <v>0.64700000000000002</v>
      </c>
      <c r="AH62" s="2">
        <v>0.55900000000000005</v>
      </c>
      <c r="AI62" s="2">
        <v>0.58699999999999997</v>
      </c>
      <c r="AJ62" s="2">
        <v>0.56799999999999995</v>
      </c>
      <c r="AK62" s="2">
        <v>0.59299999999999997</v>
      </c>
      <c r="AL62" s="2">
        <v>0.56699999999999995</v>
      </c>
      <c r="AM62" s="2">
        <v>0.52800000000000002</v>
      </c>
      <c r="AN62" s="2">
        <v>0.53</v>
      </c>
    </row>
    <row r="63" spans="1:40" ht="15.75" hidden="1" customHeight="1" x14ac:dyDescent="0.25">
      <c r="A63" s="2">
        <v>247</v>
      </c>
      <c r="B63" s="2">
        <v>1.1990000000000001</v>
      </c>
      <c r="C63" s="2">
        <v>1.1299999999999999</v>
      </c>
      <c r="D63" s="2">
        <v>1.07</v>
      </c>
      <c r="E63" s="2">
        <v>1.02</v>
      </c>
      <c r="F63" s="2">
        <v>1.008</v>
      </c>
      <c r="G63" s="2">
        <v>0.96599999999999997</v>
      </c>
      <c r="H63" s="2">
        <v>0.93799999999999994</v>
      </c>
      <c r="I63" s="2">
        <v>0.91100000000000003</v>
      </c>
      <c r="J63" s="2">
        <v>0.88700000000000001</v>
      </c>
      <c r="N63" s="83"/>
      <c r="P63" s="2">
        <v>247</v>
      </c>
      <c r="Q63" s="2">
        <v>1.0469999999999999</v>
      </c>
      <c r="R63" s="2">
        <v>0.92</v>
      </c>
      <c r="S63" s="2">
        <v>0.80400000000000005</v>
      </c>
      <c r="T63" s="2">
        <v>0.73199999999999998</v>
      </c>
      <c r="U63" s="2">
        <v>0.68200000000000005</v>
      </c>
      <c r="V63" s="2">
        <v>0.60399999999999998</v>
      </c>
      <c r="W63" s="2">
        <v>0.56999999999999995</v>
      </c>
      <c r="X63" s="2">
        <v>0.57099999999999995</v>
      </c>
      <c r="Y63" s="2">
        <v>0.55000000000000004</v>
      </c>
      <c r="AC63" s="83"/>
      <c r="AE63" s="2">
        <v>247</v>
      </c>
      <c r="AF63" s="2">
        <v>0.86399999999999999</v>
      </c>
      <c r="AG63" s="2">
        <v>0.66300000000000003</v>
      </c>
      <c r="AH63" s="2">
        <v>0.56999999999999995</v>
      </c>
      <c r="AI63" s="2">
        <v>0.59399999999999997</v>
      </c>
      <c r="AJ63" s="2">
        <v>0.57399999999999995</v>
      </c>
      <c r="AK63" s="2">
        <v>0.59</v>
      </c>
      <c r="AL63" s="2">
        <v>0.56599999999999995</v>
      </c>
      <c r="AM63" s="2">
        <v>0.53</v>
      </c>
      <c r="AN63" s="2">
        <v>0.53</v>
      </c>
    </row>
    <row r="64" spans="1:40" ht="15.75" customHeight="1" x14ac:dyDescent="0.25">
      <c r="A64" s="2">
        <v>248</v>
      </c>
      <c r="B64" s="2">
        <v>1.2170000000000001</v>
      </c>
      <c r="C64" s="2">
        <v>1.1459999999999999</v>
      </c>
      <c r="D64" s="2">
        <v>1.0840000000000001</v>
      </c>
      <c r="E64" s="2">
        <v>1.0329999999999999</v>
      </c>
      <c r="F64" s="2">
        <v>1.0209999999999999</v>
      </c>
      <c r="G64" s="2">
        <v>0.97899999999999998</v>
      </c>
      <c r="H64" s="2">
        <v>0.95</v>
      </c>
      <c r="I64" s="2">
        <v>0.92200000000000004</v>
      </c>
      <c r="J64" s="2">
        <v>0.89700000000000002</v>
      </c>
      <c r="N64" s="83"/>
      <c r="P64" s="2">
        <v>248</v>
      </c>
      <c r="Q64" s="2">
        <v>1.077</v>
      </c>
      <c r="R64" s="2">
        <v>0.93300000000000005</v>
      </c>
      <c r="S64" s="2">
        <v>0.81599999999999995</v>
      </c>
      <c r="T64" s="2">
        <v>0.74199999999999999</v>
      </c>
      <c r="U64" s="2">
        <v>0.69099999999999995</v>
      </c>
      <c r="V64" s="2">
        <v>0.61199999999999999</v>
      </c>
      <c r="W64" s="2">
        <v>0.57799999999999996</v>
      </c>
      <c r="X64" s="2">
        <v>0.57899999999999996</v>
      </c>
      <c r="Y64" s="2">
        <v>0.55600000000000005</v>
      </c>
      <c r="AC64" s="83"/>
      <c r="AE64" s="2">
        <v>248</v>
      </c>
      <c r="AF64" s="2">
        <v>0.878</v>
      </c>
      <c r="AG64" s="2">
        <v>0.67100000000000004</v>
      </c>
      <c r="AH64" s="2">
        <v>0.57599999999999996</v>
      </c>
      <c r="AI64" s="2">
        <v>0.59799999999999998</v>
      </c>
      <c r="AJ64" s="2">
        <v>0.57699999999999996</v>
      </c>
      <c r="AK64" s="2">
        <v>0.58599999999999997</v>
      </c>
      <c r="AL64" s="2">
        <v>0.56299999999999994</v>
      </c>
      <c r="AM64" s="2">
        <v>0.53100000000000003</v>
      </c>
      <c r="AN64" s="2">
        <v>0.52900000000000003</v>
      </c>
    </row>
    <row r="65" spans="1:42" ht="15.75" customHeight="1" x14ac:dyDescent="0.25">
      <c r="A65" s="2">
        <v>249</v>
      </c>
      <c r="B65" s="2">
        <v>1.2490000000000001</v>
      </c>
      <c r="C65" s="2">
        <v>1.175</v>
      </c>
      <c r="D65" s="2">
        <v>1.111</v>
      </c>
      <c r="E65" s="2">
        <v>1.0580000000000001</v>
      </c>
      <c r="F65" s="2">
        <v>1.0449999999999999</v>
      </c>
      <c r="G65" s="2">
        <v>1.002</v>
      </c>
      <c r="H65" s="2">
        <v>0.97099999999999997</v>
      </c>
      <c r="I65" s="2">
        <v>0.94199999999999995</v>
      </c>
      <c r="J65" s="2">
        <v>0.91700000000000004</v>
      </c>
      <c r="N65" s="83"/>
      <c r="P65" s="2">
        <v>249</v>
      </c>
      <c r="Q65" s="2">
        <v>1.0940000000000001</v>
      </c>
      <c r="R65" s="2">
        <v>0.95699999999999996</v>
      </c>
      <c r="S65" s="2">
        <v>0.83599999999999997</v>
      </c>
      <c r="T65" s="2">
        <v>0.76100000000000001</v>
      </c>
      <c r="U65" s="2">
        <v>0.70899999999999996</v>
      </c>
      <c r="V65" s="2">
        <v>0.627</v>
      </c>
      <c r="W65" s="2">
        <v>0.59099999999999997</v>
      </c>
      <c r="X65" s="2">
        <v>0.59199999999999997</v>
      </c>
      <c r="Y65" s="2">
        <v>0.56699999999999995</v>
      </c>
      <c r="AC65" s="83"/>
      <c r="AE65" s="2">
        <v>249</v>
      </c>
      <c r="AF65" s="2">
        <v>0.90300000000000002</v>
      </c>
      <c r="AG65" s="2">
        <v>0.68799999999999994</v>
      </c>
      <c r="AH65" s="2">
        <v>0.58699999999999997</v>
      </c>
      <c r="AI65" s="2">
        <v>0.60599999999999998</v>
      </c>
      <c r="AJ65" s="2">
        <v>0.58299999999999996</v>
      </c>
      <c r="AK65" s="2">
        <v>0.58399999999999996</v>
      </c>
      <c r="AL65" s="2">
        <v>0.56200000000000006</v>
      </c>
      <c r="AM65" s="2">
        <v>0.53400000000000003</v>
      </c>
      <c r="AN65" s="2">
        <v>0.53</v>
      </c>
    </row>
    <row r="66" spans="1:42" ht="15.75" customHeight="1" x14ac:dyDescent="0.25">
      <c r="A66" s="2">
        <v>250</v>
      </c>
      <c r="B66" s="2">
        <v>1.306</v>
      </c>
      <c r="C66" s="2">
        <v>1.224</v>
      </c>
      <c r="D66" s="2">
        <v>1.157</v>
      </c>
      <c r="E66" s="2">
        <v>1.1020000000000001</v>
      </c>
      <c r="F66" s="2">
        <v>1.0880000000000001</v>
      </c>
      <c r="G66" s="2">
        <v>1.042</v>
      </c>
      <c r="H66" s="2">
        <v>1.008</v>
      </c>
      <c r="I66" s="2">
        <v>0.97799999999999998</v>
      </c>
      <c r="J66" s="2">
        <v>0.95099999999999996</v>
      </c>
      <c r="N66" s="83"/>
      <c r="P66" s="2">
        <v>250</v>
      </c>
      <c r="Q66" s="2">
        <v>1.1240000000000001</v>
      </c>
      <c r="R66" s="2">
        <v>1</v>
      </c>
      <c r="S66" s="2">
        <v>0.872</v>
      </c>
      <c r="T66" s="2">
        <v>0.79300000000000004</v>
      </c>
      <c r="U66" s="2">
        <v>0.73899999999999999</v>
      </c>
      <c r="V66" s="2">
        <v>0.65300000000000002</v>
      </c>
      <c r="W66" s="2">
        <v>0.61399999999999999</v>
      </c>
      <c r="X66" s="2">
        <v>0.61499999999999999</v>
      </c>
      <c r="Y66" s="2">
        <v>0.58699999999999997</v>
      </c>
      <c r="AC66" s="83"/>
      <c r="AE66" s="2">
        <v>250</v>
      </c>
      <c r="AF66" s="2">
        <v>0.94699999999999995</v>
      </c>
      <c r="AG66" s="2">
        <v>0.71599999999999997</v>
      </c>
      <c r="AH66" s="2">
        <v>0.60799999999999998</v>
      </c>
      <c r="AI66" s="2">
        <v>0.621</v>
      </c>
      <c r="AJ66" s="2">
        <v>0.59599999999999997</v>
      </c>
      <c r="AK66" s="2">
        <v>0.58499999999999996</v>
      </c>
      <c r="AL66" s="2">
        <v>0.56399999999999995</v>
      </c>
      <c r="AM66" s="2">
        <v>0.54100000000000004</v>
      </c>
      <c r="AN66" s="2">
        <v>0.53300000000000003</v>
      </c>
    </row>
    <row r="67" spans="1:42" ht="15.75" customHeight="1" x14ac:dyDescent="0.25">
      <c r="A67" s="2">
        <v>251</v>
      </c>
      <c r="B67" s="2">
        <v>1.37</v>
      </c>
      <c r="C67" s="2">
        <v>1.2809999999999999</v>
      </c>
      <c r="D67" s="2">
        <v>1.2090000000000001</v>
      </c>
      <c r="E67" s="2">
        <v>1.1519999999999999</v>
      </c>
      <c r="F67" s="2">
        <v>1.137</v>
      </c>
      <c r="G67" s="2">
        <v>1.087</v>
      </c>
      <c r="H67" s="2">
        <v>1.0509999999999999</v>
      </c>
      <c r="I67" s="2">
        <v>1.018</v>
      </c>
      <c r="J67" s="2">
        <v>0.98899999999999999</v>
      </c>
      <c r="N67" s="83"/>
      <c r="P67" s="2">
        <v>251</v>
      </c>
      <c r="Q67" s="2">
        <v>1.1759999999999999</v>
      </c>
      <c r="R67" s="2">
        <v>1.0469999999999999</v>
      </c>
      <c r="S67" s="2">
        <v>0.91200000000000003</v>
      </c>
      <c r="T67" s="2">
        <v>0.83099999999999996</v>
      </c>
      <c r="U67" s="2">
        <v>0.77300000000000002</v>
      </c>
      <c r="V67" s="2">
        <v>0.68200000000000005</v>
      </c>
      <c r="W67" s="2">
        <v>0.64</v>
      </c>
      <c r="X67" s="2">
        <v>0.64100000000000001</v>
      </c>
      <c r="Y67" s="2">
        <v>0.60899999999999999</v>
      </c>
      <c r="AC67" s="83"/>
      <c r="AE67" s="2">
        <v>251</v>
      </c>
      <c r="AF67" s="2">
        <v>0.996</v>
      </c>
      <c r="AG67" s="2">
        <v>0.749</v>
      </c>
      <c r="AH67" s="2">
        <v>0.63200000000000001</v>
      </c>
      <c r="AI67" s="2">
        <v>0.64</v>
      </c>
      <c r="AJ67" s="2">
        <v>0.61199999999999999</v>
      </c>
      <c r="AK67" s="2">
        <v>0.58599999999999997</v>
      </c>
      <c r="AL67" s="2">
        <v>0.56799999999999995</v>
      </c>
      <c r="AM67" s="2">
        <v>0.55000000000000004</v>
      </c>
      <c r="AN67" s="2">
        <v>0.53900000000000003</v>
      </c>
    </row>
    <row r="68" spans="1:42" ht="15.75" customHeight="1" x14ac:dyDescent="0.25">
      <c r="A68" s="2">
        <v>252</v>
      </c>
      <c r="B68" s="2">
        <v>1.431</v>
      </c>
      <c r="C68" s="2">
        <v>1.333</v>
      </c>
      <c r="D68" s="2">
        <v>1.26</v>
      </c>
      <c r="E68" s="2">
        <v>1.198</v>
      </c>
      <c r="F68" s="2">
        <v>1.1830000000000001</v>
      </c>
      <c r="G68" s="2">
        <v>1.129</v>
      </c>
      <c r="H68" s="2">
        <v>1.091</v>
      </c>
      <c r="I68" s="2">
        <v>1.056</v>
      </c>
      <c r="J68" s="2">
        <v>1.0249999999999999</v>
      </c>
      <c r="N68" s="83"/>
      <c r="P68" s="2">
        <v>252</v>
      </c>
      <c r="Q68" s="2">
        <v>1.236</v>
      </c>
      <c r="R68" s="2">
        <v>1.0940000000000001</v>
      </c>
      <c r="S68" s="2">
        <v>0.95199999999999996</v>
      </c>
      <c r="T68" s="2">
        <v>0.86699999999999999</v>
      </c>
      <c r="U68" s="2">
        <v>0.80600000000000005</v>
      </c>
      <c r="V68" s="2">
        <v>0.71</v>
      </c>
      <c r="W68" s="2">
        <v>0.66500000000000004</v>
      </c>
      <c r="X68" s="2">
        <v>0.66600000000000004</v>
      </c>
      <c r="Y68" s="2">
        <v>0.63100000000000001</v>
      </c>
      <c r="AC68" s="83"/>
      <c r="AE68" s="2">
        <v>252</v>
      </c>
      <c r="AF68" s="2">
        <v>1.0449999999999999</v>
      </c>
      <c r="AG68" s="2">
        <v>0.78200000000000003</v>
      </c>
      <c r="AH68" s="2">
        <v>0.65500000000000003</v>
      </c>
      <c r="AI68" s="2">
        <v>0.65800000000000003</v>
      </c>
      <c r="AJ68" s="2">
        <v>0.626</v>
      </c>
      <c r="AK68" s="2">
        <v>0.58799999999999997</v>
      </c>
      <c r="AL68" s="2">
        <v>0.57099999999999995</v>
      </c>
      <c r="AM68" s="2">
        <v>0.55900000000000005</v>
      </c>
      <c r="AN68" s="2">
        <v>0.54400000000000004</v>
      </c>
    </row>
    <row r="69" spans="1:42" ht="15.75" customHeight="1" x14ac:dyDescent="0.25">
      <c r="A69" s="53">
        <v>253</v>
      </c>
      <c r="B69" s="53">
        <v>1.468</v>
      </c>
      <c r="C69" s="53">
        <v>1.3660000000000001</v>
      </c>
      <c r="D69" s="53">
        <v>1.2889999999999999</v>
      </c>
      <c r="E69" s="53">
        <v>1.226</v>
      </c>
      <c r="F69" s="53">
        <v>1.2090000000000001</v>
      </c>
      <c r="G69" s="53">
        <v>1.1539999999999999</v>
      </c>
      <c r="H69" s="53">
        <v>1.115</v>
      </c>
      <c r="I69" s="53">
        <v>1.0780000000000001</v>
      </c>
      <c r="J69" s="53">
        <v>1.02</v>
      </c>
      <c r="K69" s="53"/>
      <c r="L69" s="53"/>
      <c r="M69" s="53"/>
      <c r="N69" s="53"/>
      <c r="O69" s="53"/>
      <c r="P69" s="53">
        <v>253</v>
      </c>
      <c r="Q69" s="53">
        <v>1.329</v>
      </c>
      <c r="R69" s="53">
        <v>1.1240000000000001</v>
      </c>
      <c r="S69" s="53">
        <v>0.97699999999999998</v>
      </c>
      <c r="T69" s="53">
        <v>0.89</v>
      </c>
      <c r="U69" s="53">
        <v>0.82799999999999996</v>
      </c>
      <c r="V69" s="53">
        <v>0.72799999999999998</v>
      </c>
      <c r="W69" s="53">
        <v>0.68100000000000005</v>
      </c>
      <c r="X69" s="53">
        <v>0.68100000000000005</v>
      </c>
      <c r="Y69" s="53">
        <v>0.64400000000000002</v>
      </c>
      <c r="Z69" s="53"/>
      <c r="AA69" s="53"/>
      <c r="AB69" s="53"/>
      <c r="AC69" s="53"/>
      <c r="AD69" s="53"/>
      <c r="AE69" s="53">
        <v>253</v>
      </c>
      <c r="AF69" s="53">
        <v>1.0760000000000001</v>
      </c>
      <c r="AG69" s="53">
        <v>0.80200000000000005</v>
      </c>
      <c r="AH69" s="84">
        <v>0.67</v>
      </c>
      <c r="AI69" s="53">
        <v>0.66900000000000004</v>
      </c>
      <c r="AJ69" s="53">
        <v>0.63500000000000001</v>
      </c>
      <c r="AK69" s="53">
        <v>0.58799999999999997</v>
      </c>
      <c r="AL69" s="53">
        <v>0.57199999999999995</v>
      </c>
      <c r="AM69" s="53">
        <v>0.56399999999999995</v>
      </c>
      <c r="AN69" s="53">
        <v>0.54600000000000004</v>
      </c>
      <c r="AO69" s="53">
        <v>0.57199999999999995</v>
      </c>
      <c r="AP69" s="53">
        <v>0.58799999999999997</v>
      </c>
    </row>
    <row r="70" spans="1:42" ht="15.75" customHeight="1" x14ac:dyDescent="0.25">
      <c r="A70" s="2">
        <v>254</v>
      </c>
      <c r="B70" s="2">
        <v>1.4450000000000001</v>
      </c>
      <c r="C70" s="2">
        <v>1.3440000000000001</v>
      </c>
      <c r="D70" s="2">
        <v>1.2689999999999999</v>
      </c>
      <c r="E70" s="2">
        <v>1.206</v>
      </c>
      <c r="F70" s="2">
        <v>1.1910000000000001</v>
      </c>
      <c r="G70" s="2">
        <v>1.135</v>
      </c>
      <c r="H70" s="2">
        <v>1.0980000000000001</v>
      </c>
      <c r="I70" s="2">
        <v>1.0609999999999999</v>
      </c>
      <c r="J70" s="2">
        <v>1.0289999999999999</v>
      </c>
      <c r="N70" s="83"/>
      <c r="P70" s="2">
        <v>254</v>
      </c>
      <c r="Q70" s="2">
        <v>1.331</v>
      </c>
      <c r="R70" s="2">
        <v>1.1100000000000001</v>
      </c>
      <c r="S70" s="2">
        <v>0.96499999999999997</v>
      </c>
      <c r="T70" s="2">
        <v>0.879</v>
      </c>
      <c r="U70" s="2">
        <v>0.81699999999999995</v>
      </c>
      <c r="V70" s="2">
        <v>0.71899999999999997</v>
      </c>
      <c r="W70" s="2">
        <v>0.67300000000000004</v>
      </c>
      <c r="X70" s="2">
        <v>0.67300000000000004</v>
      </c>
      <c r="Y70" s="2">
        <v>0.63600000000000001</v>
      </c>
      <c r="AC70" s="83"/>
      <c r="AE70" s="2">
        <v>254</v>
      </c>
      <c r="AF70" s="2">
        <v>1.0620000000000001</v>
      </c>
      <c r="AG70" s="2">
        <v>0.79200000000000004</v>
      </c>
      <c r="AH70" s="2">
        <v>0.66200000000000003</v>
      </c>
      <c r="AI70" s="2">
        <v>0.66200000000000003</v>
      </c>
      <c r="AJ70" s="2">
        <v>0.629</v>
      </c>
      <c r="AK70" s="2">
        <v>0.58299999999999996</v>
      </c>
      <c r="AL70" s="2">
        <v>0.56699999999999995</v>
      </c>
      <c r="AM70" s="2">
        <v>0.55900000000000005</v>
      </c>
      <c r="AN70" s="2">
        <v>0.54100000000000004</v>
      </c>
    </row>
    <row r="71" spans="1:42" ht="15.75" customHeight="1" x14ac:dyDescent="0.25">
      <c r="A71" s="2">
        <v>255</v>
      </c>
      <c r="B71" s="2">
        <v>1.3560000000000001</v>
      </c>
      <c r="C71" s="2">
        <v>1.2629999999999999</v>
      </c>
      <c r="D71" s="2">
        <v>1.1919999999999999</v>
      </c>
      <c r="E71" s="2">
        <v>1.1359999999999999</v>
      </c>
      <c r="F71" s="2">
        <v>1.1200000000000001</v>
      </c>
      <c r="G71" s="2">
        <v>1.071</v>
      </c>
      <c r="H71" s="2">
        <v>1.036</v>
      </c>
      <c r="I71" s="2">
        <v>1.002</v>
      </c>
      <c r="J71" s="2">
        <v>0.97299999999999998</v>
      </c>
      <c r="N71" s="83"/>
      <c r="P71" s="2">
        <v>255</v>
      </c>
      <c r="Q71" s="2">
        <v>1.3129999999999999</v>
      </c>
      <c r="R71" s="2">
        <v>1.044</v>
      </c>
      <c r="S71" s="2">
        <v>0.90800000000000003</v>
      </c>
      <c r="T71" s="2">
        <v>0.82899999999999996</v>
      </c>
      <c r="U71" s="2">
        <v>0.77100000000000002</v>
      </c>
      <c r="V71" s="2">
        <v>0.68</v>
      </c>
      <c r="W71" s="2">
        <v>0.63700000000000001</v>
      </c>
      <c r="X71" s="2">
        <v>0.63800000000000001</v>
      </c>
      <c r="Y71" s="2">
        <v>0.60599999999999998</v>
      </c>
      <c r="AC71" s="83"/>
      <c r="AE71" s="2">
        <v>255</v>
      </c>
      <c r="AF71" s="2">
        <v>0.995</v>
      </c>
      <c r="AG71" s="2">
        <v>0.746</v>
      </c>
      <c r="AH71" s="2">
        <v>0.628</v>
      </c>
      <c r="AI71" s="2">
        <v>0.63300000000000001</v>
      </c>
      <c r="AJ71" s="2">
        <v>0.60399999999999998</v>
      </c>
      <c r="AK71" s="2">
        <v>0.57199999999999995</v>
      </c>
      <c r="AL71" s="2">
        <v>0.55500000000000005</v>
      </c>
      <c r="AM71" s="2">
        <v>0.54200000000000004</v>
      </c>
      <c r="AN71" s="2">
        <v>0.52800000000000002</v>
      </c>
    </row>
    <row r="72" spans="1:42" ht="15.75" customHeight="1" x14ac:dyDescent="0.25">
      <c r="A72" s="2">
        <v>256</v>
      </c>
      <c r="B72" s="2">
        <v>1.2090000000000001</v>
      </c>
      <c r="C72" s="2">
        <v>1.133</v>
      </c>
      <c r="D72" s="2">
        <v>1.07</v>
      </c>
      <c r="E72" s="2">
        <v>1.022</v>
      </c>
      <c r="F72" s="2">
        <v>1.0109999999999999</v>
      </c>
      <c r="G72" s="2">
        <v>0.96699999999999997</v>
      </c>
      <c r="H72" s="2">
        <v>0.93700000000000006</v>
      </c>
      <c r="I72" s="2">
        <v>0.91100000000000003</v>
      </c>
      <c r="J72" s="2">
        <v>0.88600000000000001</v>
      </c>
      <c r="N72" s="83"/>
      <c r="P72" s="2">
        <v>256</v>
      </c>
      <c r="Q72" s="2">
        <v>1.232</v>
      </c>
      <c r="R72" s="2">
        <v>0.93400000000000005</v>
      </c>
      <c r="S72" s="2">
        <v>0.81499999999999995</v>
      </c>
      <c r="T72" s="2">
        <v>0.746</v>
      </c>
      <c r="U72" s="2">
        <v>0.69499999999999995</v>
      </c>
      <c r="V72" s="2">
        <v>0.61499999999999999</v>
      </c>
      <c r="W72" s="2">
        <v>0.57899999999999996</v>
      </c>
      <c r="X72" s="2">
        <v>0.58199999999999996</v>
      </c>
      <c r="Y72" s="2">
        <v>0.55700000000000005</v>
      </c>
      <c r="AC72" s="83"/>
      <c r="AE72" s="2">
        <v>256</v>
      </c>
      <c r="AF72" s="2">
        <v>0.88500000000000001</v>
      </c>
      <c r="AG72" s="2">
        <v>0.67</v>
      </c>
      <c r="AH72" s="2">
        <v>0.57199999999999995</v>
      </c>
      <c r="AI72" s="2">
        <v>0.58599999999999997</v>
      </c>
      <c r="AJ72" s="2">
        <v>0.56499999999999995</v>
      </c>
      <c r="AK72" s="2">
        <v>0.55700000000000005</v>
      </c>
      <c r="AL72" s="2">
        <v>0.53800000000000003</v>
      </c>
      <c r="AM72" s="2">
        <v>0.51500000000000001</v>
      </c>
      <c r="AN72" s="2">
        <v>0.50800000000000001</v>
      </c>
    </row>
    <row r="73" spans="1:42" ht="15.75" customHeight="1" x14ac:dyDescent="0.25">
      <c r="A73" s="2">
        <v>257</v>
      </c>
      <c r="B73" s="2">
        <v>1.0529999999999999</v>
      </c>
      <c r="C73" s="2">
        <v>0.995</v>
      </c>
      <c r="D73" s="2">
        <v>0.94199999999999995</v>
      </c>
      <c r="E73" s="2">
        <v>0.90200000000000002</v>
      </c>
      <c r="F73" s="2">
        <v>0.89400000000000002</v>
      </c>
      <c r="G73" s="2">
        <v>0.85799999999999998</v>
      </c>
      <c r="H73" s="2">
        <v>0.83599999999999997</v>
      </c>
      <c r="I73" s="2">
        <v>0.81599999999999995</v>
      </c>
      <c r="J73" s="2">
        <v>0.79400000000000004</v>
      </c>
      <c r="N73" s="83"/>
      <c r="P73" s="2">
        <v>257</v>
      </c>
      <c r="Q73" s="2">
        <v>1.0960000000000001</v>
      </c>
      <c r="R73" s="2">
        <v>0.81599999999999995</v>
      </c>
      <c r="S73" s="2">
        <v>0.71599999999999997</v>
      </c>
      <c r="T73" s="2">
        <v>0.65600000000000003</v>
      </c>
      <c r="U73" s="2">
        <v>0.61299999999999999</v>
      </c>
      <c r="V73" s="2">
        <v>0.54600000000000004</v>
      </c>
      <c r="W73" s="2">
        <v>0.51900000000000002</v>
      </c>
      <c r="X73" s="2">
        <v>0.52300000000000002</v>
      </c>
      <c r="Y73" s="2">
        <v>0.504</v>
      </c>
      <c r="AC73" s="83"/>
      <c r="AE73" s="2">
        <v>257</v>
      </c>
      <c r="AF73" s="2">
        <v>0.76600000000000001</v>
      </c>
      <c r="AG73" s="2">
        <v>0.58899999999999997</v>
      </c>
      <c r="AH73" s="2">
        <v>0.51100000000000001</v>
      </c>
      <c r="AI73" s="2">
        <v>0.53600000000000003</v>
      </c>
      <c r="AJ73" s="2">
        <v>0.52200000000000002</v>
      </c>
      <c r="AK73" s="2">
        <v>0.54100000000000004</v>
      </c>
      <c r="AL73" s="2">
        <v>0.52</v>
      </c>
      <c r="AM73" s="2">
        <v>0.48699999999999999</v>
      </c>
      <c r="AN73" s="2">
        <v>0.48599999999999999</v>
      </c>
    </row>
    <row r="74" spans="1:42" ht="15.75" customHeight="1" x14ac:dyDescent="0.25">
      <c r="A74" s="2">
        <v>258</v>
      </c>
      <c r="B74" s="2">
        <v>0.93100000000000005</v>
      </c>
      <c r="C74" s="2">
        <v>0.88800000000000001</v>
      </c>
      <c r="D74" s="2">
        <v>0.84399999999999997</v>
      </c>
      <c r="E74" s="2">
        <v>0.80900000000000005</v>
      </c>
      <c r="F74" s="2">
        <v>0.80400000000000005</v>
      </c>
      <c r="G74" s="2">
        <v>0.77400000000000002</v>
      </c>
      <c r="H74" s="2">
        <v>0.75800000000000001</v>
      </c>
      <c r="I74" s="2">
        <v>0.74</v>
      </c>
      <c r="J74" s="2">
        <v>0.72199999999999998</v>
      </c>
      <c r="N74" s="83"/>
      <c r="P74" s="2">
        <v>258</v>
      </c>
      <c r="Q74" s="2">
        <v>0.95099999999999996</v>
      </c>
      <c r="R74" s="2">
        <v>0.72599999999999998</v>
      </c>
      <c r="S74" s="2">
        <v>0.63900000000000001</v>
      </c>
      <c r="T74" s="2">
        <v>0.58699999999999997</v>
      </c>
      <c r="U74" s="2">
        <v>0.55000000000000004</v>
      </c>
      <c r="V74" s="2">
        <v>0.49299999999999999</v>
      </c>
      <c r="W74" s="2">
        <v>0.47099999999999997</v>
      </c>
      <c r="X74" s="2">
        <v>0.47599999999999998</v>
      </c>
      <c r="Y74" s="2">
        <v>0.46300000000000002</v>
      </c>
      <c r="AC74" s="83"/>
      <c r="AE74" s="2">
        <v>258</v>
      </c>
      <c r="AF74" s="2">
        <v>0.67500000000000004</v>
      </c>
      <c r="AG74" s="2">
        <v>0.52700000000000002</v>
      </c>
      <c r="AH74" s="2">
        <v>0.46400000000000002</v>
      </c>
      <c r="AI74" s="2">
        <v>0.497</v>
      </c>
      <c r="AJ74" s="2">
        <v>0.49</v>
      </c>
      <c r="AK74" s="2">
        <v>0.52800000000000002</v>
      </c>
      <c r="AL74" s="2">
        <v>0.50600000000000001</v>
      </c>
      <c r="AM74" s="2">
        <v>0.46600000000000003</v>
      </c>
      <c r="AN74" s="2">
        <v>0.47</v>
      </c>
    </row>
    <row r="75" spans="1:42" ht="15.75" customHeight="1" x14ac:dyDescent="0.25">
      <c r="A75" s="2">
        <v>259</v>
      </c>
      <c r="B75" s="2">
        <v>0.83399999999999996</v>
      </c>
      <c r="C75" s="2">
        <v>0.80300000000000005</v>
      </c>
      <c r="D75" s="2">
        <v>0.76500000000000001</v>
      </c>
      <c r="E75" s="2">
        <v>0.73399999999999999</v>
      </c>
      <c r="F75" s="2">
        <v>0.73</v>
      </c>
      <c r="G75" s="2">
        <v>0.70699999999999996</v>
      </c>
      <c r="H75" s="2">
        <v>0.69399999999999995</v>
      </c>
      <c r="I75" s="2">
        <v>0.68</v>
      </c>
      <c r="J75" s="2">
        <v>0.66400000000000003</v>
      </c>
      <c r="N75" s="83"/>
      <c r="P75" s="2">
        <v>259</v>
      </c>
      <c r="Q75" s="2">
        <v>0.83799999999999997</v>
      </c>
      <c r="R75" s="2">
        <v>0.65400000000000003</v>
      </c>
      <c r="S75" s="2">
        <v>0.57899999999999996</v>
      </c>
      <c r="T75" s="2">
        <v>0.53200000000000003</v>
      </c>
      <c r="U75" s="2">
        <v>0.5</v>
      </c>
      <c r="V75" s="2">
        <v>0.45100000000000001</v>
      </c>
      <c r="W75" s="2">
        <v>0.433</v>
      </c>
      <c r="X75" s="2">
        <v>0.439</v>
      </c>
      <c r="Y75" s="2">
        <v>0.43099999999999999</v>
      </c>
      <c r="AC75" s="83"/>
      <c r="AE75" s="2">
        <v>259</v>
      </c>
      <c r="AF75" s="2">
        <v>0.60299999999999998</v>
      </c>
      <c r="AG75" s="2">
        <v>0.47799999999999998</v>
      </c>
      <c r="AH75" s="2">
        <v>0.42699999999999999</v>
      </c>
      <c r="AI75" s="2">
        <v>0.46600000000000003</v>
      </c>
      <c r="AJ75" s="2">
        <v>0.46400000000000002</v>
      </c>
      <c r="AK75" s="2">
        <v>0.51800000000000002</v>
      </c>
      <c r="AL75" s="2">
        <v>0.49399999999999999</v>
      </c>
      <c r="AM75" s="2">
        <v>0.44800000000000001</v>
      </c>
      <c r="AN75" s="2">
        <v>0.45600000000000002</v>
      </c>
    </row>
    <row r="76" spans="1:42" ht="15.75" customHeight="1" x14ac:dyDescent="0.25">
      <c r="A76" s="2">
        <v>260</v>
      </c>
      <c r="B76" s="2">
        <v>0.74399999999999999</v>
      </c>
      <c r="C76" s="2">
        <v>0.72399999999999998</v>
      </c>
      <c r="D76" s="2">
        <v>0.69099999999999995</v>
      </c>
      <c r="E76" s="2">
        <v>0.66500000000000004</v>
      </c>
      <c r="F76" s="2">
        <v>0.66200000000000003</v>
      </c>
      <c r="G76" s="2">
        <v>0.64400000000000002</v>
      </c>
      <c r="H76" s="2">
        <v>0.63400000000000001</v>
      </c>
      <c r="I76" s="2">
        <v>0.623</v>
      </c>
      <c r="J76" s="2">
        <v>0.61</v>
      </c>
      <c r="N76" s="83"/>
      <c r="P76" s="2">
        <v>260</v>
      </c>
      <c r="Q76" s="2">
        <v>0.748</v>
      </c>
      <c r="R76" s="2">
        <v>0.58899999999999997</v>
      </c>
      <c r="S76" s="2">
        <v>0.52400000000000002</v>
      </c>
      <c r="T76" s="2">
        <v>0.48199999999999998</v>
      </c>
      <c r="U76" s="2">
        <v>0.45500000000000002</v>
      </c>
      <c r="V76" s="2">
        <v>0.41099999999999998</v>
      </c>
      <c r="W76" s="2">
        <v>0.39800000000000002</v>
      </c>
      <c r="X76" s="2">
        <v>0.40500000000000003</v>
      </c>
      <c r="Y76" s="2">
        <v>0.40100000000000002</v>
      </c>
      <c r="AC76" s="83"/>
      <c r="AE76" s="2">
        <v>260</v>
      </c>
      <c r="AF76" s="2">
        <v>0.53700000000000003</v>
      </c>
      <c r="AG76" s="2">
        <v>0.433</v>
      </c>
      <c r="AH76" s="2">
        <v>0.39300000000000002</v>
      </c>
      <c r="AI76" s="2">
        <v>0.438</v>
      </c>
      <c r="AJ76" s="2">
        <v>0.44</v>
      </c>
      <c r="AK76" s="2">
        <v>0.50900000000000001</v>
      </c>
      <c r="AL76" s="2">
        <v>0.48299999999999998</v>
      </c>
      <c r="AM76" s="2">
        <v>0.432</v>
      </c>
      <c r="AN76" s="2">
        <v>0.44400000000000001</v>
      </c>
    </row>
    <row r="77" spans="1:42" ht="15.75" customHeight="1" x14ac:dyDescent="0.25">
      <c r="A77" s="2">
        <v>261</v>
      </c>
      <c r="B77" s="2">
        <v>0.65300000000000002</v>
      </c>
      <c r="C77" s="2">
        <v>0.64300000000000002</v>
      </c>
      <c r="D77" s="2">
        <v>0.61599999999999999</v>
      </c>
      <c r="E77" s="2">
        <v>0.59499999999999997</v>
      </c>
      <c r="F77" s="2">
        <v>0.59399999999999997</v>
      </c>
      <c r="G77" s="2">
        <v>0.57999999999999996</v>
      </c>
      <c r="H77" s="2">
        <v>0.57299999999999995</v>
      </c>
      <c r="I77" s="2">
        <v>0.56599999999999995</v>
      </c>
      <c r="J77" s="2">
        <v>0.55500000000000005</v>
      </c>
      <c r="N77" s="83"/>
      <c r="P77" s="2">
        <v>261</v>
      </c>
      <c r="Q77" s="2">
        <v>0.66600000000000004</v>
      </c>
      <c r="R77" s="2">
        <v>0.52300000000000002</v>
      </c>
      <c r="S77" s="2">
        <v>0.46700000000000003</v>
      </c>
      <c r="T77" s="2">
        <v>0.432</v>
      </c>
      <c r="U77" s="2">
        <v>0.40799999999999997</v>
      </c>
      <c r="V77" s="2">
        <v>0.372</v>
      </c>
      <c r="W77" s="2">
        <v>0.36299999999999999</v>
      </c>
      <c r="X77" s="2">
        <v>0.37</v>
      </c>
      <c r="Y77" s="2">
        <v>0.37</v>
      </c>
      <c r="AC77" s="83"/>
      <c r="AE77" s="2">
        <v>261</v>
      </c>
      <c r="AF77" s="2">
        <v>0.46899999999999997</v>
      </c>
      <c r="AG77" s="2">
        <v>0.38700000000000001</v>
      </c>
      <c r="AH77" s="2">
        <v>0.35899999999999999</v>
      </c>
      <c r="AI77" s="2">
        <v>0.41099999999999998</v>
      </c>
      <c r="AJ77" s="2">
        <v>0.41599999999999998</v>
      </c>
      <c r="AK77" s="2">
        <v>0.5</v>
      </c>
      <c r="AL77" s="2">
        <v>0.47299999999999998</v>
      </c>
      <c r="AM77" s="2">
        <v>0.41599999999999998</v>
      </c>
      <c r="AN77" s="2">
        <v>0.432</v>
      </c>
    </row>
    <row r="78" spans="1:42" ht="15.75" customHeight="1" x14ac:dyDescent="0.25">
      <c r="A78" s="2">
        <v>262</v>
      </c>
      <c r="B78" s="2">
        <v>0.56699999999999995</v>
      </c>
      <c r="C78" s="2">
        <v>0.56699999999999995</v>
      </c>
      <c r="D78" s="2">
        <v>0.54500000000000004</v>
      </c>
      <c r="E78" s="2">
        <v>0.52900000000000003</v>
      </c>
      <c r="F78" s="2">
        <v>0.53100000000000003</v>
      </c>
      <c r="G78" s="2">
        <v>0.52</v>
      </c>
      <c r="H78" s="2">
        <v>0.51700000000000002</v>
      </c>
      <c r="I78" s="2">
        <v>0.51300000000000001</v>
      </c>
      <c r="J78" s="2">
        <v>0.505</v>
      </c>
      <c r="N78" s="83"/>
      <c r="P78" s="2">
        <v>262</v>
      </c>
      <c r="Q78" s="2">
        <v>0.58399999999999996</v>
      </c>
      <c r="R78" s="2">
        <v>0.46</v>
      </c>
      <c r="S78" s="2">
        <v>0.41499999999999998</v>
      </c>
      <c r="T78" s="2">
        <v>0.38500000000000001</v>
      </c>
      <c r="U78" s="2">
        <v>0.36499999999999999</v>
      </c>
      <c r="V78" s="2">
        <v>0.33500000000000002</v>
      </c>
      <c r="W78" s="2">
        <v>0.33</v>
      </c>
      <c r="X78" s="2">
        <v>0.33800000000000002</v>
      </c>
      <c r="Y78" s="2">
        <v>0.34200000000000003</v>
      </c>
      <c r="AC78" s="83"/>
      <c r="AE78" s="2">
        <v>262</v>
      </c>
      <c r="AF78" s="2">
        <v>0.40600000000000003</v>
      </c>
      <c r="AG78" s="2">
        <v>0.34499999999999997</v>
      </c>
      <c r="AH78" s="2">
        <v>0.32800000000000001</v>
      </c>
      <c r="AI78" s="2">
        <v>0.38500000000000001</v>
      </c>
      <c r="AJ78" s="2">
        <v>0.39400000000000002</v>
      </c>
      <c r="AK78" s="2">
        <v>0.49199999999999999</v>
      </c>
      <c r="AL78" s="2">
        <v>0.46400000000000002</v>
      </c>
      <c r="AM78" s="2">
        <v>0.40100000000000002</v>
      </c>
      <c r="AN78" s="2">
        <v>0.42099999999999999</v>
      </c>
    </row>
    <row r="79" spans="1:42" ht="15.75" customHeight="1" x14ac:dyDescent="0.25">
      <c r="A79" s="2">
        <v>263</v>
      </c>
      <c r="B79" s="2">
        <v>0.497</v>
      </c>
      <c r="C79" s="2">
        <v>0.505</v>
      </c>
      <c r="D79" s="2">
        <v>0.48899999999999999</v>
      </c>
      <c r="E79" s="2">
        <v>0.47599999999999998</v>
      </c>
      <c r="F79" s="2">
        <v>0.47899999999999998</v>
      </c>
      <c r="G79" s="2">
        <v>0.47199999999999998</v>
      </c>
      <c r="H79" s="2">
        <v>0.47199999999999998</v>
      </c>
      <c r="I79" s="2">
        <v>0.47099999999999997</v>
      </c>
      <c r="J79" s="2">
        <v>0.46400000000000002</v>
      </c>
      <c r="N79" s="83"/>
      <c r="P79" s="2">
        <v>263</v>
      </c>
      <c r="Q79" s="2">
        <v>0.505</v>
      </c>
      <c r="R79" s="2">
        <v>0.41</v>
      </c>
      <c r="S79" s="2">
        <v>0.373</v>
      </c>
      <c r="T79" s="2">
        <v>0.34699999999999998</v>
      </c>
      <c r="U79" s="2">
        <v>0.33</v>
      </c>
      <c r="V79" s="2">
        <v>0.30599999999999999</v>
      </c>
      <c r="W79" s="2">
        <v>0.30399999999999999</v>
      </c>
      <c r="X79" s="2">
        <v>0.312</v>
      </c>
      <c r="Y79" s="2">
        <v>0.32</v>
      </c>
      <c r="AC79" s="83"/>
      <c r="AE79" s="2">
        <v>263</v>
      </c>
      <c r="AF79" s="2">
        <v>0.35499999999999998</v>
      </c>
      <c r="AG79" s="2">
        <v>0.311</v>
      </c>
      <c r="AH79" s="2">
        <v>0.30299999999999999</v>
      </c>
      <c r="AI79" s="2">
        <v>0.36399999999999999</v>
      </c>
      <c r="AJ79" s="2">
        <v>0.376</v>
      </c>
      <c r="AK79" s="2">
        <v>0.48499999999999999</v>
      </c>
      <c r="AL79" s="2">
        <v>0.45600000000000002</v>
      </c>
      <c r="AM79" s="2">
        <v>0.39</v>
      </c>
      <c r="AN79" s="2">
        <v>0.41199999999999998</v>
      </c>
    </row>
    <row r="80" spans="1:42" ht="15.75" customHeight="1" x14ac:dyDescent="0.25">
      <c r="A80" s="2">
        <v>264</v>
      </c>
      <c r="B80" s="2">
        <v>0.45300000000000001</v>
      </c>
      <c r="C80" s="2">
        <v>0.46600000000000003</v>
      </c>
      <c r="D80" s="2">
        <v>0.45300000000000001</v>
      </c>
      <c r="E80" s="2">
        <v>0.442</v>
      </c>
      <c r="F80" s="2">
        <v>0.44600000000000001</v>
      </c>
      <c r="G80" s="2">
        <v>0.442</v>
      </c>
      <c r="H80" s="2">
        <v>0.443</v>
      </c>
      <c r="I80" s="2">
        <v>0.44400000000000001</v>
      </c>
      <c r="J80" s="2">
        <v>0.439</v>
      </c>
      <c r="N80" s="83"/>
      <c r="P80" s="2">
        <v>264</v>
      </c>
      <c r="Q80" s="2">
        <v>0.442</v>
      </c>
      <c r="R80" s="2">
        <v>0.379</v>
      </c>
      <c r="S80" s="2">
        <v>0.34699999999999998</v>
      </c>
      <c r="T80" s="2">
        <v>0.32300000000000001</v>
      </c>
      <c r="U80" s="2">
        <v>0.309</v>
      </c>
      <c r="V80" s="2">
        <v>0.28799999999999998</v>
      </c>
      <c r="W80" s="2">
        <v>0.28699999999999998</v>
      </c>
      <c r="X80" s="2">
        <v>0.29699999999999999</v>
      </c>
      <c r="Y80" s="2">
        <v>0.30599999999999999</v>
      </c>
      <c r="AC80" s="83"/>
      <c r="AE80" s="2">
        <v>264</v>
      </c>
      <c r="AF80" s="2">
        <v>0.32300000000000001</v>
      </c>
      <c r="AG80" s="2">
        <v>0.28999999999999998</v>
      </c>
      <c r="AH80" s="2">
        <v>0.28699999999999998</v>
      </c>
      <c r="AI80" s="2">
        <v>0.35</v>
      </c>
      <c r="AJ80" s="2">
        <v>0.36499999999999999</v>
      </c>
      <c r="AK80" s="2">
        <v>0.48099999999999998</v>
      </c>
      <c r="AL80" s="2">
        <v>0.45200000000000001</v>
      </c>
      <c r="AM80" s="2">
        <v>0.38300000000000001</v>
      </c>
      <c r="AN80" s="2">
        <v>0.40600000000000003</v>
      </c>
    </row>
    <row r="81" spans="1:40" ht="15.75" customHeight="1" x14ac:dyDescent="0.25">
      <c r="A81" s="2">
        <v>265</v>
      </c>
      <c r="B81" s="2">
        <v>0.43</v>
      </c>
      <c r="C81" s="2">
        <v>0.44600000000000001</v>
      </c>
      <c r="D81" s="2">
        <v>0.434</v>
      </c>
      <c r="E81" s="2">
        <v>0.42499999999999999</v>
      </c>
      <c r="F81" s="2">
        <v>0.42899999999999999</v>
      </c>
      <c r="G81" s="2">
        <v>0.42599999999999999</v>
      </c>
      <c r="H81" s="2">
        <v>0.42799999999999999</v>
      </c>
      <c r="I81" s="2">
        <v>0.43</v>
      </c>
      <c r="J81" s="2">
        <v>0.42499999999999999</v>
      </c>
      <c r="N81" s="83"/>
      <c r="P81" s="2">
        <v>265</v>
      </c>
      <c r="Q81" s="2">
        <v>0.40200000000000002</v>
      </c>
      <c r="R81" s="2">
        <v>0.36299999999999999</v>
      </c>
      <c r="S81" s="2">
        <v>0.33300000000000002</v>
      </c>
      <c r="T81" s="2">
        <v>0.311</v>
      </c>
      <c r="U81" s="2">
        <v>0.29799999999999999</v>
      </c>
      <c r="V81" s="2">
        <v>0.27800000000000002</v>
      </c>
      <c r="W81" s="2">
        <v>0.27900000000000003</v>
      </c>
      <c r="X81" s="2">
        <v>0.28899999999999998</v>
      </c>
      <c r="Y81" s="2">
        <v>0.29899999999999999</v>
      </c>
      <c r="AC81" s="83"/>
      <c r="AE81" s="2">
        <v>265</v>
      </c>
      <c r="AF81" s="2">
        <v>0.307</v>
      </c>
      <c r="AG81" s="2">
        <v>0.27900000000000003</v>
      </c>
      <c r="AH81" s="2">
        <v>0.27900000000000003</v>
      </c>
      <c r="AI81" s="2">
        <v>0.34399999999999997</v>
      </c>
      <c r="AJ81" s="2">
        <v>0.35899999999999999</v>
      </c>
      <c r="AK81" s="2">
        <v>0.47899999999999998</v>
      </c>
      <c r="AL81" s="2">
        <v>0.44900000000000001</v>
      </c>
      <c r="AM81" s="2">
        <v>0.379</v>
      </c>
      <c r="AN81" s="2">
        <v>0.40400000000000003</v>
      </c>
    </row>
    <row r="82" spans="1:40" ht="15.75" customHeight="1" x14ac:dyDescent="0.25">
      <c r="A82" s="2">
        <v>266</v>
      </c>
      <c r="B82" s="2">
        <v>0.41</v>
      </c>
      <c r="C82" s="2">
        <v>0.42899999999999999</v>
      </c>
      <c r="D82" s="2">
        <v>0.41799999999999998</v>
      </c>
      <c r="E82" s="2">
        <v>0.41099999999999998</v>
      </c>
      <c r="F82" s="2">
        <v>0.41499999999999998</v>
      </c>
      <c r="G82" s="2">
        <v>0.41299999999999998</v>
      </c>
      <c r="H82" s="2">
        <v>0.41599999999999998</v>
      </c>
      <c r="I82" s="2">
        <v>0.41899999999999998</v>
      </c>
      <c r="J82" s="2">
        <v>0.41399999999999998</v>
      </c>
      <c r="N82" s="83"/>
      <c r="P82" s="2">
        <v>266</v>
      </c>
      <c r="Q82" s="2">
        <v>0.38200000000000001</v>
      </c>
      <c r="R82" s="2">
        <v>0.34899999999999998</v>
      </c>
      <c r="S82" s="2">
        <v>0.32200000000000001</v>
      </c>
      <c r="T82" s="2">
        <v>0.30099999999999999</v>
      </c>
      <c r="U82" s="2">
        <v>0.28899999999999998</v>
      </c>
      <c r="V82" s="2">
        <v>0.27100000000000002</v>
      </c>
      <c r="W82" s="2">
        <v>0.27300000000000002</v>
      </c>
      <c r="X82" s="2">
        <v>0.28199999999999997</v>
      </c>
      <c r="Y82" s="2">
        <v>0.29299999999999998</v>
      </c>
      <c r="AC82" s="83"/>
      <c r="AE82" s="2">
        <v>266</v>
      </c>
      <c r="AF82" s="2">
        <v>0.29299999999999998</v>
      </c>
      <c r="AG82" s="2">
        <v>0.27</v>
      </c>
      <c r="AH82" s="2">
        <v>0.27200000000000002</v>
      </c>
      <c r="AI82" s="2">
        <v>0.33800000000000002</v>
      </c>
      <c r="AJ82" s="2">
        <v>0.35499999999999998</v>
      </c>
      <c r="AK82" s="2">
        <v>0.47699999999999998</v>
      </c>
      <c r="AL82" s="2">
        <v>0.44700000000000001</v>
      </c>
      <c r="AM82" s="2">
        <v>0.376</v>
      </c>
      <c r="AN82" s="2">
        <v>0.40200000000000002</v>
      </c>
    </row>
    <row r="83" spans="1:40" ht="15.75" customHeight="1" x14ac:dyDescent="0.25">
      <c r="A83" s="2">
        <v>267</v>
      </c>
      <c r="B83" s="2">
        <v>0.38900000000000001</v>
      </c>
      <c r="C83" s="2">
        <v>0.41</v>
      </c>
      <c r="D83" s="2">
        <v>0.40200000000000002</v>
      </c>
      <c r="E83" s="2">
        <v>0.39500000000000002</v>
      </c>
      <c r="F83" s="2">
        <v>0.4</v>
      </c>
      <c r="G83" s="2">
        <v>0.39900000000000002</v>
      </c>
      <c r="H83" s="2">
        <v>0.40300000000000002</v>
      </c>
      <c r="I83" s="2">
        <v>0.40600000000000003</v>
      </c>
      <c r="J83" s="2">
        <v>0.40200000000000002</v>
      </c>
      <c r="N83" s="83"/>
      <c r="P83" s="2">
        <v>267</v>
      </c>
      <c r="Q83" s="2">
        <v>0.36399999999999999</v>
      </c>
      <c r="R83" s="2">
        <v>0.33400000000000002</v>
      </c>
      <c r="S83" s="2">
        <v>0.31</v>
      </c>
      <c r="T83" s="2">
        <v>0.29099999999999998</v>
      </c>
      <c r="U83" s="2">
        <v>0.27900000000000003</v>
      </c>
      <c r="V83" s="2">
        <v>0.26300000000000001</v>
      </c>
      <c r="W83" s="2">
        <v>0.26600000000000001</v>
      </c>
      <c r="X83" s="2">
        <v>0.27500000000000002</v>
      </c>
      <c r="Y83" s="2">
        <v>0.28699999999999998</v>
      </c>
      <c r="AC83" s="83"/>
      <c r="AE83" s="2">
        <v>267</v>
      </c>
      <c r="AF83" s="2">
        <v>0.27800000000000002</v>
      </c>
      <c r="AG83" s="2">
        <v>0.26</v>
      </c>
      <c r="AH83" s="2">
        <v>0.26500000000000001</v>
      </c>
      <c r="AI83" s="2">
        <v>0.33200000000000002</v>
      </c>
      <c r="AJ83" s="2">
        <v>0.35</v>
      </c>
      <c r="AK83" s="2">
        <v>0.47599999999999998</v>
      </c>
      <c r="AL83" s="2">
        <v>0.44600000000000001</v>
      </c>
      <c r="AM83" s="2">
        <v>0.373</v>
      </c>
      <c r="AN83" s="2">
        <v>0.39900000000000002</v>
      </c>
    </row>
    <row r="84" spans="1:40" ht="15.75" customHeight="1" x14ac:dyDescent="0.25">
      <c r="A84" s="2">
        <v>268</v>
      </c>
      <c r="B84" s="2">
        <v>0.373</v>
      </c>
      <c r="C84" s="2">
        <v>0.39600000000000002</v>
      </c>
      <c r="D84" s="2">
        <v>0.38900000000000001</v>
      </c>
      <c r="E84" s="2">
        <v>0.38300000000000001</v>
      </c>
      <c r="F84" s="2">
        <v>0.38800000000000001</v>
      </c>
      <c r="G84" s="2">
        <v>0.38800000000000001</v>
      </c>
      <c r="H84" s="2">
        <v>0.39300000000000002</v>
      </c>
      <c r="I84" s="2">
        <v>0.39700000000000002</v>
      </c>
      <c r="J84" s="2">
        <v>0.39300000000000002</v>
      </c>
      <c r="N84" s="83"/>
      <c r="P84" s="2">
        <v>268</v>
      </c>
      <c r="Q84" s="2">
        <v>0.34499999999999997</v>
      </c>
      <c r="R84" s="2">
        <v>0.32400000000000001</v>
      </c>
      <c r="S84" s="2">
        <v>0.30099999999999999</v>
      </c>
      <c r="T84" s="2">
        <v>0.28299999999999997</v>
      </c>
      <c r="U84" s="2">
        <v>0.27200000000000002</v>
      </c>
      <c r="V84" s="2">
        <v>0.25700000000000001</v>
      </c>
      <c r="W84" s="2">
        <v>0.26</v>
      </c>
      <c r="X84" s="2">
        <v>0.27</v>
      </c>
      <c r="Y84" s="2">
        <v>0.28299999999999997</v>
      </c>
      <c r="AC84" s="83"/>
      <c r="AE84" s="2">
        <v>268</v>
      </c>
      <c r="AF84" s="2">
        <v>0.26600000000000001</v>
      </c>
      <c r="AG84" s="2">
        <v>0.253</v>
      </c>
      <c r="AH84" s="2">
        <v>0.26</v>
      </c>
      <c r="AI84" s="2">
        <v>0.32700000000000001</v>
      </c>
      <c r="AJ84" s="2">
        <v>0.34599999999999997</v>
      </c>
      <c r="AK84" s="2">
        <v>0.47499999999999998</v>
      </c>
      <c r="AL84" s="2">
        <v>0.44400000000000001</v>
      </c>
      <c r="AM84" s="2">
        <v>0.37</v>
      </c>
      <c r="AN84" s="2">
        <v>0.39800000000000002</v>
      </c>
    </row>
    <row r="85" spans="1:40" ht="15.75" customHeight="1" x14ac:dyDescent="0.25">
      <c r="A85" s="2">
        <v>269</v>
      </c>
      <c r="B85" s="2">
        <v>0.35399999999999998</v>
      </c>
      <c r="C85" s="2">
        <v>0.38</v>
      </c>
      <c r="D85" s="2">
        <v>0.374</v>
      </c>
      <c r="E85" s="2">
        <v>0.36899999999999999</v>
      </c>
      <c r="F85" s="2">
        <v>0.375</v>
      </c>
      <c r="G85" s="2">
        <v>0.376</v>
      </c>
      <c r="H85" s="2">
        <v>0.38100000000000001</v>
      </c>
      <c r="I85" s="2">
        <v>0.38600000000000001</v>
      </c>
      <c r="J85" s="2">
        <v>0.38200000000000001</v>
      </c>
      <c r="N85" s="83"/>
      <c r="P85" s="2">
        <v>269</v>
      </c>
      <c r="Q85" s="2">
        <v>0.33100000000000002</v>
      </c>
      <c r="R85" s="2">
        <v>0.31</v>
      </c>
      <c r="S85" s="2">
        <v>0.28999999999999998</v>
      </c>
      <c r="T85" s="2">
        <v>0.27300000000000002</v>
      </c>
      <c r="U85" s="2">
        <v>0.26300000000000001</v>
      </c>
      <c r="V85" s="2">
        <v>0.249</v>
      </c>
      <c r="W85" s="2">
        <v>0.254</v>
      </c>
      <c r="X85" s="2">
        <v>0.26400000000000001</v>
      </c>
      <c r="Y85" s="2">
        <v>0.27800000000000002</v>
      </c>
      <c r="AC85" s="83"/>
      <c r="AE85" s="2">
        <v>269</v>
      </c>
      <c r="AF85" s="2">
        <v>0.252</v>
      </c>
      <c r="AG85" s="2">
        <v>0.24399999999999999</v>
      </c>
      <c r="AH85" s="2">
        <v>0.253</v>
      </c>
      <c r="AI85" s="2">
        <v>0.32200000000000001</v>
      </c>
      <c r="AJ85" s="2">
        <v>0.34100000000000003</v>
      </c>
      <c r="AK85" s="2">
        <v>0.47299999999999998</v>
      </c>
      <c r="AL85" s="2">
        <v>0.442</v>
      </c>
      <c r="AM85" s="2">
        <v>0.36699999999999999</v>
      </c>
      <c r="AN85" s="2">
        <v>0.39600000000000002</v>
      </c>
    </row>
    <row r="86" spans="1:40" ht="15.75" customHeight="1" x14ac:dyDescent="0.25">
      <c r="A86" s="2">
        <v>270</v>
      </c>
      <c r="B86" s="2">
        <v>0.32600000000000001</v>
      </c>
      <c r="C86" s="2">
        <v>0.35599999999999998</v>
      </c>
      <c r="D86" s="2">
        <v>0.35099999999999998</v>
      </c>
      <c r="E86" s="2">
        <v>0.34799999999999998</v>
      </c>
      <c r="F86" s="2">
        <v>0.35499999999999998</v>
      </c>
      <c r="G86" s="2">
        <v>0.35699999999999998</v>
      </c>
      <c r="H86" s="2">
        <v>0.36399999999999999</v>
      </c>
      <c r="I86" s="2">
        <v>0.36899999999999999</v>
      </c>
      <c r="J86" s="2">
        <v>0.36699999999999999</v>
      </c>
      <c r="N86" s="83"/>
      <c r="P86" s="2">
        <v>270</v>
      </c>
      <c r="Q86" s="2">
        <v>0.314</v>
      </c>
      <c r="R86" s="2">
        <v>0.29099999999999998</v>
      </c>
      <c r="S86" s="2">
        <v>0.27400000000000002</v>
      </c>
      <c r="T86" s="2">
        <v>0.25800000000000001</v>
      </c>
      <c r="U86" s="2">
        <v>0.25</v>
      </c>
      <c r="V86" s="2">
        <v>0.23799999999999999</v>
      </c>
      <c r="W86" s="2">
        <v>0.24399999999999999</v>
      </c>
      <c r="X86" s="2">
        <v>0.254</v>
      </c>
      <c r="Y86" s="2">
        <v>0.27</v>
      </c>
      <c r="AC86" s="83"/>
      <c r="AE86" s="2">
        <v>270</v>
      </c>
      <c r="AF86" s="2">
        <v>0.23200000000000001</v>
      </c>
      <c r="AG86" s="2">
        <v>0.23</v>
      </c>
      <c r="AH86" s="2">
        <v>0.24299999999999999</v>
      </c>
      <c r="AI86" s="2">
        <v>0.314</v>
      </c>
      <c r="AJ86" s="2">
        <v>0.33400000000000002</v>
      </c>
      <c r="AK86" s="2">
        <v>0.47099999999999997</v>
      </c>
      <c r="AL86" s="2">
        <v>0.44</v>
      </c>
      <c r="AM86" s="2">
        <v>0.36199999999999999</v>
      </c>
      <c r="AN86" s="2">
        <v>0.39300000000000002</v>
      </c>
    </row>
    <row r="87" spans="1:40" ht="15.75" customHeight="1" x14ac:dyDescent="0.25">
      <c r="A87" s="2">
        <v>271</v>
      </c>
      <c r="B87" s="2">
        <v>0.30399999999999999</v>
      </c>
      <c r="C87" s="2">
        <v>0.33700000000000002</v>
      </c>
      <c r="D87" s="2">
        <v>0.33400000000000002</v>
      </c>
      <c r="E87" s="2">
        <v>0.33200000000000002</v>
      </c>
      <c r="F87" s="2">
        <v>0.33900000000000002</v>
      </c>
      <c r="G87" s="2">
        <v>0.34300000000000003</v>
      </c>
      <c r="H87" s="2">
        <v>0.35099999999999998</v>
      </c>
      <c r="I87" s="2">
        <v>0.35699999999999998</v>
      </c>
      <c r="J87" s="2">
        <v>0.35499999999999998</v>
      </c>
      <c r="N87" s="83"/>
      <c r="P87" s="2">
        <v>271</v>
      </c>
      <c r="Q87" s="2">
        <v>0.28799999999999998</v>
      </c>
      <c r="R87" s="2">
        <v>0.27600000000000002</v>
      </c>
      <c r="S87" s="2">
        <v>0.26100000000000001</v>
      </c>
      <c r="T87" s="2">
        <v>0.247</v>
      </c>
      <c r="U87" s="2">
        <v>0.24</v>
      </c>
      <c r="V87" s="2">
        <v>0.23</v>
      </c>
      <c r="W87" s="2">
        <v>0.23699999999999999</v>
      </c>
      <c r="X87" s="2">
        <v>0.247</v>
      </c>
      <c r="Y87" s="2">
        <v>0.26400000000000001</v>
      </c>
      <c r="AC87" s="83"/>
      <c r="AE87" s="2">
        <v>271</v>
      </c>
      <c r="AF87" s="2">
        <v>0.216</v>
      </c>
      <c r="AG87" s="2">
        <v>0.22</v>
      </c>
      <c r="AH87" s="2">
        <v>0.23599999999999999</v>
      </c>
      <c r="AI87" s="2">
        <v>0.307</v>
      </c>
      <c r="AJ87" s="2">
        <v>0.32900000000000001</v>
      </c>
      <c r="AK87" s="2">
        <v>0.46899999999999997</v>
      </c>
      <c r="AL87" s="2">
        <v>0.438</v>
      </c>
      <c r="AM87" s="2">
        <v>0.35899999999999999</v>
      </c>
      <c r="AN87" s="2">
        <v>0.39100000000000001</v>
      </c>
    </row>
    <row r="88" spans="1:40" ht="15.75" customHeight="1" x14ac:dyDescent="0.25">
      <c r="A88" s="2">
        <v>272</v>
      </c>
      <c r="B88" s="2">
        <v>0.3</v>
      </c>
      <c r="C88" s="2">
        <v>0.33400000000000002</v>
      </c>
      <c r="D88" s="2">
        <v>0.33200000000000002</v>
      </c>
      <c r="E88" s="2">
        <v>0.33</v>
      </c>
      <c r="F88" s="2">
        <v>0.33700000000000002</v>
      </c>
      <c r="G88" s="2">
        <v>0.34100000000000003</v>
      </c>
      <c r="H88" s="2">
        <v>0.34899999999999998</v>
      </c>
      <c r="I88" s="2">
        <v>0.35499999999999998</v>
      </c>
      <c r="J88" s="2">
        <v>0.35299999999999998</v>
      </c>
      <c r="N88" s="83"/>
      <c r="P88" s="2">
        <v>272</v>
      </c>
      <c r="Q88" s="2">
        <v>0.26800000000000002</v>
      </c>
      <c r="R88" s="2">
        <v>0.27300000000000002</v>
      </c>
      <c r="S88" s="2">
        <v>0.26</v>
      </c>
      <c r="T88" s="2">
        <v>0.246</v>
      </c>
      <c r="U88" s="2">
        <v>0.23899999999999999</v>
      </c>
      <c r="V88" s="2">
        <v>0.22900000000000001</v>
      </c>
      <c r="W88" s="2">
        <v>0.23599999999999999</v>
      </c>
      <c r="X88" s="2">
        <v>0.247</v>
      </c>
      <c r="Y88" s="2">
        <v>0.26400000000000001</v>
      </c>
      <c r="AC88" s="83"/>
      <c r="AE88" s="2">
        <v>272</v>
      </c>
      <c r="AF88" s="2">
        <v>0.21299999999999999</v>
      </c>
      <c r="AG88" s="2">
        <v>0.219</v>
      </c>
      <c r="AH88" s="2">
        <v>0.23499999999999999</v>
      </c>
      <c r="AI88" s="2">
        <v>0.30599999999999999</v>
      </c>
      <c r="AJ88" s="2">
        <v>0.32800000000000001</v>
      </c>
      <c r="AK88" s="2">
        <v>0.46899999999999997</v>
      </c>
      <c r="AL88" s="2">
        <v>0.437</v>
      </c>
      <c r="AM88" s="2">
        <v>0.35799999999999998</v>
      </c>
      <c r="AN88" s="2">
        <v>0.39</v>
      </c>
    </row>
    <row r="89" spans="1:40" ht="15.75" customHeight="1" x14ac:dyDescent="0.25">
      <c r="A89" s="2">
        <v>273</v>
      </c>
      <c r="B89" s="2">
        <v>0.31</v>
      </c>
      <c r="C89" s="2">
        <v>0.34200000000000003</v>
      </c>
      <c r="D89" s="2">
        <v>0.34</v>
      </c>
      <c r="E89" s="2">
        <v>0.33800000000000002</v>
      </c>
      <c r="F89" s="2">
        <v>0.34399999999999997</v>
      </c>
      <c r="G89" s="2">
        <v>0.34799999999999998</v>
      </c>
      <c r="H89" s="2">
        <v>0.35599999999999998</v>
      </c>
      <c r="I89" s="2">
        <v>0.36099999999999999</v>
      </c>
      <c r="J89" s="2">
        <v>0.36</v>
      </c>
      <c r="N89" s="83"/>
      <c r="P89" s="2">
        <v>273</v>
      </c>
      <c r="Q89" s="2">
        <v>0.26500000000000001</v>
      </c>
      <c r="R89" s="2">
        <v>0.28100000000000003</v>
      </c>
      <c r="S89" s="2">
        <v>0.26600000000000001</v>
      </c>
      <c r="T89" s="2">
        <v>0.252</v>
      </c>
      <c r="U89" s="2">
        <v>0.245</v>
      </c>
      <c r="V89" s="2">
        <v>0.23400000000000001</v>
      </c>
      <c r="W89" s="2">
        <v>0.24099999999999999</v>
      </c>
      <c r="X89" s="2">
        <v>0.251</v>
      </c>
      <c r="Y89" s="2">
        <v>0.26800000000000002</v>
      </c>
      <c r="AC89" s="83"/>
      <c r="AE89" s="2">
        <v>273</v>
      </c>
      <c r="AF89" s="2">
        <v>0.221</v>
      </c>
      <c r="AG89" s="2">
        <v>0.224</v>
      </c>
      <c r="AH89" s="2">
        <v>0.23899999999999999</v>
      </c>
      <c r="AI89" s="2">
        <v>0.309</v>
      </c>
      <c r="AJ89" s="2">
        <v>0.33100000000000002</v>
      </c>
      <c r="AK89" s="2">
        <v>0.47</v>
      </c>
      <c r="AL89" s="2">
        <v>0.438</v>
      </c>
      <c r="AM89" s="2">
        <v>0.36</v>
      </c>
      <c r="AN89" s="2">
        <v>0.39100000000000001</v>
      </c>
    </row>
    <row r="90" spans="1:40" ht="15.75" customHeight="1" x14ac:dyDescent="0.25">
      <c r="A90" s="2">
        <v>274</v>
      </c>
      <c r="B90" s="2">
        <v>0.32200000000000001</v>
      </c>
      <c r="C90" s="2">
        <v>0.35299999999999998</v>
      </c>
      <c r="D90" s="2">
        <v>0.35</v>
      </c>
      <c r="E90" s="2">
        <v>0.34799999999999998</v>
      </c>
      <c r="F90" s="2">
        <v>0.35399999999999998</v>
      </c>
      <c r="G90" s="2">
        <v>0.35699999999999998</v>
      </c>
      <c r="H90" s="2">
        <v>0.36399999999999999</v>
      </c>
      <c r="I90" s="2">
        <v>0.36899999999999999</v>
      </c>
      <c r="J90" s="2">
        <v>0.36699999999999999</v>
      </c>
      <c r="N90" s="83"/>
      <c r="P90" s="2">
        <v>274</v>
      </c>
      <c r="Q90" s="2">
        <v>0.27400000000000002</v>
      </c>
      <c r="R90" s="2">
        <v>0.28999999999999998</v>
      </c>
      <c r="S90" s="2">
        <v>0.27400000000000002</v>
      </c>
      <c r="T90" s="2">
        <v>0.25900000000000001</v>
      </c>
      <c r="U90" s="2">
        <v>0.251</v>
      </c>
      <c r="V90" s="2">
        <v>0.24</v>
      </c>
      <c r="W90" s="2">
        <v>0.246</v>
      </c>
      <c r="X90" s="2">
        <v>0.25600000000000001</v>
      </c>
      <c r="Y90" s="2">
        <v>0.27200000000000002</v>
      </c>
      <c r="AC90" s="83"/>
      <c r="AE90" s="2">
        <v>274</v>
      </c>
      <c r="AF90" s="2">
        <v>0.23</v>
      </c>
      <c r="AG90" s="2">
        <v>0.23</v>
      </c>
      <c r="AH90" s="2">
        <v>0.24299999999999999</v>
      </c>
      <c r="AI90" s="2">
        <v>0.312</v>
      </c>
      <c r="AJ90" s="2">
        <v>0.33300000000000002</v>
      </c>
      <c r="AK90" s="2">
        <v>0.47</v>
      </c>
      <c r="AL90" s="2">
        <v>0.438</v>
      </c>
      <c r="AM90" s="2">
        <v>0.36099999999999999</v>
      </c>
      <c r="AN90" s="2">
        <v>0.39200000000000002</v>
      </c>
    </row>
    <row r="91" spans="1:40" ht="15.75" customHeight="1" x14ac:dyDescent="0.25">
      <c r="A91" s="2">
        <v>275</v>
      </c>
      <c r="B91" s="2">
        <v>0.33200000000000002</v>
      </c>
      <c r="C91" s="2">
        <v>0.36299999999999999</v>
      </c>
      <c r="D91" s="2">
        <v>0.35899999999999999</v>
      </c>
      <c r="E91" s="2">
        <v>0.35599999999999998</v>
      </c>
      <c r="F91" s="2">
        <v>0.36199999999999999</v>
      </c>
      <c r="G91" s="2">
        <v>0.36499999999999999</v>
      </c>
      <c r="H91" s="2">
        <v>0.371</v>
      </c>
      <c r="I91" s="2">
        <v>0.376</v>
      </c>
      <c r="J91" s="2">
        <v>0.374</v>
      </c>
      <c r="N91" s="83"/>
      <c r="P91" s="2">
        <v>275</v>
      </c>
      <c r="Q91" s="2">
        <v>0.28499999999999998</v>
      </c>
      <c r="R91" s="2">
        <v>0.29799999999999999</v>
      </c>
      <c r="S91" s="2">
        <v>0.28100000000000003</v>
      </c>
      <c r="T91" s="2">
        <v>0.26600000000000001</v>
      </c>
      <c r="U91" s="2">
        <v>0.25700000000000001</v>
      </c>
      <c r="V91" s="2">
        <v>0.245</v>
      </c>
      <c r="W91" s="2">
        <v>0.251</v>
      </c>
      <c r="X91" s="2">
        <v>0.26100000000000001</v>
      </c>
      <c r="Y91" s="2">
        <v>0.27700000000000002</v>
      </c>
      <c r="AC91" s="83"/>
      <c r="AE91" s="2">
        <v>275</v>
      </c>
      <c r="AF91" s="2">
        <v>0.23799999999999999</v>
      </c>
      <c r="AG91" s="2">
        <v>0.23499999999999999</v>
      </c>
      <c r="AH91" s="2">
        <v>0.247</v>
      </c>
      <c r="AI91" s="2">
        <v>0.315</v>
      </c>
      <c r="AJ91" s="2">
        <v>0.33500000000000002</v>
      </c>
      <c r="AK91" s="2">
        <v>0.47</v>
      </c>
      <c r="AL91" s="2">
        <v>0.438</v>
      </c>
      <c r="AM91" s="2">
        <v>0.36199999999999999</v>
      </c>
      <c r="AN91" s="2">
        <v>0.39300000000000002</v>
      </c>
    </row>
    <row r="92" spans="1:40" ht="15.75" customHeight="1" x14ac:dyDescent="0.25">
      <c r="A92" s="2">
        <v>276</v>
      </c>
      <c r="B92" s="2">
        <v>0.33700000000000002</v>
      </c>
      <c r="C92" s="2">
        <v>0.36699999999999999</v>
      </c>
      <c r="D92" s="2">
        <v>0.36299999999999999</v>
      </c>
      <c r="E92" s="2">
        <v>0.36</v>
      </c>
      <c r="F92" s="2">
        <v>0.36599999999999999</v>
      </c>
      <c r="G92" s="2">
        <v>0.36899999999999999</v>
      </c>
      <c r="H92" s="2">
        <v>0.375</v>
      </c>
      <c r="I92" s="2">
        <v>0.38</v>
      </c>
      <c r="J92" s="2">
        <v>0.377</v>
      </c>
      <c r="N92" s="83"/>
      <c r="P92" s="2">
        <v>276</v>
      </c>
      <c r="Q92" s="2">
        <v>0.29499999999999998</v>
      </c>
      <c r="R92" s="2">
        <v>0.30299999999999999</v>
      </c>
      <c r="S92" s="2">
        <v>0.28499999999999998</v>
      </c>
      <c r="T92" s="2">
        <v>0.26900000000000002</v>
      </c>
      <c r="U92" s="2">
        <v>0.26100000000000001</v>
      </c>
      <c r="V92" s="2">
        <v>0.248</v>
      </c>
      <c r="W92" s="2">
        <v>0.254</v>
      </c>
      <c r="X92" s="2">
        <v>0.26300000000000001</v>
      </c>
      <c r="Y92" s="2">
        <v>0.27900000000000003</v>
      </c>
      <c r="AC92" s="83"/>
      <c r="AE92" s="2">
        <v>276</v>
      </c>
      <c r="AF92" s="2">
        <v>0.24199999999999999</v>
      </c>
      <c r="AG92" s="2">
        <v>0.23799999999999999</v>
      </c>
      <c r="AH92" s="2">
        <v>0.249</v>
      </c>
      <c r="AI92" s="2">
        <v>0.316</v>
      </c>
      <c r="AJ92" s="2">
        <v>0.33600000000000002</v>
      </c>
      <c r="AK92" s="2">
        <v>0.47</v>
      </c>
      <c r="AL92" s="2">
        <v>0.439</v>
      </c>
      <c r="AM92" s="2">
        <v>0.36199999999999999</v>
      </c>
      <c r="AN92" s="2">
        <v>0.39200000000000002</v>
      </c>
    </row>
    <row r="93" spans="1:40" ht="15.75" customHeight="1" x14ac:dyDescent="0.25">
      <c r="A93" s="2">
        <v>277</v>
      </c>
      <c r="B93" s="2">
        <v>0.32700000000000001</v>
      </c>
      <c r="C93" s="2">
        <v>0.35799999999999998</v>
      </c>
      <c r="D93" s="2">
        <v>0.35499999999999998</v>
      </c>
      <c r="E93" s="2">
        <v>0.35199999999999998</v>
      </c>
      <c r="F93" s="2">
        <v>0.35799999999999998</v>
      </c>
      <c r="G93" s="2">
        <v>0.36099999999999999</v>
      </c>
      <c r="H93" s="2">
        <v>0.36799999999999999</v>
      </c>
      <c r="I93" s="2">
        <v>0.373</v>
      </c>
      <c r="J93" s="2">
        <v>0.371</v>
      </c>
      <c r="N93" s="83"/>
      <c r="P93" s="2">
        <v>277</v>
      </c>
      <c r="Q93" s="2">
        <v>0.3</v>
      </c>
      <c r="R93" s="2">
        <v>0.29499999999999998</v>
      </c>
      <c r="S93" s="2">
        <v>0.27900000000000003</v>
      </c>
      <c r="T93" s="2">
        <v>0.26400000000000001</v>
      </c>
      <c r="U93" s="2">
        <v>0.25600000000000001</v>
      </c>
      <c r="V93" s="2">
        <v>0.24399999999999999</v>
      </c>
      <c r="W93" s="2">
        <v>0.25</v>
      </c>
      <c r="X93" s="2">
        <v>0.26</v>
      </c>
      <c r="Y93" s="2">
        <v>0.27600000000000002</v>
      </c>
      <c r="AC93" s="83"/>
      <c r="AE93" s="2">
        <v>277</v>
      </c>
      <c r="AF93" s="2">
        <v>0.23400000000000001</v>
      </c>
      <c r="AG93" s="2">
        <v>0.23300000000000001</v>
      </c>
      <c r="AH93" s="2">
        <v>0.24399999999999999</v>
      </c>
      <c r="AI93" s="2">
        <v>0.313</v>
      </c>
      <c r="AJ93" s="2">
        <v>0.33300000000000002</v>
      </c>
      <c r="AK93" s="2">
        <v>0.46800000000000003</v>
      </c>
      <c r="AL93" s="2">
        <v>0.436</v>
      </c>
      <c r="AM93" s="2">
        <v>0.36</v>
      </c>
      <c r="AN93" s="2">
        <v>0.39</v>
      </c>
    </row>
    <row r="94" spans="1:40" ht="15.75" customHeight="1" x14ac:dyDescent="0.25">
      <c r="A94" s="2">
        <v>278</v>
      </c>
      <c r="B94" s="2">
        <v>0.29899999999999999</v>
      </c>
      <c r="C94" s="2">
        <v>0.33400000000000002</v>
      </c>
      <c r="D94" s="2">
        <v>0.33200000000000002</v>
      </c>
      <c r="E94" s="2">
        <v>0.33100000000000002</v>
      </c>
      <c r="F94" s="2">
        <v>0.33800000000000002</v>
      </c>
      <c r="G94" s="2">
        <v>0.34200000000000003</v>
      </c>
      <c r="H94" s="2">
        <v>0.35</v>
      </c>
      <c r="I94" s="2">
        <v>0.35599999999999998</v>
      </c>
      <c r="J94" s="2">
        <v>0.35399999999999998</v>
      </c>
      <c r="N94" s="83"/>
      <c r="P94" s="2">
        <v>278</v>
      </c>
      <c r="Q94" s="2">
        <v>0.28999999999999998</v>
      </c>
      <c r="R94" s="2">
        <v>0.27500000000000002</v>
      </c>
      <c r="S94" s="2">
        <v>0.26200000000000001</v>
      </c>
      <c r="T94" s="2">
        <v>0.249</v>
      </c>
      <c r="U94" s="2">
        <v>0.24199999999999999</v>
      </c>
      <c r="V94" s="2">
        <v>0.23200000000000001</v>
      </c>
      <c r="W94" s="2">
        <v>0.24</v>
      </c>
      <c r="X94" s="2">
        <v>0.25</v>
      </c>
      <c r="Y94" s="2">
        <v>0.26700000000000002</v>
      </c>
      <c r="AC94" s="83"/>
      <c r="AE94" s="2">
        <v>278</v>
      </c>
      <c r="AF94" s="2">
        <v>0.214</v>
      </c>
      <c r="AG94" s="2">
        <v>0.219</v>
      </c>
      <c r="AH94" s="2">
        <v>0.23400000000000001</v>
      </c>
      <c r="AI94" s="2">
        <v>0.30399999999999999</v>
      </c>
      <c r="AJ94" s="2">
        <v>0.32500000000000001</v>
      </c>
      <c r="AK94" s="2">
        <v>0.46500000000000002</v>
      </c>
      <c r="AL94" s="2">
        <v>0.432</v>
      </c>
      <c r="AM94" s="2">
        <v>0.35399999999999998</v>
      </c>
      <c r="AN94" s="2">
        <v>0.38600000000000001</v>
      </c>
    </row>
    <row r="95" spans="1:40" ht="15.75" customHeight="1" x14ac:dyDescent="0.25">
      <c r="A95" s="2">
        <v>279</v>
      </c>
      <c r="B95" s="2">
        <v>0.26800000000000002</v>
      </c>
      <c r="C95" s="2">
        <v>0.30599999999999999</v>
      </c>
      <c r="D95" s="2">
        <v>0.30599999999999999</v>
      </c>
      <c r="E95" s="2">
        <v>0.307</v>
      </c>
      <c r="F95" s="2">
        <v>0.314</v>
      </c>
      <c r="G95" s="2">
        <v>0.32</v>
      </c>
      <c r="H95" s="2">
        <v>0.32900000000000001</v>
      </c>
      <c r="I95" s="2">
        <v>0.33700000000000002</v>
      </c>
      <c r="J95" s="2">
        <v>0.33600000000000002</v>
      </c>
      <c r="N95" s="83"/>
      <c r="P95" s="2">
        <v>279</v>
      </c>
      <c r="Q95" s="2">
        <v>0.26500000000000001</v>
      </c>
      <c r="R95" s="2">
        <v>0.252</v>
      </c>
      <c r="S95" s="2">
        <v>0.24299999999999999</v>
      </c>
      <c r="T95" s="2">
        <v>0.23100000000000001</v>
      </c>
      <c r="U95" s="2">
        <v>0.22600000000000001</v>
      </c>
      <c r="V95" s="2">
        <v>0.219</v>
      </c>
      <c r="W95" s="2">
        <v>0.22800000000000001</v>
      </c>
      <c r="X95" s="2">
        <v>0.23799999999999999</v>
      </c>
      <c r="Y95" s="2">
        <v>0.25700000000000001</v>
      </c>
      <c r="AC95" s="83"/>
      <c r="AE95" s="2">
        <v>279</v>
      </c>
      <c r="AF95" s="2">
        <v>0.191</v>
      </c>
      <c r="AG95" s="2">
        <v>0.20300000000000001</v>
      </c>
      <c r="AH95" s="2">
        <v>0.222</v>
      </c>
      <c r="AI95" s="2">
        <v>0.29399999999999998</v>
      </c>
      <c r="AJ95" s="2">
        <v>0.316</v>
      </c>
      <c r="AK95" s="2">
        <v>0.46</v>
      </c>
      <c r="AL95" s="2">
        <v>0.42699999999999999</v>
      </c>
      <c r="AM95" s="2">
        <v>0.34699999999999998</v>
      </c>
      <c r="AN95" s="2">
        <v>0.38</v>
      </c>
    </row>
    <row r="96" spans="1:40" ht="15.75" customHeight="1" x14ac:dyDescent="0.25">
      <c r="A96" s="2">
        <v>280</v>
      </c>
      <c r="B96" s="2">
        <v>0.246</v>
      </c>
      <c r="C96" s="2">
        <v>0.28599999999999998</v>
      </c>
      <c r="D96" s="2">
        <v>0.28799999999999998</v>
      </c>
      <c r="E96" s="2">
        <v>0.28999999999999998</v>
      </c>
      <c r="F96" s="2">
        <v>0.29799999999999999</v>
      </c>
      <c r="G96" s="2">
        <v>0.30599999999999999</v>
      </c>
      <c r="H96" s="2">
        <v>0.315</v>
      </c>
      <c r="I96" s="2">
        <v>0.32400000000000001</v>
      </c>
      <c r="J96" s="2">
        <v>0.32400000000000001</v>
      </c>
      <c r="N96" s="83"/>
      <c r="P96" s="2">
        <v>280</v>
      </c>
      <c r="Q96" s="2">
        <v>0.23599999999999999</v>
      </c>
      <c r="R96" s="2">
        <v>0.23699999999999999</v>
      </c>
      <c r="S96" s="2">
        <v>0.22900000000000001</v>
      </c>
      <c r="T96" s="2">
        <v>0.219</v>
      </c>
      <c r="U96" s="2">
        <v>0.215</v>
      </c>
      <c r="V96" s="2">
        <v>0.20899999999999999</v>
      </c>
      <c r="W96" s="2">
        <v>0.219</v>
      </c>
      <c r="X96" s="2">
        <v>0.23</v>
      </c>
      <c r="Y96" s="2">
        <v>0.25</v>
      </c>
      <c r="AC96" s="83"/>
      <c r="AE96" s="2">
        <v>280</v>
      </c>
      <c r="AF96" s="2">
        <v>0.17499999999999999</v>
      </c>
      <c r="AG96" s="2">
        <v>0.191</v>
      </c>
      <c r="AH96" s="2">
        <v>0.21199999999999999</v>
      </c>
      <c r="AI96" s="2">
        <v>0.28599999999999998</v>
      </c>
      <c r="AJ96" s="2">
        <v>0.309</v>
      </c>
      <c r="AK96" s="2">
        <v>0.45600000000000002</v>
      </c>
      <c r="AL96" s="2">
        <v>0.42299999999999999</v>
      </c>
      <c r="AM96" s="2">
        <v>0.34200000000000003</v>
      </c>
      <c r="AN96" s="2">
        <v>0.375</v>
      </c>
    </row>
    <row r="97" spans="1:40" ht="15.75" customHeight="1" x14ac:dyDescent="0.25">
      <c r="A97" s="2">
        <v>281</v>
      </c>
      <c r="B97" s="2">
        <v>0.24299999999999999</v>
      </c>
      <c r="C97" s="2">
        <v>0.28299999999999997</v>
      </c>
      <c r="D97" s="2">
        <v>0.28499999999999998</v>
      </c>
      <c r="E97" s="2">
        <v>0.28799999999999998</v>
      </c>
      <c r="F97" s="2">
        <v>0.29499999999999998</v>
      </c>
      <c r="G97" s="2">
        <v>0.30299999999999999</v>
      </c>
      <c r="H97" s="2">
        <v>0.313</v>
      </c>
      <c r="I97" s="2">
        <v>0.32100000000000001</v>
      </c>
      <c r="J97" s="2">
        <v>0.32100000000000001</v>
      </c>
      <c r="N97" s="83"/>
      <c r="P97" s="2">
        <v>281</v>
      </c>
      <c r="Q97" s="2">
        <v>0.217</v>
      </c>
      <c r="R97" s="2">
        <v>0.23400000000000001</v>
      </c>
      <c r="S97" s="2">
        <v>0.22700000000000001</v>
      </c>
      <c r="T97" s="2">
        <v>0.217</v>
      </c>
      <c r="U97" s="2">
        <v>0.21299999999999999</v>
      </c>
      <c r="V97" s="2">
        <v>0.20699999999999999</v>
      </c>
      <c r="W97" s="2">
        <v>0.218</v>
      </c>
      <c r="X97" s="2">
        <v>0.22800000000000001</v>
      </c>
      <c r="Y97" s="2">
        <v>0.248</v>
      </c>
      <c r="AC97" s="83"/>
      <c r="AE97" s="2">
        <v>281</v>
      </c>
      <c r="AF97" s="2">
        <v>0.17199999999999999</v>
      </c>
      <c r="AG97" s="2">
        <v>0.189</v>
      </c>
      <c r="AH97" s="2">
        <v>0.21</v>
      </c>
      <c r="AI97" s="2">
        <v>0.28299999999999997</v>
      </c>
      <c r="AJ97" s="2">
        <v>0.307</v>
      </c>
      <c r="AK97" s="2">
        <v>0.45300000000000001</v>
      </c>
      <c r="AL97" s="2">
        <v>0.42</v>
      </c>
      <c r="AM97" s="2">
        <v>0.33900000000000002</v>
      </c>
      <c r="AN97" s="2">
        <v>0.373</v>
      </c>
    </row>
    <row r="98" spans="1:40" ht="15.75" customHeight="1" x14ac:dyDescent="0.25">
      <c r="A98" s="2">
        <v>282</v>
      </c>
      <c r="B98" s="2">
        <v>0.25</v>
      </c>
      <c r="C98" s="2">
        <v>0.28899999999999998</v>
      </c>
      <c r="D98" s="2">
        <v>0.29099999999999998</v>
      </c>
      <c r="E98" s="2">
        <v>0.29299999999999998</v>
      </c>
      <c r="F98" s="2">
        <v>0.3</v>
      </c>
      <c r="G98" s="2">
        <v>0.307</v>
      </c>
      <c r="H98" s="2">
        <v>0.317</v>
      </c>
      <c r="I98" s="2">
        <v>0.32500000000000001</v>
      </c>
      <c r="J98" s="2">
        <v>0.32500000000000001</v>
      </c>
      <c r="N98" s="83"/>
      <c r="P98" s="2">
        <v>282</v>
      </c>
      <c r="Q98" s="2">
        <v>0.21299999999999999</v>
      </c>
      <c r="R98" s="2">
        <v>0.23899999999999999</v>
      </c>
      <c r="S98" s="2">
        <v>0.23100000000000001</v>
      </c>
      <c r="T98" s="2">
        <v>0.221</v>
      </c>
      <c r="U98" s="2">
        <v>0.216</v>
      </c>
      <c r="V98" s="2">
        <v>0.21</v>
      </c>
      <c r="W98" s="2">
        <v>0.22</v>
      </c>
      <c r="X98" s="2">
        <v>0.23</v>
      </c>
      <c r="Y98" s="2">
        <v>0.25</v>
      </c>
      <c r="AC98" s="83"/>
      <c r="AE98" s="2">
        <v>282</v>
      </c>
      <c r="AF98" s="2">
        <v>0.17799999999999999</v>
      </c>
      <c r="AG98" s="2">
        <v>0.192</v>
      </c>
      <c r="AH98" s="2">
        <v>0.21199999999999999</v>
      </c>
      <c r="AI98" s="2">
        <v>0.28399999999999997</v>
      </c>
      <c r="AJ98" s="2">
        <v>0.307</v>
      </c>
      <c r="AK98" s="2">
        <v>0.45100000000000001</v>
      </c>
      <c r="AL98" s="2">
        <v>0.41799999999999998</v>
      </c>
      <c r="AM98" s="2">
        <v>0.33800000000000002</v>
      </c>
      <c r="AN98" s="2">
        <v>0.371</v>
      </c>
    </row>
    <row r="99" spans="1:40" ht="15.75" customHeight="1" x14ac:dyDescent="0.25">
      <c r="A99" s="2">
        <v>283</v>
      </c>
      <c r="B99" s="2">
        <v>0.25600000000000001</v>
      </c>
      <c r="C99" s="2">
        <v>0.29399999999999998</v>
      </c>
      <c r="D99" s="2">
        <v>0.29499999999999998</v>
      </c>
      <c r="E99" s="2">
        <v>0.29699999999999999</v>
      </c>
      <c r="F99" s="2">
        <v>0.30299999999999999</v>
      </c>
      <c r="G99" s="2">
        <v>0.31</v>
      </c>
      <c r="H99" s="2">
        <v>0.31900000000000001</v>
      </c>
      <c r="I99" s="2">
        <v>0.32700000000000001</v>
      </c>
      <c r="J99" s="2">
        <v>0.32700000000000001</v>
      </c>
      <c r="N99" s="83"/>
      <c r="P99" s="2">
        <v>283</v>
      </c>
      <c r="Q99" s="2">
        <v>0.221</v>
      </c>
      <c r="R99" s="2">
        <v>0.24299999999999999</v>
      </c>
      <c r="S99" s="2">
        <v>0.23400000000000001</v>
      </c>
      <c r="T99" s="2">
        <v>0.223</v>
      </c>
      <c r="U99" s="2">
        <v>0.219</v>
      </c>
      <c r="V99" s="2">
        <v>0.21199999999999999</v>
      </c>
      <c r="W99" s="2">
        <v>0.221</v>
      </c>
      <c r="X99" s="2">
        <v>0.23100000000000001</v>
      </c>
      <c r="Y99" s="2">
        <v>0.251</v>
      </c>
      <c r="AC99" s="83"/>
      <c r="AE99" s="2">
        <v>283</v>
      </c>
      <c r="AF99" s="2">
        <v>0.183</v>
      </c>
      <c r="AG99" s="2">
        <v>0.19500000000000001</v>
      </c>
      <c r="AH99" s="2">
        <v>0.21299999999999999</v>
      </c>
      <c r="AI99" s="2">
        <v>0.28399999999999997</v>
      </c>
      <c r="AJ99" s="2">
        <v>0.30599999999999999</v>
      </c>
      <c r="AK99" s="2">
        <v>0.44900000000000001</v>
      </c>
      <c r="AL99" s="2">
        <v>0.41499999999999998</v>
      </c>
      <c r="AM99" s="2">
        <v>0.33600000000000002</v>
      </c>
      <c r="AN99" s="2">
        <v>0.36899999999999999</v>
      </c>
    </row>
    <row r="100" spans="1:40" ht="15.75" customHeight="1" x14ac:dyDescent="0.25">
      <c r="A100" s="2">
        <v>284</v>
      </c>
      <c r="B100" s="2">
        <v>0.245</v>
      </c>
      <c r="C100" s="2">
        <v>0.28399999999999997</v>
      </c>
      <c r="D100" s="2">
        <v>0.28599999999999998</v>
      </c>
      <c r="E100" s="2">
        <v>0.28799999999999998</v>
      </c>
      <c r="F100" s="2">
        <v>0.29499999999999998</v>
      </c>
      <c r="G100" s="2">
        <v>0.30199999999999999</v>
      </c>
      <c r="H100" s="2">
        <v>0.311</v>
      </c>
      <c r="I100" s="2">
        <v>0.32</v>
      </c>
      <c r="J100" s="2">
        <v>0.31900000000000001</v>
      </c>
      <c r="N100" s="83"/>
      <c r="P100" s="2">
        <v>284</v>
      </c>
      <c r="Q100" s="2">
        <v>0.22600000000000001</v>
      </c>
      <c r="R100" s="2">
        <v>0.23499999999999999</v>
      </c>
      <c r="S100" s="2">
        <v>0.22700000000000001</v>
      </c>
      <c r="T100" s="2">
        <v>0.217</v>
      </c>
      <c r="U100" s="2">
        <v>0.21299999999999999</v>
      </c>
      <c r="V100" s="2">
        <v>0.20699999999999999</v>
      </c>
      <c r="W100" s="2">
        <v>0.217</v>
      </c>
      <c r="X100" s="2">
        <v>0.22600000000000001</v>
      </c>
      <c r="Y100" s="2">
        <v>0.246</v>
      </c>
      <c r="AC100" s="83"/>
      <c r="AE100" s="2">
        <v>284</v>
      </c>
      <c r="AF100" s="2">
        <v>0.17499999999999999</v>
      </c>
      <c r="AG100" s="2">
        <v>0.189</v>
      </c>
      <c r="AH100" s="2">
        <v>0.20699999999999999</v>
      </c>
      <c r="AI100" s="2">
        <v>0.27900000000000003</v>
      </c>
      <c r="AJ100" s="2">
        <v>0.30199999999999999</v>
      </c>
      <c r="AK100" s="2">
        <v>0.44400000000000001</v>
      </c>
      <c r="AL100" s="2">
        <v>0.41099999999999998</v>
      </c>
      <c r="AM100" s="2">
        <v>0.33200000000000002</v>
      </c>
      <c r="AN100" s="2">
        <v>0.36499999999999999</v>
      </c>
    </row>
    <row r="101" spans="1:40" ht="15.75" customHeight="1" x14ac:dyDescent="0.25">
      <c r="A101" s="2">
        <v>285</v>
      </c>
      <c r="B101" s="2">
        <v>0.219</v>
      </c>
      <c r="C101" s="2">
        <v>0.26</v>
      </c>
      <c r="D101" s="2">
        <v>0.26300000000000001</v>
      </c>
      <c r="E101" s="2">
        <v>0.26700000000000002</v>
      </c>
      <c r="F101" s="2">
        <v>0.27400000000000002</v>
      </c>
      <c r="G101" s="2">
        <v>0.28199999999999997</v>
      </c>
      <c r="H101" s="2">
        <v>0.29299999999999998</v>
      </c>
      <c r="I101" s="2">
        <v>0.30199999999999999</v>
      </c>
      <c r="J101" s="2">
        <v>0.30199999999999999</v>
      </c>
      <c r="N101" s="83"/>
      <c r="P101" s="2">
        <v>285</v>
      </c>
      <c r="Q101" s="2">
        <v>0.216</v>
      </c>
      <c r="R101" s="2">
        <v>0.215</v>
      </c>
      <c r="S101" s="2">
        <v>0.21</v>
      </c>
      <c r="T101" s="2">
        <v>0.20200000000000001</v>
      </c>
      <c r="U101" s="2">
        <v>0.19900000000000001</v>
      </c>
      <c r="V101" s="2">
        <v>0.19500000000000001</v>
      </c>
      <c r="W101" s="2">
        <v>0.20499999999999999</v>
      </c>
      <c r="X101" s="2">
        <v>0.215</v>
      </c>
      <c r="Y101" s="2">
        <v>0.23699999999999999</v>
      </c>
      <c r="AC101" s="83"/>
      <c r="AE101" s="2">
        <v>285</v>
      </c>
      <c r="AF101" s="2">
        <v>0.155</v>
      </c>
      <c r="AG101" s="2">
        <v>0.17399999999999999</v>
      </c>
      <c r="AH101" s="2">
        <v>0.19600000000000001</v>
      </c>
      <c r="AI101" s="2">
        <v>0.26900000000000002</v>
      </c>
      <c r="AJ101" s="2">
        <v>0.29299999999999998</v>
      </c>
      <c r="AK101" s="2">
        <v>0.438</v>
      </c>
      <c r="AL101" s="2">
        <v>0.40400000000000003</v>
      </c>
      <c r="AM101" s="2">
        <v>0.32400000000000001</v>
      </c>
      <c r="AN101" s="2">
        <v>0.35799999999999998</v>
      </c>
    </row>
    <row r="102" spans="1:40" ht="15.75" customHeight="1" x14ac:dyDescent="0.25">
      <c r="A102" s="2">
        <v>286</v>
      </c>
      <c r="B102" s="2">
        <v>0.19</v>
      </c>
      <c r="C102" s="2">
        <v>0.23300000000000001</v>
      </c>
      <c r="D102" s="2">
        <v>0.23799999999999999</v>
      </c>
      <c r="E102" s="2">
        <v>0.24299999999999999</v>
      </c>
      <c r="F102" s="2">
        <v>0.251</v>
      </c>
      <c r="G102" s="2">
        <v>0.26100000000000001</v>
      </c>
      <c r="H102" s="2">
        <v>0.27200000000000002</v>
      </c>
      <c r="I102" s="2">
        <v>0.28299999999999997</v>
      </c>
      <c r="J102" s="2">
        <v>0.28399999999999997</v>
      </c>
      <c r="N102" s="83"/>
      <c r="P102" s="2">
        <v>286</v>
      </c>
      <c r="Q102" s="2">
        <v>0.192</v>
      </c>
      <c r="R102" s="2">
        <v>0.193</v>
      </c>
      <c r="S102" s="2">
        <v>0.191</v>
      </c>
      <c r="T102" s="2">
        <v>0.185</v>
      </c>
      <c r="U102" s="2">
        <v>0.183</v>
      </c>
      <c r="V102" s="2">
        <v>0.18099999999999999</v>
      </c>
      <c r="W102" s="2">
        <v>0.193</v>
      </c>
      <c r="X102" s="2">
        <v>0.20300000000000001</v>
      </c>
      <c r="Y102" s="2">
        <v>0.22500000000000001</v>
      </c>
      <c r="AC102" s="83"/>
      <c r="AE102" s="2">
        <v>286</v>
      </c>
      <c r="AF102" s="2">
        <v>0.13400000000000001</v>
      </c>
      <c r="AG102" s="2">
        <v>0.158</v>
      </c>
      <c r="AH102" s="2">
        <v>0.183</v>
      </c>
      <c r="AI102" s="2">
        <v>0.25800000000000001</v>
      </c>
      <c r="AJ102" s="2">
        <v>0.28199999999999997</v>
      </c>
      <c r="AK102" s="2">
        <v>0.43099999999999999</v>
      </c>
      <c r="AL102" s="2">
        <v>0.39700000000000002</v>
      </c>
      <c r="AM102" s="2">
        <v>0.316</v>
      </c>
      <c r="AN102" s="2">
        <v>0.35099999999999998</v>
      </c>
    </row>
    <row r="103" spans="1:40" ht="15.75" customHeight="1" x14ac:dyDescent="0.25">
      <c r="A103" s="2">
        <v>287</v>
      </c>
      <c r="B103" s="2">
        <v>0.16600000000000001</v>
      </c>
      <c r="C103" s="2">
        <v>0.21099999999999999</v>
      </c>
      <c r="D103" s="2">
        <v>0.218</v>
      </c>
      <c r="E103" s="2">
        <v>0.224</v>
      </c>
      <c r="F103" s="2">
        <v>0.23200000000000001</v>
      </c>
      <c r="G103" s="2">
        <v>0.24299999999999999</v>
      </c>
      <c r="H103" s="2">
        <v>0.255</v>
      </c>
      <c r="I103" s="2">
        <v>0.26700000000000002</v>
      </c>
      <c r="J103" s="2">
        <v>0.26800000000000002</v>
      </c>
      <c r="N103" s="83"/>
      <c r="P103" s="2">
        <v>287</v>
      </c>
      <c r="Q103" s="2">
        <v>0.16600000000000001</v>
      </c>
      <c r="R103" s="2">
        <v>0.17499999999999999</v>
      </c>
      <c r="S103" s="2">
        <v>0.17499999999999999</v>
      </c>
      <c r="T103" s="2">
        <v>0.17</v>
      </c>
      <c r="U103" s="2">
        <v>0.16900000000000001</v>
      </c>
      <c r="V103" s="2">
        <v>0.16900000000000001</v>
      </c>
      <c r="W103" s="2">
        <v>0.182</v>
      </c>
      <c r="X103" s="2">
        <v>0.193</v>
      </c>
      <c r="Y103" s="2">
        <v>0.216</v>
      </c>
      <c r="AC103" s="83"/>
      <c r="AE103" s="2">
        <v>287</v>
      </c>
      <c r="AF103" s="2">
        <v>0.11600000000000001</v>
      </c>
      <c r="AG103" s="2">
        <v>0.14399999999999999</v>
      </c>
      <c r="AH103" s="2">
        <v>0.17199999999999999</v>
      </c>
      <c r="AI103" s="2">
        <v>0.248</v>
      </c>
      <c r="AJ103" s="2">
        <v>0.27300000000000002</v>
      </c>
      <c r="AK103" s="2">
        <v>0.42499999999999999</v>
      </c>
      <c r="AL103" s="2">
        <v>0.39</v>
      </c>
      <c r="AM103" s="2">
        <v>0.308</v>
      </c>
      <c r="AN103" s="2">
        <v>0.34300000000000003</v>
      </c>
    </row>
    <row r="104" spans="1:40" ht="15.75" customHeight="1" x14ac:dyDescent="0.25">
      <c r="A104" s="2">
        <v>288</v>
      </c>
      <c r="B104" s="2">
        <v>0.14799999999999999</v>
      </c>
      <c r="C104" s="2">
        <v>0.19500000000000001</v>
      </c>
      <c r="D104" s="2">
        <v>0.20200000000000001</v>
      </c>
      <c r="E104" s="2">
        <v>0.20899999999999999</v>
      </c>
      <c r="F104" s="2">
        <v>0.217</v>
      </c>
      <c r="G104" s="2">
        <v>0.22900000000000001</v>
      </c>
      <c r="H104" s="2">
        <v>0.24199999999999999</v>
      </c>
      <c r="I104" s="2">
        <v>0.254</v>
      </c>
      <c r="J104" s="2">
        <v>0.25600000000000001</v>
      </c>
      <c r="N104" s="83"/>
      <c r="P104" s="2">
        <v>288</v>
      </c>
      <c r="Q104" s="2">
        <v>0.14399999999999999</v>
      </c>
      <c r="R104" s="2">
        <v>0.161</v>
      </c>
      <c r="S104" s="2">
        <v>0.16300000000000001</v>
      </c>
      <c r="T104" s="2">
        <v>0.159</v>
      </c>
      <c r="U104" s="2">
        <v>0.159</v>
      </c>
      <c r="V104" s="2">
        <v>0.16</v>
      </c>
      <c r="W104" s="2">
        <v>0.17399999999999999</v>
      </c>
      <c r="X104" s="2">
        <v>0.184</v>
      </c>
      <c r="Y104" s="2">
        <v>0.20799999999999999</v>
      </c>
      <c r="AC104" s="83"/>
      <c r="AE104" s="2">
        <v>288</v>
      </c>
      <c r="AF104" s="2">
        <v>0.10299999999999999</v>
      </c>
      <c r="AG104" s="2">
        <v>0.13400000000000001</v>
      </c>
      <c r="AH104" s="2">
        <v>0.16300000000000001</v>
      </c>
      <c r="AI104" s="2">
        <v>0.23899999999999999</v>
      </c>
      <c r="AJ104" s="2">
        <v>0.26500000000000001</v>
      </c>
      <c r="AK104" s="2">
        <v>0.41799999999999998</v>
      </c>
      <c r="AL104" s="2">
        <v>0.38300000000000001</v>
      </c>
      <c r="AM104" s="2">
        <v>0.30099999999999999</v>
      </c>
      <c r="AN104" s="2">
        <v>0.33700000000000002</v>
      </c>
    </row>
    <row r="105" spans="1:40" ht="15.75" customHeight="1" x14ac:dyDescent="0.25">
      <c r="A105" s="2">
        <v>289</v>
      </c>
      <c r="B105" s="2">
        <v>0.13800000000000001</v>
      </c>
      <c r="C105" s="2">
        <v>0.185</v>
      </c>
      <c r="D105" s="2">
        <v>0.193</v>
      </c>
      <c r="E105" s="2">
        <v>0.2</v>
      </c>
      <c r="F105" s="2">
        <v>0.20799999999999999</v>
      </c>
      <c r="G105" s="2">
        <v>0.22</v>
      </c>
      <c r="H105" s="2">
        <v>0.23300000000000001</v>
      </c>
      <c r="I105" s="2">
        <v>0.246</v>
      </c>
      <c r="J105" s="2">
        <v>0.248</v>
      </c>
      <c r="N105" s="83"/>
      <c r="P105" s="2">
        <v>289</v>
      </c>
      <c r="Q105" s="2">
        <v>0.128</v>
      </c>
      <c r="R105" s="2">
        <v>0.153</v>
      </c>
      <c r="S105" s="2">
        <v>0.156</v>
      </c>
      <c r="T105" s="2">
        <v>0.152</v>
      </c>
      <c r="U105" s="2">
        <v>0.152</v>
      </c>
      <c r="V105" s="2">
        <v>0.154</v>
      </c>
      <c r="W105" s="2">
        <v>0.16800000000000001</v>
      </c>
      <c r="X105" s="2">
        <v>0.17799999999999999</v>
      </c>
      <c r="Y105" s="2">
        <v>0.20200000000000001</v>
      </c>
      <c r="AC105" s="83"/>
      <c r="AE105" s="2">
        <v>289</v>
      </c>
      <c r="AF105" s="2">
        <v>9.6000000000000002E-2</v>
      </c>
      <c r="AG105" s="2">
        <v>0.127</v>
      </c>
      <c r="AH105" s="2">
        <v>0.156</v>
      </c>
      <c r="AI105" s="2">
        <v>0.23300000000000001</v>
      </c>
      <c r="AJ105" s="2">
        <v>0.25900000000000001</v>
      </c>
      <c r="AK105" s="2">
        <v>0.41199999999999998</v>
      </c>
      <c r="AL105" s="2">
        <v>0.377</v>
      </c>
      <c r="AM105" s="2">
        <v>0.29599999999999999</v>
      </c>
      <c r="AN105" s="2">
        <v>0.33100000000000002</v>
      </c>
    </row>
    <row r="106" spans="1:40" ht="15.75" customHeight="1" x14ac:dyDescent="0.25">
      <c r="A106" s="2">
        <v>290</v>
      </c>
      <c r="B106" s="2">
        <v>0.14199999999999999</v>
      </c>
      <c r="C106" s="2">
        <v>0.187</v>
      </c>
      <c r="D106" s="2">
        <v>0.19500000000000001</v>
      </c>
      <c r="E106" s="2">
        <v>0.20100000000000001</v>
      </c>
      <c r="F106" s="2">
        <v>0.20899999999999999</v>
      </c>
      <c r="G106" s="2">
        <v>0.221</v>
      </c>
      <c r="H106" s="2">
        <v>0.23400000000000001</v>
      </c>
      <c r="I106" s="2">
        <v>0.246</v>
      </c>
      <c r="J106" s="2">
        <v>0.248</v>
      </c>
      <c r="N106" s="83"/>
      <c r="P106" s="2">
        <v>290</v>
      </c>
      <c r="Q106" s="2">
        <v>0.11899999999999999</v>
      </c>
      <c r="R106" s="2">
        <v>0.155</v>
      </c>
      <c r="S106" s="2">
        <v>0.156</v>
      </c>
      <c r="T106" s="2">
        <v>0.152</v>
      </c>
      <c r="U106" s="2">
        <v>0.152</v>
      </c>
      <c r="V106" s="2">
        <v>0.153</v>
      </c>
      <c r="W106" s="2">
        <v>0.16700000000000001</v>
      </c>
      <c r="X106" s="2">
        <v>0.17699999999999999</v>
      </c>
      <c r="Y106" s="2">
        <v>0.20100000000000001</v>
      </c>
      <c r="AC106" s="83"/>
      <c r="AE106" s="2">
        <v>290</v>
      </c>
      <c r="AF106" s="2">
        <v>9.9000000000000005E-2</v>
      </c>
      <c r="AG106" s="2">
        <v>0.127</v>
      </c>
      <c r="AH106" s="2">
        <v>0.155</v>
      </c>
      <c r="AI106" s="2">
        <v>0.23100000000000001</v>
      </c>
      <c r="AJ106" s="2">
        <v>0.25700000000000001</v>
      </c>
      <c r="AK106" s="2">
        <v>0.40699999999999997</v>
      </c>
      <c r="AL106" s="2">
        <v>0.373</v>
      </c>
      <c r="AM106" s="2">
        <v>0.29299999999999998</v>
      </c>
      <c r="AN106" s="2">
        <v>0.32700000000000001</v>
      </c>
    </row>
    <row r="107" spans="1:40" ht="15.75" customHeight="1" x14ac:dyDescent="0.25">
      <c r="A107" s="2">
        <v>291</v>
      </c>
      <c r="B107" s="2">
        <v>0.16200000000000001</v>
      </c>
      <c r="C107" s="2">
        <v>0.20399999999999999</v>
      </c>
      <c r="D107" s="2">
        <v>0.20899999999999999</v>
      </c>
      <c r="E107" s="2">
        <v>0.215</v>
      </c>
      <c r="F107" s="2">
        <v>0.223</v>
      </c>
      <c r="G107" s="2">
        <v>0.23300000000000001</v>
      </c>
      <c r="H107" s="2">
        <v>0.245</v>
      </c>
      <c r="I107" s="2">
        <v>0.25600000000000001</v>
      </c>
      <c r="J107" s="2">
        <v>0.25700000000000001</v>
      </c>
      <c r="N107" s="83"/>
      <c r="P107" s="2">
        <v>291</v>
      </c>
      <c r="Q107" s="2">
        <v>0.122</v>
      </c>
      <c r="R107" s="2">
        <v>0.16800000000000001</v>
      </c>
      <c r="S107" s="2">
        <v>0.16700000000000001</v>
      </c>
      <c r="T107" s="2">
        <v>0.16200000000000001</v>
      </c>
      <c r="U107" s="2">
        <v>0.161</v>
      </c>
      <c r="V107" s="2">
        <v>0.16</v>
      </c>
      <c r="W107" s="2">
        <v>0.17299999999999999</v>
      </c>
      <c r="X107" s="2">
        <v>0.183</v>
      </c>
      <c r="Y107" s="2">
        <v>0.20499999999999999</v>
      </c>
      <c r="AC107" s="83"/>
      <c r="AE107" s="2">
        <v>291</v>
      </c>
      <c r="AF107" s="2">
        <v>0.113</v>
      </c>
      <c r="AG107" s="2">
        <v>0.13600000000000001</v>
      </c>
      <c r="AH107" s="2">
        <v>0.161</v>
      </c>
      <c r="AI107" s="2">
        <v>0.23400000000000001</v>
      </c>
      <c r="AJ107" s="2">
        <v>0.25800000000000001</v>
      </c>
      <c r="AK107" s="2">
        <v>0.40400000000000003</v>
      </c>
      <c r="AL107" s="2">
        <v>0.37</v>
      </c>
      <c r="AM107" s="2">
        <v>0.29199999999999998</v>
      </c>
      <c r="AN107" s="2">
        <v>0.32500000000000001</v>
      </c>
    </row>
    <row r="108" spans="1:40" ht="15.75" customHeight="1" x14ac:dyDescent="0.25">
      <c r="A108" s="2">
        <v>292</v>
      </c>
      <c r="B108" s="2">
        <v>0.19</v>
      </c>
      <c r="C108" s="2">
        <v>0.22800000000000001</v>
      </c>
      <c r="D108" s="2">
        <v>0.23200000000000001</v>
      </c>
      <c r="E108" s="2">
        <v>0.23499999999999999</v>
      </c>
      <c r="F108" s="2">
        <v>0.24299999999999999</v>
      </c>
      <c r="G108" s="2">
        <v>0.252</v>
      </c>
      <c r="H108" s="2">
        <v>0.26200000000000001</v>
      </c>
      <c r="I108" s="2">
        <v>0.27200000000000002</v>
      </c>
      <c r="J108" s="2">
        <v>0.27300000000000002</v>
      </c>
      <c r="N108" s="83"/>
      <c r="P108" s="2">
        <v>292</v>
      </c>
      <c r="Q108" s="2">
        <v>0.14000000000000001</v>
      </c>
      <c r="R108" s="2">
        <v>0.188</v>
      </c>
      <c r="S108" s="2">
        <v>0.184</v>
      </c>
      <c r="T108" s="2">
        <v>0.17699999999999999</v>
      </c>
      <c r="U108" s="2">
        <v>0.17399999999999999</v>
      </c>
      <c r="V108" s="2">
        <v>0.17100000000000001</v>
      </c>
      <c r="W108" s="2">
        <v>0.182</v>
      </c>
      <c r="X108" s="2">
        <v>0.192</v>
      </c>
      <c r="Y108" s="2">
        <v>0.21299999999999999</v>
      </c>
      <c r="AC108" s="83"/>
      <c r="AE108" s="2">
        <v>292</v>
      </c>
      <c r="AF108" s="2">
        <v>0.13400000000000001</v>
      </c>
      <c r="AG108" s="2">
        <v>0.14799999999999999</v>
      </c>
      <c r="AH108" s="2">
        <v>0.16900000000000001</v>
      </c>
      <c r="AI108" s="2">
        <v>0.24</v>
      </c>
      <c r="AJ108" s="2">
        <v>0.26300000000000001</v>
      </c>
      <c r="AK108" s="2">
        <v>0.40200000000000002</v>
      </c>
      <c r="AL108" s="2">
        <v>0.36799999999999999</v>
      </c>
      <c r="AM108" s="2">
        <v>0.29299999999999998</v>
      </c>
      <c r="AN108" s="2">
        <v>0.32500000000000001</v>
      </c>
    </row>
    <row r="109" spans="1:40" ht="15.75" customHeight="1" x14ac:dyDescent="0.25">
      <c r="A109" s="2">
        <v>293</v>
      </c>
      <c r="B109" s="2">
        <v>0.22800000000000001</v>
      </c>
      <c r="C109" s="2">
        <v>0.26100000000000001</v>
      </c>
      <c r="D109" s="2">
        <v>0.26200000000000001</v>
      </c>
      <c r="E109" s="2">
        <v>0.26300000000000001</v>
      </c>
      <c r="F109" s="2">
        <v>0.27</v>
      </c>
      <c r="G109" s="2">
        <v>0.27700000000000002</v>
      </c>
      <c r="H109" s="2">
        <v>0.28599999999999998</v>
      </c>
      <c r="I109" s="2">
        <v>0.29399999999999998</v>
      </c>
      <c r="J109" s="2">
        <v>0.29399999999999998</v>
      </c>
      <c r="N109" s="83"/>
      <c r="P109" s="2">
        <v>293</v>
      </c>
      <c r="Q109" s="2">
        <v>0.16600000000000001</v>
      </c>
      <c r="R109" s="2">
        <v>0.215</v>
      </c>
      <c r="S109" s="2">
        <v>0.20599999999999999</v>
      </c>
      <c r="T109" s="2">
        <v>0.19600000000000001</v>
      </c>
      <c r="U109" s="2">
        <v>0.192</v>
      </c>
      <c r="V109" s="2">
        <v>0.186</v>
      </c>
      <c r="W109" s="2">
        <v>0.19500000000000001</v>
      </c>
      <c r="X109" s="2">
        <v>0.20499999999999999</v>
      </c>
      <c r="Y109" s="2">
        <v>0.224</v>
      </c>
      <c r="AC109" s="83"/>
      <c r="AE109" s="2">
        <v>293</v>
      </c>
      <c r="AF109" s="2">
        <v>0.16200000000000001</v>
      </c>
      <c r="AG109" s="2">
        <v>0.16600000000000001</v>
      </c>
      <c r="AH109" s="2">
        <v>0.18099999999999999</v>
      </c>
      <c r="AI109" s="2">
        <v>0.248</v>
      </c>
      <c r="AJ109" s="2">
        <v>0.26900000000000002</v>
      </c>
      <c r="AK109" s="2">
        <v>0.40100000000000002</v>
      </c>
      <c r="AL109" s="2">
        <v>0.36799999999999999</v>
      </c>
      <c r="AM109" s="2">
        <v>0.29599999999999999</v>
      </c>
      <c r="AN109" s="2">
        <v>0.32600000000000001</v>
      </c>
    </row>
    <row r="110" spans="1:40" ht="15.75" customHeight="1" x14ac:dyDescent="0.25">
      <c r="A110" s="2">
        <v>294</v>
      </c>
      <c r="B110" s="2">
        <v>0.27900000000000003</v>
      </c>
      <c r="C110" s="2">
        <v>0.30499999999999999</v>
      </c>
      <c r="D110" s="2">
        <v>0.30199999999999999</v>
      </c>
      <c r="E110" s="2">
        <v>0.3</v>
      </c>
      <c r="F110" s="2">
        <v>0.307</v>
      </c>
      <c r="G110" s="2">
        <v>0.31</v>
      </c>
      <c r="H110" s="2">
        <v>0.317</v>
      </c>
      <c r="I110" s="2">
        <v>0.32400000000000001</v>
      </c>
      <c r="J110" s="2">
        <v>0.32100000000000001</v>
      </c>
      <c r="N110" s="83"/>
      <c r="P110" s="2">
        <v>294</v>
      </c>
      <c r="Q110" s="2">
        <v>0.20100000000000001</v>
      </c>
      <c r="R110" s="2">
        <v>0.251</v>
      </c>
      <c r="S110" s="2">
        <v>0.23499999999999999</v>
      </c>
      <c r="T110" s="2">
        <v>0.223</v>
      </c>
      <c r="U110" s="2">
        <v>0.216</v>
      </c>
      <c r="V110" s="2">
        <v>0.20599999999999999</v>
      </c>
      <c r="W110" s="2">
        <v>0.21299999999999999</v>
      </c>
      <c r="X110" s="2">
        <v>0.223</v>
      </c>
      <c r="Y110" s="2">
        <v>0.23799999999999999</v>
      </c>
      <c r="AC110" s="83"/>
      <c r="AE110" s="2">
        <v>294</v>
      </c>
      <c r="AF110" s="2">
        <v>0.2</v>
      </c>
      <c r="AG110" s="2">
        <v>0.189</v>
      </c>
      <c r="AH110" s="2">
        <v>0.19800000000000001</v>
      </c>
      <c r="AI110" s="2">
        <v>0.26100000000000001</v>
      </c>
      <c r="AJ110" s="2">
        <v>0.27900000000000003</v>
      </c>
      <c r="AK110" s="2">
        <v>0.4</v>
      </c>
      <c r="AL110" s="2">
        <v>0.36799999999999999</v>
      </c>
      <c r="AM110" s="2">
        <v>0.3</v>
      </c>
      <c r="AN110" s="2">
        <v>0.32800000000000001</v>
      </c>
    </row>
    <row r="111" spans="1:40" ht="15.75" customHeight="1" x14ac:dyDescent="0.25">
      <c r="A111" s="2">
        <v>295</v>
      </c>
      <c r="B111" s="2">
        <v>0.313</v>
      </c>
      <c r="C111" s="2">
        <v>0.33400000000000002</v>
      </c>
      <c r="D111" s="2">
        <v>0.32800000000000001</v>
      </c>
      <c r="E111" s="2">
        <v>0.32400000000000001</v>
      </c>
      <c r="F111" s="2">
        <v>0.33</v>
      </c>
      <c r="G111" s="2">
        <v>0.33100000000000002</v>
      </c>
      <c r="H111" s="2">
        <v>0.33700000000000002</v>
      </c>
      <c r="I111" s="2">
        <v>0.34100000000000003</v>
      </c>
      <c r="J111" s="2">
        <v>0.33800000000000002</v>
      </c>
      <c r="N111" s="83"/>
      <c r="P111" s="2">
        <v>295</v>
      </c>
      <c r="Q111" s="2">
        <v>0.247</v>
      </c>
      <c r="R111" s="2">
        <v>0.27500000000000002</v>
      </c>
      <c r="S111" s="2">
        <v>0.255</v>
      </c>
      <c r="T111" s="2">
        <v>0.24099999999999999</v>
      </c>
      <c r="U111" s="2">
        <v>0.23300000000000001</v>
      </c>
      <c r="V111" s="2">
        <v>0.219</v>
      </c>
      <c r="W111" s="2">
        <v>0.22500000000000001</v>
      </c>
      <c r="X111" s="2">
        <v>0.23300000000000001</v>
      </c>
      <c r="Y111" s="2">
        <v>0.247</v>
      </c>
      <c r="AC111" s="83"/>
      <c r="AE111" s="2">
        <v>295</v>
      </c>
      <c r="AF111" s="2">
        <v>0.22600000000000001</v>
      </c>
      <c r="AG111" s="2">
        <v>0.20499999999999999</v>
      </c>
      <c r="AH111" s="2">
        <v>0.20899999999999999</v>
      </c>
      <c r="AI111" s="2">
        <v>0.26900000000000002</v>
      </c>
      <c r="AJ111" s="2">
        <v>0.28399999999999997</v>
      </c>
      <c r="AK111" s="2">
        <v>0.39800000000000002</v>
      </c>
      <c r="AL111" s="2">
        <v>0.36699999999999999</v>
      </c>
      <c r="AM111" s="2">
        <v>0.30199999999999999</v>
      </c>
      <c r="AN111" s="2">
        <v>0.32800000000000001</v>
      </c>
    </row>
    <row r="112" spans="1:40" ht="15.75" customHeight="1" x14ac:dyDescent="0.25">
      <c r="A112" s="2">
        <v>296</v>
      </c>
      <c r="B112" s="2">
        <v>0.28799999999999998</v>
      </c>
      <c r="C112" s="2">
        <v>0.31</v>
      </c>
      <c r="D112" s="2">
        <v>0.30599999999999999</v>
      </c>
      <c r="E112" s="2">
        <v>0.30399999999999999</v>
      </c>
      <c r="F112" s="2">
        <v>0.31</v>
      </c>
      <c r="G112" s="2">
        <v>0.312</v>
      </c>
      <c r="H112" s="2">
        <v>0.318</v>
      </c>
      <c r="I112" s="2">
        <v>0.32400000000000001</v>
      </c>
      <c r="J112" s="2">
        <v>0.32200000000000001</v>
      </c>
      <c r="N112" s="83"/>
      <c r="P112" s="2">
        <v>296</v>
      </c>
      <c r="Q112" s="2">
        <v>0.27900000000000003</v>
      </c>
      <c r="R112" s="2">
        <v>0.25600000000000001</v>
      </c>
      <c r="S112" s="2">
        <v>0.23899999999999999</v>
      </c>
      <c r="T112" s="2">
        <v>0.22700000000000001</v>
      </c>
      <c r="U112" s="2">
        <v>0.22</v>
      </c>
      <c r="V112" s="2">
        <v>0.20799999999999999</v>
      </c>
      <c r="W112" s="2">
        <v>0.214</v>
      </c>
      <c r="X112" s="2">
        <v>0.224</v>
      </c>
      <c r="Y112" s="2">
        <v>0.23899999999999999</v>
      </c>
      <c r="AC112" s="83"/>
      <c r="AE112" s="2">
        <v>296</v>
      </c>
      <c r="AF112" s="2">
        <v>0.20699999999999999</v>
      </c>
      <c r="AG112" s="2">
        <v>0.192</v>
      </c>
      <c r="AH112" s="2">
        <v>0.19900000000000001</v>
      </c>
      <c r="AI112" s="2">
        <v>0.26</v>
      </c>
      <c r="AJ112" s="2">
        <v>0.27600000000000002</v>
      </c>
      <c r="AK112" s="2">
        <v>0.39300000000000002</v>
      </c>
      <c r="AL112" s="2">
        <v>0.36199999999999999</v>
      </c>
      <c r="AM112" s="2">
        <v>0.29599999999999999</v>
      </c>
      <c r="AN112" s="2">
        <v>0.32300000000000001</v>
      </c>
    </row>
    <row r="113" spans="1:40" ht="15.75" customHeight="1" x14ac:dyDescent="0.25">
      <c r="A113" s="2">
        <v>297</v>
      </c>
      <c r="B113" s="2">
        <v>0.215</v>
      </c>
      <c r="C113" s="2">
        <v>0.245</v>
      </c>
      <c r="D113" s="2">
        <v>0.246</v>
      </c>
      <c r="E113" s="2">
        <v>0.247</v>
      </c>
      <c r="F113" s="2">
        <v>0.255</v>
      </c>
      <c r="G113" s="2">
        <v>0.26100000000000001</v>
      </c>
      <c r="H113" s="2">
        <v>0.27100000000000002</v>
      </c>
      <c r="I113" s="2">
        <v>0.28000000000000003</v>
      </c>
      <c r="J113" s="2">
        <v>0.27900000000000003</v>
      </c>
      <c r="N113" s="83"/>
      <c r="P113" s="2">
        <v>297</v>
      </c>
      <c r="Q113" s="2">
        <v>0.25600000000000001</v>
      </c>
      <c r="R113" s="2">
        <v>0.20200000000000001</v>
      </c>
      <c r="S113" s="2">
        <v>0.193</v>
      </c>
      <c r="T113" s="2">
        <v>0.186</v>
      </c>
      <c r="U113" s="2">
        <v>0.182</v>
      </c>
      <c r="V113" s="2">
        <v>0.17599999999999999</v>
      </c>
      <c r="W113" s="2">
        <v>0.186</v>
      </c>
      <c r="X113" s="2">
        <v>0.19600000000000001</v>
      </c>
      <c r="Y113" s="2">
        <v>0.215</v>
      </c>
      <c r="AC113" s="83"/>
      <c r="AE113" s="2">
        <v>297</v>
      </c>
      <c r="AF113" s="2">
        <v>0.153</v>
      </c>
      <c r="AG113" s="2">
        <v>0.154</v>
      </c>
      <c r="AH113" s="2">
        <v>0.17</v>
      </c>
      <c r="AI113" s="2">
        <v>0.23599999999999999</v>
      </c>
      <c r="AJ113" s="2">
        <v>0.25600000000000001</v>
      </c>
      <c r="AK113" s="2">
        <v>0.38400000000000001</v>
      </c>
      <c r="AL113" s="2">
        <v>0.35199999999999998</v>
      </c>
      <c r="AM113" s="2">
        <v>0.28100000000000003</v>
      </c>
      <c r="AN113" s="2">
        <v>0.312</v>
      </c>
    </row>
    <row r="114" spans="1:40" ht="15.75" customHeight="1" x14ac:dyDescent="0.25">
      <c r="A114" s="2">
        <v>298</v>
      </c>
      <c r="B114" s="2">
        <v>0.14099999999999999</v>
      </c>
      <c r="C114" s="2">
        <v>0.17899999999999999</v>
      </c>
      <c r="D114" s="2">
        <v>0.184</v>
      </c>
      <c r="E114" s="2">
        <v>0.189</v>
      </c>
      <c r="F114" s="2">
        <v>0.19900000000000001</v>
      </c>
      <c r="G114" s="2">
        <v>0.20799999999999999</v>
      </c>
      <c r="H114" s="2">
        <v>0.221</v>
      </c>
      <c r="I114" s="2">
        <v>0.23300000000000001</v>
      </c>
      <c r="J114" s="2">
        <v>0.23499999999999999</v>
      </c>
      <c r="N114" s="83"/>
      <c r="P114" s="2">
        <v>298</v>
      </c>
      <c r="Q114" s="2">
        <v>0.189</v>
      </c>
      <c r="R114" s="2">
        <v>0.14699999999999999</v>
      </c>
      <c r="S114" s="2">
        <v>0.14699999999999999</v>
      </c>
      <c r="T114" s="2">
        <v>0.14299999999999999</v>
      </c>
      <c r="U114" s="2">
        <v>0.14299999999999999</v>
      </c>
      <c r="V114" s="2">
        <v>0.14299999999999999</v>
      </c>
      <c r="W114" s="2">
        <v>0.156</v>
      </c>
      <c r="X114" s="2">
        <v>0.16700000000000001</v>
      </c>
      <c r="Y114" s="2">
        <v>0.189</v>
      </c>
      <c r="AC114" s="83"/>
      <c r="AE114" s="2">
        <v>298</v>
      </c>
      <c r="AF114" s="2">
        <v>9.7000000000000003E-2</v>
      </c>
      <c r="AG114" s="2">
        <v>0.11600000000000001</v>
      </c>
      <c r="AH114" s="2">
        <v>0.14000000000000001</v>
      </c>
      <c r="AI114" s="2">
        <v>0.21099999999999999</v>
      </c>
      <c r="AJ114" s="2">
        <v>0.23400000000000001</v>
      </c>
      <c r="AK114" s="2">
        <v>0.374</v>
      </c>
      <c r="AL114" s="2">
        <v>0.34100000000000003</v>
      </c>
      <c r="AM114" s="2">
        <v>0.26600000000000001</v>
      </c>
      <c r="AN114" s="2">
        <v>0.3</v>
      </c>
    </row>
    <row r="115" spans="1:40" ht="15.75" customHeight="1" x14ac:dyDescent="0.25">
      <c r="A115" s="2">
        <v>299</v>
      </c>
      <c r="B115" s="2">
        <v>0.09</v>
      </c>
      <c r="C115" s="2">
        <v>0.13400000000000001</v>
      </c>
      <c r="D115" s="2">
        <v>0.14199999999999999</v>
      </c>
      <c r="E115" s="2">
        <v>0.14899999999999999</v>
      </c>
      <c r="F115" s="2">
        <v>0.16</v>
      </c>
      <c r="G115" s="2">
        <v>0.17299999999999999</v>
      </c>
      <c r="H115" s="2">
        <v>0.188</v>
      </c>
      <c r="I115" s="2">
        <v>0.20100000000000001</v>
      </c>
      <c r="J115" s="2">
        <v>0.20399999999999999</v>
      </c>
      <c r="N115" s="83"/>
      <c r="P115" s="2">
        <v>299</v>
      </c>
      <c r="Q115" s="2">
        <v>0.121</v>
      </c>
      <c r="R115" s="2">
        <v>0.11</v>
      </c>
      <c r="S115" s="2">
        <v>0.115</v>
      </c>
      <c r="T115" s="2">
        <v>0.115</v>
      </c>
      <c r="U115" s="2">
        <v>0.11700000000000001</v>
      </c>
      <c r="V115" s="2">
        <v>0.12</v>
      </c>
      <c r="W115" s="2">
        <v>0.13600000000000001</v>
      </c>
      <c r="X115" s="2">
        <v>0.14699999999999999</v>
      </c>
      <c r="Y115" s="2">
        <v>0.17100000000000001</v>
      </c>
      <c r="AC115" s="83"/>
      <c r="AE115" s="2">
        <v>299</v>
      </c>
      <c r="AF115" s="2">
        <v>0.06</v>
      </c>
      <c r="AG115" s="2">
        <v>0.09</v>
      </c>
      <c r="AH115" s="2">
        <v>0.12</v>
      </c>
      <c r="AI115" s="2">
        <v>0.19500000000000001</v>
      </c>
      <c r="AJ115" s="2">
        <v>0.22</v>
      </c>
      <c r="AK115" s="2">
        <v>0.36699999999999999</v>
      </c>
      <c r="AL115" s="2">
        <v>0.33400000000000002</v>
      </c>
      <c r="AM115" s="2">
        <v>0.25600000000000001</v>
      </c>
      <c r="AN115" s="2">
        <v>0.29199999999999998</v>
      </c>
    </row>
    <row r="116" spans="1:40" ht="15.75" customHeight="1" x14ac:dyDescent="0.25">
      <c r="A116" s="2">
        <v>300</v>
      </c>
      <c r="B116" s="2">
        <v>5.5E-2</v>
      </c>
      <c r="C116" s="2">
        <v>0.10199999999999999</v>
      </c>
      <c r="D116" s="2">
        <v>0.113</v>
      </c>
      <c r="E116" s="2">
        <v>0.121</v>
      </c>
      <c r="F116" s="2">
        <v>0.13200000000000001</v>
      </c>
      <c r="G116" s="2">
        <v>0.14699999999999999</v>
      </c>
      <c r="H116" s="2">
        <v>0.16300000000000001</v>
      </c>
      <c r="I116" s="2">
        <v>0.17799999999999999</v>
      </c>
      <c r="J116" s="2">
        <v>0.182</v>
      </c>
      <c r="N116" s="83"/>
      <c r="P116" s="2">
        <v>300</v>
      </c>
      <c r="Q116" s="2">
        <v>7.4999999999999997E-2</v>
      </c>
      <c r="R116" s="2">
        <v>8.4000000000000005E-2</v>
      </c>
      <c r="S116" s="2">
        <v>9.2999999999999999E-2</v>
      </c>
      <c r="T116" s="2">
        <v>9.4E-2</v>
      </c>
      <c r="U116" s="2">
        <v>9.8000000000000004E-2</v>
      </c>
      <c r="V116" s="2">
        <v>0.104</v>
      </c>
      <c r="W116" s="2">
        <v>0.121</v>
      </c>
      <c r="X116" s="2">
        <v>0.13200000000000001</v>
      </c>
      <c r="Y116" s="2">
        <v>0.158</v>
      </c>
      <c r="AC116" s="83"/>
      <c r="AE116" s="2">
        <v>300</v>
      </c>
      <c r="AF116" s="2">
        <v>3.5000000000000003E-2</v>
      </c>
      <c r="AG116" s="2">
        <v>7.0999999999999994E-2</v>
      </c>
      <c r="AH116" s="2">
        <v>0.106</v>
      </c>
      <c r="AI116" s="2">
        <v>0.182</v>
      </c>
      <c r="AJ116" s="2">
        <v>0.20899999999999999</v>
      </c>
      <c r="AK116" s="2">
        <v>0.36099999999999999</v>
      </c>
      <c r="AL116" s="2">
        <v>0.32700000000000001</v>
      </c>
      <c r="AM116" s="2">
        <v>0.248</v>
      </c>
      <c r="AN116" s="2">
        <v>0.28499999999999998</v>
      </c>
    </row>
    <row r="117" spans="1:40" ht="15.75" customHeight="1" x14ac:dyDescent="0.25">
      <c r="A117" s="2">
        <v>301</v>
      </c>
      <c r="B117" s="2">
        <v>3.4000000000000002E-2</v>
      </c>
      <c r="C117" s="2">
        <v>8.3000000000000004E-2</v>
      </c>
      <c r="D117" s="2">
        <v>9.5000000000000001E-2</v>
      </c>
      <c r="E117" s="2">
        <v>0.104</v>
      </c>
      <c r="F117" s="2">
        <v>0.11600000000000001</v>
      </c>
      <c r="G117" s="2">
        <v>0.13200000000000001</v>
      </c>
      <c r="H117" s="2">
        <v>0.14799999999999999</v>
      </c>
      <c r="I117" s="2">
        <v>0.16300000000000001</v>
      </c>
      <c r="J117" s="2">
        <v>0.16800000000000001</v>
      </c>
      <c r="N117" s="83"/>
      <c r="P117" s="2">
        <v>301</v>
      </c>
      <c r="Q117" s="2">
        <v>4.3999999999999997E-2</v>
      </c>
      <c r="R117" s="2">
        <v>6.9000000000000006E-2</v>
      </c>
      <c r="S117" s="2">
        <v>7.9000000000000001E-2</v>
      </c>
      <c r="T117" s="2">
        <v>8.2000000000000003E-2</v>
      </c>
      <c r="U117" s="2">
        <v>8.6999999999999994E-2</v>
      </c>
      <c r="V117" s="2">
        <v>9.4E-2</v>
      </c>
      <c r="W117" s="2">
        <v>0.112</v>
      </c>
      <c r="X117" s="2">
        <v>0.123</v>
      </c>
      <c r="Y117" s="2">
        <v>0.15</v>
      </c>
      <c r="AC117" s="83"/>
      <c r="AE117" s="2">
        <v>301</v>
      </c>
      <c r="AF117" s="2">
        <v>1.9E-2</v>
      </c>
      <c r="AG117" s="2">
        <v>0.06</v>
      </c>
      <c r="AH117" s="2">
        <v>9.7000000000000003E-2</v>
      </c>
      <c r="AI117" s="2">
        <v>0.17399999999999999</v>
      </c>
      <c r="AJ117" s="2">
        <v>0.20300000000000001</v>
      </c>
      <c r="AK117" s="2">
        <v>0.35699999999999998</v>
      </c>
      <c r="AL117" s="2">
        <v>0.32300000000000001</v>
      </c>
      <c r="AM117" s="2">
        <v>0.24199999999999999</v>
      </c>
      <c r="AN117" s="2">
        <v>0.28000000000000003</v>
      </c>
    </row>
    <row r="118" spans="1:40" ht="15.75" customHeight="1" x14ac:dyDescent="0.25">
      <c r="A118" s="2">
        <v>302</v>
      </c>
      <c r="B118" s="2">
        <v>2.1000000000000001E-2</v>
      </c>
      <c r="C118" s="2">
        <v>7.0999999999999994E-2</v>
      </c>
      <c r="D118" s="2">
        <v>8.3000000000000004E-2</v>
      </c>
      <c r="E118" s="2">
        <v>9.2999999999999999E-2</v>
      </c>
      <c r="F118" s="2">
        <v>0.105</v>
      </c>
      <c r="G118" s="2">
        <v>0.121</v>
      </c>
      <c r="H118" s="2">
        <v>0.13800000000000001</v>
      </c>
      <c r="I118" s="2">
        <v>0.154</v>
      </c>
      <c r="J118" s="2">
        <v>0.159</v>
      </c>
      <c r="N118" s="83"/>
      <c r="P118" s="2">
        <v>302</v>
      </c>
      <c r="Q118" s="2">
        <v>2.5000000000000001E-2</v>
      </c>
      <c r="R118" s="2">
        <v>5.8999999999999997E-2</v>
      </c>
      <c r="S118" s="2">
        <v>7.0000000000000007E-2</v>
      </c>
      <c r="T118" s="2">
        <v>7.3999999999999996E-2</v>
      </c>
      <c r="U118" s="2">
        <v>7.9000000000000001E-2</v>
      </c>
      <c r="V118" s="2">
        <v>8.7999999999999995E-2</v>
      </c>
      <c r="W118" s="2">
        <v>0.106</v>
      </c>
      <c r="X118" s="2">
        <v>0.11700000000000001</v>
      </c>
      <c r="Y118" s="2">
        <v>0.14399999999999999</v>
      </c>
      <c r="AC118" s="83"/>
      <c r="AE118" s="2">
        <v>302</v>
      </c>
      <c r="AF118" s="2">
        <v>0.01</v>
      </c>
      <c r="AG118" s="2">
        <v>5.2999999999999999E-2</v>
      </c>
      <c r="AH118" s="2">
        <v>9.0999999999999998E-2</v>
      </c>
      <c r="AI118" s="2">
        <v>0.16900000000000001</v>
      </c>
      <c r="AJ118" s="2">
        <v>0.19800000000000001</v>
      </c>
      <c r="AK118" s="2">
        <v>0.35399999999999998</v>
      </c>
      <c r="AL118" s="2">
        <v>0.31900000000000001</v>
      </c>
      <c r="AM118" s="2">
        <v>0.23799999999999999</v>
      </c>
      <c r="AN118" s="2">
        <v>0.27700000000000002</v>
      </c>
    </row>
    <row r="119" spans="1:40" ht="15.75" customHeight="1" x14ac:dyDescent="0.25">
      <c r="A119" s="2">
        <v>303</v>
      </c>
      <c r="B119" s="2">
        <v>1.4E-2</v>
      </c>
      <c r="C119" s="2">
        <v>6.4000000000000001E-2</v>
      </c>
      <c r="D119" s="2">
        <v>7.6999999999999999E-2</v>
      </c>
      <c r="E119" s="2">
        <v>8.6999999999999994E-2</v>
      </c>
      <c r="F119" s="2">
        <v>9.9000000000000005E-2</v>
      </c>
      <c r="G119" s="2">
        <v>0.11600000000000001</v>
      </c>
      <c r="H119" s="2">
        <v>0.13300000000000001</v>
      </c>
      <c r="I119" s="2">
        <v>0.14799999999999999</v>
      </c>
      <c r="J119" s="2">
        <v>0.154</v>
      </c>
      <c r="N119" s="83"/>
      <c r="P119" s="2">
        <v>303</v>
      </c>
      <c r="Q119" s="2">
        <v>1.2999999999999999E-2</v>
      </c>
      <c r="R119" s="2">
        <v>5.2999999999999999E-2</v>
      </c>
      <c r="S119" s="2">
        <v>6.5000000000000002E-2</v>
      </c>
      <c r="T119" s="2">
        <v>7.0000000000000007E-2</v>
      </c>
      <c r="U119" s="2">
        <v>7.4999999999999997E-2</v>
      </c>
      <c r="V119" s="2">
        <v>8.4000000000000005E-2</v>
      </c>
      <c r="W119" s="2">
        <v>0.10199999999999999</v>
      </c>
      <c r="X119" s="2">
        <v>0.114</v>
      </c>
      <c r="Y119" s="2">
        <v>0.14099999999999999</v>
      </c>
      <c r="AC119" s="83"/>
      <c r="AE119" s="2">
        <v>303</v>
      </c>
      <c r="AF119" s="2">
        <v>5.0000000000000001E-3</v>
      </c>
      <c r="AG119" s="2">
        <v>4.9000000000000002E-2</v>
      </c>
      <c r="AH119" s="2">
        <v>8.7999999999999995E-2</v>
      </c>
      <c r="AI119" s="2">
        <v>0.16600000000000001</v>
      </c>
      <c r="AJ119" s="2">
        <v>0.19500000000000001</v>
      </c>
      <c r="AK119" s="2">
        <v>0.35199999999999998</v>
      </c>
      <c r="AL119" s="2">
        <v>0.316</v>
      </c>
      <c r="AM119" s="2">
        <v>0.23599999999999999</v>
      </c>
      <c r="AN119" s="2">
        <v>0.27400000000000002</v>
      </c>
    </row>
    <row r="120" spans="1:40" ht="15.75" customHeight="1" x14ac:dyDescent="0.25">
      <c r="A120" s="2">
        <v>304</v>
      </c>
      <c r="B120" s="2">
        <v>0.01</v>
      </c>
      <c r="C120" s="2">
        <v>5.8999999999999997E-2</v>
      </c>
      <c r="D120" s="2">
        <v>7.1999999999999995E-2</v>
      </c>
      <c r="E120" s="2">
        <v>8.3000000000000004E-2</v>
      </c>
      <c r="F120" s="2">
        <v>9.5000000000000001E-2</v>
      </c>
      <c r="G120" s="2">
        <v>0.112</v>
      </c>
      <c r="H120" s="2">
        <v>0.129</v>
      </c>
      <c r="I120" s="2">
        <v>0.14399999999999999</v>
      </c>
      <c r="J120" s="2">
        <v>0.15</v>
      </c>
      <c r="N120" s="83"/>
      <c r="P120" s="2">
        <v>304</v>
      </c>
      <c r="Q120" s="2">
        <v>6.0000000000000001E-3</v>
      </c>
      <c r="R120" s="2">
        <v>4.9000000000000002E-2</v>
      </c>
      <c r="S120" s="2">
        <v>6.2E-2</v>
      </c>
      <c r="T120" s="2">
        <v>6.7000000000000004E-2</v>
      </c>
      <c r="U120" s="2">
        <v>7.1999999999999995E-2</v>
      </c>
      <c r="V120" s="2">
        <v>8.2000000000000003E-2</v>
      </c>
      <c r="W120" s="2">
        <v>0.1</v>
      </c>
      <c r="X120" s="2">
        <v>0.112</v>
      </c>
      <c r="Y120" s="2">
        <v>0.13900000000000001</v>
      </c>
      <c r="AC120" s="83"/>
      <c r="AE120" s="2">
        <v>304</v>
      </c>
      <c r="AF120" s="2">
        <v>2E-3</v>
      </c>
      <c r="AG120" s="2">
        <v>4.7E-2</v>
      </c>
      <c r="AH120" s="2">
        <v>8.5000000000000006E-2</v>
      </c>
      <c r="AI120" s="2">
        <v>0.16300000000000001</v>
      </c>
      <c r="AJ120" s="2">
        <v>0.193</v>
      </c>
      <c r="AK120" s="2">
        <v>0.35</v>
      </c>
      <c r="AL120" s="2">
        <v>0.314</v>
      </c>
      <c r="AM120" s="2">
        <v>0.23400000000000001</v>
      </c>
      <c r="AN120" s="2">
        <v>0.27200000000000002</v>
      </c>
    </row>
    <row r="121" spans="1:40" ht="15.75" customHeight="1" x14ac:dyDescent="0.25">
      <c r="A121" s="2">
        <v>305</v>
      </c>
      <c r="B121" s="2">
        <v>8.0000000000000002E-3</v>
      </c>
      <c r="C121" s="2">
        <v>5.7000000000000002E-2</v>
      </c>
      <c r="D121" s="2">
        <v>7.0000000000000007E-2</v>
      </c>
      <c r="E121" s="2">
        <v>8.1000000000000003E-2</v>
      </c>
      <c r="F121" s="2">
        <v>9.2999999999999999E-2</v>
      </c>
      <c r="G121" s="2">
        <v>0.11</v>
      </c>
      <c r="H121" s="2">
        <v>0.127</v>
      </c>
      <c r="I121" s="2">
        <v>0.14199999999999999</v>
      </c>
      <c r="J121" s="2">
        <v>0.14799999999999999</v>
      </c>
      <c r="N121" s="83"/>
      <c r="P121" s="2">
        <v>305</v>
      </c>
      <c r="Q121" s="2">
        <v>2E-3</v>
      </c>
      <c r="R121" s="2">
        <v>4.8000000000000001E-2</v>
      </c>
      <c r="S121" s="2">
        <v>0.06</v>
      </c>
      <c r="T121" s="2">
        <v>6.5000000000000002E-2</v>
      </c>
      <c r="U121" s="2">
        <v>7.0999999999999994E-2</v>
      </c>
      <c r="V121" s="2">
        <v>0.08</v>
      </c>
      <c r="W121" s="2">
        <v>9.9000000000000005E-2</v>
      </c>
      <c r="X121" s="2">
        <v>0.111</v>
      </c>
      <c r="Y121" s="2">
        <v>0.13800000000000001</v>
      </c>
      <c r="AC121" s="83"/>
      <c r="AE121" s="2">
        <v>305</v>
      </c>
      <c r="AF121" s="2">
        <v>0</v>
      </c>
      <c r="AG121" s="2">
        <v>4.5999999999999999E-2</v>
      </c>
      <c r="AH121" s="2">
        <v>8.4000000000000005E-2</v>
      </c>
      <c r="AI121" s="2">
        <v>0.16200000000000001</v>
      </c>
      <c r="AJ121" s="2">
        <v>0.191</v>
      </c>
      <c r="AK121" s="2">
        <v>0.34899999999999998</v>
      </c>
      <c r="AL121" s="2">
        <v>0.312</v>
      </c>
      <c r="AM121" s="2">
        <v>0.23200000000000001</v>
      </c>
      <c r="AN121" s="2">
        <v>0.27</v>
      </c>
    </row>
    <row r="122" spans="1:40" ht="15.75" customHeight="1" x14ac:dyDescent="0.25">
      <c r="A122" s="2">
        <v>306</v>
      </c>
      <c r="B122" s="2">
        <v>6.0000000000000001E-3</v>
      </c>
      <c r="C122" s="2">
        <v>5.5E-2</v>
      </c>
      <c r="D122" s="2">
        <v>6.8000000000000005E-2</v>
      </c>
      <c r="E122" s="2">
        <v>7.9000000000000001E-2</v>
      </c>
      <c r="F122" s="2">
        <v>0.09</v>
      </c>
      <c r="G122" s="2">
        <v>0.107</v>
      </c>
      <c r="H122" s="2">
        <v>0.124</v>
      </c>
      <c r="I122" s="2">
        <v>0.14000000000000001</v>
      </c>
      <c r="J122" s="2">
        <v>0.14599999999999999</v>
      </c>
      <c r="N122" s="83"/>
      <c r="P122" s="2">
        <v>306</v>
      </c>
      <c r="Q122" s="2">
        <v>1E-3</v>
      </c>
      <c r="R122" s="2">
        <v>4.5999999999999999E-2</v>
      </c>
      <c r="S122" s="2">
        <v>5.8000000000000003E-2</v>
      </c>
      <c r="T122" s="2">
        <v>6.3E-2</v>
      </c>
      <c r="U122" s="2">
        <v>6.9000000000000006E-2</v>
      </c>
      <c r="V122" s="2">
        <v>7.8E-2</v>
      </c>
      <c r="W122" s="2">
        <v>9.7000000000000003E-2</v>
      </c>
      <c r="X122" s="2">
        <v>0.109</v>
      </c>
      <c r="Y122" s="2">
        <v>0.13600000000000001</v>
      </c>
      <c r="AC122" s="83"/>
      <c r="AE122" s="2">
        <v>306</v>
      </c>
      <c r="AF122" s="2">
        <v>-1E-3</v>
      </c>
      <c r="AG122" s="2">
        <v>4.3999999999999997E-2</v>
      </c>
      <c r="AH122" s="2">
        <v>8.2000000000000003E-2</v>
      </c>
      <c r="AI122" s="2">
        <v>0.159</v>
      </c>
      <c r="AJ122" s="2">
        <v>0.189</v>
      </c>
      <c r="AK122" s="2">
        <v>0.34599999999999997</v>
      </c>
      <c r="AL122" s="2">
        <v>0.31</v>
      </c>
      <c r="AM122" s="2">
        <v>0.23</v>
      </c>
      <c r="AN122" s="2">
        <v>0.26800000000000002</v>
      </c>
    </row>
    <row r="123" spans="1:40" ht="15.75" customHeight="1" x14ac:dyDescent="0.25">
      <c r="A123" s="2">
        <v>307</v>
      </c>
      <c r="B123" s="2">
        <v>6.0000000000000001E-3</v>
      </c>
      <c r="C123" s="2">
        <v>5.3999999999999999E-2</v>
      </c>
      <c r="D123" s="2">
        <v>6.7000000000000004E-2</v>
      </c>
      <c r="E123" s="2">
        <v>7.8E-2</v>
      </c>
      <c r="F123" s="2">
        <v>8.8999999999999996E-2</v>
      </c>
      <c r="G123" s="2">
        <v>0.106</v>
      </c>
      <c r="H123" s="2">
        <v>0.123</v>
      </c>
      <c r="I123" s="2">
        <v>0.13800000000000001</v>
      </c>
      <c r="J123" s="2">
        <v>0.14399999999999999</v>
      </c>
      <c r="N123" s="83"/>
      <c r="P123" s="2">
        <v>307</v>
      </c>
      <c r="Q123" s="2">
        <v>-1E-3</v>
      </c>
      <c r="R123" s="2">
        <v>4.4999999999999998E-2</v>
      </c>
      <c r="S123" s="2">
        <v>5.7000000000000002E-2</v>
      </c>
      <c r="T123" s="2">
        <v>6.3E-2</v>
      </c>
      <c r="U123" s="2">
        <v>6.8000000000000005E-2</v>
      </c>
      <c r="V123" s="2">
        <v>7.8E-2</v>
      </c>
      <c r="W123" s="2">
        <v>9.6000000000000002E-2</v>
      </c>
      <c r="X123" s="2">
        <v>0.108</v>
      </c>
      <c r="Y123" s="2">
        <v>0.13500000000000001</v>
      </c>
      <c r="AC123" s="83"/>
      <c r="AE123" s="2">
        <v>307</v>
      </c>
      <c r="AF123" s="2">
        <v>-1E-3</v>
      </c>
      <c r="AG123" s="2">
        <v>4.2999999999999997E-2</v>
      </c>
      <c r="AH123" s="2">
        <v>8.2000000000000003E-2</v>
      </c>
      <c r="AI123" s="2">
        <v>0.158</v>
      </c>
      <c r="AJ123" s="2">
        <v>0.187</v>
      </c>
      <c r="AK123" s="2">
        <v>0.34399999999999997</v>
      </c>
      <c r="AL123" s="2">
        <v>0.308</v>
      </c>
      <c r="AM123" s="2">
        <v>0.23</v>
      </c>
      <c r="AN123" s="2">
        <v>0.26600000000000001</v>
      </c>
    </row>
    <row r="124" spans="1:40" ht="15.75" customHeight="1" x14ac:dyDescent="0.25">
      <c r="A124" s="2">
        <v>308</v>
      </c>
      <c r="B124" s="2">
        <v>6.0000000000000001E-3</v>
      </c>
      <c r="C124" s="2">
        <v>5.3999999999999999E-2</v>
      </c>
      <c r="D124" s="2">
        <v>6.7000000000000004E-2</v>
      </c>
      <c r="E124" s="2">
        <v>7.8E-2</v>
      </c>
      <c r="F124" s="2">
        <v>8.8999999999999996E-2</v>
      </c>
      <c r="G124" s="2">
        <v>0.106</v>
      </c>
      <c r="H124" s="2">
        <v>0.123</v>
      </c>
      <c r="I124" s="2">
        <v>0.13800000000000001</v>
      </c>
      <c r="J124" s="2">
        <v>0.14399999999999999</v>
      </c>
      <c r="N124" s="83"/>
      <c r="P124" s="2">
        <v>308</v>
      </c>
      <c r="Q124" s="2">
        <v>-2E-3</v>
      </c>
      <c r="R124" s="2">
        <v>4.5999999999999999E-2</v>
      </c>
      <c r="S124" s="2">
        <v>5.7000000000000002E-2</v>
      </c>
      <c r="T124" s="2">
        <v>6.3E-2</v>
      </c>
      <c r="U124" s="2">
        <v>6.9000000000000006E-2</v>
      </c>
      <c r="V124" s="2">
        <v>7.8E-2</v>
      </c>
      <c r="W124" s="2">
        <v>9.6000000000000002E-2</v>
      </c>
      <c r="X124" s="2">
        <v>0.109</v>
      </c>
      <c r="Y124" s="2">
        <v>0.13500000000000001</v>
      </c>
      <c r="AC124" s="83"/>
      <c r="AE124" s="2">
        <v>308</v>
      </c>
      <c r="AF124" s="2">
        <v>0</v>
      </c>
      <c r="AG124" s="2">
        <v>4.3999999999999997E-2</v>
      </c>
      <c r="AH124" s="2">
        <v>8.2000000000000003E-2</v>
      </c>
      <c r="AI124" s="2">
        <v>0.158</v>
      </c>
      <c r="AJ124" s="2">
        <v>0.187</v>
      </c>
      <c r="AK124" s="2">
        <v>0.34399999999999997</v>
      </c>
      <c r="AL124" s="2">
        <v>0.307</v>
      </c>
      <c r="AM124" s="2">
        <v>0.22900000000000001</v>
      </c>
      <c r="AN124" s="2">
        <v>0.26600000000000001</v>
      </c>
    </row>
    <row r="125" spans="1:40" ht="15.75" customHeight="1" x14ac:dyDescent="0.25">
      <c r="A125" s="2">
        <v>309</v>
      </c>
      <c r="B125" s="2">
        <v>6.0000000000000001E-3</v>
      </c>
      <c r="C125" s="2">
        <v>5.2999999999999999E-2</v>
      </c>
      <c r="D125" s="2">
        <v>6.6000000000000003E-2</v>
      </c>
      <c r="E125" s="2">
        <v>7.6999999999999999E-2</v>
      </c>
      <c r="F125" s="2">
        <v>8.7999999999999995E-2</v>
      </c>
      <c r="G125" s="2">
        <v>0.105</v>
      </c>
      <c r="H125" s="2">
        <v>0.122</v>
      </c>
      <c r="I125" s="2">
        <v>0.13700000000000001</v>
      </c>
      <c r="J125" s="2">
        <v>0.14299999999999999</v>
      </c>
      <c r="N125" s="83"/>
      <c r="P125" s="2">
        <v>309</v>
      </c>
      <c r="Q125" s="2">
        <v>-1E-3</v>
      </c>
      <c r="R125" s="2">
        <v>4.4999999999999998E-2</v>
      </c>
      <c r="S125" s="2">
        <v>5.6000000000000001E-2</v>
      </c>
      <c r="T125" s="2">
        <v>6.2E-2</v>
      </c>
      <c r="U125" s="2">
        <v>6.7000000000000004E-2</v>
      </c>
      <c r="V125" s="2">
        <v>7.6999999999999999E-2</v>
      </c>
      <c r="W125" s="2">
        <v>9.5000000000000001E-2</v>
      </c>
      <c r="X125" s="2">
        <v>0.107</v>
      </c>
      <c r="Y125" s="2">
        <v>0.13300000000000001</v>
      </c>
      <c r="AC125" s="83"/>
      <c r="AE125" s="2">
        <v>309</v>
      </c>
      <c r="AF125" s="2">
        <v>-1E-3</v>
      </c>
      <c r="AG125" s="2">
        <v>4.2999999999999997E-2</v>
      </c>
      <c r="AH125" s="2">
        <v>8.2000000000000003E-2</v>
      </c>
      <c r="AI125" s="2">
        <v>0.156</v>
      </c>
      <c r="AJ125" s="2">
        <v>0.186</v>
      </c>
      <c r="AK125" s="2">
        <v>0.34100000000000003</v>
      </c>
      <c r="AL125" s="2">
        <v>0.30499999999999999</v>
      </c>
      <c r="AM125" s="2">
        <v>0.22800000000000001</v>
      </c>
      <c r="AN125" s="2">
        <v>0.26400000000000001</v>
      </c>
    </row>
    <row r="126" spans="1:40" ht="15.75" customHeight="1" x14ac:dyDescent="0.25">
      <c r="A126" s="2">
        <v>310</v>
      </c>
      <c r="B126" s="2">
        <v>6.0000000000000001E-3</v>
      </c>
      <c r="C126" s="2">
        <v>5.2999999999999999E-2</v>
      </c>
      <c r="D126" s="2">
        <v>6.5000000000000002E-2</v>
      </c>
      <c r="E126" s="2">
        <v>7.5999999999999998E-2</v>
      </c>
      <c r="F126" s="2">
        <v>8.6999999999999994E-2</v>
      </c>
      <c r="G126" s="2">
        <v>0.104</v>
      </c>
      <c r="H126" s="2">
        <v>0.121</v>
      </c>
      <c r="I126" s="2">
        <v>0.13600000000000001</v>
      </c>
      <c r="J126" s="2">
        <v>0.14199999999999999</v>
      </c>
      <c r="N126" s="83"/>
      <c r="P126" s="2">
        <v>310</v>
      </c>
      <c r="Q126" s="2">
        <v>-1E-3</v>
      </c>
      <c r="R126" s="2">
        <v>4.3999999999999997E-2</v>
      </c>
      <c r="S126" s="2">
        <v>5.5E-2</v>
      </c>
      <c r="T126" s="2">
        <v>6.0999999999999999E-2</v>
      </c>
      <c r="U126" s="2">
        <v>6.7000000000000004E-2</v>
      </c>
      <c r="V126" s="2">
        <v>7.5999999999999998E-2</v>
      </c>
      <c r="W126" s="2">
        <v>9.4E-2</v>
      </c>
      <c r="X126" s="2">
        <v>0.106</v>
      </c>
      <c r="Y126" s="2">
        <v>0.13200000000000001</v>
      </c>
      <c r="AC126" s="83"/>
      <c r="AE126" s="2">
        <v>310</v>
      </c>
      <c r="AF126" s="2">
        <v>-1E-3</v>
      </c>
      <c r="AG126" s="2">
        <v>4.2000000000000003E-2</v>
      </c>
      <c r="AH126" s="2">
        <v>8.1000000000000003E-2</v>
      </c>
      <c r="AI126" s="2">
        <v>0.155</v>
      </c>
      <c r="AJ126" s="2">
        <v>0.184</v>
      </c>
      <c r="AK126" s="2">
        <v>0.34</v>
      </c>
      <c r="AL126" s="2">
        <v>0.30399999999999999</v>
      </c>
      <c r="AM126" s="2">
        <v>0.22600000000000001</v>
      </c>
      <c r="AN126" s="2">
        <v>0.26200000000000001</v>
      </c>
    </row>
    <row r="127" spans="1:40" ht="15.75" customHeight="1" x14ac:dyDescent="0.25">
      <c r="A127" s="2">
        <v>311</v>
      </c>
      <c r="B127" s="2">
        <v>6.0000000000000001E-3</v>
      </c>
      <c r="C127" s="2">
        <v>5.1999999999999998E-2</v>
      </c>
      <c r="D127" s="2">
        <v>6.5000000000000002E-2</v>
      </c>
      <c r="E127" s="2">
        <v>7.4999999999999997E-2</v>
      </c>
      <c r="F127" s="2">
        <v>8.5999999999999993E-2</v>
      </c>
      <c r="G127" s="2">
        <v>0.10299999999999999</v>
      </c>
      <c r="H127" s="2">
        <v>0.12</v>
      </c>
      <c r="I127" s="2">
        <v>0.13500000000000001</v>
      </c>
      <c r="J127" s="2">
        <v>0.14099999999999999</v>
      </c>
      <c r="N127" s="83"/>
      <c r="P127" s="2">
        <v>311</v>
      </c>
      <c r="Q127" s="2">
        <v>-1E-3</v>
      </c>
      <c r="R127" s="2">
        <v>4.3999999999999997E-2</v>
      </c>
      <c r="S127" s="2">
        <v>5.5E-2</v>
      </c>
      <c r="T127" s="2">
        <v>6.0999999999999999E-2</v>
      </c>
      <c r="U127" s="2">
        <v>6.6000000000000003E-2</v>
      </c>
      <c r="V127" s="2">
        <v>7.5999999999999998E-2</v>
      </c>
      <c r="W127" s="2">
        <v>9.4E-2</v>
      </c>
      <c r="X127" s="2">
        <v>0.106</v>
      </c>
      <c r="Y127" s="2">
        <v>0.13200000000000001</v>
      </c>
      <c r="AC127" s="83"/>
      <c r="AE127" s="2">
        <v>311</v>
      </c>
      <c r="AF127" s="2">
        <v>-1E-3</v>
      </c>
      <c r="AG127" s="2">
        <v>4.2000000000000003E-2</v>
      </c>
      <c r="AH127" s="2">
        <v>8.1000000000000003E-2</v>
      </c>
      <c r="AI127" s="2">
        <v>0.155</v>
      </c>
      <c r="AJ127" s="2">
        <v>0.184</v>
      </c>
      <c r="AK127" s="2">
        <v>0.33900000000000002</v>
      </c>
      <c r="AL127" s="2">
        <v>0.30199999999999999</v>
      </c>
      <c r="AM127" s="2">
        <v>0.22600000000000001</v>
      </c>
      <c r="AN127" s="2">
        <v>0.26100000000000001</v>
      </c>
    </row>
    <row r="128" spans="1:40" ht="15.75" customHeight="1" x14ac:dyDescent="0.25">
      <c r="A128" s="2">
        <v>312</v>
      </c>
      <c r="B128" s="2">
        <v>7.0000000000000001E-3</v>
      </c>
      <c r="C128" s="2">
        <v>5.1999999999999998E-2</v>
      </c>
      <c r="D128" s="2">
        <v>6.4000000000000001E-2</v>
      </c>
      <c r="E128" s="2">
        <v>7.4999999999999997E-2</v>
      </c>
      <c r="F128" s="2">
        <v>8.5999999999999993E-2</v>
      </c>
      <c r="G128" s="2">
        <v>0.10299999999999999</v>
      </c>
      <c r="H128" s="2">
        <v>0.12</v>
      </c>
      <c r="I128" s="2">
        <v>0.13500000000000001</v>
      </c>
      <c r="J128" s="2">
        <v>0.14099999999999999</v>
      </c>
      <c r="N128" s="83"/>
      <c r="P128" s="2">
        <v>312</v>
      </c>
      <c r="Q128" s="2">
        <v>-1E-3</v>
      </c>
      <c r="R128" s="2">
        <v>4.3999999999999997E-2</v>
      </c>
      <c r="S128" s="2">
        <v>5.5E-2</v>
      </c>
      <c r="T128" s="2">
        <v>6.0999999999999999E-2</v>
      </c>
      <c r="U128" s="2">
        <v>6.6000000000000003E-2</v>
      </c>
      <c r="V128" s="2">
        <v>7.5999999999999998E-2</v>
      </c>
      <c r="W128" s="2">
        <v>9.4E-2</v>
      </c>
      <c r="X128" s="2">
        <v>0.106</v>
      </c>
      <c r="Y128" s="2">
        <v>0.13200000000000001</v>
      </c>
      <c r="AC128" s="83"/>
      <c r="AE128" s="2">
        <v>312</v>
      </c>
      <c r="AF128" s="2">
        <v>0</v>
      </c>
      <c r="AG128" s="2">
        <v>4.2000000000000003E-2</v>
      </c>
      <c r="AH128" s="2">
        <v>8.1000000000000003E-2</v>
      </c>
      <c r="AI128" s="2">
        <v>0.154</v>
      </c>
      <c r="AJ128" s="2">
        <v>0.183</v>
      </c>
      <c r="AK128" s="2">
        <v>0.33800000000000002</v>
      </c>
      <c r="AL128" s="2">
        <v>0.30199999999999999</v>
      </c>
      <c r="AM128" s="2">
        <v>0.22500000000000001</v>
      </c>
      <c r="AN128" s="2">
        <v>0.26100000000000001</v>
      </c>
    </row>
    <row r="129" spans="1:40" ht="15.75" customHeight="1" x14ac:dyDescent="0.25">
      <c r="A129" s="2">
        <v>313</v>
      </c>
      <c r="B129" s="2">
        <v>7.0000000000000001E-3</v>
      </c>
      <c r="C129" s="2">
        <v>5.1999999999999998E-2</v>
      </c>
      <c r="D129" s="2">
        <v>6.4000000000000001E-2</v>
      </c>
      <c r="E129" s="2">
        <v>7.3999999999999996E-2</v>
      </c>
      <c r="F129" s="2">
        <v>8.5000000000000006E-2</v>
      </c>
      <c r="G129" s="2">
        <v>0.10199999999999999</v>
      </c>
      <c r="H129" s="2">
        <v>0.11899999999999999</v>
      </c>
      <c r="I129" s="2">
        <v>0.13300000000000001</v>
      </c>
      <c r="J129" s="2">
        <v>0.14000000000000001</v>
      </c>
      <c r="N129" s="83"/>
      <c r="P129" s="2">
        <v>313</v>
      </c>
      <c r="Q129" s="2">
        <v>0</v>
      </c>
      <c r="R129" s="2">
        <v>4.2999999999999997E-2</v>
      </c>
      <c r="S129" s="2">
        <v>5.3999999999999999E-2</v>
      </c>
      <c r="T129" s="2">
        <v>0.06</v>
      </c>
      <c r="U129" s="2">
        <v>6.5000000000000002E-2</v>
      </c>
      <c r="V129" s="2">
        <v>7.4999999999999997E-2</v>
      </c>
      <c r="W129" s="2">
        <v>9.2999999999999999E-2</v>
      </c>
      <c r="X129" s="2">
        <v>0.105</v>
      </c>
      <c r="Y129" s="2">
        <v>0.13100000000000001</v>
      </c>
      <c r="AC129" s="83"/>
      <c r="AE129" s="2">
        <v>313</v>
      </c>
      <c r="AF129" s="2">
        <v>0</v>
      </c>
      <c r="AG129" s="2">
        <v>4.2000000000000003E-2</v>
      </c>
      <c r="AH129" s="2">
        <v>0.08</v>
      </c>
      <c r="AI129" s="2">
        <v>0.153</v>
      </c>
      <c r="AJ129" s="2">
        <v>0.182</v>
      </c>
      <c r="AK129" s="2">
        <v>0.33600000000000002</v>
      </c>
      <c r="AL129" s="2">
        <v>0.3</v>
      </c>
      <c r="AM129" s="2">
        <v>0.223</v>
      </c>
      <c r="AN129" s="2">
        <v>0.25900000000000001</v>
      </c>
    </row>
    <row r="130" spans="1:40" ht="15.75" customHeight="1" x14ac:dyDescent="0.25">
      <c r="A130" s="2">
        <v>314</v>
      </c>
      <c r="B130" s="2">
        <v>7.0000000000000001E-3</v>
      </c>
      <c r="C130" s="2">
        <v>5.0999999999999997E-2</v>
      </c>
      <c r="D130" s="2">
        <v>6.3E-2</v>
      </c>
      <c r="E130" s="2">
        <v>7.2999999999999995E-2</v>
      </c>
      <c r="F130" s="2">
        <v>8.5000000000000006E-2</v>
      </c>
      <c r="G130" s="2">
        <v>0.10100000000000001</v>
      </c>
      <c r="H130" s="2">
        <v>0.11799999999999999</v>
      </c>
      <c r="I130" s="2">
        <v>0.13200000000000001</v>
      </c>
      <c r="J130" s="2">
        <v>0.13900000000000001</v>
      </c>
      <c r="N130" s="83"/>
      <c r="P130" s="2">
        <v>314</v>
      </c>
      <c r="Q130" s="2">
        <v>0</v>
      </c>
      <c r="R130" s="2">
        <v>4.2999999999999997E-2</v>
      </c>
      <c r="S130" s="2">
        <v>5.2999999999999999E-2</v>
      </c>
      <c r="T130" s="2">
        <v>5.8999999999999997E-2</v>
      </c>
      <c r="U130" s="2">
        <v>6.5000000000000002E-2</v>
      </c>
      <c r="V130" s="2">
        <v>7.3999999999999996E-2</v>
      </c>
      <c r="W130" s="2">
        <v>9.1999999999999998E-2</v>
      </c>
      <c r="X130" s="2">
        <v>0.105</v>
      </c>
      <c r="Y130" s="2">
        <v>0.13</v>
      </c>
      <c r="AC130" s="83"/>
      <c r="AE130" s="2">
        <v>314</v>
      </c>
      <c r="AF130" s="2">
        <v>0</v>
      </c>
      <c r="AG130" s="2">
        <v>4.1000000000000002E-2</v>
      </c>
      <c r="AH130" s="2">
        <v>7.9000000000000001E-2</v>
      </c>
      <c r="AI130" s="2">
        <v>0.152</v>
      </c>
      <c r="AJ130" s="2">
        <v>0.18099999999999999</v>
      </c>
      <c r="AK130" s="2">
        <v>0.33400000000000002</v>
      </c>
      <c r="AL130" s="2">
        <v>0.29799999999999999</v>
      </c>
      <c r="AM130" s="2">
        <v>0.223</v>
      </c>
      <c r="AN130" s="2">
        <v>0.25800000000000001</v>
      </c>
    </row>
    <row r="131" spans="1:40" ht="15.75" customHeight="1" x14ac:dyDescent="0.25">
      <c r="A131" s="2">
        <v>315</v>
      </c>
      <c r="B131" s="2">
        <v>7.0000000000000001E-3</v>
      </c>
      <c r="C131" s="2">
        <v>5.0999999999999997E-2</v>
      </c>
      <c r="D131" s="2">
        <v>6.2E-2</v>
      </c>
      <c r="E131" s="2">
        <v>7.1999999999999995E-2</v>
      </c>
      <c r="F131" s="2">
        <v>8.3000000000000004E-2</v>
      </c>
      <c r="G131" s="2">
        <v>0.1</v>
      </c>
      <c r="H131" s="2">
        <v>0.11700000000000001</v>
      </c>
      <c r="I131" s="2">
        <v>0.13100000000000001</v>
      </c>
      <c r="J131" s="2">
        <v>0.13800000000000001</v>
      </c>
      <c r="N131" s="83"/>
      <c r="P131" s="2">
        <v>315</v>
      </c>
      <c r="Q131" s="2">
        <v>0</v>
      </c>
      <c r="R131" s="2">
        <v>4.2000000000000003E-2</v>
      </c>
      <c r="S131" s="2">
        <v>5.2999999999999999E-2</v>
      </c>
      <c r="T131" s="2">
        <v>5.8000000000000003E-2</v>
      </c>
      <c r="U131" s="2">
        <v>6.4000000000000001E-2</v>
      </c>
      <c r="V131" s="2">
        <v>7.2999999999999995E-2</v>
      </c>
      <c r="W131" s="2">
        <v>9.0999999999999998E-2</v>
      </c>
      <c r="X131" s="2">
        <v>0.10299999999999999</v>
      </c>
      <c r="Y131" s="2">
        <v>0.128</v>
      </c>
      <c r="AC131" s="83"/>
      <c r="AE131" s="2">
        <v>315</v>
      </c>
      <c r="AF131" s="2">
        <v>0</v>
      </c>
      <c r="AG131" s="2">
        <v>0.04</v>
      </c>
      <c r="AH131" s="2">
        <v>7.6999999999999999E-2</v>
      </c>
      <c r="AI131" s="2">
        <v>0.15</v>
      </c>
      <c r="AJ131" s="2">
        <v>0.18</v>
      </c>
      <c r="AK131" s="2">
        <v>0.33100000000000002</v>
      </c>
      <c r="AL131" s="2">
        <v>0.29599999999999999</v>
      </c>
      <c r="AM131" s="2">
        <v>0.221</v>
      </c>
      <c r="AN131" s="2">
        <v>0.25600000000000001</v>
      </c>
    </row>
    <row r="132" spans="1:40" ht="15.75" customHeight="1" x14ac:dyDescent="0.25">
      <c r="A132" s="2">
        <v>316</v>
      </c>
      <c r="B132" s="2">
        <v>8.0000000000000002E-3</v>
      </c>
      <c r="C132" s="2">
        <v>5.0999999999999997E-2</v>
      </c>
      <c r="D132" s="2">
        <v>6.2E-2</v>
      </c>
      <c r="E132" s="2">
        <v>7.1999999999999995E-2</v>
      </c>
      <c r="F132" s="2">
        <v>8.3000000000000004E-2</v>
      </c>
      <c r="G132" s="2">
        <v>0.1</v>
      </c>
      <c r="H132" s="2">
        <v>0.11600000000000001</v>
      </c>
      <c r="I132" s="2">
        <v>0.13100000000000001</v>
      </c>
      <c r="J132" s="2">
        <v>0.13700000000000001</v>
      </c>
      <c r="N132" s="83"/>
      <c r="P132" s="2">
        <v>316</v>
      </c>
      <c r="Q132" s="2">
        <v>-1E-3</v>
      </c>
      <c r="R132" s="2">
        <v>4.2000000000000003E-2</v>
      </c>
      <c r="S132" s="2">
        <v>5.1999999999999998E-2</v>
      </c>
      <c r="T132" s="2">
        <v>5.8000000000000003E-2</v>
      </c>
      <c r="U132" s="2">
        <v>6.4000000000000001E-2</v>
      </c>
      <c r="V132" s="2">
        <v>7.2999999999999995E-2</v>
      </c>
      <c r="W132" s="2">
        <v>0.09</v>
      </c>
      <c r="X132" s="2">
        <v>0.10299999999999999</v>
      </c>
      <c r="Y132" s="2">
        <v>0.128</v>
      </c>
      <c r="AC132" s="83"/>
      <c r="AE132" s="2">
        <v>316</v>
      </c>
      <c r="AF132" s="2">
        <v>0</v>
      </c>
      <c r="AG132" s="2">
        <v>0.04</v>
      </c>
      <c r="AH132" s="2">
        <v>7.6999999999999999E-2</v>
      </c>
      <c r="AI132" s="2">
        <v>0.15</v>
      </c>
      <c r="AJ132" s="2">
        <v>0.17899999999999999</v>
      </c>
      <c r="AK132" s="2">
        <v>0.33</v>
      </c>
      <c r="AL132" s="2">
        <v>0.29499999999999998</v>
      </c>
      <c r="AM132" s="2">
        <v>0.22</v>
      </c>
      <c r="AN132" s="2">
        <v>0.255</v>
      </c>
    </row>
    <row r="133" spans="1:40" ht="15.75" customHeight="1" x14ac:dyDescent="0.25">
      <c r="A133" s="2">
        <v>317</v>
      </c>
      <c r="B133" s="2">
        <v>8.0000000000000002E-3</v>
      </c>
      <c r="C133" s="2">
        <v>0.05</v>
      </c>
      <c r="D133" s="2">
        <v>6.0999999999999999E-2</v>
      </c>
      <c r="E133" s="2">
        <v>7.0999999999999994E-2</v>
      </c>
      <c r="F133" s="2">
        <v>8.2000000000000003E-2</v>
      </c>
      <c r="G133" s="2">
        <v>9.9000000000000005E-2</v>
      </c>
      <c r="H133" s="2">
        <v>0.115</v>
      </c>
      <c r="I133" s="2">
        <v>0.129</v>
      </c>
      <c r="J133" s="2">
        <v>0.13600000000000001</v>
      </c>
      <c r="N133" s="83"/>
      <c r="P133" s="2">
        <v>317</v>
      </c>
      <c r="Q133" s="2">
        <v>0</v>
      </c>
      <c r="R133" s="2">
        <v>4.2000000000000003E-2</v>
      </c>
      <c r="S133" s="2">
        <v>5.1999999999999998E-2</v>
      </c>
      <c r="T133" s="2">
        <v>5.7000000000000002E-2</v>
      </c>
      <c r="U133" s="2">
        <v>6.3E-2</v>
      </c>
      <c r="V133" s="2">
        <v>7.1999999999999995E-2</v>
      </c>
      <c r="W133" s="2">
        <v>0.09</v>
      </c>
      <c r="X133" s="2">
        <v>0.10199999999999999</v>
      </c>
      <c r="Y133" s="2">
        <v>0.127</v>
      </c>
      <c r="AC133" s="83"/>
      <c r="AE133" s="2">
        <v>317</v>
      </c>
      <c r="AF133" s="2">
        <v>0</v>
      </c>
      <c r="AG133" s="2">
        <v>0.04</v>
      </c>
      <c r="AH133" s="2">
        <v>7.5999999999999998E-2</v>
      </c>
      <c r="AI133" s="2">
        <v>0.14899999999999999</v>
      </c>
      <c r="AJ133" s="2">
        <v>0.17799999999999999</v>
      </c>
      <c r="AK133" s="2">
        <v>0.32800000000000001</v>
      </c>
      <c r="AL133" s="2">
        <v>0.29399999999999998</v>
      </c>
      <c r="AM133" s="2">
        <v>0.219</v>
      </c>
      <c r="AN133" s="2">
        <v>0.254</v>
      </c>
    </row>
    <row r="134" spans="1:40" ht="15.75" customHeight="1" x14ac:dyDescent="0.25">
      <c r="A134" s="2">
        <v>318</v>
      </c>
      <c r="B134" s="2">
        <v>7.0000000000000001E-3</v>
      </c>
      <c r="C134" s="2">
        <v>4.9000000000000002E-2</v>
      </c>
      <c r="D134" s="2">
        <v>0.06</v>
      </c>
      <c r="E134" s="2">
        <v>7.0000000000000007E-2</v>
      </c>
      <c r="F134" s="2">
        <v>8.1000000000000003E-2</v>
      </c>
      <c r="G134" s="2">
        <v>9.7000000000000003E-2</v>
      </c>
      <c r="H134" s="2">
        <v>0.114</v>
      </c>
      <c r="I134" s="2">
        <v>0.128</v>
      </c>
      <c r="J134" s="2">
        <v>0.13500000000000001</v>
      </c>
      <c r="N134" s="83"/>
      <c r="P134" s="2">
        <v>318</v>
      </c>
      <c r="Q134" s="2">
        <v>0</v>
      </c>
      <c r="R134" s="2">
        <v>4.1000000000000002E-2</v>
      </c>
      <c r="S134" s="2">
        <v>0.05</v>
      </c>
      <c r="T134" s="2">
        <v>5.6000000000000001E-2</v>
      </c>
      <c r="U134" s="2">
        <v>6.2E-2</v>
      </c>
      <c r="V134" s="2">
        <v>7.0999999999999994E-2</v>
      </c>
      <c r="W134" s="2">
        <v>8.7999999999999995E-2</v>
      </c>
      <c r="X134" s="2">
        <v>0.10100000000000001</v>
      </c>
      <c r="Y134" s="2">
        <v>0.126</v>
      </c>
      <c r="AC134" s="83"/>
      <c r="AE134" s="2">
        <v>318</v>
      </c>
      <c r="AF134" s="2">
        <v>0</v>
      </c>
      <c r="AG134" s="2">
        <v>3.9E-2</v>
      </c>
      <c r="AH134" s="2">
        <v>7.4999999999999997E-2</v>
      </c>
      <c r="AI134" s="2">
        <v>0.14799999999999999</v>
      </c>
      <c r="AJ134" s="2">
        <v>0.17699999999999999</v>
      </c>
      <c r="AK134" s="2">
        <v>0.32600000000000001</v>
      </c>
      <c r="AL134" s="2">
        <v>0.29199999999999998</v>
      </c>
      <c r="AM134" s="2">
        <v>0.218</v>
      </c>
      <c r="AN134" s="2">
        <v>0.252</v>
      </c>
    </row>
    <row r="135" spans="1:40" ht="15.75" customHeight="1" x14ac:dyDescent="0.25">
      <c r="A135" s="2">
        <v>319</v>
      </c>
      <c r="B135" s="2">
        <v>7.0000000000000001E-3</v>
      </c>
      <c r="C135" s="2">
        <v>4.9000000000000002E-2</v>
      </c>
      <c r="D135" s="2">
        <v>5.8999999999999997E-2</v>
      </c>
      <c r="E135" s="2">
        <v>7.0000000000000007E-2</v>
      </c>
      <c r="F135" s="2">
        <v>0.08</v>
      </c>
      <c r="G135" s="2">
        <v>9.6000000000000002E-2</v>
      </c>
      <c r="H135" s="2">
        <v>0.113</v>
      </c>
      <c r="I135" s="2">
        <v>0.127</v>
      </c>
      <c r="J135" s="2">
        <v>0.13400000000000001</v>
      </c>
      <c r="N135" s="83"/>
      <c r="P135" s="2">
        <v>319</v>
      </c>
      <c r="Q135" s="2">
        <v>0</v>
      </c>
      <c r="R135" s="2">
        <v>0.04</v>
      </c>
      <c r="S135" s="2">
        <v>0.05</v>
      </c>
      <c r="T135" s="2">
        <v>5.6000000000000001E-2</v>
      </c>
      <c r="U135" s="2">
        <v>6.0999999999999999E-2</v>
      </c>
      <c r="V135" s="2">
        <v>7.0000000000000007E-2</v>
      </c>
      <c r="W135" s="2">
        <v>8.7999999999999995E-2</v>
      </c>
      <c r="X135" s="2">
        <v>0.1</v>
      </c>
      <c r="Y135" s="2">
        <v>0.125</v>
      </c>
      <c r="AC135" s="83"/>
      <c r="AE135" s="2">
        <v>319</v>
      </c>
      <c r="AF135" s="2">
        <v>0</v>
      </c>
      <c r="AG135" s="2">
        <v>3.9E-2</v>
      </c>
      <c r="AH135" s="2">
        <v>7.3999999999999996E-2</v>
      </c>
      <c r="AI135" s="2">
        <v>0.14699999999999999</v>
      </c>
      <c r="AJ135" s="2">
        <v>0.17599999999999999</v>
      </c>
      <c r="AK135" s="2">
        <v>0.32500000000000001</v>
      </c>
      <c r="AL135" s="2">
        <v>0.29099999999999998</v>
      </c>
      <c r="AM135" s="2">
        <v>0.217</v>
      </c>
      <c r="AN135" s="2">
        <v>0.251</v>
      </c>
    </row>
    <row r="136" spans="1:40" ht="15.75" customHeight="1" x14ac:dyDescent="0.25">
      <c r="A136" s="2">
        <v>320</v>
      </c>
      <c r="B136" s="2">
        <v>7.0000000000000001E-3</v>
      </c>
      <c r="C136" s="2">
        <v>4.8000000000000001E-2</v>
      </c>
      <c r="D136" s="2">
        <v>5.8999999999999997E-2</v>
      </c>
      <c r="E136" s="2">
        <v>6.9000000000000006E-2</v>
      </c>
      <c r="F136" s="2">
        <v>7.9000000000000001E-2</v>
      </c>
      <c r="G136" s="2">
        <v>9.6000000000000002E-2</v>
      </c>
      <c r="H136" s="2">
        <v>0.112</v>
      </c>
      <c r="I136" s="2">
        <v>0.126</v>
      </c>
      <c r="J136" s="2">
        <v>0.13300000000000001</v>
      </c>
      <c r="N136" s="83"/>
      <c r="P136" s="2">
        <v>320</v>
      </c>
      <c r="Q136" s="2">
        <v>0</v>
      </c>
      <c r="R136" s="2">
        <v>0.04</v>
      </c>
      <c r="S136" s="2">
        <v>4.9000000000000002E-2</v>
      </c>
      <c r="T136" s="2">
        <v>5.5E-2</v>
      </c>
      <c r="U136" s="2">
        <v>6.0999999999999999E-2</v>
      </c>
      <c r="V136" s="2">
        <v>6.9000000000000006E-2</v>
      </c>
      <c r="W136" s="2">
        <v>8.6999999999999994E-2</v>
      </c>
      <c r="X136" s="2">
        <v>0.1</v>
      </c>
      <c r="Y136" s="2">
        <v>0.124</v>
      </c>
      <c r="AC136" s="83"/>
      <c r="AE136" s="2">
        <v>320</v>
      </c>
      <c r="AF136" s="2">
        <v>0</v>
      </c>
      <c r="AG136" s="2">
        <v>3.7999999999999999E-2</v>
      </c>
      <c r="AH136" s="2">
        <v>7.3999999999999996E-2</v>
      </c>
      <c r="AI136" s="2">
        <v>0.14599999999999999</v>
      </c>
      <c r="AJ136" s="2">
        <v>0.17499999999999999</v>
      </c>
      <c r="AK136" s="2">
        <v>0.32300000000000001</v>
      </c>
      <c r="AL136" s="2">
        <v>0.28999999999999998</v>
      </c>
      <c r="AM136" s="2">
        <v>0.215</v>
      </c>
      <c r="AN136" s="2">
        <v>0.25</v>
      </c>
    </row>
    <row r="137" spans="1:40" ht="15.75" customHeight="1" x14ac:dyDescent="0.25">
      <c r="A137" s="2">
        <v>321</v>
      </c>
      <c r="B137" s="2">
        <v>7.0000000000000001E-3</v>
      </c>
      <c r="C137" s="2">
        <v>4.7E-2</v>
      </c>
      <c r="D137" s="2">
        <v>5.8000000000000003E-2</v>
      </c>
      <c r="E137" s="2">
        <v>6.8000000000000005E-2</v>
      </c>
      <c r="F137" s="2">
        <v>7.8E-2</v>
      </c>
      <c r="G137" s="2">
        <v>9.4E-2</v>
      </c>
      <c r="H137" s="2">
        <v>0.11</v>
      </c>
      <c r="I137" s="2">
        <v>0.124</v>
      </c>
      <c r="J137" s="2">
        <v>0.13200000000000001</v>
      </c>
      <c r="N137" s="83"/>
      <c r="P137" s="2">
        <v>321</v>
      </c>
      <c r="Q137" s="2">
        <v>0</v>
      </c>
      <c r="R137" s="2">
        <v>3.9E-2</v>
      </c>
      <c r="S137" s="2">
        <v>4.8000000000000001E-2</v>
      </c>
      <c r="T137" s="2">
        <v>5.3999999999999999E-2</v>
      </c>
      <c r="U137" s="2">
        <v>5.8999999999999997E-2</v>
      </c>
      <c r="V137" s="2">
        <v>6.8000000000000005E-2</v>
      </c>
      <c r="W137" s="2">
        <v>8.5000000000000006E-2</v>
      </c>
      <c r="X137" s="2">
        <v>9.8000000000000004E-2</v>
      </c>
      <c r="Y137" s="2">
        <v>0.122</v>
      </c>
      <c r="AC137" s="83"/>
      <c r="AE137" s="2">
        <v>321</v>
      </c>
      <c r="AF137" s="2">
        <v>0</v>
      </c>
      <c r="AG137" s="2">
        <v>3.7999999999999999E-2</v>
      </c>
      <c r="AH137" s="2">
        <v>7.2999999999999995E-2</v>
      </c>
      <c r="AI137" s="2">
        <v>0.14499999999999999</v>
      </c>
      <c r="AJ137" s="2">
        <v>0.17399999999999999</v>
      </c>
      <c r="AK137" s="2">
        <v>0.32100000000000001</v>
      </c>
      <c r="AL137" s="2">
        <v>0.28699999999999998</v>
      </c>
      <c r="AM137" s="2">
        <v>0.21299999999999999</v>
      </c>
      <c r="AN137" s="2">
        <v>0.248</v>
      </c>
    </row>
    <row r="138" spans="1:40" ht="15.75" customHeight="1" x14ac:dyDescent="0.25">
      <c r="A138" s="2">
        <v>322</v>
      </c>
      <c r="B138" s="2">
        <v>8.0000000000000002E-3</v>
      </c>
      <c r="C138" s="2">
        <v>4.7E-2</v>
      </c>
      <c r="D138" s="2">
        <v>5.8000000000000003E-2</v>
      </c>
      <c r="E138" s="2">
        <v>6.7000000000000004E-2</v>
      </c>
      <c r="F138" s="2">
        <v>7.8E-2</v>
      </c>
      <c r="G138" s="2">
        <v>9.2999999999999999E-2</v>
      </c>
      <c r="H138" s="2">
        <v>0.11</v>
      </c>
      <c r="I138" s="2">
        <v>0.123</v>
      </c>
      <c r="J138" s="2">
        <v>0.13200000000000001</v>
      </c>
      <c r="N138" s="83"/>
      <c r="P138" s="2">
        <v>322</v>
      </c>
      <c r="Q138" s="2">
        <v>0</v>
      </c>
      <c r="R138" s="2">
        <v>3.9E-2</v>
      </c>
      <c r="S138" s="2">
        <v>4.7E-2</v>
      </c>
      <c r="T138" s="2">
        <v>5.2999999999999999E-2</v>
      </c>
      <c r="U138" s="2">
        <v>5.8999999999999997E-2</v>
      </c>
      <c r="V138" s="2">
        <v>6.7000000000000004E-2</v>
      </c>
      <c r="W138" s="2">
        <v>8.5000000000000006E-2</v>
      </c>
      <c r="X138" s="2">
        <v>9.7000000000000003E-2</v>
      </c>
      <c r="Y138" s="2">
        <v>0.121</v>
      </c>
      <c r="AC138" s="83"/>
      <c r="AE138" s="2">
        <v>322</v>
      </c>
      <c r="AF138" s="2">
        <v>1E-3</v>
      </c>
      <c r="AG138" s="2">
        <v>3.6999999999999998E-2</v>
      </c>
      <c r="AH138" s="2">
        <v>7.1999999999999995E-2</v>
      </c>
      <c r="AI138" s="2">
        <v>0.14399999999999999</v>
      </c>
      <c r="AJ138" s="2">
        <v>0.17199999999999999</v>
      </c>
      <c r="AK138" s="2">
        <v>0.31900000000000001</v>
      </c>
      <c r="AL138" s="2">
        <v>0.28599999999999998</v>
      </c>
      <c r="AM138" s="2">
        <v>0.21099999999999999</v>
      </c>
      <c r="AN138" s="2">
        <v>0.247</v>
      </c>
    </row>
    <row r="139" spans="1:40" ht="15.75" customHeight="1" x14ac:dyDescent="0.25">
      <c r="A139" s="2">
        <v>323</v>
      </c>
      <c r="B139" s="2">
        <v>8.9999999999999993E-3</v>
      </c>
      <c r="C139" s="2">
        <v>4.8000000000000001E-2</v>
      </c>
      <c r="D139" s="2">
        <v>5.8999999999999997E-2</v>
      </c>
      <c r="E139" s="2">
        <v>6.7000000000000004E-2</v>
      </c>
      <c r="F139" s="2">
        <v>7.8E-2</v>
      </c>
      <c r="G139" s="2">
        <v>9.4E-2</v>
      </c>
      <c r="H139" s="2">
        <v>0.11</v>
      </c>
      <c r="I139" s="2">
        <v>0.123</v>
      </c>
      <c r="J139" s="2">
        <v>0.13200000000000001</v>
      </c>
      <c r="N139" s="83"/>
      <c r="P139" s="2">
        <v>323</v>
      </c>
      <c r="Q139" s="2">
        <v>0</v>
      </c>
      <c r="R139" s="2">
        <v>3.9E-2</v>
      </c>
      <c r="S139" s="2">
        <v>4.8000000000000001E-2</v>
      </c>
      <c r="T139" s="2">
        <v>5.2999999999999999E-2</v>
      </c>
      <c r="U139" s="2">
        <v>5.8999999999999997E-2</v>
      </c>
      <c r="V139" s="2">
        <v>6.7000000000000004E-2</v>
      </c>
      <c r="W139" s="2">
        <v>8.5000000000000006E-2</v>
      </c>
      <c r="X139" s="2">
        <v>9.7000000000000003E-2</v>
      </c>
      <c r="Y139" s="2">
        <v>0.121</v>
      </c>
      <c r="AC139" s="83"/>
      <c r="AE139" s="2">
        <v>323</v>
      </c>
      <c r="AF139" s="2">
        <v>2E-3</v>
      </c>
      <c r="AG139" s="2">
        <v>3.7999999999999999E-2</v>
      </c>
      <c r="AH139" s="2">
        <v>7.1999999999999995E-2</v>
      </c>
      <c r="AI139" s="2">
        <v>0.14299999999999999</v>
      </c>
      <c r="AJ139" s="2">
        <v>0.17199999999999999</v>
      </c>
      <c r="AK139" s="2">
        <v>0.318</v>
      </c>
      <c r="AL139" s="2">
        <v>0.28499999999999998</v>
      </c>
      <c r="AM139" s="2">
        <v>0.21099999999999999</v>
      </c>
      <c r="AN139" s="2">
        <v>0.246</v>
      </c>
    </row>
    <row r="140" spans="1:40" ht="15.75" customHeight="1" x14ac:dyDescent="0.25">
      <c r="A140" s="2">
        <v>324</v>
      </c>
      <c r="B140" s="2">
        <v>0.01</v>
      </c>
      <c r="C140" s="2">
        <v>4.8000000000000001E-2</v>
      </c>
      <c r="D140" s="2">
        <v>5.8000000000000003E-2</v>
      </c>
      <c r="E140" s="2">
        <v>6.7000000000000004E-2</v>
      </c>
      <c r="F140" s="2">
        <v>7.6999999999999999E-2</v>
      </c>
      <c r="G140" s="2">
        <v>9.2999999999999999E-2</v>
      </c>
      <c r="H140" s="2">
        <v>0.109</v>
      </c>
      <c r="I140" s="2">
        <v>0.122</v>
      </c>
      <c r="J140" s="2">
        <v>0.13100000000000001</v>
      </c>
      <c r="N140" s="83"/>
      <c r="P140" s="2">
        <v>324</v>
      </c>
      <c r="Q140" s="2">
        <v>2E-3</v>
      </c>
      <c r="R140" s="2">
        <v>3.9E-2</v>
      </c>
      <c r="S140" s="2">
        <v>4.7E-2</v>
      </c>
      <c r="T140" s="2">
        <v>5.2999999999999999E-2</v>
      </c>
      <c r="U140" s="2">
        <v>5.8000000000000003E-2</v>
      </c>
      <c r="V140" s="2">
        <v>6.6000000000000003E-2</v>
      </c>
      <c r="W140" s="2">
        <v>8.3000000000000004E-2</v>
      </c>
      <c r="X140" s="2">
        <v>9.6000000000000002E-2</v>
      </c>
      <c r="Y140" s="2">
        <v>0.12</v>
      </c>
      <c r="AC140" s="83"/>
      <c r="AE140" s="2">
        <v>324</v>
      </c>
      <c r="AF140" s="2">
        <v>2E-3</v>
      </c>
      <c r="AG140" s="2">
        <v>3.6999999999999998E-2</v>
      </c>
      <c r="AH140" s="2">
        <v>7.1999999999999995E-2</v>
      </c>
      <c r="AI140" s="2">
        <v>0.14299999999999999</v>
      </c>
      <c r="AJ140" s="2">
        <v>0.17100000000000001</v>
      </c>
      <c r="AK140" s="2">
        <v>0.318</v>
      </c>
      <c r="AL140" s="2">
        <v>0.28299999999999997</v>
      </c>
      <c r="AM140" s="2">
        <v>0.20899999999999999</v>
      </c>
      <c r="AN140" s="2">
        <v>0.245</v>
      </c>
    </row>
    <row r="141" spans="1:40" ht="15.75" customHeight="1" x14ac:dyDescent="0.25">
      <c r="A141" s="2">
        <v>325</v>
      </c>
      <c r="B141" s="2">
        <v>8.9999999999999993E-3</v>
      </c>
      <c r="C141" s="2">
        <v>4.7E-2</v>
      </c>
      <c r="D141" s="2">
        <v>5.8000000000000003E-2</v>
      </c>
      <c r="E141" s="2">
        <v>6.5000000000000002E-2</v>
      </c>
      <c r="F141" s="2">
        <v>7.5999999999999998E-2</v>
      </c>
      <c r="G141" s="2">
        <v>9.0999999999999998E-2</v>
      </c>
      <c r="H141" s="2">
        <v>0.108</v>
      </c>
      <c r="I141" s="2">
        <v>0.121</v>
      </c>
      <c r="J141" s="2">
        <v>0.129</v>
      </c>
      <c r="N141" s="83"/>
      <c r="P141" s="2">
        <v>325</v>
      </c>
      <c r="Q141" s="2">
        <v>2E-3</v>
      </c>
      <c r="R141" s="2">
        <v>3.7999999999999999E-2</v>
      </c>
      <c r="S141" s="2">
        <v>4.5999999999999999E-2</v>
      </c>
      <c r="T141" s="2">
        <v>5.1999999999999998E-2</v>
      </c>
      <c r="U141" s="2">
        <v>5.7000000000000002E-2</v>
      </c>
      <c r="V141" s="2">
        <v>6.5000000000000002E-2</v>
      </c>
      <c r="W141" s="2">
        <v>8.2000000000000003E-2</v>
      </c>
      <c r="X141" s="2">
        <v>9.5000000000000001E-2</v>
      </c>
      <c r="Y141" s="2">
        <v>0.11899999999999999</v>
      </c>
      <c r="AC141" s="83"/>
      <c r="AE141" s="2">
        <v>325</v>
      </c>
      <c r="AF141" s="2">
        <v>2E-3</v>
      </c>
      <c r="AG141" s="2">
        <v>3.6999999999999998E-2</v>
      </c>
      <c r="AH141" s="2">
        <v>7.0999999999999994E-2</v>
      </c>
      <c r="AI141" s="2">
        <v>0.14199999999999999</v>
      </c>
      <c r="AJ141" s="2">
        <v>0.17</v>
      </c>
      <c r="AK141" s="2">
        <v>0.316</v>
      </c>
      <c r="AL141" s="2">
        <v>0.28100000000000003</v>
      </c>
      <c r="AM141" s="2">
        <v>0.20799999999999999</v>
      </c>
      <c r="AN141" s="2">
        <v>0.24299999999999999</v>
      </c>
    </row>
    <row r="142" spans="1:40" ht="15.75" customHeight="1" x14ac:dyDescent="0.25">
      <c r="A142" s="2">
        <v>326</v>
      </c>
      <c r="B142" s="2">
        <v>8.9999999999999993E-3</v>
      </c>
      <c r="C142" s="2">
        <v>4.4999999999999998E-2</v>
      </c>
      <c r="D142" s="2">
        <v>5.6000000000000001E-2</v>
      </c>
      <c r="E142" s="2">
        <v>6.4000000000000001E-2</v>
      </c>
      <c r="F142" s="2">
        <v>7.4999999999999997E-2</v>
      </c>
      <c r="G142" s="2">
        <v>0.09</v>
      </c>
      <c r="H142" s="2">
        <v>0.107</v>
      </c>
      <c r="I142" s="2">
        <v>0.11899999999999999</v>
      </c>
      <c r="J142" s="2">
        <v>0.128</v>
      </c>
      <c r="N142" s="83"/>
      <c r="P142" s="2">
        <v>326</v>
      </c>
      <c r="Q142" s="2">
        <v>2E-3</v>
      </c>
      <c r="R142" s="2">
        <v>3.6999999999999998E-2</v>
      </c>
      <c r="S142" s="2">
        <v>4.4999999999999998E-2</v>
      </c>
      <c r="T142" s="2">
        <v>5.0999999999999997E-2</v>
      </c>
      <c r="U142" s="2">
        <v>5.6000000000000001E-2</v>
      </c>
      <c r="V142" s="2">
        <v>6.4000000000000001E-2</v>
      </c>
      <c r="W142" s="2">
        <v>8.1000000000000003E-2</v>
      </c>
      <c r="X142" s="2">
        <v>9.4E-2</v>
      </c>
      <c r="Y142" s="2">
        <v>0.11799999999999999</v>
      </c>
      <c r="AC142" s="83"/>
      <c r="AE142" s="2">
        <v>326</v>
      </c>
      <c r="AF142" s="2">
        <v>1E-3</v>
      </c>
      <c r="AG142" s="2">
        <v>3.5999999999999997E-2</v>
      </c>
      <c r="AH142" s="2">
        <v>7.0000000000000007E-2</v>
      </c>
      <c r="AI142" s="2">
        <v>0.14000000000000001</v>
      </c>
      <c r="AJ142" s="2">
        <v>0.16800000000000001</v>
      </c>
      <c r="AK142" s="2">
        <v>0.315</v>
      </c>
      <c r="AL142" s="2">
        <v>0.28000000000000003</v>
      </c>
      <c r="AM142" s="2">
        <v>0.20699999999999999</v>
      </c>
      <c r="AN142" s="2">
        <v>0.24199999999999999</v>
      </c>
    </row>
    <row r="143" spans="1:40" ht="15.75" customHeight="1" x14ac:dyDescent="0.25">
      <c r="A143" s="2">
        <v>327</v>
      </c>
      <c r="B143" s="2">
        <v>8.0000000000000002E-3</v>
      </c>
      <c r="C143" s="2">
        <v>4.4999999999999998E-2</v>
      </c>
      <c r="D143" s="2">
        <v>5.6000000000000001E-2</v>
      </c>
      <c r="E143" s="2">
        <v>6.3E-2</v>
      </c>
      <c r="F143" s="2">
        <v>7.2999999999999995E-2</v>
      </c>
      <c r="G143" s="2">
        <v>8.8999999999999996E-2</v>
      </c>
      <c r="H143" s="2">
        <v>0.106</v>
      </c>
      <c r="I143" s="2">
        <v>0.11799999999999999</v>
      </c>
      <c r="J143" s="2">
        <v>0.127</v>
      </c>
      <c r="N143" s="83"/>
      <c r="P143" s="2">
        <v>327</v>
      </c>
      <c r="Q143" s="2">
        <v>1E-3</v>
      </c>
      <c r="R143" s="2">
        <v>3.6999999999999998E-2</v>
      </c>
      <c r="S143" s="2">
        <v>4.3999999999999997E-2</v>
      </c>
      <c r="T143" s="2">
        <v>0.05</v>
      </c>
      <c r="U143" s="2">
        <v>5.5E-2</v>
      </c>
      <c r="V143" s="2">
        <v>6.3E-2</v>
      </c>
      <c r="W143" s="2">
        <v>0.08</v>
      </c>
      <c r="X143" s="2">
        <v>9.2999999999999999E-2</v>
      </c>
      <c r="Y143" s="2">
        <v>0.11700000000000001</v>
      </c>
      <c r="AC143" s="83"/>
      <c r="AE143" s="2">
        <v>327</v>
      </c>
      <c r="AF143" s="2">
        <v>1E-3</v>
      </c>
      <c r="AG143" s="2">
        <v>3.5000000000000003E-2</v>
      </c>
      <c r="AH143" s="2">
        <v>7.0000000000000007E-2</v>
      </c>
      <c r="AI143" s="2">
        <v>0.13900000000000001</v>
      </c>
      <c r="AJ143" s="2">
        <v>0.16700000000000001</v>
      </c>
      <c r="AK143" s="2">
        <v>0.314</v>
      </c>
      <c r="AL143" s="2">
        <v>0.27900000000000003</v>
      </c>
      <c r="AM143" s="2">
        <v>0.20599999999999999</v>
      </c>
      <c r="AN143" s="2">
        <v>0.24099999999999999</v>
      </c>
    </row>
    <row r="144" spans="1:40" ht="15.75" customHeight="1" x14ac:dyDescent="0.25">
      <c r="A144" s="2">
        <v>328</v>
      </c>
      <c r="B144" s="2">
        <v>8.0000000000000002E-3</v>
      </c>
      <c r="C144" s="2">
        <v>4.3999999999999997E-2</v>
      </c>
      <c r="D144" s="2">
        <v>5.3999999999999999E-2</v>
      </c>
      <c r="E144" s="2">
        <v>6.2E-2</v>
      </c>
      <c r="F144" s="2">
        <v>7.2999999999999995E-2</v>
      </c>
      <c r="G144" s="2">
        <v>8.7999999999999995E-2</v>
      </c>
      <c r="H144" s="2">
        <v>0.104</v>
      </c>
      <c r="I144" s="2">
        <v>0.11700000000000001</v>
      </c>
      <c r="J144" s="2">
        <v>0.125</v>
      </c>
      <c r="N144" s="83"/>
      <c r="P144" s="2">
        <v>328</v>
      </c>
      <c r="Q144" s="2">
        <v>1E-3</v>
      </c>
      <c r="R144" s="2">
        <v>3.5999999999999997E-2</v>
      </c>
      <c r="S144" s="2">
        <v>4.2999999999999997E-2</v>
      </c>
      <c r="T144" s="2">
        <v>4.9000000000000002E-2</v>
      </c>
      <c r="U144" s="2">
        <v>5.3999999999999999E-2</v>
      </c>
      <c r="V144" s="2">
        <v>6.2E-2</v>
      </c>
      <c r="W144" s="2">
        <v>7.9000000000000001E-2</v>
      </c>
      <c r="X144" s="2">
        <v>9.1999999999999998E-2</v>
      </c>
      <c r="Y144" s="2">
        <v>0.115</v>
      </c>
      <c r="AC144" s="83"/>
      <c r="AE144" s="2">
        <v>328</v>
      </c>
      <c r="AF144" s="2">
        <v>1E-3</v>
      </c>
      <c r="AG144" s="2">
        <v>3.5000000000000003E-2</v>
      </c>
      <c r="AH144" s="2">
        <v>6.9000000000000006E-2</v>
      </c>
      <c r="AI144" s="2">
        <v>0.13800000000000001</v>
      </c>
      <c r="AJ144" s="2">
        <v>0.16600000000000001</v>
      </c>
      <c r="AK144" s="2">
        <v>0.313</v>
      </c>
      <c r="AL144" s="2">
        <v>0.27600000000000002</v>
      </c>
      <c r="AM144" s="2">
        <v>0.20499999999999999</v>
      </c>
      <c r="AN144" s="2">
        <v>0.24</v>
      </c>
    </row>
    <row r="145" spans="1:40" ht="15.75" customHeight="1" x14ac:dyDescent="0.25">
      <c r="A145" s="2">
        <v>329</v>
      </c>
      <c r="B145" s="2">
        <v>8.9999999999999993E-3</v>
      </c>
      <c r="C145" s="2">
        <v>4.3999999999999997E-2</v>
      </c>
      <c r="D145" s="2">
        <v>5.3999999999999999E-2</v>
      </c>
      <c r="E145" s="2">
        <v>6.2E-2</v>
      </c>
      <c r="F145" s="2">
        <v>7.1999999999999995E-2</v>
      </c>
      <c r="G145" s="2">
        <v>8.6999999999999994E-2</v>
      </c>
      <c r="H145" s="2">
        <v>0.104</v>
      </c>
      <c r="I145" s="2">
        <v>0.11600000000000001</v>
      </c>
      <c r="J145" s="2">
        <v>0.124</v>
      </c>
      <c r="N145" s="83"/>
      <c r="P145" s="2">
        <v>329</v>
      </c>
      <c r="Q145" s="2">
        <v>1E-3</v>
      </c>
      <c r="R145" s="2">
        <v>3.5999999999999997E-2</v>
      </c>
      <c r="S145" s="2">
        <v>4.2999999999999997E-2</v>
      </c>
      <c r="T145" s="2">
        <v>4.9000000000000002E-2</v>
      </c>
      <c r="U145" s="2">
        <v>5.3999999999999999E-2</v>
      </c>
      <c r="V145" s="2">
        <v>6.2E-2</v>
      </c>
      <c r="W145" s="2">
        <v>7.8E-2</v>
      </c>
      <c r="X145" s="2">
        <v>9.0999999999999998E-2</v>
      </c>
      <c r="Y145" s="2">
        <v>0.115</v>
      </c>
      <c r="AC145" s="83"/>
      <c r="AE145" s="2">
        <v>329</v>
      </c>
      <c r="AF145" s="2">
        <v>2E-3</v>
      </c>
      <c r="AG145" s="2">
        <v>3.5000000000000003E-2</v>
      </c>
      <c r="AH145" s="2">
        <v>6.9000000000000006E-2</v>
      </c>
      <c r="AI145" s="2">
        <v>0.13800000000000001</v>
      </c>
      <c r="AJ145" s="2">
        <v>0.16500000000000001</v>
      </c>
      <c r="AK145" s="2">
        <v>0.312</v>
      </c>
      <c r="AL145" s="2">
        <v>0.27500000000000002</v>
      </c>
      <c r="AM145" s="2">
        <v>0.20399999999999999</v>
      </c>
      <c r="AN145" s="2">
        <v>0.23899999999999999</v>
      </c>
    </row>
    <row r="146" spans="1:40" ht="15.75" customHeight="1" x14ac:dyDescent="0.25">
      <c r="A146" s="2">
        <v>330</v>
      </c>
      <c r="B146" s="2">
        <v>0.01</v>
      </c>
      <c r="C146" s="2">
        <v>4.3999999999999997E-2</v>
      </c>
      <c r="D146" s="2">
        <v>5.3999999999999999E-2</v>
      </c>
      <c r="E146" s="2">
        <v>6.2E-2</v>
      </c>
      <c r="F146" s="2">
        <v>7.1999999999999995E-2</v>
      </c>
      <c r="G146" s="2">
        <v>8.6999999999999994E-2</v>
      </c>
      <c r="H146" s="2">
        <v>0.104</v>
      </c>
      <c r="I146" s="2">
        <v>0.11600000000000001</v>
      </c>
      <c r="J146" s="2">
        <v>0.123</v>
      </c>
      <c r="N146" s="83"/>
      <c r="P146" s="2">
        <v>330</v>
      </c>
      <c r="Q146" s="2">
        <v>2E-3</v>
      </c>
      <c r="R146" s="2">
        <v>3.5999999999999997E-2</v>
      </c>
      <c r="S146" s="2">
        <v>4.2999999999999997E-2</v>
      </c>
      <c r="T146" s="2">
        <v>4.8000000000000001E-2</v>
      </c>
      <c r="U146" s="2">
        <v>5.2999999999999999E-2</v>
      </c>
      <c r="V146" s="2">
        <v>6.0999999999999999E-2</v>
      </c>
      <c r="W146" s="2">
        <v>7.8E-2</v>
      </c>
      <c r="X146" s="2">
        <v>0.09</v>
      </c>
      <c r="Y146" s="2">
        <v>0.114</v>
      </c>
      <c r="AC146" s="83"/>
      <c r="AE146" s="2">
        <v>330</v>
      </c>
      <c r="AF146" s="2">
        <v>3.0000000000000001E-3</v>
      </c>
      <c r="AG146" s="2">
        <v>3.5000000000000003E-2</v>
      </c>
      <c r="AH146" s="2">
        <v>6.9000000000000006E-2</v>
      </c>
      <c r="AI146" s="2">
        <v>0.13700000000000001</v>
      </c>
      <c r="AJ146" s="2">
        <v>0.16400000000000001</v>
      </c>
      <c r="AK146" s="2">
        <v>0.311</v>
      </c>
      <c r="AL146" s="2">
        <v>0.27400000000000002</v>
      </c>
      <c r="AM146" s="2">
        <v>0.20200000000000001</v>
      </c>
      <c r="AN146" s="2">
        <v>0.23799999999999999</v>
      </c>
    </row>
    <row r="147" spans="1:40" ht="15.75" customHeight="1" x14ac:dyDescent="0.25">
      <c r="A147" s="2">
        <v>331</v>
      </c>
      <c r="B147" s="2">
        <v>1.0999999999999999E-2</v>
      </c>
      <c r="C147" s="2">
        <v>4.3999999999999997E-2</v>
      </c>
      <c r="D147" s="2">
        <v>5.2999999999999999E-2</v>
      </c>
      <c r="E147" s="2">
        <v>6.2E-2</v>
      </c>
      <c r="F147" s="2">
        <v>7.1999999999999995E-2</v>
      </c>
      <c r="G147" s="2">
        <v>8.6999999999999994E-2</v>
      </c>
      <c r="H147" s="2">
        <v>0.10299999999999999</v>
      </c>
      <c r="I147" s="2">
        <v>0.115</v>
      </c>
      <c r="J147" s="2">
        <v>0.122</v>
      </c>
      <c r="N147" s="83"/>
      <c r="P147" s="2">
        <v>331</v>
      </c>
      <c r="Q147" s="2">
        <v>3.0000000000000001E-3</v>
      </c>
      <c r="R147" s="2">
        <v>3.5999999999999997E-2</v>
      </c>
      <c r="S147" s="2">
        <v>4.2000000000000003E-2</v>
      </c>
      <c r="T147" s="2">
        <v>4.8000000000000001E-2</v>
      </c>
      <c r="U147" s="2">
        <v>5.2999999999999999E-2</v>
      </c>
      <c r="V147" s="2">
        <v>6.0999999999999999E-2</v>
      </c>
      <c r="W147" s="2">
        <v>7.6999999999999999E-2</v>
      </c>
      <c r="X147" s="2">
        <v>8.8999999999999996E-2</v>
      </c>
      <c r="Y147" s="2">
        <v>0.113</v>
      </c>
      <c r="AC147" s="83"/>
      <c r="AE147" s="2">
        <v>331</v>
      </c>
      <c r="AF147" s="2">
        <v>3.0000000000000001E-3</v>
      </c>
      <c r="AG147" s="2">
        <v>3.4000000000000002E-2</v>
      </c>
      <c r="AH147" s="2">
        <v>6.9000000000000006E-2</v>
      </c>
      <c r="AI147" s="2">
        <v>0.13600000000000001</v>
      </c>
      <c r="AJ147" s="2">
        <v>0.16300000000000001</v>
      </c>
      <c r="AK147" s="2">
        <v>0.309</v>
      </c>
      <c r="AL147" s="2">
        <v>0.27200000000000002</v>
      </c>
      <c r="AM147" s="2">
        <v>0.20100000000000001</v>
      </c>
      <c r="AN147" s="2">
        <v>0.23699999999999999</v>
      </c>
    </row>
    <row r="148" spans="1:40" ht="15.75" customHeight="1" x14ac:dyDescent="0.25">
      <c r="A148" s="2">
        <v>332</v>
      </c>
      <c r="B148" s="2">
        <v>0.01</v>
      </c>
      <c r="C148" s="2">
        <v>4.2999999999999997E-2</v>
      </c>
      <c r="D148" s="2">
        <v>5.1999999999999998E-2</v>
      </c>
      <c r="E148" s="2">
        <v>0.06</v>
      </c>
      <c r="F148" s="2">
        <v>7.0000000000000007E-2</v>
      </c>
      <c r="G148" s="2">
        <v>8.5000000000000006E-2</v>
      </c>
      <c r="H148" s="2">
        <v>0.10100000000000001</v>
      </c>
      <c r="I148" s="2">
        <v>0.113</v>
      </c>
      <c r="J148" s="2">
        <v>0.12</v>
      </c>
      <c r="N148" s="83"/>
      <c r="P148" s="2">
        <v>332</v>
      </c>
      <c r="Q148" s="2">
        <v>3.0000000000000001E-3</v>
      </c>
      <c r="R148" s="2">
        <v>3.4000000000000002E-2</v>
      </c>
      <c r="S148" s="2">
        <v>4.1000000000000002E-2</v>
      </c>
      <c r="T148" s="2">
        <v>4.7E-2</v>
      </c>
      <c r="U148" s="2">
        <v>5.0999999999999997E-2</v>
      </c>
      <c r="V148" s="2">
        <v>5.8999999999999997E-2</v>
      </c>
      <c r="W148" s="2">
        <v>7.5999999999999998E-2</v>
      </c>
      <c r="X148" s="2">
        <v>8.7999999999999995E-2</v>
      </c>
      <c r="Y148" s="2">
        <v>0.111</v>
      </c>
      <c r="AC148" s="83"/>
      <c r="AE148" s="2">
        <v>332</v>
      </c>
      <c r="AF148" s="2">
        <v>2E-3</v>
      </c>
      <c r="AG148" s="2">
        <v>3.3000000000000002E-2</v>
      </c>
      <c r="AH148" s="2">
        <v>6.8000000000000005E-2</v>
      </c>
      <c r="AI148" s="2">
        <v>0.13400000000000001</v>
      </c>
      <c r="AJ148" s="2">
        <v>0.16200000000000001</v>
      </c>
      <c r="AK148" s="2">
        <v>0.308</v>
      </c>
      <c r="AL148" s="2">
        <v>0.27100000000000002</v>
      </c>
      <c r="AM148" s="2">
        <v>0.19900000000000001</v>
      </c>
      <c r="AN148" s="2">
        <v>0.23599999999999999</v>
      </c>
    </row>
    <row r="149" spans="1:40" ht="15.75" customHeight="1" x14ac:dyDescent="0.25">
      <c r="A149" s="2">
        <v>333</v>
      </c>
      <c r="B149" s="2">
        <v>8.0000000000000002E-3</v>
      </c>
      <c r="C149" s="2">
        <v>4.1000000000000002E-2</v>
      </c>
      <c r="D149" s="2">
        <v>0.05</v>
      </c>
      <c r="E149" s="2">
        <v>5.8999999999999997E-2</v>
      </c>
      <c r="F149" s="2">
        <v>6.8000000000000005E-2</v>
      </c>
      <c r="G149" s="2">
        <v>8.3000000000000004E-2</v>
      </c>
      <c r="H149" s="2">
        <v>9.9000000000000005E-2</v>
      </c>
      <c r="I149" s="2">
        <v>0.111</v>
      </c>
      <c r="J149" s="2">
        <v>0.11799999999999999</v>
      </c>
      <c r="N149" s="83"/>
      <c r="P149" s="2">
        <v>333</v>
      </c>
      <c r="Q149" s="2">
        <v>2E-3</v>
      </c>
      <c r="R149" s="2">
        <v>3.3000000000000002E-2</v>
      </c>
      <c r="S149" s="2">
        <v>0.04</v>
      </c>
      <c r="T149" s="2">
        <v>4.4999999999999998E-2</v>
      </c>
      <c r="U149" s="2">
        <v>0.05</v>
      </c>
      <c r="V149" s="2">
        <v>5.8000000000000003E-2</v>
      </c>
      <c r="W149" s="2">
        <v>7.3999999999999996E-2</v>
      </c>
      <c r="X149" s="2">
        <v>8.6999999999999994E-2</v>
      </c>
      <c r="Y149" s="2">
        <v>0.11</v>
      </c>
      <c r="AC149" s="83"/>
      <c r="AE149" s="2">
        <v>333</v>
      </c>
      <c r="AF149" s="2">
        <v>1E-3</v>
      </c>
      <c r="AG149" s="2">
        <v>3.2000000000000001E-2</v>
      </c>
      <c r="AH149" s="2">
        <v>6.8000000000000005E-2</v>
      </c>
      <c r="AI149" s="2">
        <v>0.13300000000000001</v>
      </c>
      <c r="AJ149" s="2">
        <v>0.161</v>
      </c>
      <c r="AK149" s="2">
        <v>0.307</v>
      </c>
      <c r="AL149" s="2">
        <v>0.26900000000000002</v>
      </c>
      <c r="AM149" s="2">
        <v>0.19800000000000001</v>
      </c>
      <c r="AN149" s="2">
        <v>0.23499999999999999</v>
      </c>
    </row>
    <row r="150" spans="1:40" ht="15.75" customHeight="1" x14ac:dyDescent="0.25">
      <c r="A150" s="2">
        <v>334</v>
      </c>
      <c r="B150" s="2">
        <v>7.0000000000000001E-3</v>
      </c>
      <c r="C150" s="2">
        <v>3.9E-2</v>
      </c>
      <c r="D150" s="2">
        <v>4.8000000000000001E-2</v>
      </c>
      <c r="E150" s="2">
        <v>5.7000000000000002E-2</v>
      </c>
      <c r="F150" s="2">
        <v>6.7000000000000004E-2</v>
      </c>
      <c r="G150" s="2">
        <v>8.1000000000000003E-2</v>
      </c>
      <c r="H150" s="2">
        <v>9.7000000000000003E-2</v>
      </c>
      <c r="I150" s="2">
        <v>0.109</v>
      </c>
      <c r="J150" s="2">
        <v>0.11700000000000001</v>
      </c>
      <c r="N150" s="83"/>
      <c r="P150" s="2">
        <v>334</v>
      </c>
      <c r="Q150" s="2">
        <v>1E-3</v>
      </c>
      <c r="R150" s="2">
        <v>3.1E-2</v>
      </c>
      <c r="S150" s="2">
        <v>3.7999999999999999E-2</v>
      </c>
      <c r="T150" s="2">
        <v>4.3999999999999997E-2</v>
      </c>
      <c r="U150" s="2">
        <v>4.8000000000000001E-2</v>
      </c>
      <c r="V150" s="2">
        <v>5.6000000000000001E-2</v>
      </c>
      <c r="W150" s="2">
        <v>7.2999999999999995E-2</v>
      </c>
      <c r="X150" s="2">
        <v>8.5000000000000006E-2</v>
      </c>
      <c r="Y150" s="2">
        <v>0.108</v>
      </c>
      <c r="AC150" s="83"/>
      <c r="AE150" s="2">
        <v>334</v>
      </c>
      <c r="AF150" s="2">
        <v>1E-3</v>
      </c>
      <c r="AG150" s="2">
        <v>3.1E-2</v>
      </c>
      <c r="AH150" s="2">
        <v>6.6000000000000003E-2</v>
      </c>
      <c r="AI150" s="2">
        <v>0.13200000000000001</v>
      </c>
      <c r="AJ150" s="2">
        <v>0.159</v>
      </c>
      <c r="AK150" s="2">
        <v>0.30399999999999999</v>
      </c>
      <c r="AL150" s="2">
        <v>0.26700000000000002</v>
      </c>
      <c r="AM150" s="2">
        <v>0.19600000000000001</v>
      </c>
      <c r="AN150" s="2">
        <v>0.23400000000000001</v>
      </c>
    </row>
    <row r="151" spans="1:40" ht="15.75" customHeight="1" x14ac:dyDescent="0.25">
      <c r="A151" s="2">
        <v>335</v>
      </c>
      <c r="B151" s="2">
        <v>7.0000000000000001E-3</v>
      </c>
      <c r="C151" s="2">
        <v>3.9E-2</v>
      </c>
      <c r="D151" s="2">
        <v>4.7E-2</v>
      </c>
      <c r="E151" s="2">
        <v>5.6000000000000001E-2</v>
      </c>
      <c r="F151" s="2">
        <v>6.6000000000000003E-2</v>
      </c>
      <c r="G151" s="2">
        <v>0.08</v>
      </c>
      <c r="H151" s="2">
        <v>9.7000000000000003E-2</v>
      </c>
      <c r="I151" s="2">
        <v>0.108</v>
      </c>
      <c r="J151" s="2">
        <v>0.115</v>
      </c>
      <c r="N151" s="83"/>
      <c r="P151" s="2">
        <v>335</v>
      </c>
      <c r="Q151" s="2">
        <v>1E-3</v>
      </c>
      <c r="R151" s="2">
        <v>3.1E-2</v>
      </c>
      <c r="S151" s="2">
        <v>3.6999999999999998E-2</v>
      </c>
      <c r="T151" s="2">
        <v>4.2999999999999997E-2</v>
      </c>
      <c r="U151" s="2">
        <v>4.8000000000000001E-2</v>
      </c>
      <c r="V151" s="2">
        <v>5.6000000000000001E-2</v>
      </c>
      <c r="W151" s="2">
        <v>7.1999999999999995E-2</v>
      </c>
      <c r="X151" s="2">
        <v>8.4000000000000005E-2</v>
      </c>
      <c r="Y151" s="2">
        <v>0.107</v>
      </c>
      <c r="AC151" s="83"/>
      <c r="AE151" s="2">
        <v>335</v>
      </c>
      <c r="AF151" s="2">
        <v>1E-3</v>
      </c>
      <c r="AG151" s="2">
        <v>3.1E-2</v>
      </c>
      <c r="AH151" s="2">
        <v>6.4000000000000001E-2</v>
      </c>
      <c r="AI151" s="2">
        <v>0.13100000000000001</v>
      </c>
      <c r="AJ151" s="2">
        <v>0.158</v>
      </c>
      <c r="AK151" s="2">
        <v>0.30199999999999999</v>
      </c>
      <c r="AL151" s="2">
        <v>0.26600000000000001</v>
      </c>
      <c r="AM151" s="2">
        <v>0.19500000000000001</v>
      </c>
      <c r="AN151" s="2">
        <v>0.23300000000000001</v>
      </c>
    </row>
    <row r="152" spans="1:40" ht="15.75" customHeight="1" x14ac:dyDescent="0.25">
      <c r="A152" s="2">
        <v>336</v>
      </c>
      <c r="B152" s="2">
        <v>7.0000000000000001E-3</v>
      </c>
      <c r="C152" s="2">
        <v>3.7999999999999999E-2</v>
      </c>
      <c r="D152" s="2">
        <v>4.7E-2</v>
      </c>
      <c r="E152" s="2">
        <v>5.5E-2</v>
      </c>
      <c r="F152" s="2">
        <v>6.5000000000000002E-2</v>
      </c>
      <c r="G152" s="2">
        <v>0.08</v>
      </c>
      <c r="H152" s="2">
        <v>9.6000000000000002E-2</v>
      </c>
      <c r="I152" s="2">
        <v>0.107</v>
      </c>
      <c r="J152" s="2">
        <v>0.114</v>
      </c>
      <c r="N152" s="83"/>
      <c r="P152" s="2">
        <v>336</v>
      </c>
      <c r="Q152" s="2">
        <v>0</v>
      </c>
      <c r="R152" s="2">
        <v>0.03</v>
      </c>
      <c r="S152" s="2">
        <v>3.6999999999999998E-2</v>
      </c>
      <c r="T152" s="2">
        <v>4.2000000000000003E-2</v>
      </c>
      <c r="U152" s="2">
        <v>4.7E-2</v>
      </c>
      <c r="V152" s="2">
        <v>5.5E-2</v>
      </c>
      <c r="W152" s="2">
        <v>7.0999999999999994E-2</v>
      </c>
      <c r="X152" s="2">
        <v>8.3000000000000004E-2</v>
      </c>
      <c r="Y152" s="2">
        <v>0.106</v>
      </c>
      <c r="AC152" s="83"/>
      <c r="AE152" s="2">
        <v>336</v>
      </c>
      <c r="AF152" s="2">
        <v>1E-3</v>
      </c>
      <c r="AG152" s="2">
        <v>0.03</v>
      </c>
      <c r="AH152" s="2">
        <v>6.3E-2</v>
      </c>
      <c r="AI152" s="2">
        <v>0.13</v>
      </c>
      <c r="AJ152" s="2">
        <v>0.157</v>
      </c>
      <c r="AK152" s="2">
        <v>0.29899999999999999</v>
      </c>
      <c r="AL152" s="2">
        <v>0.26500000000000001</v>
      </c>
      <c r="AM152" s="2">
        <v>0.19400000000000001</v>
      </c>
      <c r="AN152" s="2">
        <v>0.23100000000000001</v>
      </c>
    </row>
    <row r="153" spans="1:40" ht="15.75" customHeight="1" x14ac:dyDescent="0.25">
      <c r="A153" s="2">
        <v>337</v>
      </c>
      <c r="B153" s="2">
        <v>8.0000000000000002E-3</v>
      </c>
      <c r="C153" s="2">
        <v>3.9E-2</v>
      </c>
      <c r="D153" s="2">
        <v>4.7E-2</v>
      </c>
      <c r="E153" s="2">
        <v>5.5E-2</v>
      </c>
      <c r="F153" s="2">
        <v>6.5000000000000002E-2</v>
      </c>
      <c r="G153" s="2">
        <v>7.9000000000000001E-2</v>
      </c>
      <c r="H153" s="2">
        <v>9.5000000000000001E-2</v>
      </c>
      <c r="I153" s="2">
        <v>0.107</v>
      </c>
      <c r="J153" s="2">
        <v>0.114</v>
      </c>
      <c r="N153" s="83"/>
      <c r="P153" s="2">
        <v>337</v>
      </c>
      <c r="Q153" s="2">
        <v>1E-3</v>
      </c>
      <c r="R153" s="2">
        <v>3.1E-2</v>
      </c>
      <c r="S153" s="2">
        <v>3.6999999999999998E-2</v>
      </c>
      <c r="T153" s="2">
        <v>4.2000000000000003E-2</v>
      </c>
      <c r="U153" s="2">
        <v>4.7E-2</v>
      </c>
      <c r="V153" s="2">
        <v>5.3999999999999999E-2</v>
      </c>
      <c r="W153" s="2">
        <v>7.0000000000000007E-2</v>
      </c>
      <c r="X153" s="2">
        <v>8.3000000000000004E-2</v>
      </c>
      <c r="Y153" s="2">
        <v>0.106</v>
      </c>
      <c r="AC153" s="83"/>
      <c r="AE153" s="2">
        <v>337</v>
      </c>
      <c r="AF153" s="2">
        <v>2E-3</v>
      </c>
      <c r="AG153" s="2">
        <v>0.03</v>
      </c>
      <c r="AH153" s="2">
        <v>6.2E-2</v>
      </c>
      <c r="AI153" s="2">
        <v>0.129</v>
      </c>
      <c r="AJ153" s="2">
        <v>0.156</v>
      </c>
      <c r="AK153" s="2">
        <v>0.29599999999999999</v>
      </c>
      <c r="AL153" s="2">
        <v>0.26300000000000001</v>
      </c>
      <c r="AM153" s="2">
        <v>0.193</v>
      </c>
      <c r="AN153" s="2">
        <v>0.23</v>
      </c>
    </row>
    <row r="154" spans="1:40" ht="15.75" customHeight="1" x14ac:dyDescent="0.25">
      <c r="A154" s="2">
        <v>338</v>
      </c>
      <c r="B154" s="2">
        <v>8.9999999999999993E-3</v>
      </c>
      <c r="C154" s="2">
        <v>3.9E-2</v>
      </c>
      <c r="D154" s="2">
        <v>4.7E-2</v>
      </c>
      <c r="E154" s="2">
        <v>5.5E-2</v>
      </c>
      <c r="F154" s="2">
        <v>6.4000000000000001E-2</v>
      </c>
      <c r="G154" s="2">
        <v>7.9000000000000001E-2</v>
      </c>
      <c r="H154" s="2">
        <v>9.5000000000000001E-2</v>
      </c>
      <c r="I154" s="2">
        <v>0.106</v>
      </c>
      <c r="J154" s="2">
        <v>0.113</v>
      </c>
      <c r="N154" s="83"/>
      <c r="P154" s="2">
        <v>338</v>
      </c>
      <c r="Q154" s="2">
        <v>2E-3</v>
      </c>
      <c r="R154" s="2">
        <v>3.1E-2</v>
      </c>
      <c r="S154" s="2">
        <v>3.6999999999999998E-2</v>
      </c>
      <c r="T154" s="2">
        <v>4.2000000000000003E-2</v>
      </c>
      <c r="U154" s="2">
        <v>4.5999999999999999E-2</v>
      </c>
      <c r="V154" s="2">
        <v>5.3999999999999999E-2</v>
      </c>
      <c r="W154" s="2">
        <v>7.0000000000000007E-2</v>
      </c>
      <c r="X154" s="2">
        <v>8.2000000000000003E-2</v>
      </c>
      <c r="Y154" s="2">
        <v>0.105</v>
      </c>
      <c r="AC154" s="83"/>
      <c r="AE154" s="2">
        <v>338</v>
      </c>
      <c r="AF154" s="2">
        <v>2E-3</v>
      </c>
      <c r="AG154" s="2">
        <v>0.03</v>
      </c>
      <c r="AH154" s="2">
        <v>6.2E-2</v>
      </c>
      <c r="AI154" s="2">
        <v>0.128</v>
      </c>
      <c r="AJ154" s="2">
        <v>0.155</v>
      </c>
      <c r="AK154" s="2">
        <v>0.29299999999999998</v>
      </c>
      <c r="AL154" s="2">
        <v>0.26200000000000001</v>
      </c>
      <c r="AM154" s="2">
        <v>0.191</v>
      </c>
      <c r="AN154" s="2">
        <v>0.22800000000000001</v>
      </c>
    </row>
    <row r="155" spans="1:40" ht="15.75" customHeight="1" x14ac:dyDescent="0.25">
      <c r="A155" s="2">
        <v>339</v>
      </c>
      <c r="B155" s="2">
        <v>0.01</v>
      </c>
      <c r="C155" s="2">
        <v>3.9E-2</v>
      </c>
      <c r="D155" s="2">
        <v>4.7E-2</v>
      </c>
      <c r="E155" s="2">
        <v>5.5E-2</v>
      </c>
      <c r="F155" s="2">
        <v>6.4000000000000001E-2</v>
      </c>
      <c r="G155" s="2">
        <v>7.9000000000000001E-2</v>
      </c>
      <c r="H155" s="2">
        <v>9.4E-2</v>
      </c>
      <c r="I155" s="2">
        <v>0.106</v>
      </c>
      <c r="J155" s="2">
        <v>0.113</v>
      </c>
      <c r="N155" s="83"/>
      <c r="P155" s="2">
        <v>339</v>
      </c>
      <c r="Q155" s="2">
        <v>2E-3</v>
      </c>
      <c r="R155" s="2">
        <v>3.1E-2</v>
      </c>
      <c r="S155" s="2">
        <v>3.6999999999999998E-2</v>
      </c>
      <c r="T155" s="2">
        <v>4.2000000000000003E-2</v>
      </c>
      <c r="U155" s="2">
        <v>4.5999999999999999E-2</v>
      </c>
      <c r="V155" s="2">
        <v>5.2999999999999999E-2</v>
      </c>
      <c r="W155" s="2">
        <v>6.9000000000000006E-2</v>
      </c>
      <c r="X155" s="2">
        <v>8.1000000000000003E-2</v>
      </c>
      <c r="Y155" s="2">
        <v>0.104</v>
      </c>
      <c r="AC155" s="83"/>
      <c r="AE155" s="2">
        <v>339</v>
      </c>
      <c r="AF155" s="2">
        <v>3.0000000000000001E-3</v>
      </c>
      <c r="AG155" s="2">
        <v>0.03</v>
      </c>
      <c r="AH155" s="2">
        <v>6.2E-2</v>
      </c>
      <c r="AI155" s="2">
        <v>0.128</v>
      </c>
      <c r="AJ155" s="2">
        <v>0.154</v>
      </c>
      <c r="AK155" s="2">
        <v>0.28999999999999998</v>
      </c>
      <c r="AL155" s="2">
        <v>0.26100000000000001</v>
      </c>
      <c r="AM155" s="2">
        <v>0.191</v>
      </c>
      <c r="AN155" s="2">
        <v>0.22700000000000001</v>
      </c>
    </row>
    <row r="156" spans="1:40" ht="15.75" customHeight="1" x14ac:dyDescent="0.25">
      <c r="A156" s="2">
        <v>340</v>
      </c>
      <c r="B156" s="2">
        <v>8.9999999999999993E-3</v>
      </c>
      <c r="C156" s="2">
        <v>3.6999999999999998E-2</v>
      </c>
      <c r="D156" s="2">
        <v>4.4999999999999998E-2</v>
      </c>
      <c r="E156" s="2">
        <v>5.3999999999999999E-2</v>
      </c>
      <c r="F156" s="2">
        <v>6.3E-2</v>
      </c>
      <c r="G156" s="2">
        <v>7.6999999999999999E-2</v>
      </c>
      <c r="H156" s="2">
        <v>9.1999999999999998E-2</v>
      </c>
      <c r="I156" s="2">
        <v>0.10299999999999999</v>
      </c>
      <c r="J156" s="2">
        <v>0.11</v>
      </c>
      <c r="N156" s="83"/>
      <c r="P156" s="2">
        <v>340</v>
      </c>
      <c r="Q156" s="2">
        <v>3.0000000000000001E-3</v>
      </c>
      <c r="R156" s="2">
        <v>2.9000000000000001E-2</v>
      </c>
      <c r="S156" s="2">
        <v>3.5000000000000003E-2</v>
      </c>
      <c r="T156" s="2">
        <v>0.04</v>
      </c>
      <c r="U156" s="2">
        <v>4.3999999999999997E-2</v>
      </c>
      <c r="V156" s="2">
        <v>5.0999999999999997E-2</v>
      </c>
      <c r="W156" s="2">
        <v>6.7000000000000004E-2</v>
      </c>
      <c r="X156" s="2">
        <v>7.9000000000000001E-2</v>
      </c>
      <c r="Y156" s="2">
        <v>0.10199999999999999</v>
      </c>
      <c r="AC156" s="83"/>
      <c r="AE156" s="2">
        <v>340</v>
      </c>
      <c r="AF156" s="2">
        <v>2E-3</v>
      </c>
      <c r="AG156" s="2">
        <v>2.9000000000000001E-2</v>
      </c>
      <c r="AH156" s="2">
        <v>0.06</v>
      </c>
      <c r="AI156" s="2">
        <v>0.126</v>
      </c>
      <c r="AJ156" s="2">
        <v>0.152</v>
      </c>
      <c r="AK156" s="2">
        <v>0.28699999999999998</v>
      </c>
      <c r="AL156" s="2">
        <v>0.25800000000000001</v>
      </c>
      <c r="AM156" s="2">
        <v>0.188</v>
      </c>
      <c r="AN156" s="2">
        <v>0.224</v>
      </c>
    </row>
    <row r="157" spans="1:40" ht="15.75" customHeight="1" x14ac:dyDescent="0.25">
      <c r="A157" s="2">
        <v>341</v>
      </c>
      <c r="B157" s="2">
        <v>8.0000000000000002E-3</v>
      </c>
      <c r="C157" s="2">
        <v>3.5999999999999997E-2</v>
      </c>
      <c r="D157" s="2">
        <v>4.3999999999999997E-2</v>
      </c>
      <c r="E157" s="2">
        <v>5.1999999999999998E-2</v>
      </c>
      <c r="F157" s="2">
        <v>6.0999999999999999E-2</v>
      </c>
      <c r="G157" s="2">
        <v>7.5999999999999998E-2</v>
      </c>
      <c r="H157" s="2">
        <v>0.09</v>
      </c>
      <c r="I157" s="2">
        <v>0.10199999999999999</v>
      </c>
      <c r="J157" s="2">
        <v>0.108</v>
      </c>
      <c r="N157" s="83"/>
      <c r="P157" s="2">
        <v>341</v>
      </c>
      <c r="Q157" s="2">
        <v>2E-3</v>
      </c>
      <c r="R157" s="2">
        <v>2.8000000000000001E-2</v>
      </c>
      <c r="S157" s="2">
        <v>3.4000000000000002E-2</v>
      </c>
      <c r="T157" s="2">
        <v>3.9E-2</v>
      </c>
      <c r="U157" s="2">
        <v>4.2999999999999997E-2</v>
      </c>
      <c r="V157" s="2">
        <v>0.05</v>
      </c>
      <c r="W157" s="2">
        <v>6.7000000000000004E-2</v>
      </c>
      <c r="X157" s="2">
        <v>7.8E-2</v>
      </c>
      <c r="Y157" s="2">
        <v>0.10100000000000001</v>
      </c>
      <c r="AC157" s="83"/>
      <c r="AE157" s="2">
        <v>341</v>
      </c>
      <c r="AF157" s="2">
        <v>2E-3</v>
      </c>
      <c r="AG157" s="2">
        <v>2.8000000000000001E-2</v>
      </c>
      <c r="AH157" s="2">
        <v>0.06</v>
      </c>
      <c r="AI157" s="2">
        <v>0.125</v>
      </c>
      <c r="AJ157" s="2">
        <v>0.15</v>
      </c>
      <c r="AK157" s="2">
        <v>0.28399999999999997</v>
      </c>
      <c r="AL157" s="2">
        <v>0.25700000000000001</v>
      </c>
      <c r="AM157" s="2">
        <v>0.187</v>
      </c>
      <c r="AN157" s="2">
        <v>0.223</v>
      </c>
    </row>
    <row r="158" spans="1:40" ht="15.75" customHeight="1" x14ac:dyDescent="0.25">
      <c r="A158" s="2">
        <v>342</v>
      </c>
      <c r="B158" s="2">
        <v>7.0000000000000001E-3</v>
      </c>
      <c r="C158" s="2">
        <v>3.5000000000000003E-2</v>
      </c>
      <c r="D158" s="2">
        <v>4.2999999999999997E-2</v>
      </c>
      <c r="E158" s="2">
        <v>5.0999999999999997E-2</v>
      </c>
      <c r="F158" s="2">
        <v>0.06</v>
      </c>
      <c r="G158" s="2">
        <v>7.3999999999999996E-2</v>
      </c>
      <c r="H158" s="2">
        <v>8.7999999999999995E-2</v>
      </c>
      <c r="I158" s="2">
        <v>0.10100000000000001</v>
      </c>
      <c r="J158" s="2">
        <v>0.106</v>
      </c>
      <c r="N158" s="83"/>
      <c r="P158" s="2">
        <v>342</v>
      </c>
      <c r="Q158" s="2">
        <v>2E-3</v>
      </c>
      <c r="R158" s="2">
        <v>2.7E-2</v>
      </c>
      <c r="S158" s="2">
        <v>3.3000000000000002E-2</v>
      </c>
      <c r="T158" s="2">
        <v>3.7999999999999999E-2</v>
      </c>
      <c r="U158" s="2">
        <v>4.2000000000000003E-2</v>
      </c>
      <c r="V158" s="2">
        <v>4.9000000000000002E-2</v>
      </c>
      <c r="W158" s="2">
        <v>6.6000000000000003E-2</v>
      </c>
      <c r="X158" s="2">
        <v>7.6999999999999999E-2</v>
      </c>
      <c r="Y158" s="2">
        <v>0.1</v>
      </c>
      <c r="AC158" s="83"/>
      <c r="AE158" s="2">
        <v>342</v>
      </c>
      <c r="AF158" s="2">
        <v>1E-3</v>
      </c>
      <c r="AG158" s="2">
        <v>2.8000000000000001E-2</v>
      </c>
      <c r="AH158" s="2">
        <v>5.8999999999999997E-2</v>
      </c>
      <c r="AI158" s="2">
        <v>0.124</v>
      </c>
      <c r="AJ158" s="2">
        <v>0.14899999999999999</v>
      </c>
      <c r="AK158" s="2">
        <v>0.28299999999999997</v>
      </c>
      <c r="AL158" s="2">
        <v>0.25600000000000001</v>
      </c>
      <c r="AM158" s="2">
        <v>0.186</v>
      </c>
      <c r="AN158" s="2">
        <v>0.221</v>
      </c>
    </row>
    <row r="159" spans="1:40" ht="15.75" customHeight="1" x14ac:dyDescent="0.25">
      <c r="A159" s="2">
        <v>343</v>
      </c>
      <c r="B159" s="2">
        <v>6.0000000000000001E-3</v>
      </c>
      <c r="C159" s="2">
        <v>3.4000000000000002E-2</v>
      </c>
      <c r="D159" s="2">
        <v>4.2000000000000003E-2</v>
      </c>
      <c r="E159" s="2">
        <v>0.05</v>
      </c>
      <c r="F159" s="2">
        <v>5.8000000000000003E-2</v>
      </c>
      <c r="G159" s="2">
        <v>7.2999999999999995E-2</v>
      </c>
      <c r="H159" s="2">
        <v>8.5999999999999993E-2</v>
      </c>
      <c r="I159" s="2">
        <v>9.9000000000000005E-2</v>
      </c>
      <c r="J159" s="2">
        <v>0.105</v>
      </c>
      <c r="N159" s="83"/>
      <c r="P159" s="2">
        <v>343</v>
      </c>
      <c r="Q159" s="2">
        <v>1E-3</v>
      </c>
      <c r="R159" s="2">
        <v>2.5999999999999999E-2</v>
      </c>
      <c r="S159" s="2">
        <v>3.2000000000000001E-2</v>
      </c>
      <c r="T159" s="2">
        <v>3.6999999999999998E-2</v>
      </c>
      <c r="U159" s="2">
        <v>4.1000000000000002E-2</v>
      </c>
      <c r="V159" s="2">
        <v>4.8000000000000001E-2</v>
      </c>
      <c r="W159" s="2">
        <v>6.4000000000000001E-2</v>
      </c>
      <c r="X159" s="2">
        <v>7.5999999999999998E-2</v>
      </c>
      <c r="Y159" s="2">
        <v>9.9000000000000005E-2</v>
      </c>
      <c r="AC159" s="83"/>
      <c r="AE159" s="2">
        <v>343</v>
      </c>
      <c r="AF159" s="2">
        <v>0</v>
      </c>
      <c r="AG159" s="2">
        <v>2.7E-2</v>
      </c>
      <c r="AH159" s="2">
        <v>5.8000000000000003E-2</v>
      </c>
      <c r="AI159" s="2">
        <v>0.122</v>
      </c>
      <c r="AJ159" s="2">
        <v>0.14699999999999999</v>
      </c>
      <c r="AK159" s="2">
        <v>0.28100000000000003</v>
      </c>
      <c r="AL159" s="2">
        <v>0.254</v>
      </c>
      <c r="AM159" s="2">
        <v>0.184</v>
      </c>
      <c r="AN159" s="2">
        <v>0.219</v>
      </c>
    </row>
    <row r="160" spans="1:40" ht="15.75" customHeight="1" x14ac:dyDescent="0.25">
      <c r="A160" s="2">
        <v>344</v>
      </c>
      <c r="B160" s="2">
        <v>7.0000000000000001E-3</v>
      </c>
      <c r="C160" s="2">
        <v>3.4000000000000002E-2</v>
      </c>
      <c r="D160" s="2">
        <v>4.1000000000000002E-2</v>
      </c>
      <c r="E160" s="2">
        <v>4.9000000000000002E-2</v>
      </c>
      <c r="F160" s="2">
        <v>5.8000000000000003E-2</v>
      </c>
      <c r="G160" s="2">
        <v>7.1999999999999995E-2</v>
      </c>
      <c r="H160" s="2">
        <v>8.5999999999999993E-2</v>
      </c>
      <c r="I160" s="2">
        <v>9.9000000000000005E-2</v>
      </c>
      <c r="J160" s="2">
        <v>0.104</v>
      </c>
      <c r="N160" s="83"/>
      <c r="P160" s="2">
        <v>344</v>
      </c>
      <c r="Q160" s="2">
        <v>0</v>
      </c>
      <c r="R160" s="2">
        <v>2.5999999999999999E-2</v>
      </c>
      <c r="S160" s="2">
        <v>3.2000000000000001E-2</v>
      </c>
      <c r="T160" s="2">
        <v>3.5999999999999997E-2</v>
      </c>
      <c r="U160" s="2">
        <v>4.1000000000000002E-2</v>
      </c>
      <c r="V160" s="2">
        <v>4.8000000000000001E-2</v>
      </c>
      <c r="W160" s="2">
        <v>6.4000000000000001E-2</v>
      </c>
      <c r="X160" s="2">
        <v>7.4999999999999997E-2</v>
      </c>
      <c r="Y160" s="2">
        <v>9.8000000000000004E-2</v>
      </c>
      <c r="AC160" s="83"/>
      <c r="AE160" s="2">
        <v>344</v>
      </c>
      <c r="AF160" s="2">
        <v>1E-3</v>
      </c>
      <c r="AG160" s="2">
        <v>2.7E-2</v>
      </c>
      <c r="AH160" s="2">
        <v>5.8000000000000003E-2</v>
      </c>
      <c r="AI160" s="2">
        <v>0.122</v>
      </c>
      <c r="AJ160" s="2">
        <v>0.14699999999999999</v>
      </c>
      <c r="AK160" s="2">
        <v>0.27900000000000003</v>
      </c>
      <c r="AL160" s="2">
        <v>0.253</v>
      </c>
      <c r="AM160" s="2">
        <v>0.184</v>
      </c>
      <c r="AN160" s="2">
        <v>0.218</v>
      </c>
    </row>
    <row r="161" spans="1:40" ht="15.75" customHeight="1" x14ac:dyDescent="0.25">
      <c r="A161" s="2">
        <v>345</v>
      </c>
      <c r="B161" s="2">
        <v>8.0000000000000002E-3</v>
      </c>
      <c r="C161" s="2">
        <v>3.4000000000000002E-2</v>
      </c>
      <c r="D161" s="2">
        <v>4.2000000000000003E-2</v>
      </c>
      <c r="E161" s="2">
        <v>0.05</v>
      </c>
      <c r="F161" s="2">
        <v>5.8000000000000003E-2</v>
      </c>
      <c r="G161" s="2">
        <v>7.1999999999999995E-2</v>
      </c>
      <c r="H161" s="2">
        <v>8.5999999999999993E-2</v>
      </c>
      <c r="I161" s="2">
        <v>9.8000000000000004E-2</v>
      </c>
      <c r="J161" s="2">
        <v>0.104</v>
      </c>
      <c r="N161" s="83"/>
      <c r="P161" s="2">
        <v>345</v>
      </c>
      <c r="Q161" s="2">
        <v>0</v>
      </c>
      <c r="R161" s="2">
        <v>2.5999999999999999E-2</v>
      </c>
      <c r="S161" s="2">
        <v>3.2000000000000001E-2</v>
      </c>
      <c r="T161" s="2">
        <v>3.5999999999999997E-2</v>
      </c>
      <c r="U161" s="2">
        <v>4.1000000000000002E-2</v>
      </c>
      <c r="V161" s="2">
        <v>4.7E-2</v>
      </c>
      <c r="W161" s="2">
        <v>6.3E-2</v>
      </c>
      <c r="X161" s="2">
        <v>7.4999999999999997E-2</v>
      </c>
      <c r="Y161" s="2">
        <v>9.7000000000000003E-2</v>
      </c>
      <c r="AC161" s="83"/>
      <c r="AE161" s="2">
        <v>345</v>
      </c>
      <c r="AF161" s="2">
        <v>1E-3</v>
      </c>
      <c r="AG161" s="2">
        <v>2.7E-2</v>
      </c>
      <c r="AH161" s="2">
        <v>5.8000000000000003E-2</v>
      </c>
      <c r="AI161" s="2">
        <v>0.121</v>
      </c>
      <c r="AJ161" s="2">
        <v>0.14599999999999999</v>
      </c>
      <c r="AK161" s="2">
        <v>0.27800000000000002</v>
      </c>
      <c r="AL161" s="2">
        <v>0.251</v>
      </c>
      <c r="AM161" s="2">
        <v>0.183</v>
      </c>
      <c r="AN161" s="2">
        <v>0.217</v>
      </c>
    </row>
    <row r="162" spans="1:40" ht="15.75" customHeight="1" x14ac:dyDescent="0.25">
      <c r="A162" s="2">
        <v>346</v>
      </c>
      <c r="B162" s="2">
        <v>0.01</v>
      </c>
      <c r="C162" s="2">
        <v>3.5000000000000003E-2</v>
      </c>
      <c r="D162" s="2">
        <v>4.2999999999999997E-2</v>
      </c>
      <c r="E162" s="2">
        <v>5.0999999999999997E-2</v>
      </c>
      <c r="F162" s="2">
        <v>5.8999999999999997E-2</v>
      </c>
      <c r="G162" s="2">
        <v>7.2999999999999995E-2</v>
      </c>
      <c r="H162" s="2">
        <v>8.5999999999999993E-2</v>
      </c>
      <c r="I162" s="2">
        <v>9.8000000000000004E-2</v>
      </c>
      <c r="J162" s="2">
        <v>0.104</v>
      </c>
      <c r="N162" s="83"/>
      <c r="P162" s="2">
        <v>346</v>
      </c>
      <c r="Q162" s="2">
        <v>2E-3</v>
      </c>
      <c r="R162" s="2">
        <v>2.7E-2</v>
      </c>
      <c r="S162" s="2">
        <v>3.2000000000000001E-2</v>
      </c>
      <c r="T162" s="2">
        <v>3.6999999999999998E-2</v>
      </c>
      <c r="U162" s="2">
        <v>4.1000000000000002E-2</v>
      </c>
      <c r="V162" s="2">
        <v>4.7E-2</v>
      </c>
      <c r="W162" s="2">
        <v>6.3E-2</v>
      </c>
      <c r="X162" s="2">
        <v>7.4999999999999997E-2</v>
      </c>
      <c r="Y162" s="2">
        <v>9.7000000000000003E-2</v>
      </c>
      <c r="AC162" s="83"/>
      <c r="AE162" s="2">
        <v>346</v>
      </c>
      <c r="AF162" s="2">
        <v>3.0000000000000001E-3</v>
      </c>
      <c r="AG162" s="2">
        <v>2.7E-2</v>
      </c>
      <c r="AH162" s="2">
        <v>5.8000000000000003E-2</v>
      </c>
      <c r="AI162" s="2">
        <v>0.12</v>
      </c>
      <c r="AJ162" s="2">
        <v>0.14499999999999999</v>
      </c>
      <c r="AK162" s="2">
        <v>0.27600000000000002</v>
      </c>
      <c r="AL162" s="2">
        <v>0.25</v>
      </c>
      <c r="AM162" s="2">
        <v>0.182</v>
      </c>
      <c r="AN162" s="2">
        <v>0.215</v>
      </c>
    </row>
    <row r="163" spans="1:40" ht="15.75" customHeight="1" x14ac:dyDescent="0.25">
      <c r="A163" s="2">
        <v>347</v>
      </c>
      <c r="B163" s="2">
        <v>1.0999999999999999E-2</v>
      </c>
      <c r="C163" s="2">
        <v>3.5999999999999997E-2</v>
      </c>
      <c r="D163" s="2">
        <v>4.2999999999999997E-2</v>
      </c>
      <c r="E163" s="2">
        <v>0.05</v>
      </c>
      <c r="F163" s="2">
        <v>5.8999999999999997E-2</v>
      </c>
      <c r="G163" s="2">
        <v>7.2999999999999995E-2</v>
      </c>
      <c r="H163" s="2">
        <v>8.5999999999999993E-2</v>
      </c>
      <c r="I163" s="2">
        <v>9.8000000000000004E-2</v>
      </c>
      <c r="J163" s="2">
        <v>0.104</v>
      </c>
      <c r="N163" s="83"/>
      <c r="P163" s="2">
        <v>347</v>
      </c>
      <c r="Q163" s="2">
        <v>3.0000000000000001E-3</v>
      </c>
      <c r="R163" s="2">
        <v>2.7E-2</v>
      </c>
      <c r="S163" s="2">
        <v>3.2000000000000001E-2</v>
      </c>
      <c r="T163" s="2">
        <v>3.6999999999999998E-2</v>
      </c>
      <c r="U163" s="2">
        <v>4.1000000000000002E-2</v>
      </c>
      <c r="V163" s="2">
        <v>4.7E-2</v>
      </c>
      <c r="W163" s="2">
        <v>6.3E-2</v>
      </c>
      <c r="X163" s="2">
        <v>7.3999999999999996E-2</v>
      </c>
      <c r="Y163" s="2">
        <v>9.6000000000000002E-2</v>
      </c>
      <c r="AC163" s="83"/>
      <c r="AE163" s="2">
        <v>347</v>
      </c>
      <c r="AF163" s="2">
        <v>3.0000000000000001E-3</v>
      </c>
      <c r="AG163" s="2">
        <v>2.7E-2</v>
      </c>
      <c r="AH163" s="2">
        <v>5.8000000000000003E-2</v>
      </c>
      <c r="AI163" s="2">
        <v>0.12</v>
      </c>
      <c r="AJ163" s="2">
        <v>0.14399999999999999</v>
      </c>
      <c r="AK163" s="2">
        <v>0.27400000000000002</v>
      </c>
      <c r="AL163" s="2">
        <v>0.249</v>
      </c>
      <c r="AM163" s="2">
        <v>0.18</v>
      </c>
      <c r="AN163" s="2">
        <v>0.214</v>
      </c>
    </row>
    <row r="164" spans="1:40" ht="15.75" customHeight="1" x14ac:dyDescent="0.25">
      <c r="A164" s="2">
        <v>348</v>
      </c>
      <c r="B164" s="2">
        <v>8.9999999999999993E-3</v>
      </c>
      <c r="C164" s="2">
        <v>3.4000000000000002E-2</v>
      </c>
      <c r="D164" s="2">
        <v>4.1000000000000002E-2</v>
      </c>
      <c r="E164" s="2">
        <v>4.9000000000000002E-2</v>
      </c>
      <c r="F164" s="2">
        <v>5.7000000000000002E-2</v>
      </c>
      <c r="G164" s="2">
        <v>7.0999999999999994E-2</v>
      </c>
      <c r="H164" s="2">
        <v>8.4000000000000005E-2</v>
      </c>
      <c r="I164" s="2">
        <v>9.6000000000000002E-2</v>
      </c>
      <c r="J164" s="2">
        <v>0.10199999999999999</v>
      </c>
      <c r="N164" s="83"/>
      <c r="P164" s="2">
        <v>348</v>
      </c>
      <c r="Q164" s="2">
        <v>4.0000000000000001E-3</v>
      </c>
      <c r="R164" s="2">
        <v>2.5999999999999999E-2</v>
      </c>
      <c r="S164" s="2">
        <v>3.1E-2</v>
      </c>
      <c r="T164" s="2">
        <v>3.5999999999999997E-2</v>
      </c>
      <c r="U164" s="2">
        <v>0.04</v>
      </c>
      <c r="V164" s="2">
        <v>4.5999999999999999E-2</v>
      </c>
      <c r="W164" s="2">
        <v>6.2E-2</v>
      </c>
      <c r="X164" s="2">
        <v>7.2999999999999995E-2</v>
      </c>
      <c r="Y164" s="2">
        <v>9.5000000000000001E-2</v>
      </c>
      <c r="AC164" s="83"/>
      <c r="AE164" s="2">
        <v>348</v>
      </c>
      <c r="AF164" s="2">
        <v>3.0000000000000001E-3</v>
      </c>
      <c r="AG164" s="2">
        <v>2.5999999999999999E-2</v>
      </c>
      <c r="AH164" s="2">
        <v>5.7000000000000002E-2</v>
      </c>
      <c r="AI164" s="2">
        <v>0.11899999999999999</v>
      </c>
      <c r="AJ164" s="2">
        <v>0.14299999999999999</v>
      </c>
      <c r="AK164" s="2">
        <v>0.27300000000000002</v>
      </c>
      <c r="AL164" s="2">
        <v>0.247</v>
      </c>
      <c r="AM164" s="2">
        <v>0.17899999999999999</v>
      </c>
      <c r="AN164" s="2">
        <v>0.21299999999999999</v>
      </c>
    </row>
    <row r="165" spans="1:40" ht="15.75" customHeight="1" x14ac:dyDescent="0.25">
      <c r="A165" s="2">
        <v>349</v>
      </c>
      <c r="B165" s="2">
        <v>7.0000000000000001E-3</v>
      </c>
      <c r="C165" s="2">
        <v>3.2000000000000001E-2</v>
      </c>
      <c r="D165" s="2">
        <v>3.9E-2</v>
      </c>
      <c r="E165" s="2">
        <v>4.5999999999999999E-2</v>
      </c>
      <c r="F165" s="2">
        <v>5.5E-2</v>
      </c>
      <c r="G165" s="2">
        <v>6.9000000000000006E-2</v>
      </c>
      <c r="H165" s="2">
        <v>8.2000000000000003E-2</v>
      </c>
      <c r="I165" s="2">
        <v>9.4E-2</v>
      </c>
      <c r="J165" s="2">
        <v>0.1</v>
      </c>
      <c r="N165" s="83"/>
      <c r="P165" s="2">
        <v>349</v>
      </c>
      <c r="Q165" s="2">
        <v>3.0000000000000001E-3</v>
      </c>
      <c r="R165" s="2">
        <v>2.4E-2</v>
      </c>
      <c r="S165" s="2">
        <v>2.9000000000000001E-2</v>
      </c>
      <c r="T165" s="2">
        <v>3.4000000000000002E-2</v>
      </c>
      <c r="U165" s="2">
        <v>3.7999999999999999E-2</v>
      </c>
      <c r="V165" s="2">
        <v>4.3999999999999997E-2</v>
      </c>
      <c r="W165" s="2">
        <v>0.06</v>
      </c>
      <c r="X165" s="2">
        <v>7.1999999999999995E-2</v>
      </c>
      <c r="Y165" s="2">
        <v>9.2999999999999999E-2</v>
      </c>
      <c r="AC165" s="83"/>
      <c r="AE165" s="2">
        <v>349</v>
      </c>
      <c r="AF165" s="2">
        <v>1E-3</v>
      </c>
      <c r="AG165" s="2">
        <v>2.5000000000000001E-2</v>
      </c>
      <c r="AH165" s="2">
        <v>5.5E-2</v>
      </c>
      <c r="AI165" s="2">
        <v>0.11700000000000001</v>
      </c>
      <c r="AJ165" s="2">
        <v>0.14099999999999999</v>
      </c>
      <c r="AK165" s="2">
        <v>0.27100000000000002</v>
      </c>
      <c r="AL165" s="2">
        <v>0.245</v>
      </c>
      <c r="AM165" s="2">
        <v>0.17699999999999999</v>
      </c>
      <c r="AN165" s="2">
        <v>0.21099999999999999</v>
      </c>
    </row>
    <row r="166" spans="1:40" ht="15.75" customHeight="1" x14ac:dyDescent="0.25">
      <c r="A166" s="2">
        <v>350</v>
      </c>
      <c r="B166" s="2">
        <v>6.0000000000000001E-3</v>
      </c>
      <c r="C166" s="2">
        <v>0.03</v>
      </c>
      <c r="D166" s="2">
        <v>3.6999999999999998E-2</v>
      </c>
      <c r="E166" s="2">
        <v>4.3999999999999997E-2</v>
      </c>
      <c r="F166" s="2">
        <v>5.2999999999999999E-2</v>
      </c>
      <c r="G166" s="2">
        <v>6.7000000000000004E-2</v>
      </c>
      <c r="H166" s="2">
        <v>0.08</v>
      </c>
      <c r="I166" s="2">
        <v>9.1999999999999998E-2</v>
      </c>
      <c r="J166" s="2">
        <v>9.8000000000000004E-2</v>
      </c>
      <c r="N166" s="83"/>
      <c r="P166" s="2">
        <v>350</v>
      </c>
      <c r="Q166" s="2">
        <v>1E-3</v>
      </c>
      <c r="R166" s="2">
        <v>2.1999999999999999E-2</v>
      </c>
      <c r="S166" s="2">
        <v>2.8000000000000001E-2</v>
      </c>
      <c r="T166" s="2">
        <v>3.2000000000000001E-2</v>
      </c>
      <c r="U166" s="2">
        <v>3.5999999999999997E-2</v>
      </c>
      <c r="V166" s="2">
        <v>4.2999999999999997E-2</v>
      </c>
      <c r="W166" s="2">
        <v>5.8999999999999997E-2</v>
      </c>
      <c r="X166" s="2">
        <v>7.0000000000000007E-2</v>
      </c>
      <c r="Y166" s="2">
        <v>9.1999999999999998E-2</v>
      </c>
      <c r="AC166" s="83"/>
      <c r="AE166" s="2">
        <v>350</v>
      </c>
      <c r="AF166" s="2">
        <v>0</v>
      </c>
      <c r="AG166" s="2">
        <v>2.3E-2</v>
      </c>
      <c r="AH166" s="2">
        <v>5.2999999999999999E-2</v>
      </c>
      <c r="AI166" s="2">
        <v>0.115</v>
      </c>
      <c r="AJ166" s="2">
        <v>0.14000000000000001</v>
      </c>
      <c r="AK166" s="2">
        <v>0.26900000000000002</v>
      </c>
      <c r="AL166" s="2">
        <v>0.24299999999999999</v>
      </c>
      <c r="AM166" s="2">
        <v>0.17499999999999999</v>
      </c>
      <c r="AN166" s="2">
        <v>0.20899999999999999</v>
      </c>
    </row>
    <row r="167" spans="1:40" ht="15.75" customHeight="1" x14ac:dyDescent="0.25">
      <c r="A167" s="2">
        <v>351</v>
      </c>
      <c r="B167" s="2">
        <v>5.0000000000000001E-3</v>
      </c>
      <c r="C167" s="2">
        <v>2.9000000000000001E-2</v>
      </c>
      <c r="D167" s="2">
        <v>3.5999999999999997E-2</v>
      </c>
      <c r="E167" s="2">
        <v>4.2000000000000003E-2</v>
      </c>
      <c r="F167" s="2">
        <v>5.1999999999999998E-2</v>
      </c>
      <c r="G167" s="2">
        <v>6.6000000000000003E-2</v>
      </c>
      <c r="H167" s="2">
        <v>7.9000000000000001E-2</v>
      </c>
      <c r="I167" s="2">
        <v>9.0999999999999998E-2</v>
      </c>
      <c r="J167" s="2">
        <v>9.7000000000000003E-2</v>
      </c>
      <c r="N167" s="83"/>
      <c r="P167" s="2">
        <v>351</v>
      </c>
      <c r="Q167" s="2">
        <v>-1E-3</v>
      </c>
      <c r="R167" s="2">
        <v>2.1000000000000001E-2</v>
      </c>
      <c r="S167" s="2">
        <v>2.7E-2</v>
      </c>
      <c r="T167" s="2">
        <v>3.1E-2</v>
      </c>
      <c r="U167" s="2">
        <v>3.5000000000000003E-2</v>
      </c>
      <c r="V167" s="2">
        <v>4.2000000000000003E-2</v>
      </c>
      <c r="W167" s="2">
        <v>5.8000000000000003E-2</v>
      </c>
      <c r="X167" s="2">
        <v>6.9000000000000006E-2</v>
      </c>
      <c r="Y167" s="2">
        <v>9.0999999999999998E-2</v>
      </c>
      <c r="AC167" s="83"/>
      <c r="AE167" s="2">
        <v>351</v>
      </c>
      <c r="AF167" s="2">
        <v>-1E-3</v>
      </c>
      <c r="AG167" s="2">
        <v>2.3E-2</v>
      </c>
      <c r="AH167" s="2">
        <v>5.1999999999999998E-2</v>
      </c>
      <c r="AI167" s="2">
        <v>0.114</v>
      </c>
      <c r="AJ167" s="2">
        <v>0.13900000000000001</v>
      </c>
      <c r="AK167" s="2">
        <v>0.26700000000000002</v>
      </c>
      <c r="AL167" s="2">
        <v>0.24099999999999999</v>
      </c>
      <c r="AM167" s="2">
        <v>0.17399999999999999</v>
      </c>
      <c r="AN167" s="2">
        <v>0.20799999999999999</v>
      </c>
    </row>
    <row r="168" spans="1:40" ht="15.75" customHeight="1" x14ac:dyDescent="0.25">
      <c r="A168" s="2">
        <v>352</v>
      </c>
      <c r="B168" s="2">
        <v>5.0000000000000001E-3</v>
      </c>
      <c r="C168" s="2">
        <v>2.9000000000000001E-2</v>
      </c>
      <c r="D168" s="2">
        <v>3.5000000000000003E-2</v>
      </c>
      <c r="E168" s="2">
        <v>4.2000000000000003E-2</v>
      </c>
      <c r="F168" s="2">
        <v>5.0999999999999997E-2</v>
      </c>
      <c r="G168" s="2">
        <v>6.5000000000000002E-2</v>
      </c>
      <c r="H168" s="2">
        <v>7.8E-2</v>
      </c>
      <c r="I168" s="2">
        <v>0.09</v>
      </c>
      <c r="J168" s="2">
        <v>9.6000000000000002E-2</v>
      </c>
      <c r="N168" s="83"/>
      <c r="P168" s="2">
        <v>352</v>
      </c>
      <c r="Q168" s="2">
        <v>-1E-3</v>
      </c>
      <c r="R168" s="2">
        <v>2.1000000000000001E-2</v>
      </c>
      <c r="S168" s="2">
        <v>2.5999999999999999E-2</v>
      </c>
      <c r="T168" s="2">
        <v>3.1E-2</v>
      </c>
      <c r="U168" s="2">
        <v>3.5000000000000003E-2</v>
      </c>
      <c r="V168" s="2">
        <v>4.1000000000000002E-2</v>
      </c>
      <c r="W168" s="2">
        <v>5.7000000000000002E-2</v>
      </c>
      <c r="X168" s="2">
        <v>6.8000000000000005E-2</v>
      </c>
      <c r="Y168" s="2">
        <v>0.09</v>
      </c>
      <c r="AC168" s="83"/>
      <c r="AE168" s="2">
        <v>352</v>
      </c>
      <c r="AF168" s="2">
        <v>0</v>
      </c>
      <c r="AG168" s="2">
        <v>2.1999999999999999E-2</v>
      </c>
      <c r="AH168" s="2">
        <v>5.1999999999999998E-2</v>
      </c>
      <c r="AI168" s="2">
        <v>0.114</v>
      </c>
      <c r="AJ168" s="2">
        <v>0.13800000000000001</v>
      </c>
      <c r="AK168" s="2">
        <v>0.26600000000000001</v>
      </c>
      <c r="AL168" s="2">
        <v>0.23899999999999999</v>
      </c>
      <c r="AM168" s="2">
        <v>0.17299999999999999</v>
      </c>
      <c r="AN168" s="2">
        <v>0.20699999999999999</v>
      </c>
    </row>
    <row r="169" spans="1:40" ht="15.75" customHeight="1" x14ac:dyDescent="0.25">
      <c r="A169" s="2">
        <v>353</v>
      </c>
      <c r="B169" s="2">
        <v>5.0000000000000001E-3</v>
      </c>
      <c r="C169" s="2">
        <v>2.8000000000000001E-2</v>
      </c>
      <c r="D169" s="2">
        <v>3.5000000000000003E-2</v>
      </c>
      <c r="E169" s="2">
        <v>4.2000000000000003E-2</v>
      </c>
      <c r="F169" s="2">
        <v>5.0999999999999997E-2</v>
      </c>
      <c r="G169" s="2">
        <v>6.4000000000000001E-2</v>
      </c>
      <c r="H169" s="2">
        <v>7.8E-2</v>
      </c>
      <c r="I169" s="2">
        <v>8.8999999999999996E-2</v>
      </c>
      <c r="J169" s="2">
        <v>9.6000000000000002E-2</v>
      </c>
      <c r="N169" s="83"/>
      <c r="P169" s="2">
        <v>353</v>
      </c>
      <c r="Q169" s="2">
        <v>-1E-3</v>
      </c>
      <c r="R169" s="2">
        <v>2.1000000000000001E-2</v>
      </c>
      <c r="S169" s="2">
        <v>2.5999999999999999E-2</v>
      </c>
      <c r="T169" s="2">
        <v>3.1E-2</v>
      </c>
      <c r="U169" s="2">
        <v>3.5000000000000003E-2</v>
      </c>
      <c r="V169" s="2">
        <v>4.1000000000000002E-2</v>
      </c>
      <c r="W169" s="2">
        <v>5.7000000000000002E-2</v>
      </c>
      <c r="X169" s="2">
        <v>6.8000000000000005E-2</v>
      </c>
      <c r="Y169" s="2">
        <v>8.8999999999999996E-2</v>
      </c>
      <c r="AC169" s="83"/>
      <c r="AE169" s="2">
        <v>353</v>
      </c>
      <c r="AF169" s="2">
        <v>0</v>
      </c>
      <c r="AG169" s="2">
        <v>2.1999999999999999E-2</v>
      </c>
      <c r="AH169" s="2">
        <v>5.0999999999999997E-2</v>
      </c>
      <c r="AI169" s="2">
        <v>0.113</v>
      </c>
      <c r="AJ169" s="2">
        <v>0.13700000000000001</v>
      </c>
      <c r="AK169" s="2">
        <v>0.26500000000000001</v>
      </c>
      <c r="AL169" s="2">
        <v>0.23799999999999999</v>
      </c>
      <c r="AM169" s="2">
        <v>0.17199999999999999</v>
      </c>
      <c r="AN169" s="2">
        <v>0.20499999999999999</v>
      </c>
    </row>
    <row r="170" spans="1:40" ht="15.75" customHeight="1" x14ac:dyDescent="0.25">
      <c r="A170" s="2">
        <v>354</v>
      </c>
      <c r="B170" s="2">
        <v>5.0000000000000001E-3</v>
      </c>
      <c r="C170" s="2">
        <v>2.8000000000000001E-2</v>
      </c>
      <c r="D170" s="2">
        <v>3.5000000000000003E-2</v>
      </c>
      <c r="E170" s="2">
        <v>4.1000000000000002E-2</v>
      </c>
      <c r="F170" s="2">
        <v>5.0999999999999997E-2</v>
      </c>
      <c r="G170" s="2">
        <v>6.4000000000000001E-2</v>
      </c>
      <c r="H170" s="2">
        <v>7.6999999999999999E-2</v>
      </c>
      <c r="I170" s="2">
        <v>8.7999999999999995E-2</v>
      </c>
      <c r="J170" s="2">
        <v>9.5000000000000001E-2</v>
      </c>
      <c r="N170" s="83"/>
      <c r="P170" s="2">
        <v>354</v>
      </c>
      <c r="Q170" s="2">
        <v>-1E-3</v>
      </c>
      <c r="R170" s="2">
        <v>0.02</v>
      </c>
      <c r="S170" s="2">
        <v>2.5000000000000001E-2</v>
      </c>
      <c r="T170" s="2">
        <v>0.03</v>
      </c>
      <c r="U170" s="2">
        <v>3.4000000000000002E-2</v>
      </c>
      <c r="V170" s="2">
        <v>0.04</v>
      </c>
      <c r="W170" s="2">
        <v>5.6000000000000001E-2</v>
      </c>
      <c r="X170" s="2">
        <v>6.7000000000000004E-2</v>
      </c>
      <c r="Y170" s="2">
        <v>8.7999999999999995E-2</v>
      </c>
      <c r="AC170" s="83"/>
      <c r="AE170" s="2">
        <v>354</v>
      </c>
      <c r="AF170" s="2">
        <v>0</v>
      </c>
      <c r="AG170" s="2">
        <v>2.1999999999999999E-2</v>
      </c>
      <c r="AH170" s="2">
        <v>5.0999999999999997E-2</v>
      </c>
      <c r="AI170" s="2">
        <v>0.112</v>
      </c>
      <c r="AJ170" s="2">
        <v>0.13600000000000001</v>
      </c>
      <c r="AK170" s="2">
        <v>0.26300000000000001</v>
      </c>
      <c r="AL170" s="2">
        <v>0.23599999999999999</v>
      </c>
      <c r="AM170" s="2">
        <v>0.17</v>
      </c>
      <c r="AN170" s="2">
        <v>0.20399999999999999</v>
      </c>
    </row>
    <row r="171" spans="1:40" ht="15.75" customHeight="1" x14ac:dyDescent="0.25">
      <c r="A171" s="2">
        <v>355</v>
      </c>
      <c r="B171" s="2">
        <v>5.0000000000000001E-3</v>
      </c>
      <c r="C171" s="2">
        <v>2.8000000000000001E-2</v>
      </c>
      <c r="D171" s="2">
        <v>3.4000000000000002E-2</v>
      </c>
      <c r="E171" s="2">
        <v>0.04</v>
      </c>
      <c r="F171" s="2">
        <v>5.0999999999999997E-2</v>
      </c>
      <c r="G171" s="2">
        <v>6.3E-2</v>
      </c>
      <c r="H171" s="2">
        <v>7.5999999999999998E-2</v>
      </c>
      <c r="I171" s="2">
        <v>8.6999999999999994E-2</v>
      </c>
      <c r="J171" s="2">
        <v>9.4E-2</v>
      </c>
      <c r="N171" s="83"/>
      <c r="P171" s="2">
        <v>355</v>
      </c>
      <c r="Q171" s="2">
        <v>-1E-3</v>
      </c>
      <c r="R171" s="2">
        <v>0.02</v>
      </c>
      <c r="S171" s="2">
        <v>2.5000000000000001E-2</v>
      </c>
      <c r="T171" s="2">
        <v>0.03</v>
      </c>
      <c r="U171" s="2">
        <v>3.3000000000000002E-2</v>
      </c>
      <c r="V171" s="2">
        <v>0.04</v>
      </c>
      <c r="W171" s="2">
        <v>5.5E-2</v>
      </c>
      <c r="X171" s="2">
        <v>6.6000000000000003E-2</v>
      </c>
      <c r="Y171" s="2">
        <v>8.7999999999999995E-2</v>
      </c>
      <c r="AC171" s="83"/>
      <c r="AE171" s="2">
        <v>355</v>
      </c>
      <c r="AF171" s="2">
        <v>0</v>
      </c>
      <c r="AG171" s="2">
        <v>2.1999999999999999E-2</v>
      </c>
      <c r="AH171" s="2">
        <v>0.05</v>
      </c>
      <c r="AI171" s="2">
        <v>0.111</v>
      </c>
      <c r="AJ171" s="2">
        <v>0.13500000000000001</v>
      </c>
      <c r="AK171" s="2">
        <v>0.26200000000000001</v>
      </c>
      <c r="AL171" s="2">
        <v>0.23499999999999999</v>
      </c>
      <c r="AM171" s="2">
        <v>0.16900000000000001</v>
      </c>
      <c r="AN171" s="2">
        <v>0.20200000000000001</v>
      </c>
    </row>
    <row r="172" spans="1:40" ht="15.75" customHeight="1" x14ac:dyDescent="0.25">
      <c r="A172" s="2">
        <v>356</v>
      </c>
      <c r="B172" s="2">
        <v>5.0000000000000001E-3</v>
      </c>
      <c r="C172" s="2">
        <v>2.7E-2</v>
      </c>
      <c r="D172" s="2">
        <v>3.4000000000000002E-2</v>
      </c>
      <c r="E172" s="2">
        <v>0.04</v>
      </c>
      <c r="F172" s="2">
        <v>5.0999999999999997E-2</v>
      </c>
      <c r="G172" s="2">
        <v>6.2E-2</v>
      </c>
      <c r="H172" s="2">
        <v>7.4999999999999997E-2</v>
      </c>
      <c r="I172" s="2">
        <v>8.6999999999999994E-2</v>
      </c>
      <c r="J172" s="2">
        <v>9.2999999999999999E-2</v>
      </c>
      <c r="N172" s="83"/>
      <c r="P172" s="2">
        <v>356</v>
      </c>
      <c r="Q172" s="2">
        <v>-1E-3</v>
      </c>
      <c r="R172" s="2">
        <v>0.02</v>
      </c>
      <c r="S172" s="2">
        <v>2.5000000000000001E-2</v>
      </c>
      <c r="T172" s="2">
        <v>2.9000000000000001E-2</v>
      </c>
      <c r="U172" s="2">
        <v>3.3000000000000002E-2</v>
      </c>
      <c r="V172" s="2">
        <v>3.9E-2</v>
      </c>
      <c r="W172" s="2">
        <v>5.5E-2</v>
      </c>
      <c r="X172" s="2">
        <v>6.5000000000000002E-2</v>
      </c>
      <c r="Y172" s="2">
        <v>8.7999999999999995E-2</v>
      </c>
      <c r="AC172" s="83"/>
      <c r="AE172" s="2">
        <v>356</v>
      </c>
      <c r="AF172" s="2">
        <v>0</v>
      </c>
      <c r="AG172" s="2">
        <v>2.1000000000000001E-2</v>
      </c>
      <c r="AH172" s="2">
        <v>0.05</v>
      </c>
      <c r="AI172" s="2">
        <v>0.11</v>
      </c>
      <c r="AJ172" s="2">
        <v>0.13400000000000001</v>
      </c>
      <c r="AK172" s="2">
        <v>0.26</v>
      </c>
      <c r="AL172" s="2">
        <v>0.23300000000000001</v>
      </c>
      <c r="AM172" s="2">
        <v>0.16800000000000001</v>
      </c>
      <c r="AN172" s="2">
        <v>0.20100000000000001</v>
      </c>
    </row>
    <row r="173" spans="1:40" ht="15.75" customHeight="1" x14ac:dyDescent="0.25">
      <c r="A173" s="2">
        <v>357</v>
      </c>
      <c r="B173" s="2">
        <v>5.0000000000000001E-3</v>
      </c>
      <c r="C173" s="2">
        <v>2.7E-2</v>
      </c>
      <c r="D173" s="2">
        <v>3.3000000000000002E-2</v>
      </c>
      <c r="E173" s="2">
        <v>3.9E-2</v>
      </c>
      <c r="F173" s="2">
        <v>0.05</v>
      </c>
      <c r="G173" s="2">
        <v>6.0999999999999999E-2</v>
      </c>
      <c r="H173" s="2">
        <v>7.4999999999999997E-2</v>
      </c>
      <c r="I173" s="2">
        <v>8.5999999999999993E-2</v>
      </c>
      <c r="J173" s="2">
        <v>9.0999999999999998E-2</v>
      </c>
      <c r="N173" s="83"/>
      <c r="P173" s="2">
        <v>357</v>
      </c>
      <c r="Q173" s="2">
        <v>0</v>
      </c>
      <c r="R173" s="2">
        <v>0.02</v>
      </c>
      <c r="S173" s="2">
        <v>2.4E-2</v>
      </c>
      <c r="T173" s="2">
        <v>2.9000000000000001E-2</v>
      </c>
      <c r="U173" s="2">
        <v>3.3000000000000002E-2</v>
      </c>
      <c r="V173" s="2">
        <v>3.9E-2</v>
      </c>
      <c r="W173" s="2">
        <v>5.3999999999999999E-2</v>
      </c>
      <c r="X173" s="2">
        <v>6.5000000000000002E-2</v>
      </c>
      <c r="Y173" s="2">
        <v>8.6999999999999994E-2</v>
      </c>
      <c r="AC173" s="83"/>
      <c r="AE173" s="2">
        <v>357</v>
      </c>
      <c r="AF173" s="2">
        <v>0</v>
      </c>
      <c r="AG173" s="2">
        <v>2.1000000000000001E-2</v>
      </c>
      <c r="AH173" s="2">
        <v>4.9000000000000002E-2</v>
      </c>
      <c r="AI173" s="2">
        <v>0.109</v>
      </c>
      <c r="AJ173" s="2">
        <v>0.13300000000000001</v>
      </c>
      <c r="AK173" s="2">
        <v>0.25900000000000001</v>
      </c>
      <c r="AL173" s="2">
        <v>0.23100000000000001</v>
      </c>
      <c r="AM173" s="2">
        <v>0.16700000000000001</v>
      </c>
      <c r="AN173" s="2">
        <v>0.19900000000000001</v>
      </c>
    </row>
    <row r="174" spans="1:40" ht="15.75" customHeight="1" x14ac:dyDescent="0.25">
      <c r="A174" s="2">
        <v>358</v>
      </c>
      <c r="B174" s="2">
        <v>5.0000000000000001E-3</v>
      </c>
      <c r="C174" s="2">
        <v>2.5999999999999999E-2</v>
      </c>
      <c r="D174" s="2">
        <v>3.3000000000000002E-2</v>
      </c>
      <c r="E174" s="2">
        <v>3.9E-2</v>
      </c>
      <c r="F174" s="2">
        <v>4.9000000000000002E-2</v>
      </c>
      <c r="G174" s="2">
        <v>6.0999999999999999E-2</v>
      </c>
      <c r="H174" s="2">
        <v>7.3999999999999996E-2</v>
      </c>
      <c r="I174" s="2">
        <v>8.5000000000000006E-2</v>
      </c>
      <c r="J174" s="2">
        <v>0.09</v>
      </c>
      <c r="N174" s="83"/>
      <c r="P174" s="2">
        <v>358</v>
      </c>
      <c r="Q174" s="2">
        <v>0</v>
      </c>
      <c r="R174" s="2">
        <v>1.9E-2</v>
      </c>
      <c r="S174" s="2">
        <v>2.4E-2</v>
      </c>
      <c r="T174" s="2">
        <v>2.8000000000000001E-2</v>
      </c>
      <c r="U174" s="2">
        <v>3.2000000000000001E-2</v>
      </c>
      <c r="V174" s="2">
        <v>3.7999999999999999E-2</v>
      </c>
      <c r="W174" s="2">
        <v>5.2999999999999999E-2</v>
      </c>
      <c r="X174" s="2">
        <v>6.4000000000000001E-2</v>
      </c>
      <c r="Y174" s="2">
        <v>8.5999999999999993E-2</v>
      </c>
      <c r="AC174" s="83"/>
      <c r="AE174" s="2">
        <v>358</v>
      </c>
      <c r="AF174" s="2">
        <v>0</v>
      </c>
      <c r="AG174" s="2">
        <v>0.02</v>
      </c>
      <c r="AH174" s="2">
        <v>4.8000000000000001E-2</v>
      </c>
      <c r="AI174" s="2">
        <v>0.108</v>
      </c>
      <c r="AJ174" s="2">
        <v>0.13200000000000001</v>
      </c>
      <c r="AK174" s="2">
        <v>0.25700000000000001</v>
      </c>
      <c r="AL174" s="2">
        <v>0.23</v>
      </c>
      <c r="AM174" s="2">
        <v>0.16600000000000001</v>
      </c>
      <c r="AN174" s="2">
        <v>0.19700000000000001</v>
      </c>
    </row>
    <row r="175" spans="1:40" ht="15.75" customHeight="1" x14ac:dyDescent="0.25">
      <c r="A175" s="2">
        <v>359</v>
      </c>
      <c r="B175" s="2">
        <v>5.0000000000000001E-3</v>
      </c>
      <c r="C175" s="2">
        <v>2.5999999999999999E-2</v>
      </c>
      <c r="D175" s="2">
        <v>3.2000000000000001E-2</v>
      </c>
      <c r="E175" s="2">
        <v>3.9E-2</v>
      </c>
      <c r="F175" s="2">
        <v>4.9000000000000002E-2</v>
      </c>
      <c r="G175" s="2">
        <v>0.06</v>
      </c>
      <c r="H175" s="2">
        <v>7.2999999999999995E-2</v>
      </c>
      <c r="I175" s="2">
        <v>8.4000000000000005E-2</v>
      </c>
      <c r="J175" s="2">
        <v>8.8999999999999996E-2</v>
      </c>
      <c r="N175" s="83"/>
      <c r="P175" s="2">
        <v>359</v>
      </c>
      <c r="Q175" s="2">
        <v>0</v>
      </c>
      <c r="R175" s="2">
        <v>1.9E-2</v>
      </c>
      <c r="S175" s="2">
        <v>2.4E-2</v>
      </c>
      <c r="T175" s="2">
        <v>2.8000000000000001E-2</v>
      </c>
      <c r="U175" s="2">
        <v>3.1E-2</v>
      </c>
      <c r="V175" s="2">
        <v>3.7999999999999999E-2</v>
      </c>
      <c r="W175" s="2">
        <v>5.2999999999999999E-2</v>
      </c>
      <c r="X175" s="2">
        <v>6.3E-2</v>
      </c>
      <c r="Y175" s="2">
        <v>8.5000000000000006E-2</v>
      </c>
      <c r="AC175" s="83"/>
      <c r="AE175" s="2">
        <v>359</v>
      </c>
      <c r="AF175" s="2">
        <v>0</v>
      </c>
      <c r="AG175" s="2">
        <v>0.02</v>
      </c>
      <c r="AH175" s="2">
        <v>4.8000000000000001E-2</v>
      </c>
      <c r="AI175" s="2">
        <v>0.107</v>
      </c>
      <c r="AJ175" s="2">
        <v>0.13100000000000001</v>
      </c>
      <c r="AK175" s="2">
        <v>0.255</v>
      </c>
      <c r="AL175" s="2">
        <v>0.22800000000000001</v>
      </c>
      <c r="AM175" s="2">
        <v>0.16500000000000001</v>
      </c>
      <c r="AN175" s="2">
        <v>0.19600000000000001</v>
      </c>
    </row>
    <row r="176" spans="1:40" ht="15.75" customHeight="1" x14ac:dyDescent="0.25">
      <c r="A176" s="2">
        <v>360</v>
      </c>
      <c r="B176" s="2">
        <v>6.0000000000000001E-3</v>
      </c>
      <c r="C176" s="2">
        <v>2.5999999999999999E-2</v>
      </c>
      <c r="D176" s="2">
        <v>3.2000000000000001E-2</v>
      </c>
      <c r="E176" s="2">
        <v>3.9E-2</v>
      </c>
      <c r="F176" s="2">
        <v>4.8000000000000001E-2</v>
      </c>
      <c r="G176" s="2">
        <v>0.06</v>
      </c>
      <c r="H176" s="2">
        <v>7.2999999999999995E-2</v>
      </c>
      <c r="I176" s="2">
        <v>8.4000000000000005E-2</v>
      </c>
      <c r="J176" s="2">
        <v>8.8999999999999996E-2</v>
      </c>
      <c r="N176" s="83"/>
      <c r="P176" s="2">
        <v>360</v>
      </c>
      <c r="Q176" s="2">
        <v>0</v>
      </c>
      <c r="R176" s="2">
        <v>1.9E-2</v>
      </c>
      <c r="S176" s="2">
        <v>2.3E-2</v>
      </c>
      <c r="T176" s="2">
        <v>2.8000000000000001E-2</v>
      </c>
      <c r="U176" s="2">
        <v>3.1E-2</v>
      </c>
      <c r="V176" s="2">
        <v>3.6999999999999998E-2</v>
      </c>
      <c r="W176" s="2">
        <v>5.1999999999999998E-2</v>
      </c>
      <c r="X176" s="2">
        <v>6.3E-2</v>
      </c>
      <c r="Y176" s="2">
        <v>8.5000000000000006E-2</v>
      </c>
      <c r="AC176" s="83"/>
      <c r="AE176" s="2">
        <v>360</v>
      </c>
      <c r="AF176" s="2">
        <v>1E-3</v>
      </c>
      <c r="AG176" s="2">
        <v>0.02</v>
      </c>
      <c r="AH176" s="2">
        <v>4.7E-2</v>
      </c>
      <c r="AI176" s="2">
        <v>0.106</v>
      </c>
      <c r="AJ176" s="2">
        <v>0.13</v>
      </c>
      <c r="AK176" s="2">
        <v>0.254</v>
      </c>
      <c r="AL176" s="2">
        <v>0.22800000000000001</v>
      </c>
      <c r="AM176" s="2">
        <v>0.16400000000000001</v>
      </c>
      <c r="AN176" s="2">
        <v>0.19500000000000001</v>
      </c>
    </row>
    <row r="177" spans="1:40" ht="15.75" customHeight="1" x14ac:dyDescent="0.25">
      <c r="A177" s="2">
        <v>361</v>
      </c>
      <c r="B177" s="2">
        <v>5.0000000000000001E-3</v>
      </c>
      <c r="C177" s="2">
        <v>2.5999999999999999E-2</v>
      </c>
      <c r="D177" s="2">
        <v>3.1E-2</v>
      </c>
      <c r="E177" s="2">
        <v>3.7999999999999999E-2</v>
      </c>
      <c r="F177" s="2">
        <v>4.7E-2</v>
      </c>
      <c r="G177" s="2">
        <v>5.8999999999999997E-2</v>
      </c>
      <c r="H177" s="2">
        <v>7.1999999999999995E-2</v>
      </c>
      <c r="I177" s="2">
        <v>8.3000000000000004E-2</v>
      </c>
      <c r="J177" s="2">
        <v>8.7999999999999995E-2</v>
      </c>
      <c r="N177" s="83"/>
      <c r="P177" s="2">
        <v>361</v>
      </c>
      <c r="Q177" s="2">
        <v>0</v>
      </c>
      <c r="R177" s="2">
        <v>1.7999999999999999E-2</v>
      </c>
      <c r="S177" s="2">
        <v>2.3E-2</v>
      </c>
      <c r="T177" s="2">
        <v>2.7E-2</v>
      </c>
      <c r="U177" s="2">
        <v>3.1E-2</v>
      </c>
      <c r="V177" s="2">
        <v>3.6999999999999998E-2</v>
      </c>
      <c r="W177" s="2">
        <v>5.1999999999999998E-2</v>
      </c>
      <c r="X177" s="2">
        <v>6.2E-2</v>
      </c>
      <c r="Y177" s="2">
        <v>8.4000000000000005E-2</v>
      </c>
      <c r="AC177" s="83"/>
      <c r="AE177" s="2">
        <v>361</v>
      </c>
      <c r="AF177" s="2">
        <v>0</v>
      </c>
      <c r="AG177" s="2">
        <v>0.02</v>
      </c>
      <c r="AH177" s="2">
        <v>4.7E-2</v>
      </c>
      <c r="AI177" s="2">
        <v>0.105</v>
      </c>
      <c r="AJ177" s="2">
        <v>0.129</v>
      </c>
      <c r="AK177" s="2">
        <v>0.252</v>
      </c>
      <c r="AL177" s="2">
        <v>0.22600000000000001</v>
      </c>
      <c r="AM177" s="2">
        <v>0.16300000000000001</v>
      </c>
      <c r="AN177" s="2">
        <v>0.19400000000000001</v>
      </c>
    </row>
    <row r="178" spans="1:40" ht="15.75" customHeight="1" x14ac:dyDescent="0.25">
      <c r="A178" s="2">
        <v>362</v>
      </c>
      <c r="B178" s="2">
        <v>5.0000000000000001E-3</v>
      </c>
      <c r="C178" s="2">
        <v>2.5000000000000001E-2</v>
      </c>
      <c r="D178" s="2">
        <v>3.1E-2</v>
      </c>
      <c r="E178" s="2">
        <v>3.6999999999999998E-2</v>
      </c>
      <c r="F178" s="2">
        <v>4.5999999999999999E-2</v>
      </c>
      <c r="G178" s="2">
        <v>5.8999999999999997E-2</v>
      </c>
      <c r="H178" s="2">
        <v>7.0999999999999994E-2</v>
      </c>
      <c r="I178" s="2">
        <v>8.2000000000000003E-2</v>
      </c>
      <c r="J178" s="2">
        <v>8.6999999999999994E-2</v>
      </c>
      <c r="N178" s="83"/>
      <c r="P178" s="2">
        <v>362</v>
      </c>
      <c r="Q178" s="2">
        <v>0</v>
      </c>
      <c r="R178" s="2">
        <v>1.7999999999999999E-2</v>
      </c>
      <c r="S178" s="2">
        <v>2.1999999999999999E-2</v>
      </c>
      <c r="T178" s="2">
        <v>2.5999999999999999E-2</v>
      </c>
      <c r="U178" s="2">
        <v>0.03</v>
      </c>
      <c r="V178" s="2">
        <v>3.5999999999999997E-2</v>
      </c>
      <c r="W178" s="2">
        <v>5.0999999999999997E-2</v>
      </c>
      <c r="X178" s="2">
        <v>6.0999999999999999E-2</v>
      </c>
      <c r="Y178" s="2">
        <v>8.3000000000000004E-2</v>
      </c>
      <c r="AC178" s="83"/>
      <c r="AE178" s="2">
        <v>362</v>
      </c>
      <c r="AF178" s="2">
        <v>0</v>
      </c>
      <c r="AG178" s="2">
        <v>1.9E-2</v>
      </c>
      <c r="AH178" s="2">
        <v>4.5999999999999999E-2</v>
      </c>
      <c r="AI178" s="2">
        <v>0.104</v>
      </c>
      <c r="AJ178" s="2">
        <v>0.128</v>
      </c>
      <c r="AK178" s="2">
        <v>0.25</v>
      </c>
      <c r="AL178" s="2">
        <v>0.224</v>
      </c>
      <c r="AM178" s="2">
        <v>0.161</v>
      </c>
      <c r="AN178" s="2">
        <v>0.192</v>
      </c>
    </row>
    <row r="179" spans="1:40" ht="15.75" customHeight="1" x14ac:dyDescent="0.25">
      <c r="A179" s="2">
        <v>363</v>
      </c>
      <c r="B179" s="2">
        <v>5.0000000000000001E-3</v>
      </c>
      <c r="C179" s="2">
        <v>2.5000000000000001E-2</v>
      </c>
      <c r="D179" s="2">
        <v>0.03</v>
      </c>
      <c r="E179" s="2">
        <v>3.6999999999999998E-2</v>
      </c>
      <c r="F179" s="2">
        <v>4.5999999999999999E-2</v>
      </c>
      <c r="G179" s="2">
        <v>5.8000000000000003E-2</v>
      </c>
      <c r="H179" s="2">
        <v>7.0000000000000007E-2</v>
      </c>
      <c r="I179" s="2">
        <v>8.1000000000000003E-2</v>
      </c>
      <c r="J179" s="2">
        <v>8.5999999999999993E-2</v>
      </c>
      <c r="N179" s="83"/>
      <c r="P179" s="2">
        <v>363</v>
      </c>
      <c r="Q179" s="2">
        <v>-1E-3</v>
      </c>
      <c r="R179" s="2">
        <v>1.7000000000000001E-2</v>
      </c>
      <c r="S179" s="2">
        <v>2.1999999999999999E-2</v>
      </c>
      <c r="T179" s="2">
        <v>2.5999999999999999E-2</v>
      </c>
      <c r="U179" s="2">
        <v>2.9000000000000001E-2</v>
      </c>
      <c r="V179" s="2">
        <v>3.5000000000000003E-2</v>
      </c>
      <c r="W179" s="2">
        <v>0.05</v>
      </c>
      <c r="X179" s="2">
        <v>6.0999999999999999E-2</v>
      </c>
      <c r="Y179" s="2">
        <v>8.2000000000000003E-2</v>
      </c>
      <c r="AC179" s="83"/>
      <c r="AE179" s="2">
        <v>363</v>
      </c>
      <c r="AF179" s="2">
        <v>0</v>
      </c>
      <c r="AG179" s="2">
        <v>1.9E-2</v>
      </c>
      <c r="AH179" s="2">
        <v>4.5999999999999999E-2</v>
      </c>
      <c r="AI179" s="2">
        <v>0.104</v>
      </c>
      <c r="AJ179" s="2">
        <v>0.127</v>
      </c>
      <c r="AK179" s="2">
        <v>0.249</v>
      </c>
      <c r="AL179" s="2">
        <v>0.223</v>
      </c>
      <c r="AM179" s="2">
        <v>0.161</v>
      </c>
      <c r="AN179" s="2">
        <v>0.191</v>
      </c>
    </row>
    <row r="180" spans="1:40" ht="15.75" customHeight="1" x14ac:dyDescent="0.25">
      <c r="A180" s="2">
        <v>364</v>
      </c>
      <c r="B180" s="2">
        <v>5.0000000000000001E-3</v>
      </c>
      <c r="C180" s="2">
        <v>2.4E-2</v>
      </c>
      <c r="D180" s="2">
        <v>0.03</v>
      </c>
      <c r="E180" s="2">
        <v>3.5999999999999997E-2</v>
      </c>
      <c r="F180" s="2">
        <v>4.4999999999999998E-2</v>
      </c>
      <c r="G180" s="2">
        <v>5.8000000000000003E-2</v>
      </c>
      <c r="H180" s="2">
        <v>7.0000000000000007E-2</v>
      </c>
      <c r="I180" s="2">
        <v>0.08</v>
      </c>
      <c r="J180" s="2">
        <v>8.5000000000000006E-2</v>
      </c>
      <c r="N180" s="83"/>
      <c r="P180" s="2">
        <v>364</v>
      </c>
      <c r="Q180" s="2">
        <v>-1E-3</v>
      </c>
      <c r="R180" s="2">
        <v>1.7000000000000001E-2</v>
      </c>
      <c r="S180" s="2">
        <v>2.1000000000000001E-2</v>
      </c>
      <c r="T180" s="2">
        <v>2.5000000000000001E-2</v>
      </c>
      <c r="U180" s="2">
        <v>2.9000000000000001E-2</v>
      </c>
      <c r="V180" s="2">
        <v>3.5000000000000003E-2</v>
      </c>
      <c r="W180" s="2">
        <v>4.9000000000000002E-2</v>
      </c>
      <c r="X180" s="2">
        <v>0.06</v>
      </c>
      <c r="Y180" s="2">
        <v>8.1000000000000003E-2</v>
      </c>
      <c r="AC180" s="83"/>
      <c r="AE180" s="2">
        <v>364</v>
      </c>
      <c r="AF180" s="2">
        <v>0</v>
      </c>
      <c r="AG180" s="2">
        <v>1.7999999999999999E-2</v>
      </c>
      <c r="AH180" s="2">
        <v>4.4999999999999998E-2</v>
      </c>
      <c r="AI180" s="2">
        <v>0.10199999999999999</v>
      </c>
      <c r="AJ180" s="2">
        <v>0.126</v>
      </c>
      <c r="AK180" s="2">
        <v>0.247</v>
      </c>
      <c r="AL180" s="2">
        <v>0.222</v>
      </c>
      <c r="AM180" s="2">
        <v>0.16</v>
      </c>
      <c r="AN180" s="2">
        <v>0.189</v>
      </c>
    </row>
    <row r="181" spans="1:40" ht="15.75" customHeight="1" x14ac:dyDescent="0.25">
      <c r="A181" s="2">
        <v>365</v>
      </c>
      <c r="B181" s="2">
        <v>4.0000000000000001E-3</v>
      </c>
      <c r="C181" s="2">
        <v>2.4E-2</v>
      </c>
      <c r="D181" s="2">
        <v>2.9000000000000001E-2</v>
      </c>
      <c r="E181" s="2">
        <v>3.5000000000000003E-2</v>
      </c>
      <c r="F181" s="2">
        <v>4.3999999999999997E-2</v>
      </c>
      <c r="G181" s="2">
        <v>5.7000000000000002E-2</v>
      </c>
      <c r="H181" s="2">
        <v>6.9000000000000006E-2</v>
      </c>
      <c r="I181" s="2">
        <v>0.08</v>
      </c>
      <c r="J181" s="2">
        <v>8.5000000000000006E-2</v>
      </c>
      <c r="N181" s="83"/>
      <c r="P181" s="2">
        <v>365</v>
      </c>
      <c r="Q181" s="2">
        <v>-1E-3</v>
      </c>
      <c r="R181" s="2">
        <v>1.6E-2</v>
      </c>
      <c r="S181" s="2">
        <v>2.1000000000000001E-2</v>
      </c>
      <c r="T181" s="2">
        <v>2.5000000000000001E-2</v>
      </c>
      <c r="U181" s="2">
        <v>2.8000000000000001E-2</v>
      </c>
      <c r="V181" s="2">
        <v>3.4000000000000002E-2</v>
      </c>
      <c r="W181" s="2">
        <v>4.9000000000000002E-2</v>
      </c>
      <c r="X181" s="2">
        <v>5.8999999999999997E-2</v>
      </c>
      <c r="Y181" s="2">
        <v>0.08</v>
      </c>
      <c r="AC181" s="83"/>
      <c r="AE181" s="2">
        <v>365</v>
      </c>
      <c r="AF181" s="2">
        <v>0</v>
      </c>
      <c r="AG181" s="2">
        <v>1.7999999999999999E-2</v>
      </c>
      <c r="AH181" s="2">
        <v>4.4999999999999998E-2</v>
      </c>
      <c r="AI181" s="2">
        <v>0.10199999999999999</v>
      </c>
      <c r="AJ181" s="2">
        <v>0.125</v>
      </c>
      <c r="AK181" s="2">
        <v>0.246</v>
      </c>
      <c r="AL181" s="2">
        <v>0.221</v>
      </c>
      <c r="AM181" s="2">
        <v>0.159</v>
      </c>
      <c r="AN181" s="2">
        <v>0.188</v>
      </c>
    </row>
    <row r="182" spans="1:40" ht="15.75" customHeight="1" x14ac:dyDescent="0.25">
      <c r="A182" s="2">
        <v>366</v>
      </c>
      <c r="B182" s="2">
        <v>4.0000000000000001E-3</v>
      </c>
      <c r="C182" s="2">
        <v>2.3E-2</v>
      </c>
      <c r="D182" s="2">
        <v>2.9000000000000001E-2</v>
      </c>
      <c r="E182" s="2">
        <v>3.5000000000000003E-2</v>
      </c>
      <c r="F182" s="2">
        <v>4.3999999999999997E-2</v>
      </c>
      <c r="G182" s="2">
        <v>5.7000000000000002E-2</v>
      </c>
      <c r="H182" s="2">
        <v>6.8000000000000005E-2</v>
      </c>
      <c r="I182" s="2">
        <v>7.9000000000000001E-2</v>
      </c>
      <c r="J182" s="2">
        <v>8.4000000000000005E-2</v>
      </c>
      <c r="N182" s="83"/>
      <c r="P182" s="2">
        <v>366</v>
      </c>
      <c r="Q182" s="2">
        <v>-1E-3</v>
      </c>
      <c r="R182" s="2">
        <v>1.6E-2</v>
      </c>
      <c r="S182" s="2">
        <v>0.02</v>
      </c>
      <c r="T182" s="2">
        <v>2.4E-2</v>
      </c>
      <c r="U182" s="2">
        <v>2.8000000000000001E-2</v>
      </c>
      <c r="V182" s="2">
        <v>3.3000000000000002E-2</v>
      </c>
      <c r="W182" s="2">
        <v>4.8000000000000001E-2</v>
      </c>
      <c r="X182" s="2">
        <v>5.8999999999999997E-2</v>
      </c>
      <c r="Y182" s="2">
        <v>7.9000000000000001E-2</v>
      </c>
      <c r="AC182" s="83"/>
      <c r="AE182" s="2">
        <v>366</v>
      </c>
      <c r="AF182" s="2">
        <v>0</v>
      </c>
      <c r="AG182" s="2">
        <v>1.7999999999999999E-2</v>
      </c>
      <c r="AH182" s="2">
        <v>4.4999999999999998E-2</v>
      </c>
      <c r="AI182" s="2">
        <v>0.10100000000000001</v>
      </c>
      <c r="AJ182" s="2">
        <v>0.124</v>
      </c>
      <c r="AK182" s="2">
        <v>0.245</v>
      </c>
      <c r="AL182" s="2">
        <v>0.219</v>
      </c>
      <c r="AM182" s="2">
        <v>0.158</v>
      </c>
      <c r="AN182" s="2">
        <v>0.186</v>
      </c>
    </row>
    <row r="183" spans="1:40" ht="15.75" customHeight="1" x14ac:dyDescent="0.25">
      <c r="A183" s="2">
        <v>367</v>
      </c>
      <c r="B183" s="2">
        <v>4.0000000000000001E-3</v>
      </c>
      <c r="C183" s="2">
        <v>2.3E-2</v>
      </c>
      <c r="D183" s="2">
        <v>2.8000000000000001E-2</v>
      </c>
      <c r="E183" s="2">
        <v>3.4000000000000002E-2</v>
      </c>
      <c r="F183" s="2">
        <v>4.2999999999999997E-2</v>
      </c>
      <c r="G183" s="2">
        <v>5.6000000000000001E-2</v>
      </c>
      <c r="H183" s="2">
        <v>6.7000000000000004E-2</v>
      </c>
      <c r="I183" s="2">
        <v>7.8E-2</v>
      </c>
      <c r="J183" s="2">
        <v>8.3000000000000004E-2</v>
      </c>
      <c r="N183" s="83"/>
      <c r="P183" s="2">
        <v>367</v>
      </c>
      <c r="Q183" s="2">
        <v>-1E-3</v>
      </c>
      <c r="R183" s="2">
        <v>1.4999999999999999E-2</v>
      </c>
      <c r="S183" s="2">
        <v>0.02</v>
      </c>
      <c r="T183" s="2">
        <v>2.3E-2</v>
      </c>
      <c r="U183" s="2">
        <v>2.7E-2</v>
      </c>
      <c r="V183" s="2">
        <v>3.3000000000000002E-2</v>
      </c>
      <c r="W183" s="2">
        <v>4.7E-2</v>
      </c>
      <c r="X183" s="2">
        <v>5.8000000000000003E-2</v>
      </c>
      <c r="Y183" s="2">
        <v>7.8E-2</v>
      </c>
      <c r="AC183" s="83"/>
      <c r="AE183" s="2">
        <v>367</v>
      </c>
      <c r="AF183" s="2">
        <v>-1E-3</v>
      </c>
      <c r="AG183" s="2">
        <v>1.7000000000000001E-2</v>
      </c>
      <c r="AH183" s="2">
        <v>4.3999999999999997E-2</v>
      </c>
      <c r="AI183" s="2">
        <v>0.1</v>
      </c>
      <c r="AJ183" s="2">
        <v>0.123</v>
      </c>
      <c r="AK183" s="2">
        <v>0.24299999999999999</v>
      </c>
      <c r="AL183" s="2">
        <v>0.218</v>
      </c>
      <c r="AM183" s="2">
        <v>0.157</v>
      </c>
      <c r="AN183" s="2">
        <v>0.185</v>
      </c>
    </row>
    <row r="184" spans="1:40" ht="15.75" customHeight="1" x14ac:dyDescent="0.25">
      <c r="A184" s="2">
        <v>368</v>
      </c>
      <c r="B184" s="2">
        <v>4.0000000000000001E-3</v>
      </c>
      <c r="C184" s="2">
        <v>2.1999999999999999E-2</v>
      </c>
      <c r="D184" s="2">
        <v>2.8000000000000001E-2</v>
      </c>
      <c r="E184" s="2">
        <v>3.5000000000000003E-2</v>
      </c>
      <c r="F184" s="2">
        <v>4.2000000000000003E-2</v>
      </c>
      <c r="G184" s="2">
        <v>5.6000000000000001E-2</v>
      </c>
      <c r="H184" s="2">
        <v>6.6000000000000003E-2</v>
      </c>
      <c r="I184" s="2">
        <v>7.8E-2</v>
      </c>
      <c r="J184" s="2">
        <v>8.2000000000000003E-2</v>
      </c>
      <c r="N184" s="83"/>
      <c r="P184" s="2">
        <v>368</v>
      </c>
      <c r="Q184" s="2">
        <v>-2E-3</v>
      </c>
      <c r="R184" s="2">
        <v>1.4999999999999999E-2</v>
      </c>
      <c r="S184" s="2">
        <v>1.9E-2</v>
      </c>
      <c r="T184" s="2">
        <v>2.3E-2</v>
      </c>
      <c r="U184" s="2">
        <v>2.7E-2</v>
      </c>
      <c r="V184" s="2">
        <v>3.2000000000000001E-2</v>
      </c>
      <c r="W184" s="2">
        <v>4.7E-2</v>
      </c>
      <c r="X184" s="2">
        <v>5.8000000000000003E-2</v>
      </c>
      <c r="Y184" s="2">
        <v>7.6999999999999999E-2</v>
      </c>
      <c r="AC184" s="83"/>
      <c r="AE184" s="2">
        <v>368</v>
      </c>
      <c r="AF184" s="2">
        <v>-1E-3</v>
      </c>
      <c r="AG184" s="2">
        <v>1.7000000000000001E-2</v>
      </c>
      <c r="AH184" s="2">
        <v>4.3999999999999997E-2</v>
      </c>
      <c r="AI184" s="2">
        <v>9.9000000000000005E-2</v>
      </c>
      <c r="AJ184" s="2">
        <v>0.122</v>
      </c>
      <c r="AK184" s="2">
        <v>0.24199999999999999</v>
      </c>
      <c r="AL184" s="2">
        <v>0.217</v>
      </c>
      <c r="AM184" s="2">
        <v>0.156</v>
      </c>
      <c r="AN184" s="2">
        <v>0.183</v>
      </c>
    </row>
    <row r="185" spans="1:40" ht="15.75" customHeight="1" x14ac:dyDescent="0.25">
      <c r="A185" s="2">
        <v>369</v>
      </c>
      <c r="B185" s="2">
        <v>4.0000000000000001E-3</v>
      </c>
      <c r="C185" s="2">
        <v>2.1999999999999999E-2</v>
      </c>
      <c r="D185" s="2">
        <v>2.7E-2</v>
      </c>
      <c r="E185" s="2">
        <v>3.5000000000000003E-2</v>
      </c>
      <c r="F185" s="2">
        <v>4.2000000000000003E-2</v>
      </c>
      <c r="G185" s="2">
        <v>5.5E-2</v>
      </c>
      <c r="H185" s="2">
        <v>6.6000000000000003E-2</v>
      </c>
      <c r="I185" s="2">
        <v>7.6999999999999999E-2</v>
      </c>
      <c r="J185" s="2">
        <v>8.1000000000000003E-2</v>
      </c>
      <c r="N185" s="83"/>
      <c r="P185" s="2">
        <v>369</v>
      </c>
      <c r="Q185" s="2">
        <v>-2E-3</v>
      </c>
      <c r="R185" s="2">
        <v>1.4999999999999999E-2</v>
      </c>
      <c r="S185" s="2">
        <v>1.9E-2</v>
      </c>
      <c r="T185" s="2">
        <v>2.3E-2</v>
      </c>
      <c r="U185" s="2">
        <v>2.5999999999999999E-2</v>
      </c>
      <c r="V185" s="2">
        <v>3.1E-2</v>
      </c>
      <c r="W185" s="2">
        <v>4.5999999999999999E-2</v>
      </c>
      <c r="X185" s="2">
        <v>5.7000000000000002E-2</v>
      </c>
      <c r="Y185" s="2">
        <v>7.5999999999999998E-2</v>
      </c>
      <c r="AC185" s="83"/>
      <c r="AE185" s="2">
        <v>369</v>
      </c>
      <c r="AF185" s="2">
        <v>-1E-3</v>
      </c>
      <c r="AG185" s="2">
        <v>1.6E-2</v>
      </c>
      <c r="AH185" s="2">
        <v>4.2999999999999997E-2</v>
      </c>
      <c r="AI185" s="2">
        <v>9.8000000000000004E-2</v>
      </c>
      <c r="AJ185" s="2">
        <v>0.121</v>
      </c>
      <c r="AK185" s="2">
        <v>0.24</v>
      </c>
      <c r="AL185" s="2">
        <v>0.215</v>
      </c>
      <c r="AM185" s="2">
        <v>0.155</v>
      </c>
      <c r="AN185" s="2">
        <v>0.182</v>
      </c>
    </row>
    <row r="186" spans="1:40" ht="15.75" customHeight="1" x14ac:dyDescent="0.25">
      <c r="A186" s="2">
        <v>370</v>
      </c>
      <c r="B186" s="2">
        <v>4.0000000000000001E-3</v>
      </c>
      <c r="C186" s="2">
        <v>2.1999999999999999E-2</v>
      </c>
      <c r="D186" s="2">
        <v>2.7E-2</v>
      </c>
      <c r="E186" s="2">
        <v>3.5000000000000003E-2</v>
      </c>
      <c r="F186" s="2">
        <v>4.2000000000000003E-2</v>
      </c>
      <c r="G186" s="2">
        <v>5.5E-2</v>
      </c>
      <c r="H186" s="2">
        <v>6.5000000000000002E-2</v>
      </c>
      <c r="I186" s="2">
        <v>7.5999999999999998E-2</v>
      </c>
      <c r="J186" s="2">
        <v>8.1000000000000003E-2</v>
      </c>
      <c r="N186" s="83"/>
      <c r="P186" s="2">
        <v>370</v>
      </c>
      <c r="Q186" s="2">
        <v>-2E-3</v>
      </c>
      <c r="R186" s="2">
        <v>1.4E-2</v>
      </c>
      <c r="S186" s="2">
        <v>1.9E-2</v>
      </c>
      <c r="T186" s="2">
        <v>2.1999999999999999E-2</v>
      </c>
      <c r="U186" s="2">
        <v>2.5999999999999999E-2</v>
      </c>
      <c r="V186" s="2">
        <v>3.1E-2</v>
      </c>
      <c r="W186" s="2">
        <v>4.5999999999999999E-2</v>
      </c>
      <c r="X186" s="2">
        <v>5.7000000000000002E-2</v>
      </c>
      <c r="Y186" s="2">
        <v>7.5999999999999998E-2</v>
      </c>
      <c r="AC186" s="83"/>
      <c r="AE186" s="2">
        <v>370</v>
      </c>
      <c r="AF186" s="2">
        <v>-1E-3</v>
      </c>
      <c r="AG186" s="2">
        <v>1.6E-2</v>
      </c>
      <c r="AH186" s="2">
        <v>4.2999999999999997E-2</v>
      </c>
      <c r="AI186" s="2">
        <v>9.8000000000000004E-2</v>
      </c>
      <c r="AJ186" s="2">
        <v>0.121</v>
      </c>
      <c r="AK186" s="2">
        <v>0.23899999999999999</v>
      </c>
      <c r="AL186" s="2">
        <v>0.214</v>
      </c>
      <c r="AM186" s="2">
        <v>0.154</v>
      </c>
      <c r="AN186" s="2">
        <v>0.18099999999999999</v>
      </c>
    </row>
    <row r="187" spans="1:40" ht="15.75" customHeight="1" x14ac:dyDescent="0.25">
      <c r="A187" s="2">
        <v>371</v>
      </c>
      <c r="B187" s="2">
        <v>4.0000000000000001E-3</v>
      </c>
      <c r="C187" s="2">
        <v>2.1999999999999999E-2</v>
      </c>
      <c r="D187" s="2">
        <v>2.7E-2</v>
      </c>
      <c r="E187" s="2">
        <v>3.5000000000000003E-2</v>
      </c>
      <c r="F187" s="2">
        <v>4.2000000000000003E-2</v>
      </c>
      <c r="G187" s="2">
        <v>5.3999999999999999E-2</v>
      </c>
      <c r="H187" s="2">
        <v>6.5000000000000002E-2</v>
      </c>
      <c r="I187" s="2">
        <v>7.5999999999999998E-2</v>
      </c>
      <c r="J187" s="2">
        <v>0.08</v>
      </c>
      <c r="N187" s="83"/>
      <c r="P187" s="2">
        <v>371</v>
      </c>
      <c r="Q187" s="2">
        <v>-2E-3</v>
      </c>
      <c r="R187" s="2">
        <v>1.4E-2</v>
      </c>
      <c r="S187" s="2">
        <v>1.9E-2</v>
      </c>
      <c r="T187" s="2">
        <v>2.1999999999999999E-2</v>
      </c>
      <c r="U187" s="2">
        <v>2.5999999999999999E-2</v>
      </c>
      <c r="V187" s="2">
        <v>3.1E-2</v>
      </c>
      <c r="W187" s="2">
        <v>4.4999999999999998E-2</v>
      </c>
      <c r="X187" s="2">
        <v>5.6000000000000001E-2</v>
      </c>
      <c r="Y187" s="2">
        <v>7.4999999999999997E-2</v>
      </c>
      <c r="AC187" s="83"/>
      <c r="AE187" s="2">
        <v>371</v>
      </c>
      <c r="AF187" s="2">
        <v>-1E-3</v>
      </c>
      <c r="AG187" s="2">
        <v>1.6E-2</v>
      </c>
      <c r="AH187" s="2">
        <v>4.2000000000000003E-2</v>
      </c>
      <c r="AI187" s="2">
        <v>9.7000000000000003E-2</v>
      </c>
      <c r="AJ187" s="2">
        <v>0.12</v>
      </c>
      <c r="AK187" s="2">
        <v>0.23799999999999999</v>
      </c>
      <c r="AL187" s="2">
        <v>0.21299999999999999</v>
      </c>
      <c r="AM187" s="2">
        <v>0.153</v>
      </c>
      <c r="AN187" s="2">
        <v>0.18</v>
      </c>
    </row>
    <row r="188" spans="1:40" ht="15.75" customHeight="1" x14ac:dyDescent="0.25">
      <c r="A188" s="2">
        <v>372</v>
      </c>
      <c r="B188" s="2">
        <v>4.0000000000000001E-3</v>
      </c>
      <c r="C188" s="2">
        <v>2.1999999999999999E-2</v>
      </c>
      <c r="D188" s="2">
        <v>2.7E-2</v>
      </c>
      <c r="E188" s="2">
        <v>3.5000000000000003E-2</v>
      </c>
      <c r="F188" s="2">
        <v>4.1000000000000002E-2</v>
      </c>
      <c r="G188" s="2">
        <v>5.3999999999999999E-2</v>
      </c>
      <c r="H188" s="2">
        <v>6.4000000000000001E-2</v>
      </c>
      <c r="I188" s="2">
        <v>7.4999999999999997E-2</v>
      </c>
      <c r="J188" s="2">
        <v>0.08</v>
      </c>
      <c r="N188" s="83"/>
      <c r="P188" s="2">
        <v>372</v>
      </c>
      <c r="Q188" s="2">
        <v>-1E-3</v>
      </c>
      <c r="R188" s="2">
        <v>1.4E-2</v>
      </c>
      <c r="S188" s="2">
        <v>1.7999999999999999E-2</v>
      </c>
      <c r="T188" s="2">
        <v>2.1999999999999999E-2</v>
      </c>
      <c r="U188" s="2">
        <v>2.5000000000000001E-2</v>
      </c>
      <c r="V188" s="2">
        <v>0.03</v>
      </c>
      <c r="W188" s="2">
        <v>4.4999999999999998E-2</v>
      </c>
      <c r="X188" s="2">
        <v>5.5E-2</v>
      </c>
      <c r="Y188" s="2">
        <v>7.4999999999999997E-2</v>
      </c>
      <c r="AC188" s="83"/>
      <c r="AE188" s="2">
        <v>372</v>
      </c>
      <c r="AF188" s="2">
        <v>0</v>
      </c>
      <c r="AG188" s="2">
        <v>1.6E-2</v>
      </c>
      <c r="AH188" s="2">
        <v>4.2000000000000003E-2</v>
      </c>
      <c r="AI188" s="2">
        <v>9.6000000000000002E-2</v>
      </c>
      <c r="AJ188" s="2">
        <v>0.11899999999999999</v>
      </c>
      <c r="AK188" s="2">
        <v>0.23799999999999999</v>
      </c>
      <c r="AL188" s="2">
        <v>0.21199999999999999</v>
      </c>
      <c r="AM188" s="2">
        <v>0.152</v>
      </c>
      <c r="AN188" s="2">
        <v>0.17899999999999999</v>
      </c>
    </row>
    <row r="189" spans="1:40" ht="15.75" customHeight="1" x14ac:dyDescent="0.25">
      <c r="A189" s="2">
        <v>373</v>
      </c>
      <c r="B189" s="2">
        <v>4.0000000000000001E-3</v>
      </c>
      <c r="C189" s="2">
        <v>2.1000000000000001E-2</v>
      </c>
      <c r="D189" s="2">
        <v>2.5999999999999999E-2</v>
      </c>
      <c r="E189" s="2">
        <v>3.5000000000000003E-2</v>
      </c>
      <c r="F189" s="2">
        <v>4.1000000000000002E-2</v>
      </c>
      <c r="G189" s="2">
        <v>5.3999999999999999E-2</v>
      </c>
      <c r="H189" s="2">
        <v>6.3E-2</v>
      </c>
      <c r="I189" s="2">
        <v>7.4999999999999997E-2</v>
      </c>
      <c r="J189" s="2">
        <v>7.9000000000000001E-2</v>
      </c>
      <c r="N189" s="83"/>
      <c r="P189" s="2">
        <v>373</v>
      </c>
      <c r="Q189" s="2">
        <v>-1E-3</v>
      </c>
      <c r="R189" s="2">
        <v>1.4E-2</v>
      </c>
      <c r="S189" s="2">
        <v>1.7999999999999999E-2</v>
      </c>
      <c r="T189" s="2">
        <v>2.1000000000000001E-2</v>
      </c>
      <c r="U189" s="2">
        <v>2.5000000000000001E-2</v>
      </c>
      <c r="V189" s="2">
        <v>0.03</v>
      </c>
      <c r="W189" s="2">
        <v>4.3999999999999997E-2</v>
      </c>
      <c r="X189" s="2">
        <v>5.5E-2</v>
      </c>
      <c r="Y189" s="2">
        <v>7.3999999999999996E-2</v>
      </c>
      <c r="AC189" s="83"/>
      <c r="AE189" s="2">
        <v>373</v>
      </c>
      <c r="AF189" s="2">
        <v>0</v>
      </c>
      <c r="AG189" s="2">
        <v>1.4999999999999999E-2</v>
      </c>
      <c r="AH189" s="2">
        <v>4.1000000000000002E-2</v>
      </c>
      <c r="AI189" s="2">
        <v>9.5000000000000001E-2</v>
      </c>
      <c r="AJ189" s="2">
        <v>0.11799999999999999</v>
      </c>
      <c r="AK189" s="2">
        <v>0.23599999999999999</v>
      </c>
      <c r="AL189" s="2">
        <v>0.21</v>
      </c>
      <c r="AM189" s="2">
        <v>0.152</v>
      </c>
      <c r="AN189" s="2">
        <v>0.17799999999999999</v>
      </c>
    </row>
    <row r="190" spans="1:40" ht="15.75" customHeight="1" x14ac:dyDescent="0.25">
      <c r="A190" s="2">
        <v>374</v>
      </c>
      <c r="B190" s="2">
        <v>5.0000000000000001E-3</v>
      </c>
      <c r="C190" s="2">
        <v>2.1999999999999999E-2</v>
      </c>
      <c r="D190" s="2">
        <v>2.5999999999999999E-2</v>
      </c>
      <c r="E190" s="2">
        <v>3.4000000000000002E-2</v>
      </c>
      <c r="F190" s="2">
        <v>0.04</v>
      </c>
      <c r="G190" s="2">
        <v>5.3999999999999999E-2</v>
      </c>
      <c r="H190" s="2">
        <v>6.3E-2</v>
      </c>
      <c r="I190" s="2">
        <v>7.3999999999999996E-2</v>
      </c>
      <c r="J190" s="2">
        <v>7.9000000000000001E-2</v>
      </c>
      <c r="N190" s="83"/>
      <c r="P190" s="2">
        <v>374</v>
      </c>
      <c r="Q190" s="2">
        <v>-1E-3</v>
      </c>
      <c r="R190" s="2">
        <v>1.4E-2</v>
      </c>
      <c r="S190" s="2">
        <v>1.7999999999999999E-2</v>
      </c>
      <c r="T190" s="2">
        <v>2.1000000000000001E-2</v>
      </c>
      <c r="U190" s="2">
        <v>2.5000000000000001E-2</v>
      </c>
      <c r="V190" s="2">
        <v>0.03</v>
      </c>
      <c r="W190" s="2">
        <v>4.3999999999999997E-2</v>
      </c>
      <c r="X190" s="2">
        <v>5.5E-2</v>
      </c>
      <c r="Y190" s="2">
        <v>7.3999999999999996E-2</v>
      </c>
      <c r="AC190" s="83"/>
      <c r="AE190" s="2">
        <v>374</v>
      </c>
      <c r="AF190" s="2">
        <v>0</v>
      </c>
      <c r="AG190" s="2">
        <v>1.6E-2</v>
      </c>
      <c r="AH190" s="2">
        <v>4.1000000000000002E-2</v>
      </c>
      <c r="AI190" s="2">
        <v>9.5000000000000001E-2</v>
      </c>
      <c r="AJ190" s="2">
        <v>0.11799999999999999</v>
      </c>
      <c r="AK190" s="2">
        <v>0.23499999999999999</v>
      </c>
      <c r="AL190" s="2">
        <v>0.21</v>
      </c>
      <c r="AM190" s="2">
        <v>0.152</v>
      </c>
      <c r="AN190" s="2">
        <v>0.17699999999999999</v>
      </c>
    </row>
    <row r="191" spans="1:40" ht="15.75" customHeight="1" x14ac:dyDescent="0.25">
      <c r="A191" s="2">
        <v>375</v>
      </c>
      <c r="B191" s="2">
        <v>5.0000000000000001E-3</v>
      </c>
      <c r="C191" s="2">
        <v>2.1000000000000001E-2</v>
      </c>
      <c r="D191" s="2">
        <v>2.5999999999999999E-2</v>
      </c>
      <c r="E191" s="2">
        <v>3.4000000000000002E-2</v>
      </c>
      <c r="F191" s="2">
        <v>0.04</v>
      </c>
      <c r="G191" s="2">
        <v>5.2999999999999999E-2</v>
      </c>
      <c r="H191" s="2">
        <v>6.3E-2</v>
      </c>
      <c r="I191" s="2">
        <v>7.3999999999999996E-2</v>
      </c>
      <c r="J191" s="2">
        <v>7.9000000000000001E-2</v>
      </c>
      <c r="N191" s="83"/>
      <c r="P191" s="2">
        <v>375</v>
      </c>
      <c r="Q191" s="2">
        <v>-1E-3</v>
      </c>
      <c r="R191" s="2">
        <v>1.4E-2</v>
      </c>
      <c r="S191" s="2">
        <v>1.7999999999999999E-2</v>
      </c>
      <c r="T191" s="2">
        <v>2.1000000000000001E-2</v>
      </c>
      <c r="U191" s="2">
        <v>2.5000000000000001E-2</v>
      </c>
      <c r="V191" s="2">
        <v>0.03</v>
      </c>
      <c r="W191" s="2">
        <v>4.2999999999999997E-2</v>
      </c>
      <c r="X191" s="2">
        <v>5.3999999999999999E-2</v>
      </c>
      <c r="Y191" s="2">
        <v>7.3999999999999996E-2</v>
      </c>
      <c r="AC191" s="83"/>
      <c r="AE191" s="2">
        <v>375</v>
      </c>
      <c r="AF191" s="2">
        <v>0</v>
      </c>
      <c r="AG191" s="2">
        <v>1.4999999999999999E-2</v>
      </c>
      <c r="AH191" s="2">
        <v>4.1000000000000002E-2</v>
      </c>
      <c r="AI191" s="2">
        <v>9.4E-2</v>
      </c>
      <c r="AJ191" s="2">
        <v>0.11700000000000001</v>
      </c>
      <c r="AK191" s="2">
        <v>0.23400000000000001</v>
      </c>
      <c r="AL191" s="2">
        <v>0.20799999999999999</v>
      </c>
      <c r="AM191" s="2">
        <v>0.153</v>
      </c>
      <c r="AN191" s="2">
        <v>0.17599999999999999</v>
      </c>
    </row>
    <row r="192" spans="1:40" ht="15.75" customHeight="1" x14ac:dyDescent="0.25">
      <c r="A192" s="2">
        <v>376</v>
      </c>
      <c r="B192" s="2">
        <v>5.0000000000000001E-3</v>
      </c>
      <c r="C192" s="2">
        <v>2.1000000000000001E-2</v>
      </c>
      <c r="D192" s="2">
        <v>2.5999999999999999E-2</v>
      </c>
      <c r="E192" s="2">
        <v>3.4000000000000002E-2</v>
      </c>
      <c r="F192" s="2">
        <v>0.04</v>
      </c>
      <c r="G192" s="2">
        <v>5.2999999999999999E-2</v>
      </c>
      <c r="H192" s="2">
        <v>6.3E-2</v>
      </c>
      <c r="I192" s="2">
        <v>7.2999999999999995E-2</v>
      </c>
      <c r="J192" s="2">
        <v>7.8E-2</v>
      </c>
      <c r="N192" s="83"/>
      <c r="P192" s="2">
        <v>376</v>
      </c>
      <c r="Q192" s="2">
        <v>0</v>
      </c>
      <c r="R192" s="2">
        <v>1.4E-2</v>
      </c>
      <c r="S192" s="2">
        <v>1.7999999999999999E-2</v>
      </c>
      <c r="T192" s="2">
        <v>2.1000000000000001E-2</v>
      </c>
      <c r="U192" s="2">
        <v>2.4E-2</v>
      </c>
      <c r="V192" s="2">
        <v>2.9000000000000001E-2</v>
      </c>
      <c r="W192" s="2">
        <v>4.2999999999999997E-2</v>
      </c>
      <c r="X192" s="2">
        <v>5.3999999999999999E-2</v>
      </c>
      <c r="Y192" s="2">
        <v>7.2999999999999995E-2</v>
      </c>
      <c r="AC192" s="83"/>
      <c r="AE192" s="2">
        <v>376</v>
      </c>
      <c r="AF192" s="2">
        <v>0</v>
      </c>
      <c r="AG192" s="2">
        <v>1.4999999999999999E-2</v>
      </c>
      <c r="AH192" s="2">
        <v>0.04</v>
      </c>
      <c r="AI192" s="2">
        <v>9.4E-2</v>
      </c>
      <c r="AJ192" s="2">
        <v>0.11600000000000001</v>
      </c>
      <c r="AK192" s="2">
        <v>0.23300000000000001</v>
      </c>
      <c r="AL192" s="2">
        <v>0.20699999999999999</v>
      </c>
      <c r="AM192" s="2">
        <v>0.153</v>
      </c>
      <c r="AN192" s="2">
        <v>0.17599999999999999</v>
      </c>
    </row>
    <row r="193" spans="1:40" ht="15.75" customHeight="1" x14ac:dyDescent="0.25">
      <c r="A193" s="2">
        <v>377</v>
      </c>
      <c r="B193" s="2">
        <v>5.0000000000000001E-3</v>
      </c>
      <c r="C193" s="2">
        <v>2.1000000000000001E-2</v>
      </c>
      <c r="D193" s="2">
        <v>2.5999999999999999E-2</v>
      </c>
      <c r="E193" s="2">
        <v>3.3000000000000002E-2</v>
      </c>
      <c r="F193" s="2">
        <v>0.04</v>
      </c>
      <c r="G193" s="2">
        <v>5.2999999999999999E-2</v>
      </c>
      <c r="H193" s="2">
        <v>6.2E-2</v>
      </c>
      <c r="I193" s="2">
        <v>7.2999999999999995E-2</v>
      </c>
      <c r="J193" s="2">
        <v>7.6999999999999999E-2</v>
      </c>
      <c r="N193" s="83"/>
      <c r="P193" s="2">
        <v>377</v>
      </c>
      <c r="Q193" s="2">
        <v>0</v>
      </c>
      <c r="R193" s="2">
        <v>1.4E-2</v>
      </c>
      <c r="S193" s="2">
        <v>1.7000000000000001E-2</v>
      </c>
      <c r="T193" s="2">
        <v>0.02</v>
      </c>
      <c r="U193" s="2">
        <v>2.4E-2</v>
      </c>
      <c r="V193" s="2">
        <v>2.9000000000000001E-2</v>
      </c>
      <c r="W193" s="2">
        <v>4.2000000000000003E-2</v>
      </c>
      <c r="X193" s="2">
        <v>5.2999999999999999E-2</v>
      </c>
      <c r="Y193" s="2">
        <v>7.1999999999999995E-2</v>
      </c>
      <c r="AC193" s="83"/>
      <c r="AE193" s="2">
        <v>377</v>
      </c>
      <c r="AF193" s="2">
        <v>0</v>
      </c>
      <c r="AG193" s="2">
        <v>1.4999999999999999E-2</v>
      </c>
      <c r="AH193" s="2">
        <v>0.04</v>
      </c>
      <c r="AI193" s="2">
        <v>9.2999999999999999E-2</v>
      </c>
      <c r="AJ193" s="2">
        <v>0.115</v>
      </c>
      <c r="AK193" s="2">
        <v>0.23100000000000001</v>
      </c>
      <c r="AL193" s="2">
        <v>0.20599999999999999</v>
      </c>
      <c r="AM193" s="2">
        <v>0.151</v>
      </c>
      <c r="AN193" s="2">
        <v>0.17399999999999999</v>
      </c>
    </row>
    <row r="194" spans="1:40" ht="15.75" customHeight="1" x14ac:dyDescent="0.25">
      <c r="A194" s="2">
        <v>378</v>
      </c>
      <c r="B194" s="2">
        <v>5.0000000000000001E-3</v>
      </c>
      <c r="C194" s="2">
        <v>2.1000000000000001E-2</v>
      </c>
      <c r="D194" s="2">
        <v>2.5999999999999999E-2</v>
      </c>
      <c r="E194" s="2">
        <v>3.3000000000000002E-2</v>
      </c>
      <c r="F194" s="2">
        <v>0.04</v>
      </c>
      <c r="G194" s="2">
        <v>5.1999999999999998E-2</v>
      </c>
      <c r="H194" s="2">
        <v>6.2E-2</v>
      </c>
      <c r="I194" s="2">
        <v>7.1999999999999995E-2</v>
      </c>
      <c r="J194" s="2">
        <v>7.6999999999999999E-2</v>
      </c>
      <c r="N194" s="83"/>
      <c r="P194" s="2">
        <v>378</v>
      </c>
      <c r="Q194" s="2">
        <v>0</v>
      </c>
      <c r="R194" s="2">
        <v>1.4E-2</v>
      </c>
      <c r="S194" s="2">
        <v>1.7000000000000001E-2</v>
      </c>
      <c r="T194" s="2">
        <v>0.02</v>
      </c>
      <c r="U194" s="2">
        <v>2.4E-2</v>
      </c>
      <c r="V194" s="2">
        <v>2.8000000000000001E-2</v>
      </c>
      <c r="W194" s="2">
        <v>4.2000000000000003E-2</v>
      </c>
      <c r="X194" s="2">
        <v>5.2999999999999999E-2</v>
      </c>
      <c r="Y194" s="2">
        <v>7.1999999999999995E-2</v>
      </c>
      <c r="AC194" s="83"/>
      <c r="AE194" s="2">
        <v>378</v>
      </c>
      <c r="AF194" s="2">
        <v>0</v>
      </c>
      <c r="AG194" s="2">
        <v>1.4999999999999999E-2</v>
      </c>
      <c r="AH194" s="2">
        <v>0.04</v>
      </c>
      <c r="AI194" s="2">
        <v>9.1999999999999998E-2</v>
      </c>
      <c r="AJ194" s="2">
        <v>0.115</v>
      </c>
      <c r="AK194" s="2">
        <v>0.23</v>
      </c>
      <c r="AL194" s="2">
        <v>0.20499999999999999</v>
      </c>
      <c r="AM194" s="2">
        <v>0.14899999999999999</v>
      </c>
      <c r="AN194" s="2">
        <v>0.17299999999999999</v>
      </c>
    </row>
    <row r="195" spans="1:40" ht="15.75" customHeight="1" x14ac:dyDescent="0.25">
      <c r="A195" s="2">
        <v>379</v>
      </c>
      <c r="B195" s="2">
        <v>6.0000000000000001E-3</v>
      </c>
      <c r="C195" s="2">
        <v>2.1000000000000001E-2</v>
      </c>
      <c r="D195" s="2">
        <v>2.5000000000000001E-2</v>
      </c>
      <c r="E195" s="2">
        <v>3.2000000000000001E-2</v>
      </c>
      <c r="F195" s="2">
        <v>0.04</v>
      </c>
      <c r="G195" s="2">
        <v>5.1999999999999998E-2</v>
      </c>
      <c r="H195" s="2">
        <v>6.0999999999999999E-2</v>
      </c>
      <c r="I195" s="2">
        <v>7.1999999999999995E-2</v>
      </c>
      <c r="J195" s="2">
        <v>7.6999999999999999E-2</v>
      </c>
      <c r="N195" s="83"/>
      <c r="P195" s="2">
        <v>379</v>
      </c>
      <c r="Q195" s="2">
        <v>0</v>
      </c>
      <c r="R195" s="2">
        <v>1.4E-2</v>
      </c>
      <c r="S195" s="2">
        <v>1.7000000000000001E-2</v>
      </c>
      <c r="T195" s="2">
        <v>0.02</v>
      </c>
      <c r="U195" s="2">
        <v>2.4E-2</v>
      </c>
      <c r="V195" s="2">
        <v>2.8000000000000001E-2</v>
      </c>
      <c r="W195" s="2">
        <v>4.2000000000000003E-2</v>
      </c>
      <c r="X195" s="2">
        <v>5.1999999999999998E-2</v>
      </c>
      <c r="Y195" s="2">
        <v>7.0999999999999994E-2</v>
      </c>
      <c r="AC195" s="83"/>
      <c r="AE195" s="2">
        <v>379</v>
      </c>
      <c r="AF195" s="2">
        <v>1E-3</v>
      </c>
      <c r="AG195" s="2">
        <v>1.4999999999999999E-2</v>
      </c>
      <c r="AH195" s="2">
        <v>0.04</v>
      </c>
      <c r="AI195" s="2">
        <v>9.1999999999999998E-2</v>
      </c>
      <c r="AJ195" s="2">
        <v>0.114</v>
      </c>
      <c r="AK195" s="2">
        <v>0.23</v>
      </c>
      <c r="AL195" s="2">
        <v>0.20399999999999999</v>
      </c>
      <c r="AM195" s="2">
        <v>0.14899999999999999</v>
      </c>
      <c r="AN195" s="2">
        <v>0.17299999999999999</v>
      </c>
    </row>
    <row r="196" spans="1:40" ht="15.75" customHeight="1" x14ac:dyDescent="0.25">
      <c r="A196" s="2">
        <v>380</v>
      </c>
      <c r="B196" s="2">
        <v>5.0000000000000001E-3</v>
      </c>
      <c r="C196" s="2">
        <v>2.1000000000000001E-2</v>
      </c>
      <c r="D196" s="2">
        <v>2.5000000000000001E-2</v>
      </c>
      <c r="E196" s="2">
        <v>3.1E-2</v>
      </c>
      <c r="F196" s="2">
        <v>3.9E-2</v>
      </c>
      <c r="G196" s="2">
        <v>5.0999999999999997E-2</v>
      </c>
      <c r="H196" s="2">
        <v>6.0999999999999999E-2</v>
      </c>
      <c r="I196" s="2">
        <v>7.0999999999999994E-2</v>
      </c>
      <c r="J196" s="2">
        <v>7.5999999999999998E-2</v>
      </c>
      <c r="N196" s="83"/>
      <c r="P196" s="2">
        <v>380</v>
      </c>
      <c r="Q196" s="2">
        <v>1E-3</v>
      </c>
      <c r="R196" s="2">
        <v>1.4E-2</v>
      </c>
      <c r="S196" s="2">
        <v>1.7000000000000001E-2</v>
      </c>
      <c r="T196" s="2">
        <v>0.02</v>
      </c>
      <c r="U196" s="2">
        <v>2.3E-2</v>
      </c>
      <c r="V196" s="2">
        <v>2.8000000000000001E-2</v>
      </c>
      <c r="W196" s="2">
        <v>4.1000000000000002E-2</v>
      </c>
      <c r="X196" s="2">
        <v>5.1999999999999998E-2</v>
      </c>
      <c r="Y196" s="2">
        <v>7.0999999999999994E-2</v>
      </c>
      <c r="AC196" s="83"/>
      <c r="AE196" s="2">
        <v>380</v>
      </c>
      <c r="AF196" s="2">
        <v>1E-3</v>
      </c>
      <c r="AG196" s="2">
        <v>1.4E-2</v>
      </c>
      <c r="AH196" s="2">
        <v>3.9E-2</v>
      </c>
      <c r="AI196" s="2">
        <v>9.0999999999999998E-2</v>
      </c>
      <c r="AJ196" s="2">
        <v>0.113</v>
      </c>
      <c r="AK196" s="2">
        <v>0.22900000000000001</v>
      </c>
      <c r="AL196" s="2">
        <v>0.20300000000000001</v>
      </c>
      <c r="AM196" s="2">
        <v>0.14899999999999999</v>
      </c>
      <c r="AN196" s="2">
        <v>0.17199999999999999</v>
      </c>
    </row>
    <row r="197" spans="1:40" ht="15.75" customHeight="1" x14ac:dyDescent="0.25">
      <c r="A197" s="2">
        <v>381</v>
      </c>
      <c r="B197" s="2">
        <v>5.0000000000000001E-3</v>
      </c>
      <c r="C197" s="2">
        <v>0.02</v>
      </c>
      <c r="D197" s="2">
        <v>2.5000000000000001E-2</v>
      </c>
      <c r="E197" s="2">
        <v>3.1E-2</v>
      </c>
      <c r="F197" s="2">
        <v>3.9E-2</v>
      </c>
      <c r="G197" s="2">
        <v>5.0999999999999997E-2</v>
      </c>
      <c r="H197" s="2">
        <v>0.06</v>
      </c>
      <c r="I197" s="2">
        <v>7.0999999999999994E-2</v>
      </c>
      <c r="J197" s="2">
        <v>7.5999999999999998E-2</v>
      </c>
      <c r="N197" s="83"/>
      <c r="P197" s="2">
        <v>381</v>
      </c>
      <c r="Q197" s="2">
        <v>0</v>
      </c>
      <c r="R197" s="2">
        <v>1.2999999999999999E-2</v>
      </c>
      <c r="S197" s="2">
        <v>1.6E-2</v>
      </c>
      <c r="T197" s="2">
        <v>1.9E-2</v>
      </c>
      <c r="U197" s="2">
        <v>2.3E-2</v>
      </c>
      <c r="V197" s="2">
        <v>2.8000000000000001E-2</v>
      </c>
      <c r="W197" s="2">
        <v>4.1000000000000002E-2</v>
      </c>
      <c r="X197" s="2">
        <v>5.0999999999999997E-2</v>
      </c>
      <c r="Y197" s="2">
        <v>7.0000000000000007E-2</v>
      </c>
      <c r="AC197" s="83"/>
      <c r="AE197" s="2">
        <v>381</v>
      </c>
      <c r="AF197" s="2">
        <v>0</v>
      </c>
      <c r="AG197" s="2">
        <v>1.4E-2</v>
      </c>
      <c r="AH197" s="2">
        <v>3.9E-2</v>
      </c>
      <c r="AI197" s="2">
        <v>9.0999999999999998E-2</v>
      </c>
      <c r="AJ197" s="2">
        <v>0.112</v>
      </c>
      <c r="AK197" s="2">
        <v>0.22800000000000001</v>
      </c>
      <c r="AL197" s="2">
        <v>0.20200000000000001</v>
      </c>
      <c r="AM197" s="2">
        <v>0.14899999999999999</v>
      </c>
      <c r="AN197" s="2">
        <v>0.17100000000000001</v>
      </c>
    </row>
    <row r="198" spans="1:40" ht="15.75" customHeight="1" x14ac:dyDescent="0.25">
      <c r="A198" s="2">
        <v>382</v>
      </c>
      <c r="B198" s="2">
        <v>4.0000000000000001E-3</v>
      </c>
      <c r="C198" s="2">
        <v>0.02</v>
      </c>
      <c r="D198" s="2">
        <v>2.4E-2</v>
      </c>
      <c r="E198" s="2">
        <v>3.1E-2</v>
      </c>
      <c r="F198" s="2">
        <v>3.7999999999999999E-2</v>
      </c>
      <c r="G198" s="2">
        <v>0.05</v>
      </c>
      <c r="H198" s="2">
        <v>0.06</v>
      </c>
      <c r="I198" s="2">
        <v>7.0000000000000007E-2</v>
      </c>
      <c r="J198" s="2">
        <v>7.4999999999999997E-2</v>
      </c>
      <c r="N198" s="83"/>
      <c r="P198" s="2">
        <v>382</v>
      </c>
      <c r="Q198" s="2">
        <v>0</v>
      </c>
      <c r="R198" s="2">
        <v>1.2999999999999999E-2</v>
      </c>
      <c r="S198" s="2">
        <v>1.4999999999999999E-2</v>
      </c>
      <c r="T198" s="2">
        <v>1.9E-2</v>
      </c>
      <c r="U198" s="2">
        <v>2.1999999999999999E-2</v>
      </c>
      <c r="V198" s="2">
        <v>2.7E-2</v>
      </c>
      <c r="W198" s="2">
        <v>0.04</v>
      </c>
      <c r="X198" s="2">
        <v>5.0999999999999997E-2</v>
      </c>
      <c r="Y198" s="2">
        <v>6.9000000000000006E-2</v>
      </c>
      <c r="AC198" s="83"/>
      <c r="AE198" s="2">
        <v>382</v>
      </c>
      <c r="AF198" s="2">
        <v>0</v>
      </c>
      <c r="AG198" s="2">
        <v>1.4E-2</v>
      </c>
      <c r="AH198" s="2">
        <v>3.7999999999999999E-2</v>
      </c>
      <c r="AI198" s="2">
        <v>0.09</v>
      </c>
      <c r="AJ198" s="2">
        <v>0.111</v>
      </c>
      <c r="AK198" s="2">
        <v>0.22700000000000001</v>
      </c>
      <c r="AL198" s="2">
        <v>0.2</v>
      </c>
      <c r="AM198" s="2">
        <v>0.14799999999999999</v>
      </c>
      <c r="AN198" s="2">
        <v>0.17100000000000001</v>
      </c>
    </row>
    <row r="199" spans="1:40" ht="15.75" customHeight="1" x14ac:dyDescent="0.25">
      <c r="A199" s="2">
        <v>383</v>
      </c>
      <c r="B199" s="2">
        <v>4.0000000000000001E-3</v>
      </c>
      <c r="C199" s="2">
        <v>1.9E-2</v>
      </c>
      <c r="D199" s="2">
        <v>2.3E-2</v>
      </c>
      <c r="E199" s="2">
        <v>0.03</v>
      </c>
      <c r="F199" s="2">
        <v>3.7999999999999999E-2</v>
      </c>
      <c r="G199" s="2">
        <v>4.9000000000000002E-2</v>
      </c>
      <c r="H199" s="2">
        <v>5.8999999999999997E-2</v>
      </c>
      <c r="I199" s="2">
        <v>6.9000000000000006E-2</v>
      </c>
      <c r="J199" s="2">
        <v>7.3999999999999996E-2</v>
      </c>
      <c r="N199" s="83"/>
      <c r="P199" s="2">
        <v>383</v>
      </c>
      <c r="Q199" s="2">
        <v>-1E-3</v>
      </c>
      <c r="R199" s="2">
        <v>1.2E-2</v>
      </c>
      <c r="S199" s="2">
        <v>1.4999999999999999E-2</v>
      </c>
      <c r="T199" s="2">
        <v>1.7999999999999999E-2</v>
      </c>
      <c r="U199" s="2">
        <v>2.1000000000000001E-2</v>
      </c>
      <c r="V199" s="2">
        <v>2.5999999999999999E-2</v>
      </c>
      <c r="W199" s="2">
        <v>3.9E-2</v>
      </c>
      <c r="X199" s="2">
        <v>0.05</v>
      </c>
      <c r="Y199" s="2">
        <v>6.9000000000000006E-2</v>
      </c>
      <c r="AC199" s="83"/>
      <c r="AE199" s="2">
        <v>383</v>
      </c>
      <c r="AF199" s="2">
        <v>0</v>
      </c>
      <c r="AG199" s="2">
        <v>1.2999999999999999E-2</v>
      </c>
      <c r="AH199" s="2">
        <v>3.7999999999999999E-2</v>
      </c>
      <c r="AI199" s="2">
        <v>8.8999999999999996E-2</v>
      </c>
      <c r="AJ199" s="2">
        <v>0.11</v>
      </c>
      <c r="AK199" s="2">
        <v>0.22600000000000001</v>
      </c>
      <c r="AL199" s="2">
        <v>0.19900000000000001</v>
      </c>
      <c r="AM199" s="2">
        <v>0.14699999999999999</v>
      </c>
      <c r="AN199" s="2">
        <v>0.17</v>
      </c>
    </row>
    <row r="200" spans="1:40" ht="15.75" customHeight="1" x14ac:dyDescent="0.25">
      <c r="A200" s="2">
        <v>384</v>
      </c>
      <c r="B200" s="2">
        <v>4.0000000000000001E-3</v>
      </c>
      <c r="C200" s="2">
        <v>1.9E-2</v>
      </c>
      <c r="D200" s="2">
        <v>2.3E-2</v>
      </c>
      <c r="E200" s="2">
        <v>0.03</v>
      </c>
      <c r="F200" s="2">
        <v>3.7999999999999999E-2</v>
      </c>
      <c r="G200" s="2">
        <v>4.9000000000000002E-2</v>
      </c>
      <c r="H200" s="2">
        <v>5.8000000000000003E-2</v>
      </c>
      <c r="I200" s="2">
        <v>6.9000000000000006E-2</v>
      </c>
      <c r="J200" s="2">
        <v>7.2999999999999995E-2</v>
      </c>
      <c r="N200" s="83"/>
      <c r="P200" s="2">
        <v>384</v>
      </c>
      <c r="Q200" s="2">
        <v>-1E-3</v>
      </c>
      <c r="R200" s="2">
        <v>1.2E-2</v>
      </c>
      <c r="S200" s="2">
        <v>1.4E-2</v>
      </c>
      <c r="T200" s="2">
        <v>1.7999999999999999E-2</v>
      </c>
      <c r="U200" s="2">
        <v>2.1000000000000001E-2</v>
      </c>
      <c r="V200" s="2">
        <v>2.5999999999999999E-2</v>
      </c>
      <c r="W200" s="2">
        <v>3.9E-2</v>
      </c>
      <c r="X200" s="2">
        <v>4.9000000000000002E-2</v>
      </c>
      <c r="Y200" s="2">
        <v>6.8000000000000005E-2</v>
      </c>
      <c r="AC200" s="83"/>
      <c r="AE200" s="2">
        <v>384</v>
      </c>
      <c r="AF200" s="2">
        <v>-1E-3</v>
      </c>
      <c r="AG200" s="2">
        <v>1.2999999999999999E-2</v>
      </c>
      <c r="AH200" s="2">
        <v>3.6999999999999998E-2</v>
      </c>
      <c r="AI200" s="2">
        <v>8.7999999999999995E-2</v>
      </c>
      <c r="AJ200" s="2">
        <v>0.109</v>
      </c>
      <c r="AK200" s="2">
        <v>0.224</v>
      </c>
      <c r="AL200" s="2">
        <v>0.19800000000000001</v>
      </c>
      <c r="AM200" s="2">
        <v>0.14699999999999999</v>
      </c>
      <c r="AN200" s="2">
        <v>0.17</v>
      </c>
    </row>
    <row r="201" spans="1:40" ht="15.75" customHeight="1" x14ac:dyDescent="0.25">
      <c r="A201" s="2">
        <v>385</v>
      </c>
      <c r="B201" s="2">
        <v>4.0000000000000001E-3</v>
      </c>
      <c r="C201" s="2">
        <v>1.9E-2</v>
      </c>
      <c r="D201" s="2">
        <v>2.3E-2</v>
      </c>
      <c r="E201" s="2">
        <v>0.03</v>
      </c>
      <c r="F201" s="2">
        <v>3.7999999999999999E-2</v>
      </c>
      <c r="G201" s="2">
        <v>4.9000000000000002E-2</v>
      </c>
      <c r="H201" s="2">
        <v>5.8000000000000003E-2</v>
      </c>
      <c r="I201" s="2">
        <v>6.9000000000000006E-2</v>
      </c>
      <c r="J201" s="2">
        <v>7.2999999999999995E-2</v>
      </c>
      <c r="N201" s="83"/>
      <c r="P201" s="2">
        <v>385</v>
      </c>
      <c r="Q201" s="2">
        <v>-1E-3</v>
      </c>
      <c r="R201" s="2">
        <v>1.0999999999999999E-2</v>
      </c>
      <c r="S201" s="2">
        <v>1.4E-2</v>
      </c>
      <c r="T201" s="2">
        <v>1.7000000000000001E-2</v>
      </c>
      <c r="U201" s="2">
        <v>2.1000000000000001E-2</v>
      </c>
      <c r="V201" s="2">
        <v>2.5999999999999999E-2</v>
      </c>
      <c r="W201" s="2">
        <v>3.9E-2</v>
      </c>
      <c r="X201" s="2">
        <v>4.9000000000000002E-2</v>
      </c>
      <c r="Y201" s="2">
        <v>6.7000000000000004E-2</v>
      </c>
      <c r="AC201" s="83"/>
      <c r="AE201" s="2">
        <v>385</v>
      </c>
      <c r="AF201" s="2">
        <v>-1E-3</v>
      </c>
      <c r="AG201" s="2">
        <v>1.2999999999999999E-2</v>
      </c>
      <c r="AH201" s="2">
        <v>3.6999999999999998E-2</v>
      </c>
      <c r="AI201" s="2">
        <v>8.7999999999999995E-2</v>
      </c>
      <c r="AJ201" s="2">
        <v>0.109</v>
      </c>
      <c r="AK201" s="2">
        <v>0.223</v>
      </c>
      <c r="AL201" s="2">
        <v>0.19700000000000001</v>
      </c>
      <c r="AM201" s="2">
        <v>0.14499999999999999</v>
      </c>
      <c r="AN201" s="2">
        <v>0.16900000000000001</v>
      </c>
    </row>
    <row r="202" spans="1:40" ht="15.75" customHeight="1" x14ac:dyDescent="0.25">
      <c r="A202" s="2">
        <v>386</v>
      </c>
      <c r="B202" s="2">
        <v>4.0000000000000001E-3</v>
      </c>
      <c r="C202" s="2">
        <v>1.9E-2</v>
      </c>
      <c r="D202" s="2">
        <v>2.3E-2</v>
      </c>
      <c r="E202" s="2">
        <v>2.9000000000000001E-2</v>
      </c>
      <c r="F202" s="2">
        <v>3.7999999999999999E-2</v>
      </c>
      <c r="G202" s="2">
        <v>4.8000000000000001E-2</v>
      </c>
      <c r="H202" s="2">
        <v>5.8000000000000003E-2</v>
      </c>
      <c r="I202" s="2">
        <v>6.8000000000000005E-2</v>
      </c>
      <c r="J202" s="2">
        <v>7.1999999999999995E-2</v>
      </c>
      <c r="N202" s="83"/>
      <c r="P202" s="2">
        <v>386</v>
      </c>
      <c r="Q202" s="2">
        <v>-1E-3</v>
      </c>
      <c r="R202" s="2">
        <v>1.0999999999999999E-2</v>
      </c>
      <c r="S202" s="2">
        <v>1.4E-2</v>
      </c>
      <c r="T202" s="2">
        <v>1.7000000000000001E-2</v>
      </c>
      <c r="U202" s="2">
        <v>2.1000000000000001E-2</v>
      </c>
      <c r="V202" s="2">
        <v>2.5000000000000001E-2</v>
      </c>
      <c r="W202" s="2">
        <v>3.7999999999999999E-2</v>
      </c>
      <c r="X202" s="2">
        <v>4.9000000000000002E-2</v>
      </c>
      <c r="Y202" s="2">
        <v>6.7000000000000004E-2</v>
      </c>
      <c r="AC202" s="83"/>
      <c r="AE202" s="2">
        <v>386</v>
      </c>
      <c r="AF202" s="2">
        <v>-1E-3</v>
      </c>
      <c r="AG202" s="2">
        <v>1.2E-2</v>
      </c>
      <c r="AH202" s="2">
        <v>3.6999999999999998E-2</v>
      </c>
      <c r="AI202" s="2">
        <v>8.6999999999999994E-2</v>
      </c>
      <c r="AJ202" s="2">
        <v>0.108</v>
      </c>
      <c r="AK202" s="2">
        <v>0.222</v>
      </c>
      <c r="AL202" s="2">
        <v>0.19600000000000001</v>
      </c>
      <c r="AM202" s="2">
        <v>0.14399999999999999</v>
      </c>
      <c r="AN202" s="2">
        <v>0.16700000000000001</v>
      </c>
    </row>
    <row r="203" spans="1:40" ht="15.75" customHeight="1" x14ac:dyDescent="0.25">
      <c r="A203" s="2">
        <v>387</v>
      </c>
      <c r="B203" s="2">
        <v>3.0000000000000001E-3</v>
      </c>
      <c r="C203" s="2">
        <v>1.7999999999999999E-2</v>
      </c>
      <c r="D203" s="2">
        <v>2.1999999999999999E-2</v>
      </c>
      <c r="E203" s="2">
        <v>2.9000000000000001E-2</v>
      </c>
      <c r="F203" s="2">
        <v>3.6999999999999998E-2</v>
      </c>
      <c r="G203" s="2">
        <v>4.8000000000000001E-2</v>
      </c>
      <c r="H203" s="2">
        <v>5.7000000000000002E-2</v>
      </c>
      <c r="I203" s="2">
        <v>6.8000000000000005E-2</v>
      </c>
      <c r="J203" s="2">
        <v>7.0999999999999994E-2</v>
      </c>
      <c r="N203" s="83"/>
      <c r="P203" s="2">
        <v>387</v>
      </c>
      <c r="Q203" s="2">
        <v>-2E-3</v>
      </c>
      <c r="R203" s="2">
        <v>1.0999999999999999E-2</v>
      </c>
      <c r="S203" s="2">
        <v>1.4E-2</v>
      </c>
      <c r="T203" s="2">
        <v>1.7000000000000001E-2</v>
      </c>
      <c r="U203" s="2">
        <v>0.02</v>
      </c>
      <c r="V203" s="2">
        <v>2.5000000000000001E-2</v>
      </c>
      <c r="W203" s="2">
        <v>3.7999999999999999E-2</v>
      </c>
      <c r="X203" s="2">
        <v>4.8000000000000001E-2</v>
      </c>
      <c r="Y203" s="2">
        <v>6.6000000000000003E-2</v>
      </c>
      <c r="AC203" s="83"/>
      <c r="AE203" s="2">
        <v>387</v>
      </c>
      <c r="AF203" s="2">
        <v>-1E-3</v>
      </c>
      <c r="AG203" s="2">
        <v>1.2E-2</v>
      </c>
      <c r="AH203" s="2">
        <v>3.5999999999999997E-2</v>
      </c>
      <c r="AI203" s="2">
        <v>8.5999999999999993E-2</v>
      </c>
      <c r="AJ203" s="2">
        <v>0.107</v>
      </c>
      <c r="AK203" s="2">
        <v>0.222</v>
      </c>
      <c r="AL203" s="2">
        <v>0.19500000000000001</v>
      </c>
      <c r="AM203" s="2">
        <v>0.14199999999999999</v>
      </c>
      <c r="AN203" s="2">
        <v>0.16600000000000001</v>
      </c>
    </row>
    <row r="204" spans="1:40" ht="15.75" customHeight="1" x14ac:dyDescent="0.25">
      <c r="A204" s="2">
        <v>388</v>
      </c>
      <c r="B204" s="2">
        <v>3.0000000000000001E-3</v>
      </c>
      <c r="C204" s="2">
        <v>1.7999999999999999E-2</v>
      </c>
      <c r="D204" s="2">
        <v>2.1999999999999999E-2</v>
      </c>
      <c r="E204" s="2">
        <v>2.8000000000000001E-2</v>
      </c>
      <c r="F204" s="2">
        <v>3.5999999999999997E-2</v>
      </c>
      <c r="G204" s="2">
        <v>4.8000000000000001E-2</v>
      </c>
      <c r="H204" s="2">
        <v>5.7000000000000002E-2</v>
      </c>
      <c r="I204" s="2">
        <v>6.8000000000000005E-2</v>
      </c>
      <c r="J204" s="2">
        <v>7.0999999999999994E-2</v>
      </c>
      <c r="N204" s="83"/>
      <c r="P204" s="2">
        <v>388</v>
      </c>
      <c r="Q204" s="2">
        <v>-2E-3</v>
      </c>
      <c r="R204" s="2">
        <v>1.0999999999999999E-2</v>
      </c>
      <c r="S204" s="2">
        <v>1.2999999999999999E-2</v>
      </c>
      <c r="T204" s="2">
        <v>1.7000000000000001E-2</v>
      </c>
      <c r="U204" s="2">
        <v>0.02</v>
      </c>
      <c r="V204" s="2">
        <v>2.5000000000000001E-2</v>
      </c>
      <c r="W204" s="2">
        <v>3.7999999999999999E-2</v>
      </c>
      <c r="X204" s="2">
        <v>4.7E-2</v>
      </c>
      <c r="Y204" s="2">
        <v>6.6000000000000003E-2</v>
      </c>
      <c r="AC204" s="83"/>
      <c r="AE204" s="2">
        <v>388</v>
      </c>
      <c r="AF204" s="2">
        <v>-1E-3</v>
      </c>
      <c r="AG204" s="2">
        <v>1.2E-2</v>
      </c>
      <c r="AH204" s="2">
        <v>3.5999999999999997E-2</v>
      </c>
      <c r="AI204" s="2">
        <v>8.5999999999999993E-2</v>
      </c>
      <c r="AJ204" s="2">
        <v>0.106</v>
      </c>
      <c r="AK204" s="2">
        <v>0.221</v>
      </c>
      <c r="AL204" s="2">
        <v>0.19400000000000001</v>
      </c>
      <c r="AM204" s="2">
        <v>0.14099999999999999</v>
      </c>
      <c r="AN204" s="2">
        <v>0.16400000000000001</v>
      </c>
    </row>
    <row r="205" spans="1:40" ht="15.75" customHeight="1" x14ac:dyDescent="0.25">
      <c r="A205" s="2">
        <v>389</v>
      </c>
      <c r="B205" s="2">
        <v>3.0000000000000001E-3</v>
      </c>
      <c r="C205" s="2">
        <v>1.7999999999999999E-2</v>
      </c>
      <c r="D205" s="2">
        <v>2.1999999999999999E-2</v>
      </c>
      <c r="E205" s="2">
        <v>2.8000000000000001E-2</v>
      </c>
      <c r="F205" s="2">
        <v>3.5000000000000003E-2</v>
      </c>
      <c r="G205" s="2">
        <v>4.7E-2</v>
      </c>
      <c r="H205" s="2">
        <v>5.7000000000000002E-2</v>
      </c>
      <c r="I205" s="2">
        <v>6.8000000000000005E-2</v>
      </c>
      <c r="J205" s="2">
        <v>7.0000000000000007E-2</v>
      </c>
      <c r="N205" s="83"/>
      <c r="P205" s="2">
        <v>389</v>
      </c>
      <c r="Q205" s="2">
        <v>-2E-3</v>
      </c>
      <c r="R205" s="2">
        <v>0.01</v>
      </c>
      <c r="S205" s="2">
        <v>1.2999999999999999E-2</v>
      </c>
      <c r="T205" s="2">
        <v>1.6E-2</v>
      </c>
      <c r="U205" s="2">
        <v>0.02</v>
      </c>
      <c r="V205" s="2">
        <v>2.4E-2</v>
      </c>
      <c r="W205" s="2">
        <v>3.6999999999999998E-2</v>
      </c>
      <c r="X205" s="2">
        <v>4.7E-2</v>
      </c>
      <c r="Y205" s="2">
        <v>6.6000000000000003E-2</v>
      </c>
      <c r="AC205" s="83"/>
      <c r="AE205" s="2">
        <v>389</v>
      </c>
      <c r="AF205" s="2">
        <v>-1E-3</v>
      </c>
      <c r="AG205" s="2">
        <v>1.2E-2</v>
      </c>
      <c r="AH205" s="2">
        <v>3.5999999999999997E-2</v>
      </c>
      <c r="AI205" s="2">
        <v>8.5000000000000006E-2</v>
      </c>
      <c r="AJ205" s="2">
        <v>0.106</v>
      </c>
      <c r="AK205" s="2">
        <v>0.22</v>
      </c>
      <c r="AL205" s="2">
        <v>0.193</v>
      </c>
      <c r="AM205" s="2">
        <v>0.13900000000000001</v>
      </c>
      <c r="AN205" s="2">
        <v>0.16400000000000001</v>
      </c>
    </row>
    <row r="206" spans="1:40" ht="15.75" customHeight="1" x14ac:dyDescent="0.25">
      <c r="A206" s="2">
        <v>390</v>
      </c>
      <c r="B206" s="2">
        <v>3.0000000000000001E-3</v>
      </c>
      <c r="C206" s="2">
        <v>1.7999999999999999E-2</v>
      </c>
      <c r="D206" s="2">
        <v>2.1999999999999999E-2</v>
      </c>
      <c r="E206" s="2">
        <v>2.7E-2</v>
      </c>
      <c r="F206" s="2">
        <v>3.5000000000000003E-2</v>
      </c>
      <c r="G206" s="2">
        <v>4.7E-2</v>
      </c>
      <c r="H206" s="2">
        <v>5.6000000000000001E-2</v>
      </c>
      <c r="I206" s="2">
        <v>6.7000000000000004E-2</v>
      </c>
      <c r="J206" s="2">
        <v>7.0000000000000007E-2</v>
      </c>
      <c r="N206" s="83"/>
      <c r="P206" s="2">
        <v>390</v>
      </c>
      <c r="Q206" s="2">
        <v>-2E-3</v>
      </c>
      <c r="R206" s="2">
        <v>0.01</v>
      </c>
      <c r="S206" s="2">
        <v>1.2999999999999999E-2</v>
      </c>
      <c r="T206" s="2">
        <v>1.6E-2</v>
      </c>
      <c r="U206" s="2">
        <v>0.02</v>
      </c>
      <c r="V206" s="2">
        <v>2.4E-2</v>
      </c>
      <c r="W206" s="2">
        <v>3.6999999999999998E-2</v>
      </c>
      <c r="X206" s="2">
        <v>4.7E-2</v>
      </c>
      <c r="Y206" s="2">
        <v>6.5000000000000002E-2</v>
      </c>
      <c r="AC206" s="83"/>
      <c r="AE206" s="2">
        <v>390</v>
      </c>
      <c r="AF206" s="2">
        <v>-1E-3</v>
      </c>
      <c r="AG206" s="2">
        <v>1.0999999999999999E-2</v>
      </c>
      <c r="AH206" s="2">
        <v>3.5000000000000003E-2</v>
      </c>
      <c r="AI206" s="2">
        <v>8.5000000000000006E-2</v>
      </c>
      <c r="AJ206" s="2">
        <v>0.105</v>
      </c>
      <c r="AK206" s="2">
        <v>0.219</v>
      </c>
      <c r="AL206" s="2">
        <v>0.192</v>
      </c>
      <c r="AM206" s="2">
        <v>0.13700000000000001</v>
      </c>
      <c r="AN206" s="2">
        <v>0.16300000000000001</v>
      </c>
    </row>
    <row r="207" spans="1:40" ht="15.75" customHeight="1" x14ac:dyDescent="0.25">
      <c r="A207" s="2">
        <v>391</v>
      </c>
      <c r="B207" s="2">
        <v>3.0000000000000001E-3</v>
      </c>
      <c r="C207" s="2">
        <v>1.7000000000000001E-2</v>
      </c>
      <c r="D207" s="2">
        <v>2.1000000000000001E-2</v>
      </c>
      <c r="E207" s="2">
        <v>2.7E-2</v>
      </c>
      <c r="F207" s="2">
        <v>3.5000000000000003E-2</v>
      </c>
      <c r="G207" s="2">
        <v>4.7E-2</v>
      </c>
      <c r="H207" s="2">
        <v>5.6000000000000001E-2</v>
      </c>
      <c r="I207" s="2">
        <v>6.7000000000000004E-2</v>
      </c>
      <c r="J207" s="2">
        <v>7.0000000000000007E-2</v>
      </c>
      <c r="N207" s="83"/>
      <c r="P207" s="2">
        <v>391</v>
      </c>
      <c r="Q207" s="2">
        <v>-2E-3</v>
      </c>
      <c r="R207" s="2">
        <v>0.01</v>
      </c>
      <c r="S207" s="2">
        <v>1.2999999999999999E-2</v>
      </c>
      <c r="T207" s="2">
        <v>1.6E-2</v>
      </c>
      <c r="U207" s="2">
        <v>0.02</v>
      </c>
      <c r="V207" s="2">
        <v>2.4E-2</v>
      </c>
      <c r="W207" s="2">
        <v>3.5999999999999997E-2</v>
      </c>
      <c r="X207" s="2">
        <v>4.5999999999999999E-2</v>
      </c>
      <c r="Y207" s="2">
        <v>6.5000000000000002E-2</v>
      </c>
      <c r="AC207" s="83"/>
      <c r="AE207" s="2">
        <v>391</v>
      </c>
      <c r="AF207" s="2">
        <v>-1E-3</v>
      </c>
      <c r="AG207" s="2">
        <v>1.0999999999999999E-2</v>
      </c>
      <c r="AH207" s="2">
        <v>3.5000000000000003E-2</v>
      </c>
      <c r="AI207" s="2">
        <v>8.4000000000000005E-2</v>
      </c>
      <c r="AJ207" s="2">
        <v>0.104</v>
      </c>
      <c r="AK207" s="2">
        <v>0.219</v>
      </c>
      <c r="AL207" s="2">
        <v>0.191</v>
      </c>
      <c r="AM207" s="2">
        <v>0.13600000000000001</v>
      </c>
      <c r="AN207" s="2">
        <v>0.16200000000000001</v>
      </c>
    </row>
    <row r="208" spans="1:40" ht="15.75" customHeight="1" x14ac:dyDescent="0.25">
      <c r="A208" s="2">
        <v>392</v>
      </c>
      <c r="B208" s="2">
        <v>3.0000000000000001E-3</v>
      </c>
      <c r="C208" s="2">
        <v>1.7000000000000001E-2</v>
      </c>
      <c r="D208" s="2">
        <v>2.1000000000000001E-2</v>
      </c>
      <c r="E208" s="2">
        <v>2.7E-2</v>
      </c>
      <c r="F208" s="2">
        <v>3.5000000000000003E-2</v>
      </c>
      <c r="G208" s="2">
        <v>4.7E-2</v>
      </c>
      <c r="H208" s="2">
        <v>5.6000000000000001E-2</v>
      </c>
      <c r="I208" s="2">
        <v>6.7000000000000004E-2</v>
      </c>
      <c r="J208" s="2">
        <v>6.9000000000000006E-2</v>
      </c>
      <c r="N208" s="83"/>
      <c r="P208" s="2">
        <v>392</v>
      </c>
      <c r="Q208" s="2">
        <v>-2E-3</v>
      </c>
      <c r="R208" s="2">
        <v>0.01</v>
      </c>
      <c r="S208" s="2">
        <v>1.2999999999999999E-2</v>
      </c>
      <c r="T208" s="2">
        <v>1.6E-2</v>
      </c>
      <c r="U208" s="2">
        <v>0.02</v>
      </c>
      <c r="V208" s="2">
        <v>2.3E-2</v>
      </c>
      <c r="W208" s="2">
        <v>3.5999999999999997E-2</v>
      </c>
      <c r="X208" s="2">
        <v>4.5999999999999999E-2</v>
      </c>
      <c r="Y208" s="2">
        <v>6.5000000000000002E-2</v>
      </c>
      <c r="AC208" s="83"/>
      <c r="AE208" s="2">
        <v>392</v>
      </c>
      <c r="AF208" s="2">
        <v>-1E-3</v>
      </c>
      <c r="AG208" s="2">
        <v>1.0999999999999999E-2</v>
      </c>
      <c r="AH208" s="2">
        <v>3.5000000000000003E-2</v>
      </c>
      <c r="AI208" s="2">
        <v>8.4000000000000005E-2</v>
      </c>
      <c r="AJ208" s="2">
        <v>0.104</v>
      </c>
      <c r="AK208" s="2">
        <v>0.218</v>
      </c>
      <c r="AL208" s="2">
        <v>0.191</v>
      </c>
      <c r="AM208" s="2">
        <v>0.13500000000000001</v>
      </c>
      <c r="AN208" s="2">
        <v>0.16200000000000001</v>
      </c>
    </row>
    <row r="209" spans="1:40" ht="15.75" customHeight="1" x14ac:dyDescent="0.25">
      <c r="A209" s="2">
        <v>393</v>
      </c>
      <c r="B209" s="2">
        <v>3.0000000000000001E-3</v>
      </c>
      <c r="C209" s="2">
        <v>1.7000000000000001E-2</v>
      </c>
      <c r="D209" s="2">
        <v>2.1000000000000001E-2</v>
      </c>
      <c r="E209" s="2">
        <v>2.7E-2</v>
      </c>
      <c r="F209" s="2">
        <v>3.4000000000000002E-2</v>
      </c>
      <c r="G209" s="2">
        <v>4.7E-2</v>
      </c>
      <c r="H209" s="2">
        <v>5.5E-2</v>
      </c>
      <c r="I209" s="2">
        <v>6.6000000000000003E-2</v>
      </c>
      <c r="J209" s="2">
        <v>6.9000000000000006E-2</v>
      </c>
      <c r="N209" s="83"/>
      <c r="P209" s="2">
        <v>393</v>
      </c>
      <c r="Q209" s="2">
        <v>-2E-3</v>
      </c>
      <c r="R209" s="2">
        <v>0.01</v>
      </c>
      <c r="S209" s="2">
        <v>1.2E-2</v>
      </c>
      <c r="T209" s="2">
        <v>1.6E-2</v>
      </c>
      <c r="U209" s="2">
        <v>0.02</v>
      </c>
      <c r="V209" s="2">
        <v>2.3E-2</v>
      </c>
      <c r="W209" s="2">
        <v>3.5999999999999997E-2</v>
      </c>
      <c r="X209" s="2">
        <v>4.5999999999999999E-2</v>
      </c>
      <c r="Y209" s="2">
        <v>6.5000000000000002E-2</v>
      </c>
      <c r="AC209" s="83"/>
      <c r="AE209" s="2">
        <v>393</v>
      </c>
      <c r="AF209" s="2">
        <v>-1E-3</v>
      </c>
      <c r="AG209" s="2">
        <v>1.0999999999999999E-2</v>
      </c>
      <c r="AH209" s="2">
        <v>3.5000000000000003E-2</v>
      </c>
      <c r="AI209" s="2">
        <v>8.3000000000000004E-2</v>
      </c>
      <c r="AJ209" s="2">
        <v>0.10299999999999999</v>
      </c>
      <c r="AK209" s="2">
        <v>0.217</v>
      </c>
      <c r="AL209" s="2">
        <v>0.19</v>
      </c>
      <c r="AM209" s="2">
        <v>0.13400000000000001</v>
      </c>
      <c r="AN209" s="2">
        <v>0.16</v>
      </c>
    </row>
    <row r="210" spans="1:40" ht="15.75" customHeight="1" x14ac:dyDescent="0.25">
      <c r="A210" s="2">
        <v>394</v>
      </c>
      <c r="B210" s="2">
        <v>3.0000000000000001E-3</v>
      </c>
      <c r="C210" s="2">
        <v>1.7000000000000001E-2</v>
      </c>
      <c r="D210" s="2">
        <v>2.1000000000000001E-2</v>
      </c>
      <c r="E210" s="2">
        <v>2.7E-2</v>
      </c>
      <c r="F210" s="2">
        <v>3.5000000000000003E-2</v>
      </c>
      <c r="G210" s="2">
        <v>4.7E-2</v>
      </c>
      <c r="H210" s="2">
        <v>5.5E-2</v>
      </c>
      <c r="I210" s="2">
        <v>6.6000000000000003E-2</v>
      </c>
      <c r="J210" s="2">
        <v>6.9000000000000006E-2</v>
      </c>
      <c r="N210" s="83"/>
      <c r="P210" s="2">
        <v>394</v>
      </c>
      <c r="Q210" s="2">
        <v>-2E-3</v>
      </c>
      <c r="R210" s="2">
        <v>0.01</v>
      </c>
      <c r="S210" s="2">
        <v>1.2E-2</v>
      </c>
      <c r="T210" s="2">
        <v>1.4999999999999999E-2</v>
      </c>
      <c r="U210" s="2">
        <v>0.02</v>
      </c>
      <c r="V210" s="2">
        <v>2.3E-2</v>
      </c>
      <c r="W210" s="2">
        <v>3.5999999999999997E-2</v>
      </c>
      <c r="X210" s="2">
        <v>4.5999999999999999E-2</v>
      </c>
      <c r="Y210" s="2">
        <v>6.4000000000000001E-2</v>
      </c>
      <c r="AC210" s="83"/>
      <c r="AE210" s="2">
        <v>394</v>
      </c>
      <c r="AF210" s="2">
        <v>-1E-3</v>
      </c>
      <c r="AG210" s="2">
        <v>1.0999999999999999E-2</v>
      </c>
      <c r="AH210" s="2">
        <v>3.4000000000000002E-2</v>
      </c>
      <c r="AI210" s="2">
        <v>8.3000000000000004E-2</v>
      </c>
      <c r="AJ210" s="2">
        <v>0.10199999999999999</v>
      </c>
      <c r="AK210" s="2">
        <v>0.217</v>
      </c>
      <c r="AL210" s="2">
        <v>0.189</v>
      </c>
      <c r="AM210" s="2">
        <v>0.13300000000000001</v>
      </c>
      <c r="AN210" s="2">
        <v>0.159</v>
      </c>
    </row>
    <row r="211" spans="1:40" ht="15.75" customHeight="1" x14ac:dyDescent="0.25">
      <c r="A211" s="2">
        <v>395</v>
      </c>
      <c r="B211" s="2">
        <v>3.0000000000000001E-3</v>
      </c>
      <c r="C211" s="2">
        <v>1.7000000000000001E-2</v>
      </c>
      <c r="D211" s="2">
        <v>2.1000000000000001E-2</v>
      </c>
      <c r="E211" s="2">
        <v>2.5999999999999999E-2</v>
      </c>
      <c r="F211" s="2">
        <v>3.5000000000000003E-2</v>
      </c>
      <c r="G211" s="2">
        <v>4.7E-2</v>
      </c>
      <c r="H211" s="2">
        <v>5.5E-2</v>
      </c>
      <c r="I211" s="2">
        <v>6.5000000000000002E-2</v>
      </c>
      <c r="J211" s="2">
        <v>6.8000000000000005E-2</v>
      </c>
      <c r="N211" s="83"/>
      <c r="P211" s="2">
        <v>395</v>
      </c>
      <c r="Q211" s="2">
        <v>-2E-3</v>
      </c>
      <c r="R211" s="2">
        <v>0.01</v>
      </c>
      <c r="S211" s="2">
        <v>1.2E-2</v>
      </c>
      <c r="T211" s="2">
        <v>1.4999999999999999E-2</v>
      </c>
      <c r="U211" s="2">
        <v>1.9E-2</v>
      </c>
      <c r="V211" s="2">
        <v>2.3E-2</v>
      </c>
      <c r="W211" s="2">
        <v>3.5999999999999997E-2</v>
      </c>
      <c r="X211" s="2">
        <v>4.4999999999999998E-2</v>
      </c>
      <c r="Y211" s="2">
        <v>6.4000000000000001E-2</v>
      </c>
      <c r="AC211" s="83"/>
      <c r="AE211" s="2">
        <v>395</v>
      </c>
      <c r="AF211" s="2">
        <v>-1E-3</v>
      </c>
      <c r="AG211" s="2">
        <v>1.0999999999999999E-2</v>
      </c>
      <c r="AH211" s="2">
        <v>3.4000000000000002E-2</v>
      </c>
      <c r="AI211" s="2">
        <v>8.2000000000000003E-2</v>
      </c>
      <c r="AJ211" s="2">
        <v>0.10199999999999999</v>
      </c>
      <c r="AK211" s="2">
        <v>0.216</v>
      </c>
      <c r="AL211" s="2">
        <v>0.188</v>
      </c>
      <c r="AM211" s="2">
        <v>0.13200000000000001</v>
      </c>
      <c r="AN211" s="2">
        <v>0.158</v>
      </c>
    </row>
    <row r="212" spans="1:40" ht="15.75" customHeight="1" x14ac:dyDescent="0.25">
      <c r="A212" s="2">
        <v>396</v>
      </c>
      <c r="B212" s="2">
        <v>3.0000000000000001E-3</v>
      </c>
      <c r="C212" s="2">
        <v>1.7000000000000001E-2</v>
      </c>
      <c r="D212" s="2">
        <v>2.1000000000000001E-2</v>
      </c>
      <c r="E212" s="2">
        <v>2.5999999999999999E-2</v>
      </c>
      <c r="F212" s="2">
        <v>3.5000000000000003E-2</v>
      </c>
      <c r="G212" s="2">
        <v>4.5999999999999999E-2</v>
      </c>
      <c r="H212" s="2">
        <v>5.3999999999999999E-2</v>
      </c>
      <c r="I212" s="2">
        <v>6.5000000000000002E-2</v>
      </c>
      <c r="J212" s="2">
        <v>6.8000000000000005E-2</v>
      </c>
      <c r="N212" s="83"/>
      <c r="P212" s="2">
        <v>396</v>
      </c>
      <c r="Q212" s="2">
        <v>-2E-3</v>
      </c>
      <c r="R212" s="2">
        <v>0.01</v>
      </c>
      <c r="S212" s="2">
        <v>1.2E-2</v>
      </c>
      <c r="T212" s="2">
        <v>1.4999999999999999E-2</v>
      </c>
      <c r="U212" s="2">
        <v>1.9E-2</v>
      </c>
      <c r="V212" s="2">
        <v>2.3E-2</v>
      </c>
      <c r="W212" s="2">
        <v>3.5000000000000003E-2</v>
      </c>
      <c r="X212" s="2">
        <v>4.4999999999999998E-2</v>
      </c>
      <c r="Y212" s="2">
        <v>6.3E-2</v>
      </c>
      <c r="AC212" s="83"/>
      <c r="AE212" s="2">
        <v>396</v>
      </c>
      <c r="AF212" s="2">
        <v>-1E-3</v>
      </c>
      <c r="AG212" s="2">
        <v>0.01</v>
      </c>
      <c r="AH212" s="2">
        <v>3.4000000000000002E-2</v>
      </c>
      <c r="AI212" s="2">
        <v>8.2000000000000003E-2</v>
      </c>
      <c r="AJ212" s="2">
        <v>0.10100000000000001</v>
      </c>
      <c r="AK212" s="2">
        <v>0.215</v>
      </c>
      <c r="AL212" s="2">
        <v>0.188</v>
      </c>
      <c r="AM212" s="2">
        <v>0.13100000000000001</v>
      </c>
      <c r="AN212" s="2">
        <v>0.158</v>
      </c>
    </row>
    <row r="213" spans="1:40" ht="15.75" customHeight="1" x14ac:dyDescent="0.25">
      <c r="A213" s="2">
        <v>397</v>
      </c>
      <c r="B213" s="2">
        <v>3.0000000000000001E-3</v>
      </c>
      <c r="C213" s="2">
        <v>1.7000000000000001E-2</v>
      </c>
      <c r="D213" s="2">
        <v>2.1000000000000001E-2</v>
      </c>
      <c r="E213" s="2">
        <v>2.5999999999999999E-2</v>
      </c>
      <c r="F213" s="2">
        <v>3.5000000000000003E-2</v>
      </c>
      <c r="G213" s="2">
        <v>4.5999999999999999E-2</v>
      </c>
      <c r="H213" s="2">
        <v>5.3999999999999999E-2</v>
      </c>
      <c r="I213" s="2">
        <v>6.5000000000000002E-2</v>
      </c>
      <c r="J213" s="2">
        <v>6.8000000000000005E-2</v>
      </c>
      <c r="N213" s="83"/>
      <c r="P213" s="2">
        <v>397</v>
      </c>
      <c r="Q213" s="2">
        <v>-2E-3</v>
      </c>
      <c r="R213" s="2">
        <v>0.01</v>
      </c>
      <c r="S213" s="2">
        <v>1.2E-2</v>
      </c>
      <c r="T213" s="2">
        <v>1.4999999999999999E-2</v>
      </c>
      <c r="U213" s="2">
        <v>1.7999999999999999E-2</v>
      </c>
      <c r="V213" s="2">
        <v>2.1999999999999999E-2</v>
      </c>
      <c r="W213" s="2">
        <v>3.5000000000000003E-2</v>
      </c>
      <c r="X213" s="2">
        <v>4.4999999999999998E-2</v>
      </c>
      <c r="Y213" s="2">
        <v>6.3E-2</v>
      </c>
      <c r="AC213" s="83"/>
      <c r="AE213" s="2">
        <v>397</v>
      </c>
      <c r="AF213" s="2">
        <v>-1E-3</v>
      </c>
      <c r="AG213" s="2">
        <v>0.01</v>
      </c>
      <c r="AH213" s="2">
        <v>3.3000000000000002E-2</v>
      </c>
      <c r="AI213" s="2">
        <v>8.1000000000000003E-2</v>
      </c>
      <c r="AJ213" s="2">
        <v>0.10100000000000001</v>
      </c>
      <c r="AK213" s="2">
        <v>0.214</v>
      </c>
      <c r="AL213" s="2">
        <v>0.186</v>
      </c>
      <c r="AM213" s="2">
        <v>0.13</v>
      </c>
      <c r="AN213" s="2">
        <v>0.157</v>
      </c>
    </row>
    <row r="214" spans="1:40" ht="15.75" customHeight="1" x14ac:dyDescent="0.25">
      <c r="A214" s="2">
        <v>398</v>
      </c>
      <c r="B214" s="2">
        <v>3.0000000000000001E-3</v>
      </c>
      <c r="C214" s="2">
        <v>1.7000000000000001E-2</v>
      </c>
      <c r="D214" s="2">
        <v>2.1000000000000001E-2</v>
      </c>
      <c r="E214" s="2">
        <v>2.5999999999999999E-2</v>
      </c>
      <c r="F214" s="2">
        <v>3.5000000000000003E-2</v>
      </c>
      <c r="G214" s="2">
        <v>4.5999999999999999E-2</v>
      </c>
      <c r="H214" s="2">
        <v>5.3999999999999999E-2</v>
      </c>
      <c r="I214" s="2">
        <v>6.4000000000000001E-2</v>
      </c>
      <c r="J214" s="2">
        <v>6.7000000000000004E-2</v>
      </c>
      <c r="N214" s="83"/>
      <c r="P214" s="2">
        <v>398</v>
      </c>
      <c r="Q214" s="2">
        <v>-2E-3</v>
      </c>
      <c r="R214" s="2">
        <v>0.01</v>
      </c>
      <c r="S214" s="2">
        <v>1.0999999999999999E-2</v>
      </c>
      <c r="T214" s="2">
        <v>1.4999999999999999E-2</v>
      </c>
      <c r="U214" s="2">
        <v>1.7999999999999999E-2</v>
      </c>
      <c r="V214" s="2">
        <v>2.1999999999999999E-2</v>
      </c>
      <c r="W214" s="2">
        <v>3.5000000000000003E-2</v>
      </c>
      <c r="X214" s="2">
        <v>4.3999999999999997E-2</v>
      </c>
      <c r="Y214" s="2">
        <v>6.3E-2</v>
      </c>
      <c r="AC214" s="83"/>
      <c r="AE214" s="2">
        <v>398</v>
      </c>
      <c r="AF214" s="2">
        <v>-1E-3</v>
      </c>
      <c r="AG214" s="2">
        <v>0.01</v>
      </c>
      <c r="AH214" s="2">
        <v>3.3000000000000002E-2</v>
      </c>
      <c r="AI214" s="2">
        <v>8.1000000000000003E-2</v>
      </c>
      <c r="AJ214" s="2">
        <v>0.1</v>
      </c>
      <c r="AK214" s="2">
        <v>0.21199999999999999</v>
      </c>
      <c r="AL214" s="2">
        <v>0.186</v>
      </c>
      <c r="AM214" s="2">
        <v>0.129</v>
      </c>
      <c r="AN214" s="2">
        <v>0.156</v>
      </c>
    </row>
    <row r="215" spans="1:40" ht="15.75" customHeight="1" x14ac:dyDescent="0.25">
      <c r="A215" s="2">
        <v>399</v>
      </c>
      <c r="B215" s="2">
        <v>3.0000000000000001E-3</v>
      </c>
      <c r="C215" s="2">
        <v>1.7000000000000001E-2</v>
      </c>
      <c r="D215" s="2">
        <v>2.1000000000000001E-2</v>
      </c>
      <c r="E215" s="2">
        <v>2.5999999999999999E-2</v>
      </c>
      <c r="F215" s="2">
        <v>3.4000000000000002E-2</v>
      </c>
      <c r="G215" s="2">
        <v>4.5999999999999999E-2</v>
      </c>
      <c r="H215" s="2">
        <v>5.2999999999999999E-2</v>
      </c>
      <c r="I215" s="2">
        <v>6.4000000000000001E-2</v>
      </c>
      <c r="J215" s="2">
        <v>6.7000000000000004E-2</v>
      </c>
      <c r="N215" s="83"/>
      <c r="P215" s="2">
        <v>399</v>
      </c>
      <c r="Q215" s="2">
        <v>-2E-3</v>
      </c>
      <c r="R215" s="2">
        <v>0.01</v>
      </c>
      <c r="S215" s="2">
        <v>1.0999999999999999E-2</v>
      </c>
      <c r="T215" s="2">
        <v>1.4E-2</v>
      </c>
      <c r="U215" s="2">
        <v>1.7999999999999999E-2</v>
      </c>
      <c r="V215" s="2">
        <v>2.1999999999999999E-2</v>
      </c>
      <c r="W215" s="2">
        <v>3.5000000000000003E-2</v>
      </c>
      <c r="X215" s="2">
        <v>4.3999999999999997E-2</v>
      </c>
      <c r="Y215" s="2">
        <v>6.2E-2</v>
      </c>
      <c r="AC215" s="83"/>
      <c r="AE215" s="2">
        <v>399</v>
      </c>
      <c r="AF215" s="2">
        <v>-1E-3</v>
      </c>
      <c r="AG215" s="2">
        <v>0.01</v>
      </c>
      <c r="AH215" s="2">
        <v>3.3000000000000002E-2</v>
      </c>
      <c r="AI215" s="2">
        <v>0.08</v>
      </c>
      <c r="AJ215" s="2">
        <v>0.1</v>
      </c>
      <c r="AK215" s="2">
        <v>0.21</v>
      </c>
      <c r="AL215" s="2">
        <v>0.185</v>
      </c>
      <c r="AM215" s="2">
        <v>0.129</v>
      </c>
      <c r="AN215" s="2">
        <v>0.156</v>
      </c>
    </row>
    <row r="216" spans="1:40" ht="15.75" customHeight="1" x14ac:dyDescent="0.25">
      <c r="A216" s="2">
        <v>400</v>
      </c>
      <c r="B216" s="2">
        <v>3.0000000000000001E-3</v>
      </c>
      <c r="C216" s="2">
        <v>1.7000000000000001E-2</v>
      </c>
      <c r="D216" s="2">
        <v>2.1000000000000001E-2</v>
      </c>
      <c r="E216" s="2">
        <v>2.5000000000000001E-2</v>
      </c>
      <c r="F216" s="2">
        <v>3.4000000000000002E-2</v>
      </c>
      <c r="G216" s="2">
        <v>4.5999999999999999E-2</v>
      </c>
      <c r="H216" s="2">
        <v>5.2999999999999999E-2</v>
      </c>
      <c r="I216" s="2">
        <v>6.4000000000000001E-2</v>
      </c>
      <c r="J216" s="2">
        <v>6.7000000000000004E-2</v>
      </c>
      <c r="N216" s="83"/>
      <c r="P216" s="2">
        <v>400</v>
      </c>
      <c r="Q216" s="2">
        <v>-2E-3</v>
      </c>
      <c r="R216" s="2">
        <v>0.01</v>
      </c>
      <c r="S216" s="2">
        <v>1.0999999999999999E-2</v>
      </c>
      <c r="T216" s="2">
        <v>1.4E-2</v>
      </c>
      <c r="U216" s="2">
        <v>1.7999999999999999E-2</v>
      </c>
      <c r="V216" s="2">
        <v>2.1999999999999999E-2</v>
      </c>
      <c r="W216" s="2">
        <v>3.4000000000000002E-2</v>
      </c>
      <c r="X216" s="2">
        <v>4.3999999999999997E-2</v>
      </c>
      <c r="Y216" s="2">
        <v>6.2E-2</v>
      </c>
      <c r="AC216" s="83"/>
      <c r="AE216" s="2">
        <v>400</v>
      </c>
      <c r="AF216" s="2">
        <v>-1E-3</v>
      </c>
      <c r="AG216" s="2">
        <v>0.01</v>
      </c>
      <c r="AH216" s="2">
        <v>3.3000000000000002E-2</v>
      </c>
      <c r="AI216" s="2">
        <v>0.08</v>
      </c>
      <c r="AJ216" s="2">
        <v>9.9000000000000005E-2</v>
      </c>
      <c r="AK216" s="2">
        <v>0.20799999999999999</v>
      </c>
      <c r="AL216" s="2">
        <v>0.184</v>
      </c>
      <c r="AM216" s="2">
        <v>0.128</v>
      </c>
      <c r="AN216" s="2">
        <v>0.155</v>
      </c>
    </row>
    <row r="217" spans="1:40" ht="15.75" customHeight="1" x14ac:dyDescent="0.25">
      <c r="N217" s="83"/>
      <c r="Q217" s="2">
        <v>-2E-3</v>
      </c>
      <c r="AC217" s="83"/>
    </row>
    <row r="218" spans="1:40" ht="15.75" customHeight="1" x14ac:dyDescent="0.25">
      <c r="N218" s="83"/>
      <c r="AC218" s="83"/>
    </row>
    <row r="219" spans="1:40" ht="15.75" customHeight="1" x14ac:dyDescent="0.25">
      <c r="N219" s="83"/>
      <c r="AC219" s="83"/>
    </row>
    <row r="220" spans="1:40" ht="15.75" customHeight="1" x14ac:dyDescent="0.25">
      <c r="N220" s="83"/>
      <c r="AC220" s="83"/>
    </row>
    <row r="221" spans="1:40" ht="15.75" customHeight="1" x14ac:dyDescent="0.25">
      <c r="N221" s="83"/>
      <c r="AC221" s="83"/>
    </row>
    <row r="222" spans="1:40" ht="15.75" customHeight="1" x14ac:dyDescent="0.25">
      <c r="N222" s="83"/>
      <c r="AC222" s="83"/>
    </row>
    <row r="223" spans="1:40" ht="15.75" customHeight="1" x14ac:dyDescent="0.25">
      <c r="N223" s="83"/>
      <c r="AC223" s="83"/>
    </row>
    <row r="224" spans="1:40" ht="15.75" customHeight="1" x14ac:dyDescent="0.25">
      <c r="N224" s="83"/>
      <c r="AC224" s="83"/>
    </row>
    <row r="225" spans="14:29" ht="15.75" customHeight="1" x14ac:dyDescent="0.25">
      <c r="N225" s="83"/>
      <c r="AC225" s="83"/>
    </row>
    <row r="226" spans="14:29" ht="15.75" customHeight="1" x14ac:dyDescent="0.25">
      <c r="N226" s="83"/>
      <c r="AC226" s="83"/>
    </row>
    <row r="227" spans="14:29" ht="15.75" customHeight="1" x14ac:dyDescent="0.25">
      <c r="N227" s="83"/>
      <c r="AC227" s="83"/>
    </row>
    <row r="228" spans="14:29" ht="15.75" customHeight="1" x14ac:dyDescent="0.25">
      <c r="N228" s="83"/>
      <c r="AC228" s="83"/>
    </row>
    <row r="229" spans="14:29" ht="15.75" customHeight="1" x14ac:dyDescent="0.25">
      <c r="N229" s="83"/>
      <c r="AC229" s="83"/>
    </row>
    <row r="230" spans="14:29" ht="15.75" customHeight="1" x14ac:dyDescent="0.25">
      <c r="N230" s="83"/>
      <c r="AC230" s="83"/>
    </row>
    <row r="231" spans="14:29" ht="15.75" customHeight="1" x14ac:dyDescent="0.25">
      <c r="N231" s="83"/>
      <c r="AC231" s="83"/>
    </row>
    <row r="232" spans="14:29" ht="15.75" customHeight="1" x14ac:dyDescent="0.25">
      <c r="N232" s="83"/>
      <c r="AC232" s="83"/>
    </row>
    <row r="233" spans="14:29" ht="15.75" customHeight="1" x14ac:dyDescent="0.25">
      <c r="N233" s="83"/>
      <c r="AC233" s="83"/>
    </row>
    <row r="234" spans="14:29" ht="15.75" customHeight="1" x14ac:dyDescent="0.25">
      <c r="N234" s="83"/>
      <c r="AC234" s="83"/>
    </row>
    <row r="235" spans="14:29" ht="15.75" customHeight="1" x14ac:dyDescent="0.25">
      <c r="N235" s="83"/>
      <c r="AC235" s="83"/>
    </row>
    <row r="236" spans="14:29" ht="15.75" customHeight="1" x14ac:dyDescent="0.25">
      <c r="N236" s="83"/>
      <c r="AC236" s="83"/>
    </row>
    <row r="237" spans="14:29" ht="15.75" customHeight="1" x14ac:dyDescent="0.25">
      <c r="N237" s="83"/>
      <c r="AC237" s="83"/>
    </row>
    <row r="238" spans="14:29" ht="15.75" customHeight="1" x14ac:dyDescent="0.25">
      <c r="N238" s="83"/>
      <c r="AC238" s="83"/>
    </row>
    <row r="239" spans="14:29" ht="15.75" customHeight="1" x14ac:dyDescent="0.25">
      <c r="N239" s="83"/>
      <c r="AC239" s="83"/>
    </row>
    <row r="240" spans="14:29" ht="15.75" customHeight="1" x14ac:dyDescent="0.25">
      <c r="N240" s="83"/>
      <c r="AC240" s="83"/>
    </row>
    <row r="241" spans="14:29" ht="15.75" customHeight="1" x14ac:dyDescent="0.25">
      <c r="N241" s="83"/>
      <c r="AC241" s="83"/>
    </row>
    <row r="242" spans="14:29" ht="15.75" customHeight="1" x14ac:dyDescent="0.25">
      <c r="N242" s="83"/>
      <c r="AC242" s="83"/>
    </row>
    <row r="243" spans="14:29" ht="15.75" customHeight="1" x14ac:dyDescent="0.25">
      <c r="N243" s="83"/>
      <c r="AC243" s="83"/>
    </row>
    <row r="244" spans="14:29" ht="15.75" customHeight="1" x14ac:dyDescent="0.25">
      <c r="N244" s="83"/>
      <c r="AC244" s="83"/>
    </row>
    <row r="245" spans="14:29" ht="15.75" customHeight="1" x14ac:dyDescent="0.25">
      <c r="N245" s="83"/>
      <c r="AC245" s="83"/>
    </row>
    <row r="246" spans="14:29" ht="15.75" customHeight="1" x14ac:dyDescent="0.25">
      <c r="N246" s="83"/>
      <c r="AC246" s="83"/>
    </row>
    <row r="247" spans="14:29" ht="15.75" customHeight="1" x14ac:dyDescent="0.25">
      <c r="N247" s="83"/>
      <c r="AC247" s="83"/>
    </row>
    <row r="248" spans="14:29" ht="15.75" customHeight="1" x14ac:dyDescent="0.25">
      <c r="N248" s="83"/>
      <c r="AC248" s="83"/>
    </row>
    <row r="249" spans="14:29" ht="15.75" customHeight="1" x14ac:dyDescent="0.25">
      <c r="N249" s="83"/>
      <c r="AC249" s="83"/>
    </row>
    <row r="250" spans="14:29" ht="15.75" customHeight="1" x14ac:dyDescent="0.25">
      <c r="N250" s="83"/>
      <c r="AC250" s="83"/>
    </row>
    <row r="251" spans="14:29" ht="15.75" customHeight="1" x14ac:dyDescent="0.25">
      <c r="N251" s="83"/>
      <c r="AC251" s="83"/>
    </row>
    <row r="252" spans="14:29" ht="15.75" customHeight="1" x14ac:dyDescent="0.25">
      <c r="N252" s="83"/>
      <c r="AC252" s="83"/>
    </row>
    <row r="253" spans="14:29" ht="15.75" customHeight="1" x14ac:dyDescent="0.25">
      <c r="N253" s="83"/>
      <c r="AC253" s="83"/>
    </row>
    <row r="254" spans="14:29" ht="15.75" customHeight="1" x14ac:dyDescent="0.25">
      <c r="N254" s="83"/>
      <c r="AC254" s="83"/>
    </row>
    <row r="255" spans="14:29" ht="15.75" customHeight="1" x14ac:dyDescent="0.25">
      <c r="N255" s="83"/>
      <c r="AC255" s="83"/>
    </row>
    <row r="256" spans="14:29" ht="15.75" customHeight="1" x14ac:dyDescent="0.25">
      <c r="N256" s="83"/>
      <c r="AC256" s="83"/>
    </row>
    <row r="257" spans="14:29" ht="15.75" customHeight="1" x14ac:dyDescent="0.25">
      <c r="N257" s="83"/>
      <c r="AC257" s="83"/>
    </row>
    <row r="258" spans="14:29" ht="15.75" customHeight="1" x14ac:dyDescent="0.25">
      <c r="N258" s="83"/>
      <c r="AC258" s="83"/>
    </row>
    <row r="259" spans="14:29" ht="15.75" customHeight="1" x14ac:dyDescent="0.25">
      <c r="N259" s="83"/>
      <c r="AC259" s="83"/>
    </row>
    <row r="260" spans="14:29" ht="15.75" customHeight="1" x14ac:dyDescent="0.25">
      <c r="N260" s="83"/>
      <c r="AC260" s="83"/>
    </row>
    <row r="261" spans="14:29" ht="15.75" customHeight="1" x14ac:dyDescent="0.25">
      <c r="N261" s="83"/>
      <c r="AC261" s="83"/>
    </row>
    <row r="262" spans="14:29" ht="15.75" customHeight="1" x14ac:dyDescent="0.25">
      <c r="N262" s="83"/>
      <c r="AC262" s="83"/>
    </row>
    <row r="263" spans="14:29" ht="15.75" customHeight="1" x14ac:dyDescent="0.25">
      <c r="N263" s="83"/>
      <c r="AC263" s="83"/>
    </row>
    <row r="264" spans="14:29" ht="15.75" customHeight="1" x14ac:dyDescent="0.25">
      <c r="N264" s="83"/>
      <c r="AC264" s="83"/>
    </row>
    <row r="265" spans="14:29" ht="15.75" customHeight="1" x14ac:dyDescent="0.25">
      <c r="N265" s="83"/>
      <c r="AC265" s="83"/>
    </row>
    <row r="266" spans="14:29" ht="15.75" customHeight="1" x14ac:dyDescent="0.25">
      <c r="N266" s="83"/>
      <c r="AC266" s="83"/>
    </row>
    <row r="267" spans="14:29" ht="15.75" customHeight="1" x14ac:dyDescent="0.25">
      <c r="N267" s="83"/>
      <c r="AC267" s="83"/>
    </row>
    <row r="268" spans="14:29" ht="15.75" customHeight="1" x14ac:dyDescent="0.25">
      <c r="N268" s="83"/>
      <c r="AC268" s="83"/>
    </row>
    <row r="269" spans="14:29" ht="15.75" customHeight="1" x14ac:dyDescent="0.25">
      <c r="N269" s="83"/>
      <c r="AC269" s="83"/>
    </row>
    <row r="270" spans="14:29" ht="15.75" customHeight="1" x14ac:dyDescent="0.25">
      <c r="N270" s="83"/>
      <c r="AC270" s="83"/>
    </row>
    <row r="271" spans="14:29" ht="15.75" customHeight="1" x14ac:dyDescent="0.25">
      <c r="N271" s="83"/>
      <c r="AC271" s="83"/>
    </row>
    <row r="272" spans="14:29" ht="15.75" customHeight="1" x14ac:dyDescent="0.25">
      <c r="N272" s="83"/>
      <c r="AC272" s="83"/>
    </row>
    <row r="273" spans="14:29" ht="15.75" customHeight="1" x14ac:dyDescent="0.25">
      <c r="N273" s="83"/>
      <c r="AC273" s="83"/>
    </row>
    <row r="274" spans="14:29" ht="15.75" customHeight="1" x14ac:dyDescent="0.25">
      <c r="N274" s="83"/>
      <c r="AC274" s="83"/>
    </row>
    <row r="275" spans="14:29" ht="15.75" customHeight="1" x14ac:dyDescent="0.25">
      <c r="N275" s="83"/>
      <c r="AC275" s="83"/>
    </row>
    <row r="276" spans="14:29" ht="15.75" customHeight="1" x14ac:dyDescent="0.25">
      <c r="N276" s="83"/>
      <c r="AC276" s="83"/>
    </row>
    <row r="277" spans="14:29" ht="15.75" customHeight="1" x14ac:dyDescent="0.25">
      <c r="N277" s="83"/>
      <c r="AC277" s="83"/>
    </row>
    <row r="278" spans="14:29" ht="15.75" customHeight="1" x14ac:dyDescent="0.25">
      <c r="N278" s="83"/>
      <c r="AC278" s="83"/>
    </row>
    <row r="279" spans="14:29" ht="15.75" customHeight="1" x14ac:dyDescent="0.25">
      <c r="N279" s="83"/>
      <c r="AC279" s="83"/>
    </row>
    <row r="280" spans="14:29" ht="15.75" customHeight="1" x14ac:dyDescent="0.25">
      <c r="N280" s="83"/>
      <c r="AC280" s="83"/>
    </row>
    <row r="281" spans="14:29" ht="15.75" customHeight="1" x14ac:dyDescent="0.25">
      <c r="N281" s="83"/>
      <c r="AC281" s="83"/>
    </row>
    <row r="282" spans="14:29" ht="15.75" customHeight="1" x14ac:dyDescent="0.25">
      <c r="N282" s="83"/>
      <c r="AC282" s="83"/>
    </row>
    <row r="283" spans="14:29" ht="15.75" customHeight="1" x14ac:dyDescent="0.25">
      <c r="N283" s="83"/>
      <c r="AC283" s="83"/>
    </row>
    <row r="284" spans="14:29" ht="15.75" customHeight="1" x14ac:dyDescent="0.25">
      <c r="N284" s="83"/>
      <c r="AC284" s="83"/>
    </row>
    <row r="285" spans="14:29" ht="15.75" customHeight="1" x14ac:dyDescent="0.25">
      <c r="N285" s="83"/>
      <c r="AC285" s="83"/>
    </row>
    <row r="286" spans="14:29" ht="15.75" customHeight="1" x14ac:dyDescent="0.25">
      <c r="N286" s="83"/>
      <c r="AC286" s="83"/>
    </row>
    <row r="287" spans="14:29" ht="15.75" customHeight="1" x14ac:dyDescent="0.25">
      <c r="N287" s="83"/>
      <c r="AC287" s="83"/>
    </row>
    <row r="288" spans="14:29" ht="15.75" customHeight="1" x14ac:dyDescent="0.25">
      <c r="N288" s="83"/>
      <c r="AC288" s="83"/>
    </row>
    <row r="289" spans="14:29" ht="15.75" customHeight="1" x14ac:dyDescent="0.25">
      <c r="N289" s="83"/>
      <c r="AC289" s="83"/>
    </row>
    <row r="290" spans="14:29" ht="15.75" customHeight="1" x14ac:dyDescent="0.25">
      <c r="N290" s="83"/>
      <c r="AC290" s="83"/>
    </row>
    <row r="291" spans="14:29" ht="15.75" customHeight="1" x14ac:dyDescent="0.25">
      <c r="N291" s="83"/>
      <c r="AC291" s="83"/>
    </row>
    <row r="292" spans="14:29" ht="15.75" customHeight="1" x14ac:dyDescent="0.25">
      <c r="N292" s="83"/>
      <c r="AC292" s="83"/>
    </row>
    <row r="293" spans="14:29" ht="15.75" customHeight="1" x14ac:dyDescent="0.25">
      <c r="N293" s="83"/>
      <c r="AC293" s="83"/>
    </row>
    <row r="294" spans="14:29" ht="15.75" customHeight="1" x14ac:dyDescent="0.25">
      <c r="N294" s="83"/>
      <c r="AC294" s="83"/>
    </row>
    <row r="295" spans="14:29" ht="15.75" customHeight="1" x14ac:dyDescent="0.25">
      <c r="N295" s="83"/>
      <c r="AC295" s="83"/>
    </row>
    <row r="296" spans="14:29" ht="15.75" customHeight="1" x14ac:dyDescent="0.25">
      <c r="N296" s="83"/>
      <c r="AC296" s="83"/>
    </row>
    <row r="297" spans="14:29" ht="15.75" customHeight="1" x14ac:dyDescent="0.25">
      <c r="N297" s="83"/>
      <c r="AC297" s="83"/>
    </row>
    <row r="298" spans="14:29" ht="15.75" customHeight="1" x14ac:dyDescent="0.25">
      <c r="N298" s="83"/>
      <c r="AC298" s="83"/>
    </row>
    <row r="299" spans="14:29" ht="15.75" customHeight="1" x14ac:dyDescent="0.25">
      <c r="N299" s="83"/>
      <c r="AC299" s="83"/>
    </row>
    <row r="300" spans="14:29" ht="15.75" customHeight="1" x14ac:dyDescent="0.25">
      <c r="N300" s="83"/>
      <c r="AC300" s="83"/>
    </row>
    <row r="301" spans="14:29" ht="15.75" customHeight="1" x14ac:dyDescent="0.25">
      <c r="N301" s="83"/>
      <c r="AC301" s="83"/>
    </row>
    <row r="302" spans="14:29" ht="15.75" customHeight="1" x14ac:dyDescent="0.25">
      <c r="N302" s="83"/>
      <c r="AC302" s="83"/>
    </row>
    <row r="303" spans="14:29" ht="15.75" customHeight="1" x14ac:dyDescent="0.25">
      <c r="N303" s="83"/>
      <c r="AC303" s="83"/>
    </row>
    <row r="304" spans="14:29" ht="15.75" customHeight="1" x14ac:dyDescent="0.25">
      <c r="N304" s="83"/>
      <c r="AC304" s="83"/>
    </row>
    <row r="305" spans="14:29" ht="15.75" customHeight="1" x14ac:dyDescent="0.25">
      <c r="N305" s="83"/>
      <c r="AC305" s="83"/>
    </row>
    <row r="306" spans="14:29" ht="15.75" customHeight="1" x14ac:dyDescent="0.25">
      <c r="N306" s="83"/>
      <c r="AC306" s="83"/>
    </row>
    <row r="307" spans="14:29" ht="15.75" customHeight="1" x14ac:dyDescent="0.25">
      <c r="N307" s="83"/>
      <c r="AC307" s="83"/>
    </row>
    <row r="308" spans="14:29" ht="15.75" customHeight="1" x14ac:dyDescent="0.25">
      <c r="N308" s="83"/>
      <c r="AC308" s="83"/>
    </row>
    <row r="309" spans="14:29" ht="15.75" customHeight="1" x14ac:dyDescent="0.25">
      <c r="N309" s="83"/>
      <c r="AC309" s="83"/>
    </row>
    <row r="310" spans="14:29" ht="15.75" customHeight="1" x14ac:dyDescent="0.25">
      <c r="N310" s="83"/>
      <c r="AC310" s="83"/>
    </row>
    <row r="311" spans="14:29" ht="15.75" customHeight="1" x14ac:dyDescent="0.25">
      <c r="N311" s="83"/>
      <c r="AC311" s="83"/>
    </row>
    <row r="312" spans="14:29" ht="15.75" customHeight="1" x14ac:dyDescent="0.25">
      <c r="N312" s="83"/>
      <c r="AC312" s="83"/>
    </row>
    <row r="313" spans="14:29" ht="15.75" customHeight="1" x14ac:dyDescent="0.25">
      <c r="N313" s="83"/>
      <c r="AC313" s="83"/>
    </row>
    <row r="314" spans="14:29" ht="15.75" customHeight="1" x14ac:dyDescent="0.25">
      <c r="N314" s="83"/>
      <c r="AC314" s="83"/>
    </row>
    <row r="315" spans="14:29" ht="15.75" customHeight="1" x14ac:dyDescent="0.25">
      <c r="N315" s="83"/>
      <c r="AC315" s="83"/>
    </row>
    <row r="316" spans="14:29" ht="15.75" customHeight="1" x14ac:dyDescent="0.25">
      <c r="N316" s="83"/>
      <c r="AC316" s="83"/>
    </row>
    <row r="317" spans="14:29" ht="15.75" customHeight="1" x14ac:dyDescent="0.25">
      <c r="N317" s="83"/>
      <c r="AC317" s="83"/>
    </row>
    <row r="318" spans="14:29" ht="15.75" customHeight="1" x14ac:dyDescent="0.25">
      <c r="N318" s="83"/>
      <c r="AC318" s="83"/>
    </row>
    <row r="319" spans="14:29" ht="15.75" customHeight="1" x14ac:dyDescent="0.25">
      <c r="N319" s="83"/>
      <c r="AC319" s="83"/>
    </row>
    <row r="320" spans="14:29" ht="15.75" customHeight="1" x14ac:dyDescent="0.25">
      <c r="N320" s="83"/>
      <c r="AC320" s="83"/>
    </row>
    <row r="321" spans="14:29" ht="15.75" customHeight="1" x14ac:dyDescent="0.25">
      <c r="N321" s="83"/>
      <c r="AC321" s="83"/>
    </row>
    <row r="322" spans="14:29" ht="15.75" customHeight="1" x14ac:dyDescent="0.25">
      <c r="N322" s="83"/>
      <c r="AC322" s="83"/>
    </row>
    <row r="323" spans="14:29" ht="15.75" customHeight="1" x14ac:dyDescent="0.25">
      <c r="N323" s="83"/>
      <c r="AC323" s="83"/>
    </row>
    <row r="324" spans="14:29" ht="15.75" customHeight="1" x14ac:dyDescent="0.25">
      <c r="N324" s="83"/>
      <c r="AC324" s="83"/>
    </row>
    <row r="325" spans="14:29" ht="15.75" customHeight="1" x14ac:dyDescent="0.25">
      <c r="N325" s="83"/>
      <c r="AC325" s="83"/>
    </row>
    <row r="326" spans="14:29" ht="15.75" customHeight="1" x14ac:dyDescent="0.25">
      <c r="N326" s="83"/>
      <c r="AC326" s="83"/>
    </row>
    <row r="327" spans="14:29" ht="15.75" customHeight="1" x14ac:dyDescent="0.25">
      <c r="N327" s="83"/>
      <c r="AC327" s="83"/>
    </row>
    <row r="328" spans="14:29" ht="15.75" customHeight="1" x14ac:dyDescent="0.25">
      <c r="N328" s="83"/>
      <c r="AC328" s="83"/>
    </row>
    <row r="329" spans="14:29" ht="15.75" customHeight="1" x14ac:dyDescent="0.25">
      <c r="N329" s="83"/>
      <c r="AC329" s="83"/>
    </row>
    <row r="330" spans="14:29" ht="15.75" customHeight="1" x14ac:dyDescent="0.25">
      <c r="N330" s="83"/>
      <c r="AC330" s="83"/>
    </row>
    <row r="331" spans="14:29" ht="15.75" customHeight="1" x14ac:dyDescent="0.25">
      <c r="N331" s="83"/>
      <c r="AC331" s="83"/>
    </row>
    <row r="332" spans="14:29" ht="15.75" customHeight="1" x14ac:dyDescent="0.25">
      <c r="N332" s="83"/>
      <c r="AC332" s="83"/>
    </row>
    <row r="333" spans="14:29" ht="15.75" customHeight="1" x14ac:dyDescent="0.25">
      <c r="N333" s="83"/>
      <c r="AC333" s="83"/>
    </row>
    <row r="334" spans="14:29" ht="15.75" customHeight="1" x14ac:dyDescent="0.25">
      <c r="N334" s="83"/>
      <c r="AC334" s="83"/>
    </row>
    <row r="335" spans="14:29" ht="15.75" customHeight="1" x14ac:dyDescent="0.25">
      <c r="N335" s="83"/>
      <c r="AC335" s="83"/>
    </row>
    <row r="336" spans="14:29" ht="15.75" customHeight="1" x14ac:dyDescent="0.25">
      <c r="N336" s="83"/>
      <c r="AC336" s="83"/>
    </row>
    <row r="337" spans="14:29" ht="15.75" customHeight="1" x14ac:dyDescent="0.25">
      <c r="N337" s="83"/>
      <c r="AC337" s="83"/>
    </row>
    <row r="338" spans="14:29" ht="15.75" customHeight="1" x14ac:dyDescent="0.25">
      <c r="N338" s="83"/>
      <c r="AC338" s="83"/>
    </row>
    <row r="339" spans="14:29" ht="15.75" customHeight="1" x14ac:dyDescent="0.25">
      <c r="N339" s="83"/>
      <c r="AC339" s="83"/>
    </row>
    <row r="340" spans="14:29" ht="15.75" customHeight="1" x14ac:dyDescent="0.25">
      <c r="N340" s="83"/>
      <c r="AC340" s="83"/>
    </row>
    <row r="341" spans="14:29" ht="15.75" customHeight="1" x14ac:dyDescent="0.25">
      <c r="N341" s="83"/>
      <c r="AC341" s="83"/>
    </row>
    <row r="342" spans="14:29" ht="15.75" customHeight="1" x14ac:dyDescent="0.25">
      <c r="N342" s="83"/>
      <c r="AC342" s="83"/>
    </row>
    <row r="343" spans="14:29" ht="15.75" customHeight="1" x14ac:dyDescent="0.25">
      <c r="N343" s="83"/>
      <c r="AC343" s="83"/>
    </row>
    <row r="344" spans="14:29" ht="15.75" customHeight="1" x14ac:dyDescent="0.25">
      <c r="N344" s="83"/>
      <c r="AC344" s="83"/>
    </row>
    <row r="345" spans="14:29" ht="15.75" customHeight="1" x14ac:dyDescent="0.25">
      <c r="N345" s="83"/>
      <c r="AC345" s="83"/>
    </row>
    <row r="346" spans="14:29" ht="15.75" customHeight="1" x14ac:dyDescent="0.25">
      <c r="N346" s="83"/>
      <c r="AC346" s="83"/>
    </row>
    <row r="347" spans="14:29" ht="15.75" customHeight="1" x14ac:dyDescent="0.25">
      <c r="N347" s="83"/>
      <c r="AC347" s="83"/>
    </row>
    <row r="348" spans="14:29" ht="15.75" customHeight="1" x14ac:dyDescent="0.25">
      <c r="N348" s="83"/>
      <c r="AC348" s="83"/>
    </row>
    <row r="349" spans="14:29" ht="15.75" customHeight="1" x14ac:dyDescent="0.25">
      <c r="N349" s="83"/>
      <c r="AC349" s="83"/>
    </row>
    <row r="350" spans="14:29" ht="15.75" customHeight="1" x14ac:dyDescent="0.25">
      <c r="N350" s="83"/>
      <c r="AC350" s="83"/>
    </row>
    <row r="351" spans="14:29" ht="15.75" customHeight="1" x14ac:dyDescent="0.25">
      <c r="N351" s="83"/>
      <c r="AC351" s="83"/>
    </row>
    <row r="352" spans="14:29" ht="15.75" customHeight="1" x14ac:dyDescent="0.25">
      <c r="N352" s="83"/>
      <c r="AC352" s="83"/>
    </row>
    <row r="353" spans="14:29" ht="15.75" customHeight="1" x14ac:dyDescent="0.25">
      <c r="N353" s="83"/>
      <c r="AC353" s="83"/>
    </row>
    <row r="354" spans="14:29" ht="15.75" customHeight="1" x14ac:dyDescent="0.25">
      <c r="N354" s="83"/>
      <c r="AC354" s="83"/>
    </row>
    <row r="355" spans="14:29" ht="15.75" customHeight="1" x14ac:dyDescent="0.25">
      <c r="N355" s="83"/>
      <c r="AC355" s="83"/>
    </row>
    <row r="356" spans="14:29" ht="15.75" customHeight="1" x14ac:dyDescent="0.25">
      <c r="N356" s="83"/>
      <c r="AC356" s="83"/>
    </row>
    <row r="357" spans="14:29" ht="15.75" customHeight="1" x14ac:dyDescent="0.25">
      <c r="N357" s="83"/>
      <c r="AC357" s="83"/>
    </row>
    <row r="358" spans="14:29" ht="15.75" customHeight="1" x14ac:dyDescent="0.25">
      <c r="N358" s="83"/>
      <c r="AC358" s="83"/>
    </row>
    <row r="359" spans="14:29" ht="15.75" customHeight="1" x14ac:dyDescent="0.25">
      <c r="N359" s="83"/>
      <c r="AC359" s="83"/>
    </row>
    <row r="360" spans="14:29" ht="15.75" customHeight="1" x14ac:dyDescent="0.25">
      <c r="N360" s="83"/>
      <c r="AC360" s="83"/>
    </row>
    <row r="361" spans="14:29" ht="15.75" customHeight="1" x14ac:dyDescent="0.25">
      <c r="N361" s="83"/>
      <c r="AC361" s="83"/>
    </row>
    <row r="362" spans="14:29" ht="15.75" customHeight="1" x14ac:dyDescent="0.25">
      <c r="N362" s="83"/>
      <c r="AC362" s="83"/>
    </row>
    <row r="363" spans="14:29" ht="15.75" customHeight="1" x14ac:dyDescent="0.25">
      <c r="N363" s="83"/>
      <c r="AC363" s="83"/>
    </row>
    <row r="364" spans="14:29" ht="15.75" customHeight="1" x14ac:dyDescent="0.25">
      <c r="N364" s="83"/>
      <c r="AC364" s="83"/>
    </row>
    <row r="365" spans="14:29" ht="15.75" customHeight="1" x14ac:dyDescent="0.25">
      <c r="N365" s="83"/>
      <c r="AC365" s="83"/>
    </row>
    <row r="366" spans="14:29" ht="15.75" customHeight="1" x14ac:dyDescent="0.25">
      <c r="N366" s="83"/>
      <c r="AC366" s="83"/>
    </row>
    <row r="367" spans="14:29" ht="15.75" customHeight="1" x14ac:dyDescent="0.25">
      <c r="N367" s="83"/>
      <c r="AC367" s="83"/>
    </row>
    <row r="368" spans="14:29" ht="15.75" customHeight="1" x14ac:dyDescent="0.25">
      <c r="N368" s="83"/>
      <c r="AC368" s="83"/>
    </row>
    <row r="369" spans="14:29" ht="15.75" customHeight="1" x14ac:dyDescent="0.25">
      <c r="N369" s="83"/>
      <c r="AC369" s="83"/>
    </row>
    <row r="370" spans="14:29" ht="15.75" customHeight="1" x14ac:dyDescent="0.25">
      <c r="N370" s="83"/>
      <c r="AC370" s="83"/>
    </row>
    <row r="371" spans="14:29" ht="15.75" customHeight="1" x14ac:dyDescent="0.25">
      <c r="N371" s="83"/>
      <c r="AC371" s="83"/>
    </row>
    <row r="372" spans="14:29" ht="15.75" customHeight="1" x14ac:dyDescent="0.25">
      <c r="N372" s="83"/>
      <c r="AC372" s="83"/>
    </row>
    <row r="373" spans="14:29" ht="15.75" customHeight="1" x14ac:dyDescent="0.25">
      <c r="N373" s="83"/>
      <c r="AC373" s="83"/>
    </row>
    <row r="374" spans="14:29" ht="15.75" customHeight="1" x14ac:dyDescent="0.25">
      <c r="N374" s="83"/>
      <c r="AC374" s="83"/>
    </row>
    <row r="375" spans="14:29" ht="15.75" customHeight="1" x14ac:dyDescent="0.25">
      <c r="N375" s="83"/>
      <c r="AC375" s="83"/>
    </row>
    <row r="376" spans="14:29" ht="15.75" customHeight="1" x14ac:dyDescent="0.25">
      <c r="N376" s="83"/>
      <c r="AC376" s="83"/>
    </row>
    <row r="377" spans="14:29" ht="15.75" customHeight="1" x14ac:dyDescent="0.25">
      <c r="N377" s="83"/>
      <c r="AC377" s="83"/>
    </row>
    <row r="378" spans="14:29" ht="15.75" customHeight="1" x14ac:dyDescent="0.25">
      <c r="N378" s="83"/>
      <c r="AC378" s="83"/>
    </row>
    <row r="379" spans="14:29" ht="15.75" customHeight="1" x14ac:dyDescent="0.25">
      <c r="N379" s="83"/>
      <c r="AC379" s="83"/>
    </row>
    <row r="380" spans="14:29" ht="15.75" customHeight="1" x14ac:dyDescent="0.25">
      <c r="N380" s="83"/>
      <c r="AC380" s="83"/>
    </row>
    <row r="381" spans="14:29" ht="15.75" customHeight="1" x14ac:dyDescent="0.25">
      <c r="N381" s="83"/>
      <c r="AC381" s="83"/>
    </row>
    <row r="382" spans="14:29" ht="15.75" customHeight="1" x14ac:dyDescent="0.25">
      <c r="N382" s="83"/>
      <c r="AC382" s="83"/>
    </row>
    <row r="383" spans="14:29" ht="15.75" customHeight="1" x14ac:dyDescent="0.25">
      <c r="N383" s="83"/>
      <c r="AC383" s="83"/>
    </row>
    <row r="384" spans="14:29" ht="15.75" customHeight="1" x14ac:dyDescent="0.25">
      <c r="N384" s="83"/>
      <c r="AC384" s="83"/>
    </row>
    <row r="385" spans="14:29" ht="15.75" customHeight="1" x14ac:dyDescent="0.25">
      <c r="N385" s="83"/>
      <c r="AC385" s="83"/>
    </row>
    <row r="386" spans="14:29" ht="15.75" customHeight="1" x14ac:dyDescent="0.25">
      <c r="N386" s="83"/>
      <c r="AC386" s="83"/>
    </row>
    <row r="387" spans="14:29" ht="15.75" customHeight="1" x14ac:dyDescent="0.25">
      <c r="N387" s="83"/>
      <c r="AC387" s="83"/>
    </row>
    <row r="388" spans="14:29" ht="15.75" customHeight="1" x14ac:dyDescent="0.25">
      <c r="N388" s="83"/>
      <c r="AC388" s="83"/>
    </row>
    <row r="389" spans="14:29" ht="15.75" customHeight="1" x14ac:dyDescent="0.25">
      <c r="N389" s="83"/>
      <c r="AC389" s="83"/>
    </row>
    <row r="390" spans="14:29" ht="15.75" customHeight="1" x14ac:dyDescent="0.25">
      <c r="N390" s="83"/>
      <c r="AC390" s="83"/>
    </row>
    <row r="391" spans="14:29" ht="15.75" customHeight="1" x14ac:dyDescent="0.25">
      <c r="N391" s="83"/>
      <c r="AC391" s="83"/>
    </row>
    <row r="392" spans="14:29" ht="15.75" customHeight="1" x14ac:dyDescent="0.25">
      <c r="N392" s="83"/>
      <c r="AC392" s="83"/>
    </row>
    <row r="393" spans="14:29" ht="15.75" customHeight="1" x14ac:dyDescent="0.25">
      <c r="N393" s="83"/>
      <c r="AC393" s="83"/>
    </row>
    <row r="394" spans="14:29" ht="15.75" customHeight="1" x14ac:dyDescent="0.25">
      <c r="N394" s="83"/>
      <c r="AC394" s="83"/>
    </row>
    <row r="395" spans="14:29" ht="15.75" customHeight="1" x14ac:dyDescent="0.25">
      <c r="N395" s="83"/>
      <c r="AC395" s="83"/>
    </row>
    <row r="396" spans="14:29" ht="15.75" customHeight="1" x14ac:dyDescent="0.25">
      <c r="N396" s="83"/>
      <c r="AC396" s="83"/>
    </row>
    <row r="397" spans="14:29" ht="15.75" customHeight="1" x14ac:dyDescent="0.25">
      <c r="N397" s="83"/>
      <c r="AC397" s="83"/>
    </row>
    <row r="398" spans="14:29" ht="15.75" customHeight="1" x14ac:dyDescent="0.25">
      <c r="N398" s="83"/>
      <c r="AC398" s="83"/>
    </row>
    <row r="399" spans="14:29" ht="15.75" customHeight="1" x14ac:dyDescent="0.25">
      <c r="N399" s="83"/>
      <c r="AC399" s="83"/>
    </row>
    <row r="400" spans="14:29" ht="15.75" customHeight="1" x14ac:dyDescent="0.25">
      <c r="N400" s="83"/>
      <c r="AC400" s="83"/>
    </row>
    <row r="401" spans="14:29" ht="15.75" customHeight="1" x14ac:dyDescent="0.25">
      <c r="N401" s="83"/>
      <c r="AC401" s="83"/>
    </row>
    <row r="402" spans="14:29" ht="15.75" customHeight="1" x14ac:dyDescent="0.25">
      <c r="N402" s="83"/>
      <c r="AC402" s="83"/>
    </row>
    <row r="403" spans="14:29" ht="15.75" customHeight="1" x14ac:dyDescent="0.25">
      <c r="N403" s="83"/>
      <c r="AC403" s="83"/>
    </row>
    <row r="404" spans="14:29" ht="15.75" customHeight="1" x14ac:dyDescent="0.25">
      <c r="N404" s="83"/>
      <c r="AC404" s="83"/>
    </row>
    <row r="405" spans="14:29" ht="15.75" customHeight="1" x14ac:dyDescent="0.25">
      <c r="N405" s="83"/>
      <c r="AC405" s="83"/>
    </row>
    <row r="406" spans="14:29" ht="15.75" customHeight="1" x14ac:dyDescent="0.25">
      <c r="N406" s="83"/>
      <c r="AC406" s="83"/>
    </row>
    <row r="407" spans="14:29" ht="15.75" customHeight="1" x14ac:dyDescent="0.25">
      <c r="N407" s="83"/>
      <c r="AC407" s="83"/>
    </row>
    <row r="408" spans="14:29" ht="15.75" customHeight="1" x14ac:dyDescent="0.25">
      <c r="N408" s="83"/>
      <c r="AC408" s="83"/>
    </row>
    <row r="409" spans="14:29" ht="15.75" customHeight="1" x14ac:dyDescent="0.25">
      <c r="N409" s="83"/>
      <c r="AC409" s="83"/>
    </row>
    <row r="410" spans="14:29" ht="15.75" customHeight="1" x14ac:dyDescent="0.25">
      <c r="N410" s="83"/>
      <c r="AC410" s="83"/>
    </row>
    <row r="411" spans="14:29" ht="15.75" customHeight="1" x14ac:dyDescent="0.25">
      <c r="N411" s="83"/>
      <c r="AC411" s="83"/>
    </row>
    <row r="412" spans="14:29" ht="15.75" customHeight="1" x14ac:dyDescent="0.25">
      <c r="N412" s="83"/>
      <c r="AC412" s="83"/>
    </row>
    <row r="413" spans="14:29" ht="15.75" customHeight="1" x14ac:dyDescent="0.25">
      <c r="N413" s="83"/>
      <c r="AC413" s="83"/>
    </row>
    <row r="414" spans="14:29" ht="15.75" customHeight="1" x14ac:dyDescent="0.25">
      <c r="N414" s="83"/>
      <c r="AC414" s="83"/>
    </row>
    <row r="415" spans="14:29" ht="15.75" customHeight="1" x14ac:dyDescent="0.25">
      <c r="N415" s="83"/>
      <c r="AC415" s="83"/>
    </row>
    <row r="416" spans="14:29" ht="15.75" customHeight="1" x14ac:dyDescent="0.25">
      <c r="N416" s="83"/>
      <c r="AC416" s="83"/>
    </row>
    <row r="417" spans="14:29" ht="15.75" customHeight="1" x14ac:dyDescent="0.25">
      <c r="N417" s="83"/>
      <c r="AC417" s="83"/>
    </row>
    <row r="418" spans="14:29" ht="15.75" customHeight="1" x14ac:dyDescent="0.25">
      <c r="N418" s="83"/>
      <c r="AC418" s="83"/>
    </row>
    <row r="419" spans="14:29" ht="15.75" customHeight="1" x14ac:dyDescent="0.25">
      <c r="N419" s="83"/>
      <c r="AC419" s="83"/>
    </row>
    <row r="420" spans="14:29" ht="15.75" customHeight="1" x14ac:dyDescent="0.25">
      <c r="N420" s="83"/>
      <c r="AC420" s="83"/>
    </row>
    <row r="421" spans="14:29" ht="15.75" customHeight="1" x14ac:dyDescent="0.25">
      <c r="N421" s="83"/>
      <c r="AC421" s="83"/>
    </row>
    <row r="422" spans="14:29" ht="15.75" customHeight="1" x14ac:dyDescent="0.25">
      <c r="N422" s="83"/>
      <c r="AC422" s="83"/>
    </row>
    <row r="423" spans="14:29" ht="15.75" customHeight="1" x14ac:dyDescent="0.25">
      <c r="N423" s="83"/>
      <c r="AC423" s="83"/>
    </row>
    <row r="424" spans="14:29" ht="15.75" customHeight="1" x14ac:dyDescent="0.25">
      <c r="N424" s="83"/>
      <c r="AC424" s="83"/>
    </row>
    <row r="425" spans="14:29" ht="15.75" customHeight="1" x14ac:dyDescent="0.25">
      <c r="N425" s="83"/>
      <c r="AC425" s="83"/>
    </row>
    <row r="426" spans="14:29" ht="15.75" customHeight="1" x14ac:dyDescent="0.25">
      <c r="N426" s="83"/>
      <c r="AC426" s="83"/>
    </row>
    <row r="427" spans="14:29" ht="15.75" customHeight="1" x14ac:dyDescent="0.25">
      <c r="N427" s="83"/>
      <c r="AC427" s="83"/>
    </row>
    <row r="428" spans="14:29" ht="15.75" customHeight="1" x14ac:dyDescent="0.25">
      <c r="N428" s="83"/>
      <c r="AC428" s="83"/>
    </row>
    <row r="429" spans="14:29" ht="15.75" customHeight="1" x14ac:dyDescent="0.25">
      <c r="N429" s="83"/>
      <c r="AC429" s="83"/>
    </row>
    <row r="430" spans="14:29" ht="15.75" customHeight="1" x14ac:dyDescent="0.25">
      <c r="N430" s="83"/>
      <c r="AC430" s="83"/>
    </row>
    <row r="431" spans="14:29" ht="15.75" customHeight="1" x14ac:dyDescent="0.25">
      <c r="N431" s="83"/>
      <c r="AC431" s="83"/>
    </row>
    <row r="432" spans="14:29" ht="15.75" customHeight="1" x14ac:dyDescent="0.25">
      <c r="N432" s="83"/>
      <c r="AC432" s="83"/>
    </row>
    <row r="433" spans="14:29" ht="15.75" customHeight="1" x14ac:dyDescent="0.25">
      <c r="N433" s="83"/>
      <c r="AC433" s="83"/>
    </row>
    <row r="434" spans="14:29" ht="15.75" customHeight="1" x14ac:dyDescent="0.25">
      <c r="N434" s="83"/>
      <c r="AC434" s="83"/>
    </row>
    <row r="435" spans="14:29" ht="15.75" customHeight="1" x14ac:dyDescent="0.25">
      <c r="N435" s="83"/>
      <c r="AC435" s="83"/>
    </row>
    <row r="436" spans="14:29" ht="15.75" customHeight="1" x14ac:dyDescent="0.25">
      <c r="N436" s="83"/>
      <c r="AC436" s="83"/>
    </row>
    <row r="437" spans="14:29" ht="15.75" customHeight="1" x14ac:dyDescent="0.25">
      <c r="N437" s="83"/>
      <c r="AC437" s="83"/>
    </row>
    <row r="438" spans="14:29" ht="15.75" customHeight="1" x14ac:dyDescent="0.25">
      <c r="N438" s="83"/>
      <c r="AC438" s="83"/>
    </row>
    <row r="439" spans="14:29" ht="15.75" customHeight="1" x14ac:dyDescent="0.25">
      <c r="N439" s="83"/>
      <c r="AC439" s="83"/>
    </row>
    <row r="440" spans="14:29" ht="15.75" customHeight="1" x14ac:dyDescent="0.25">
      <c r="N440" s="83"/>
      <c r="AC440" s="83"/>
    </row>
    <row r="441" spans="14:29" ht="15.75" customHeight="1" x14ac:dyDescent="0.25">
      <c r="N441" s="83"/>
      <c r="AC441" s="83"/>
    </row>
    <row r="442" spans="14:29" ht="15.75" customHeight="1" x14ac:dyDescent="0.25">
      <c r="N442" s="83"/>
      <c r="AC442" s="83"/>
    </row>
    <row r="443" spans="14:29" ht="15.75" customHeight="1" x14ac:dyDescent="0.25">
      <c r="N443" s="83"/>
      <c r="AC443" s="83"/>
    </row>
    <row r="444" spans="14:29" ht="15.75" customHeight="1" x14ac:dyDescent="0.25">
      <c r="N444" s="83"/>
      <c r="AC444" s="83"/>
    </row>
    <row r="445" spans="14:29" ht="15.75" customHeight="1" x14ac:dyDescent="0.25">
      <c r="N445" s="83"/>
      <c r="AC445" s="83"/>
    </row>
    <row r="446" spans="14:29" ht="15.75" customHeight="1" x14ac:dyDescent="0.25">
      <c r="N446" s="83"/>
      <c r="AC446" s="83"/>
    </row>
    <row r="447" spans="14:29" ht="15.75" customHeight="1" x14ac:dyDescent="0.25">
      <c r="N447" s="83"/>
      <c r="AC447" s="83"/>
    </row>
    <row r="448" spans="14:29" ht="15.75" customHeight="1" x14ac:dyDescent="0.25">
      <c r="N448" s="83"/>
      <c r="AC448" s="83"/>
    </row>
    <row r="449" spans="14:29" ht="15.75" customHeight="1" x14ac:dyDescent="0.25">
      <c r="N449" s="83"/>
      <c r="AC449" s="83"/>
    </row>
    <row r="450" spans="14:29" ht="15.75" customHeight="1" x14ac:dyDescent="0.25">
      <c r="N450" s="83"/>
      <c r="AC450" s="83"/>
    </row>
    <row r="451" spans="14:29" ht="15.75" customHeight="1" x14ac:dyDescent="0.25">
      <c r="N451" s="83"/>
      <c r="AC451" s="83"/>
    </row>
    <row r="452" spans="14:29" ht="15.75" customHeight="1" x14ac:dyDescent="0.25">
      <c r="N452" s="83"/>
      <c r="AC452" s="83"/>
    </row>
    <row r="453" spans="14:29" ht="15.75" customHeight="1" x14ac:dyDescent="0.25">
      <c r="N453" s="83"/>
      <c r="AC453" s="83"/>
    </row>
    <row r="454" spans="14:29" ht="15.75" customHeight="1" x14ac:dyDescent="0.25">
      <c r="N454" s="83"/>
      <c r="AC454" s="83"/>
    </row>
    <row r="455" spans="14:29" ht="15.75" customHeight="1" x14ac:dyDescent="0.25">
      <c r="N455" s="83"/>
      <c r="AC455" s="83"/>
    </row>
    <row r="456" spans="14:29" ht="15.75" customHeight="1" x14ac:dyDescent="0.25">
      <c r="N456" s="83"/>
      <c r="AC456" s="83"/>
    </row>
    <row r="457" spans="14:29" ht="15.75" customHeight="1" x14ac:dyDescent="0.25">
      <c r="N457" s="83"/>
      <c r="AC457" s="83"/>
    </row>
    <row r="458" spans="14:29" ht="15.75" customHeight="1" x14ac:dyDescent="0.25">
      <c r="N458" s="83"/>
      <c r="AC458" s="83"/>
    </row>
    <row r="459" spans="14:29" ht="15.75" customHeight="1" x14ac:dyDescent="0.25">
      <c r="N459" s="83"/>
      <c r="AC459" s="83"/>
    </row>
    <row r="460" spans="14:29" ht="15.75" customHeight="1" x14ac:dyDescent="0.25">
      <c r="N460" s="83"/>
      <c r="AC460" s="83"/>
    </row>
    <row r="461" spans="14:29" ht="15.75" customHeight="1" x14ac:dyDescent="0.25">
      <c r="N461" s="83"/>
      <c r="AC461" s="83"/>
    </row>
    <row r="462" spans="14:29" ht="15.75" customHeight="1" x14ac:dyDescent="0.25">
      <c r="N462" s="83"/>
      <c r="AC462" s="83"/>
    </row>
    <row r="463" spans="14:29" ht="15.75" customHeight="1" x14ac:dyDescent="0.25">
      <c r="N463" s="83"/>
      <c r="AC463" s="83"/>
    </row>
    <row r="464" spans="14:29" ht="15.75" customHeight="1" x14ac:dyDescent="0.25">
      <c r="N464" s="83"/>
      <c r="AC464" s="83"/>
    </row>
    <row r="465" spans="14:29" ht="15.75" customHeight="1" x14ac:dyDescent="0.25">
      <c r="N465" s="83"/>
      <c r="AC465" s="83"/>
    </row>
    <row r="466" spans="14:29" ht="15.75" customHeight="1" x14ac:dyDescent="0.25">
      <c r="N466" s="83"/>
      <c r="AC466" s="83"/>
    </row>
    <row r="467" spans="14:29" ht="15.75" customHeight="1" x14ac:dyDescent="0.25">
      <c r="N467" s="83"/>
      <c r="AC467" s="83"/>
    </row>
    <row r="468" spans="14:29" ht="15.75" customHeight="1" x14ac:dyDescent="0.25">
      <c r="N468" s="83"/>
      <c r="AC468" s="83"/>
    </row>
    <row r="469" spans="14:29" ht="15.75" customHeight="1" x14ac:dyDescent="0.25">
      <c r="N469" s="83"/>
      <c r="AC469" s="83"/>
    </row>
    <row r="470" spans="14:29" ht="15.75" customHeight="1" x14ac:dyDescent="0.25">
      <c r="N470" s="83"/>
      <c r="AC470" s="83"/>
    </row>
    <row r="471" spans="14:29" ht="15.75" customHeight="1" x14ac:dyDescent="0.25">
      <c r="N471" s="83"/>
      <c r="AC471" s="83"/>
    </row>
    <row r="472" spans="14:29" ht="15.75" customHeight="1" x14ac:dyDescent="0.25">
      <c r="N472" s="83"/>
      <c r="AC472" s="83"/>
    </row>
    <row r="473" spans="14:29" ht="15.75" customHeight="1" x14ac:dyDescent="0.25">
      <c r="N473" s="83"/>
      <c r="AC473" s="83"/>
    </row>
    <row r="474" spans="14:29" ht="15.75" customHeight="1" x14ac:dyDescent="0.25">
      <c r="N474" s="83"/>
      <c r="AC474" s="83"/>
    </row>
    <row r="475" spans="14:29" ht="15.75" customHeight="1" x14ac:dyDescent="0.25">
      <c r="N475" s="83"/>
      <c r="AC475" s="83"/>
    </row>
    <row r="476" spans="14:29" ht="15.75" customHeight="1" x14ac:dyDescent="0.25">
      <c r="N476" s="83"/>
      <c r="AC476" s="83"/>
    </row>
    <row r="477" spans="14:29" ht="15.75" customHeight="1" x14ac:dyDescent="0.25">
      <c r="N477" s="83"/>
      <c r="AC477" s="83"/>
    </row>
    <row r="478" spans="14:29" ht="15.75" customHeight="1" x14ac:dyDescent="0.25">
      <c r="N478" s="83"/>
      <c r="AC478" s="83"/>
    </row>
    <row r="479" spans="14:29" ht="15.75" customHeight="1" x14ac:dyDescent="0.25">
      <c r="N479" s="83"/>
      <c r="AC479" s="83"/>
    </row>
    <row r="480" spans="14:29" ht="15.75" customHeight="1" x14ac:dyDescent="0.25">
      <c r="N480" s="83"/>
      <c r="AC480" s="83"/>
    </row>
    <row r="481" spans="14:29" ht="15.75" customHeight="1" x14ac:dyDescent="0.25">
      <c r="N481" s="83"/>
      <c r="AC481" s="83"/>
    </row>
    <row r="482" spans="14:29" ht="15.75" customHeight="1" x14ac:dyDescent="0.25">
      <c r="N482" s="83"/>
      <c r="AC482" s="83"/>
    </row>
    <row r="483" spans="14:29" ht="15.75" customHeight="1" x14ac:dyDescent="0.25">
      <c r="N483" s="83"/>
      <c r="AC483" s="83"/>
    </row>
    <row r="484" spans="14:29" ht="15.75" customHeight="1" x14ac:dyDescent="0.25">
      <c r="N484" s="83"/>
      <c r="AC484" s="83"/>
    </row>
    <row r="485" spans="14:29" ht="15.75" customHeight="1" x14ac:dyDescent="0.25">
      <c r="N485" s="83"/>
      <c r="AC485" s="83"/>
    </row>
    <row r="486" spans="14:29" ht="15.75" customHeight="1" x14ac:dyDescent="0.25">
      <c r="N486" s="83"/>
      <c r="AC486" s="83"/>
    </row>
    <row r="487" spans="14:29" ht="15.75" customHeight="1" x14ac:dyDescent="0.25">
      <c r="N487" s="83"/>
      <c r="AC487" s="83"/>
    </row>
    <row r="488" spans="14:29" ht="15.75" customHeight="1" x14ac:dyDescent="0.25">
      <c r="N488" s="83"/>
      <c r="AC488" s="83"/>
    </row>
    <row r="489" spans="14:29" ht="15.75" customHeight="1" x14ac:dyDescent="0.25">
      <c r="N489" s="83"/>
      <c r="AC489" s="83"/>
    </row>
    <row r="490" spans="14:29" ht="15.75" customHeight="1" x14ac:dyDescent="0.25">
      <c r="N490" s="83"/>
      <c r="AC490" s="83"/>
    </row>
    <row r="491" spans="14:29" ht="15.75" customHeight="1" x14ac:dyDescent="0.25">
      <c r="N491" s="83"/>
      <c r="AC491" s="83"/>
    </row>
    <row r="492" spans="14:29" ht="15.75" customHeight="1" x14ac:dyDescent="0.25">
      <c r="N492" s="83"/>
      <c r="AC492" s="83"/>
    </row>
    <row r="493" spans="14:29" ht="15.75" customHeight="1" x14ac:dyDescent="0.25">
      <c r="N493" s="83"/>
      <c r="AC493" s="83"/>
    </row>
    <row r="494" spans="14:29" ht="15.75" customHeight="1" x14ac:dyDescent="0.25">
      <c r="N494" s="83"/>
      <c r="AC494" s="83"/>
    </row>
    <row r="495" spans="14:29" ht="15.75" customHeight="1" x14ac:dyDescent="0.25">
      <c r="N495" s="83"/>
      <c r="AC495" s="83"/>
    </row>
    <row r="496" spans="14:29" ht="15.75" customHeight="1" x14ac:dyDescent="0.25">
      <c r="N496" s="83"/>
      <c r="AC496" s="83"/>
    </row>
    <row r="497" spans="14:29" ht="15.75" customHeight="1" x14ac:dyDescent="0.25">
      <c r="N497" s="83"/>
      <c r="AC497" s="83"/>
    </row>
    <row r="498" spans="14:29" ht="15.75" customHeight="1" x14ac:dyDescent="0.25">
      <c r="N498" s="83"/>
      <c r="AC498" s="83"/>
    </row>
    <row r="499" spans="14:29" ht="15.75" customHeight="1" x14ac:dyDescent="0.25">
      <c r="N499" s="83"/>
      <c r="AC499" s="83"/>
    </row>
    <row r="500" spans="14:29" ht="15.75" customHeight="1" x14ac:dyDescent="0.25">
      <c r="N500" s="83"/>
      <c r="AC500" s="83"/>
    </row>
    <row r="501" spans="14:29" ht="15.75" customHeight="1" x14ac:dyDescent="0.25">
      <c r="N501" s="83"/>
      <c r="AC501" s="83"/>
    </row>
    <row r="502" spans="14:29" ht="15.75" customHeight="1" x14ac:dyDescent="0.25">
      <c r="N502" s="83"/>
      <c r="AC502" s="83"/>
    </row>
    <row r="503" spans="14:29" ht="15.75" customHeight="1" x14ac:dyDescent="0.25">
      <c r="N503" s="83"/>
      <c r="AC503" s="83"/>
    </row>
    <row r="504" spans="14:29" ht="15.75" customHeight="1" x14ac:dyDescent="0.25">
      <c r="N504" s="83"/>
      <c r="AC504" s="83"/>
    </row>
    <row r="505" spans="14:29" ht="15.75" customHeight="1" x14ac:dyDescent="0.25">
      <c r="N505" s="83"/>
      <c r="AC505" s="83"/>
    </row>
    <row r="506" spans="14:29" ht="15.75" customHeight="1" x14ac:dyDescent="0.25">
      <c r="N506" s="83"/>
      <c r="AC506" s="83"/>
    </row>
    <row r="507" spans="14:29" ht="15.75" customHeight="1" x14ac:dyDescent="0.25">
      <c r="N507" s="83"/>
      <c r="AC507" s="83"/>
    </row>
    <row r="508" spans="14:29" ht="15.75" customHeight="1" x14ac:dyDescent="0.25">
      <c r="N508" s="83"/>
      <c r="AC508" s="83"/>
    </row>
    <row r="509" spans="14:29" ht="15.75" customHeight="1" x14ac:dyDescent="0.25">
      <c r="N509" s="83"/>
      <c r="AC509" s="83"/>
    </row>
    <row r="510" spans="14:29" ht="15.75" customHeight="1" x14ac:dyDescent="0.25">
      <c r="N510" s="83"/>
      <c r="AC510" s="83"/>
    </row>
    <row r="511" spans="14:29" ht="15.75" customHeight="1" x14ac:dyDescent="0.25">
      <c r="N511" s="83"/>
      <c r="AC511" s="83"/>
    </row>
    <row r="512" spans="14:29" ht="15.75" customHeight="1" x14ac:dyDescent="0.25">
      <c r="N512" s="83"/>
      <c r="AC512" s="83"/>
    </row>
    <row r="513" spans="14:29" ht="15.75" customHeight="1" x14ac:dyDescent="0.25">
      <c r="N513" s="83"/>
      <c r="AC513" s="83"/>
    </row>
    <row r="514" spans="14:29" ht="15.75" customHeight="1" x14ac:dyDescent="0.25">
      <c r="N514" s="83"/>
      <c r="AC514" s="83"/>
    </row>
    <row r="515" spans="14:29" ht="15.75" customHeight="1" x14ac:dyDescent="0.25">
      <c r="N515" s="83"/>
      <c r="AC515" s="83"/>
    </row>
    <row r="516" spans="14:29" ht="15.75" customHeight="1" x14ac:dyDescent="0.25">
      <c r="N516" s="83"/>
      <c r="AC516" s="83"/>
    </row>
    <row r="517" spans="14:29" ht="15.75" customHeight="1" x14ac:dyDescent="0.25">
      <c r="N517" s="83"/>
      <c r="AC517" s="83"/>
    </row>
    <row r="518" spans="14:29" ht="15.75" customHeight="1" x14ac:dyDescent="0.25">
      <c r="N518" s="83"/>
      <c r="AC518" s="83"/>
    </row>
    <row r="519" spans="14:29" ht="15.75" customHeight="1" x14ac:dyDescent="0.25">
      <c r="N519" s="83"/>
      <c r="AC519" s="83"/>
    </row>
    <row r="520" spans="14:29" ht="15.75" customHeight="1" x14ac:dyDescent="0.25">
      <c r="N520" s="83"/>
      <c r="AC520" s="83"/>
    </row>
    <row r="521" spans="14:29" ht="15.75" customHeight="1" x14ac:dyDescent="0.25">
      <c r="N521" s="83"/>
      <c r="AC521" s="83"/>
    </row>
    <row r="522" spans="14:29" ht="15.75" customHeight="1" x14ac:dyDescent="0.25">
      <c r="N522" s="83"/>
      <c r="AC522" s="83"/>
    </row>
    <row r="523" spans="14:29" ht="15.75" customHeight="1" x14ac:dyDescent="0.25">
      <c r="N523" s="83"/>
      <c r="AC523" s="83"/>
    </row>
    <row r="524" spans="14:29" ht="15.75" customHeight="1" x14ac:dyDescent="0.25">
      <c r="N524" s="83"/>
      <c r="AC524" s="83"/>
    </row>
    <row r="525" spans="14:29" ht="15.75" customHeight="1" x14ac:dyDescent="0.25">
      <c r="N525" s="83"/>
      <c r="AC525" s="83"/>
    </row>
    <row r="526" spans="14:29" ht="15.75" customHeight="1" x14ac:dyDescent="0.25">
      <c r="N526" s="83"/>
      <c r="AC526" s="83"/>
    </row>
    <row r="527" spans="14:29" ht="15.75" customHeight="1" x14ac:dyDescent="0.25">
      <c r="N527" s="83"/>
      <c r="AC527" s="83"/>
    </row>
    <row r="528" spans="14:29" ht="15.75" customHeight="1" x14ac:dyDescent="0.25">
      <c r="N528" s="83"/>
      <c r="AC528" s="83"/>
    </row>
    <row r="529" spans="14:29" ht="15.75" customHeight="1" x14ac:dyDescent="0.25">
      <c r="N529" s="83"/>
      <c r="AC529" s="83"/>
    </row>
    <row r="530" spans="14:29" ht="15.75" customHeight="1" x14ac:dyDescent="0.25">
      <c r="N530" s="83"/>
      <c r="AC530" s="83"/>
    </row>
    <row r="531" spans="14:29" ht="15.75" customHeight="1" x14ac:dyDescent="0.25">
      <c r="N531" s="83"/>
      <c r="AC531" s="83"/>
    </row>
    <row r="532" spans="14:29" ht="15.75" customHeight="1" x14ac:dyDescent="0.25">
      <c r="N532" s="83"/>
      <c r="AC532" s="83"/>
    </row>
    <row r="533" spans="14:29" ht="15.75" customHeight="1" x14ac:dyDescent="0.25">
      <c r="N533" s="83"/>
      <c r="AC533" s="83"/>
    </row>
    <row r="534" spans="14:29" ht="15.75" customHeight="1" x14ac:dyDescent="0.25">
      <c r="N534" s="83"/>
      <c r="AC534" s="83"/>
    </row>
    <row r="535" spans="14:29" ht="15.75" customHeight="1" x14ac:dyDescent="0.25">
      <c r="N535" s="83"/>
      <c r="AC535" s="83"/>
    </row>
    <row r="536" spans="14:29" ht="15.75" customHeight="1" x14ac:dyDescent="0.25">
      <c r="N536" s="83"/>
      <c r="AC536" s="83"/>
    </row>
    <row r="537" spans="14:29" ht="15.75" customHeight="1" x14ac:dyDescent="0.25">
      <c r="N537" s="83"/>
      <c r="AC537" s="83"/>
    </row>
    <row r="538" spans="14:29" ht="15.75" customHeight="1" x14ac:dyDescent="0.25">
      <c r="N538" s="83"/>
      <c r="AC538" s="83"/>
    </row>
    <row r="539" spans="14:29" ht="15.75" customHeight="1" x14ac:dyDescent="0.25">
      <c r="N539" s="83"/>
      <c r="AC539" s="83"/>
    </row>
    <row r="540" spans="14:29" ht="15.75" customHeight="1" x14ac:dyDescent="0.25">
      <c r="N540" s="83"/>
      <c r="AC540" s="83"/>
    </row>
    <row r="541" spans="14:29" ht="15.75" customHeight="1" x14ac:dyDescent="0.25">
      <c r="N541" s="83"/>
      <c r="AC541" s="83"/>
    </row>
    <row r="542" spans="14:29" ht="15.75" customHeight="1" x14ac:dyDescent="0.25">
      <c r="N542" s="83"/>
      <c r="AC542" s="83"/>
    </row>
    <row r="543" spans="14:29" ht="15.75" customHeight="1" x14ac:dyDescent="0.25">
      <c r="N543" s="83"/>
      <c r="AC543" s="83"/>
    </row>
    <row r="544" spans="14:29" ht="15.75" customHeight="1" x14ac:dyDescent="0.25">
      <c r="N544" s="83"/>
      <c r="AC544" s="83"/>
    </row>
    <row r="545" spans="14:29" ht="15.75" customHeight="1" x14ac:dyDescent="0.25">
      <c r="N545" s="83"/>
      <c r="AC545" s="83"/>
    </row>
    <row r="546" spans="14:29" ht="15.75" customHeight="1" x14ac:dyDescent="0.25">
      <c r="N546" s="83"/>
      <c r="AC546" s="83"/>
    </row>
    <row r="547" spans="14:29" ht="15.75" customHeight="1" x14ac:dyDescent="0.25">
      <c r="N547" s="83"/>
      <c r="AC547" s="83"/>
    </row>
    <row r="548" spans="14:29" ht="15.75" customHeight="1" x14ac:dyDescent="0.25">
      <c r="N548" s="83"/>
      <c r="AC548" s="83"/>
    </row>
    <row r="549" spans="14:29" ht="15.75" customHeight="1" x14ac:dyDescent="0.25">
      <c r="N549" s="83"/>
      <c r="AC549" s="83"/>
    </row>
    <row r="550" spans="14:29" ht="15.75" customHeight="1" x14ac:dyDescent="0.25">
      <c r="N550" s="83"/>
      <c r="AC550" s="83"/>
    </row>
    <row r="551" spans="14:29" ht="15.75" customHeight="1" x14ac:dyDescent="0.25">
      <c r="N551" s="83"/>
      <c r="AC551" s="83"/>
    </row>
    <row r="552" spans="14:29" ht="15.75" customHeight="1" x14ac:dyDescent="0.25">
      <c r="N552" s="83"/>
      <c r="AC552" s="83"/>
    </row>
    <row r="553" spans="14:29" ht="15.75" customHeight="1" x14ac:dyDescent="0.25">
      <c r="N553" s="83"/>
      <c r="AC553" s="83"/>
    </row>
    <row r="554" spans="14:29" ht="15.75" customHeight="1" x14ac:dyDescent="0.25">
      <c r="N554" s="83"/>
      <c r="AC554" s="83"/>
    </row>
    <row r="555" spans="14:29" ht="15.75" customHeight="1" x14ac:dyDescent="0.25">
      <c r="N555" s="83"/>
      <c r="AC555" s="83"/>
    </row>
    <row r="556" spans="14:29" ht="15.75" customHeight="1" x14ac:dyDescent="0.25">
      <c r="N556" s="83"/>
      <c r="AC556" s="83"/>
    </row>
    <row r="557" spans="14:29" ht="15.75" customHeight="1" x14ac:dyDescent="0.25">
      <c r="N557" s="83"/>
      <c r="AC557" s="83"/>
    </row>
    <row r="558" spans="14:29" ht="15.75" customHeight="1" x14ac:dyDescent="0.25">
      <c r="N558" s="83"/>
      <c r="AC558" s="83"/>
    </row>
    <row r="559" spans="14:29" ht="15.75" customHeight="1" x14ac:dyDescent="0.25">
      <c r="N559" s="83"/>
      <c r="AC559" s="83"/>
    </row>
    <row r="560" spans="14:29" ht="15.75" customHeight="1" x14ac:dyDescent="0.25">
      <c r="N560" s="83"/>
      <c r="AC560" s="83"/>
    </row>
    <row r="561" spans="14:29" ht="15.75" customHeight="1" x14ac:dyDescent="0.25">
      <c r="N561" s="83"/>
      <c r="AC561" s="83"/>
    </row>
    <row r="562" spans="14:29" ht="15.75" customHeight="1" x14ac:dyDescent="0.25">
      <c r="N562" s="83"/>
      <c r="AC562" s="83"/>
    </row>
    <row r="563" spans="14:29" ht="15.75" customHeight="1" x14ac:dyDescent="0.25">
      <c r="N563" s="83"/>
      <c r="AC563" s="83"/>
    </row>
    <row r="564" spans="14:29" ht="15.75" customHeight="1" x14ac:dyDescent="0.25">
      <c r="N564" s="83"/>
      <c r="AC564" s="83"/>
    </row>
    <row r="565" spans="14:29" ht="15.75" customHeight="1" x14ac:dyDescent="0.25">
      <c r="N565" s="83"/>
      <c r="AC565" s="83"/>
    </row>
    <row r="566" spans="14:29" ht="15.75" customHeight="1" x14ac:dyDescent="0.25">
      <c r="N566" s="83"/>
      <c r="AC566" s="83"/>
    </row>
    <row r="567" spans="14:29" ht="15.75" customHeight="1" x14ac:dyDescent="0.25">
      <c r="N567" s="83"/>
      <c r="AC567" s="83"/>
    </row>
    <row r="568" spans="14:29" ht="15.75" customHeight="1" x14ac:dyDescent="0.25">
      <c r="N568" s="83"/>
      <c r="AC568" s="83"/>
    </row>
    <row r="569" spans="14:29" ht="15.75" customHeight="1" x14ac:dyDescent="0.25">
      <c r="N569" s="83"/>
      <c r="AC569" s="83"/>
    </row>
    <row r="570" spans="14:29" ht="15.75" customHeight="1" x14ac:dyDescent="0.25">
      <c r="N570" s="83"/>
      <c r="AC570" s="83"/>
    </row>
    <row r="571" spans="14:29" ht="15.75" customHeight="1" x14ac:dyDescent="0.25">
      <c r="N571" s="83"/>
      <c r="AC571" s="83"/>
    </row>
    <row r="572" spans="14:29" ht="15.75" customHeight="1" x14ac:dyDescent="0.25">
      <c r="N572" s="83"/>
      <c r="AC572" s="83"/>
    </row>
    <row r="573" spans="14:29" ht="15.75" customHeight="1" x14ac:dyDescent="0.25">
      <c r="N573" s="83"/>
      <c r="AC573" s="83"/>
    </row>
    <row r="574" spans="14:29" ht="15.75" customHeight="1" x14ac:dyDescent="0.25">
      <c r="N574" s="83"/>
      <c r="AC574" s="83"/>
    </row>
    <row r="575" spans="14:29" ht="15.75" customHeight="1" x14ac:dyDescent="0.25">
      <c r="N575" s="83"/>
      <c r="AC575" s="83"/>
    </row>
    <row r="576" spans="14:29" ht="15.75" customHeight="1" x14ac:dyDescent="0.25">
      <c r="N576" s="83"/>
      <c r="AC576" s="83"/>
    </row>
    <row r="577" spans="14:29" ht="15.75" customHeight="1" x14ac:dyDescent="0.25">
      <c r="N577" s="83"/>
      <c r="AC577" s="83"/>
    </row>
    <row r="578" spans="14:29" ht="15.75" customHeight="1" x14ac:dyDescent="0.25">
      <c r="N578" s="83"/>
      <c r="AC578" s="83"/>
    </row>
    <row r="579" spans="14:29" ht="15.75" customHeight="1" x14ac:dyDescent="0.25">
      <c r="N579" s="83"/>
      <c r="AC579" s="83"/>
    </row>
    <row r="580" spans="14:29" ht="15.75" customHeight="1" x14ac:dyDescent="0.25">
      <c r="N580" s="83"/>
      <c r="AC580" s="83"/>
    </row>
    <row r="581" spans="14:29" ht="15.75" customHeight="1" x14ac:dyDescent="0.25">
      <c r="N581" s="83"/>
      <c r="AC581" s="83"/>
    </row>
    <row r="582" spans="14:29" ht="15.75" customHeight="1" x14ac:dyDescent="0.25">
      <c r="N582" s="83"/>
      <c r="AC582" s="83"/>
    </row>
    <row r="583" spans="14:29" ht="15.75" customHeight="1" x14ac:dyDescent="0.25">
      <c r="N583" s="83"/>
      <c r="AC583" s="83"/>
    </row>
    <row r="584" spans="14:29" ht="15.75" customHeight="1" x14ac:dyDescent="0.25">
      <c r="N584" s="83"/>
      <c r="AC584" s="83"/>
    </row>
    <row r="585" spans="14:29" ht="15.75" customHeight="1" x14ac:dyDescent="0.25">
      <c r="N585" s="83"/>
      <c r="AC585" s="83"/>
    </row>
    <row r="586" spans="14:29" ht="15.75" customHeight="1" x14ac:dyDescent="0.25">
      <c r="N586" s="83"/>
      <c r="AC586" s="83"/>
    </row>
    <row r="587" spans="14:29" ht="15.75" customHeight="1" x14ac:dyDescent="0.25">
      <c r="N587" s="83"/>
      <c r="AC587" s="83"/>
    </row>
    <row r="588" spans="14:29" ht="15.75" customHeight="1" x14ac:dyDescent="0.25">
      <c r="N588" s="83"/>
      <c r="AC588" s="83"/>
    </row>
    <row r="589" spans="14:29" ht="15.75" customHeight="1" x14ac:dyDescent="0.25">
      <c r="N589" s="83"/>
      <c r="AC589" s="83"/>
    </row>
    <row r="590" spans="14:29" ht="15.75" customHeight="1" x14ac:dyDescent="0.25">
      <c r="N590" s="83"/>
      <c r="AC590" s="83"/>
    </row>
    <row r="591" spans="14:29" ht="15.75" customHeight="1" x14ac:dyDescent="0.25">
      <c r="N591" s="83"/>
      <c r="AC591" s="83"/>
    </row>
    <row r="592" spans="14:29" ht="15.75" customHeight="1" x14ac:dyDescent="0.25">
      <c r="N592" s="83"/>
      <c r="AC592" s="83"/>
    </row>
    <row r="593" spans="14:29" ht="15.75" customHeight="1" x14ac:dyDescent="0.25">
      <c r="N593" s="83"/>
      <c r="AC593" s="83"/>
    </row>
    <row r="594" spans="14:29" ht="15.75" customHeight="1" x14ac:dyDescent="0.25">
      <c r="N594" s="83"/>
      <c r="AC594" s="83"/>
    </row>
    <row r="595" spans="14:29" ht="15.75" customHeight="1" x14ac:dyDescent="0.25">
      <c r="N595" s="83"/>
      <c r="AC595" s="83"/>
    </row>
    <row r="596" spans="14:29" ht="15.75" customHeight="1" x14ac:dyDescent="0.25">
      <c r="N596" s="83"/>
      <c r="AC596" s="83"/>
    </row>
    <row r="597" spans="14:29" ht="15.75" customHeight="1" x14ac:dyDescent="0.25">
      <c r="N597" s="83"/>
      <c r="AC597" s="83"/>
    </row>
    <row r="598" spans="14:29" ht="15.75" customHeight="1" x14ac:dyDescent="0.25">
      <c r="N598" s="83"/>
      <c r="AC598" s="83"/>
    </row>
    <row r="599" spans="14:29" ht="15.75" customHeight="1" x14ac:dyDescent="0.25">
      <c r="N599" s="83"/>
      <c r="AC599" s="83"/>
    </row>
    <row r="600" spans="14:29" ht="15.75" customHeight="1" x14ac:dyDescent="0.25">
      <c r="N600" s="83"/>
      <c r="AC600" s="83"/>
    </row>
    <row r="601" spans="14:29" ht="15.75" customHeight="1" x14ac:dyDescent="0.25">
      <c r="N601" s="83"/>
      <c r="AC601" s="83"/>
    </row>
    <row r="602" spans="14:29" ht="15.75" customHeight="1" x14ac:dyDescent="0.25">
      <c r="N602" s="83"/>
      <c r="AC602" s="83"/>
    </row>
    <row r="603" spans="14:29" ht="15.75" customHeight="1" x14ac:dyDescent="0.25">
      <c r="N603" s="83"/>
      <c r="AC603" s="83"/>
    </row>
    <row r="604" spans="14:29" ht="15.75" customHeight="1" x14ac:dyDescent="0.25">
      <c r="N604" s="83"/>
      <c r="AC604" s="83"/>
    </row>
    <row r="605" spans="14:29" ht="15.75" customHeight="1" x14ac:dyDescent="0.25">
      <c r="N605" s="83"/>
      <c r="AC605" s="83"/>
    </row>
    <row r="606" spans="14:29" ht="15.75" customHeight="1" x14ac:dyDescent="0.25">
      <c r="N606" s="83"/>
      <c r="AC606" s="83"/>
    </row>
    <row r="607" spans="14:29" ht="15.75" customHeight="1" x14ac:dyDescent="0.25">
      <c r="N607" s="83"/>
      <c r="AC607" s="83"/>
    </row>
    <row r="608" spans="14:29" ht="15.75" customHeight="1" x14ac:dyDescent="0.25">
      <c r="N608" s="83"/>
      <c r="AC608" s="83"/>
    </row>
    <row r="609" spans="14:29" ht="15.75" customHeight="1" x14ac:dyDescent="0.25">
      <c r="N609" s="83"/>
      <c r="AC609" s="83"/>
    </row>
    <row r="610" spans="14:29" ht="15.75" customHeight="1" x14ac:dyDescent="0.25">
      <c r="N610" s="83"/>
      <c r="AC610" s="83"/>
    </row>
    <row r="611" spans="14:29" ht="15.75" customHeight="1" x14ac:dyDescent="0.25">
      <c r="N611" s="83"/>
      <c r="AC611" s="83"/>
    </row>
    <row r="612" spans="14:29" ht="15.75" customHeight="1" x14ac:dyDescent="0.25">
      <c r="N612" s="83"/>
      <c r="AC612" s="83"/>
    </row>
    <row r="613" spans="14:29" ht="15.75" customHeight="1" x14ac:dyDescent="0.25">
      <c r="N613" s="83"/>
      <c r="AC613" s="83"/>
    </row>
    <row r="614" spans="14:29" ht="15.75" customHeight="1" x14ac:dyDescent="0.25">
      <c r="N614" s="83"/>
      <c r="AC614" s="83"/>
    </row>
    <row r="615" spans="14:29" ht="15.75" customHeight="1" x14ac:dyDescent="0.25">
      <c r="N615" s="83"/>
      <c r="AC615" s="83"/>
    </row>
    <row r="616" spans="14:29" ht="15.75" customHeight="1" x14ac:dyDescent="0.25">
      <c r="N616" s="83"/>
      <c r="AC616" s="83"/>
    </row>
    <row r="617" spans="14:29" ht="15.75" customHeight="1" x14ac:dyDescent="0.25">
      <c r="N617" s="83"/>
      <c r="AC617" s="83"/>
    </row>
    <row r="618" spans="14:29" ht="15.75" customHeight="1" x14ac:dyDescent="0.25">
      <c r="N618" s="83"/>
      <c r="AC618" s="83"/>
    </row>
    <row r="619" spans="14:29" ht="15.75" customHeight="1" x14ac:dyDescent="0.25">
      <c r="N619" s="83"/>
      <c r="AC619" s="83"/>
    </row>
    <row r="620" spans="14:29" ht="15.75" customHeight="1" x14ac:dyDescent="0.25">
      <c r="N620" s="83"/>
      <c r="AC620" s="83"/>
    </row>
    <row r="621" spans="14:29" ht="15.75" customHeight="1" x14ac:dyDescent="0.25">
      <c r="N621" s="83"/>
      <c r="AC621" s="83"/>
    </row>
    <row r="622" spans="14:29" ht="15.75" customHeight="1" x14ac:dyDescent="0.25">
      <c r="N622" s="83"/>
      <c r="AC622" s="83"/>
    </row>
    <row r="623" spans="14:29" ht="15.75" customHeight="1" x14ac:dyDescent="0.25">
      <c r="N623" s="83"/>
      <c r="AC623" s="83"/>
    </row>
    <row r="624" spans="14:29" ht="15.75" customHeight="1" x14ac:dyDescent="0.25">
      <c r="N624" s="83"/>
      <c r="AC624" s="83"/>
    </row>
    <row r="625" spans="14:29" ht="15.75" customHeight="1" x14ac:dyDescent="0.25">
      <c r="N625" s="83"/>
      <c r="AC625" s="83"/>
    </row>
    <row r="626" spans="14:29" ht="15.75" customHeight="1" x14ac:dyDescent="0.25">
      <c r="N626" s="83"/>
      <c r="AC626" s="83"/>
    </row>
    <row r="627" spans="14:29" ht="15.75" customHeight="1" x14ac:dyDescent="0.25">
      <c r="N627" s="83"/>
      <c r="AC627" s="83"/>
    </row>
    <row r="628" spans="14:29" ht="15.75" customHeight="1" x14ac:dyDescent="0.25">
      <c r="N628" s="83"/>
      <c r="AC628" s="83"/>
    </row>
    <row r="629" spans="14:29" ht="15.75" customHeight="1" x14ac:dyDescent="0.25">
      <c r="N629" s="83"/>
      <c r="AC629" s="83"/>
    </row>
    <row r="630" spans="14:29" ht="15.75" customHeight="1" x14ac:dyDescent="0.25">
      <c r="N630" s="83"/>
      <c r="AC630" s="83"/>
    </row>
    <row r="631" spans="14:29" ht="15.75" customHeight="1" x14ac:dyDescent="0.25">
      <c r="N631" s="83"/>
      <c r="AC631" s="83"/>
    </row>
    <row r="632" spans="14:29" ht="15.75" customHeight="1" x14ac:dyDescent="0.25">
      <c r="N632" s="83"/>
      <c r="AC632" s="83"/>
    </row>
    <row r="633" spans="14:29" ht="15.75" customHeight="1" x14ac:dyDescent="0.25">
      <c r="N633" s="83"/>
      <c r="AC633" s="83"/>
    </row>
    <row r="634" spans="14:29" ht="15.75" customHeight="1" x14ac:dyDescent="0.25">
      <c r="N634" s="83"/>
      <c r="AC634" s="83"/>
    </row>
    <row r="635" spans="14:29" ht="15.75" customHeight="1" x14ac:dyDescent="0.25">
      <c r="N635" s="83"/>
      <c r="AC635" s="83"/>
    </row>
    <row r="636" spans="14:29" ht="15.75" customHeight="1" x14ac:dyDescent="0.25">
      <c r="N636" s="83"/>
      <c r="AC636" s="83"/>
    </row>
    <row r="637" spans="14:29" ht="15.75" customHeight="1" x14ac:dyDescent="0.25">
      <c r="N637" s="83"/>
      <c r="AC637" s="83"/>
    </row>
    <row r="638" spans="14:29" ht="15.75" customHeight="1" x14ac:dyDescent="0.25">
      <c r="N638" s="83"/>
      <c r="AC638" s="83"/>
    </row>
    <row r="639" spans="14:29" ht="15.75" customHeight="1" x14ac:dyDescent="0.25">
      <c r="N639" s="83"/>
      <c r="AC639" s="83"/>
    </row>
    <row r="640" spans="14:29" ht="15.75" customHeight="1" x14ac:dyDescent="0.25">
      <c r="N640" s="83"/>
      <c r="AC640" s="83"/>
    </row>
    <row r="641" spans="14:29" ht="15.75" customHeight="1" x14ac:dyDescent="0.25">
      <c r="N641" s="83"/>
      <c r="AC641" s="83"/>
    </row>
    <row r="642" spans="14:29" ht="15.75" customHeight="1" x14ac:dyDescent="0.25">
      <c r="N642" s="83"/>
      <c r="AC642" s="83"/>
    </row>
    <row r="643" spans="14:29" ht="15.75" customHeight="1" x14ac:dyDescent="0.25">
      <c r="N643" s="83"/>
      <c r="AC643" s="83"/>
    </row>
    <row r="644" spans="14:29" ht="15.75" customHeight="1" x14ac:dyDescent="0.25">
      <c r="N644" s="83"/>
      <c r="AC644" s="83"/>
    </row>
    <row r="645" spans="14:29" ht="15.75" customHeight="1" x14ac:dyDescent="0.25">
      <c r="N645" s="83"/>
      <c r="AC645" s="83"/>
    </row>
    <row r="646" spans="14:29" ht="15.75" customHeight="1" x14ac:dyDescent="0.25">
      <c r="N646" s="83"/>
      <c r="AC646" s="83"/>
    </row>
    <row r="647" spans="14:29" ht="15.75" customHeight="1" x14ac:dyDescent="0.25">
      <c r="N647" s="83"/>
      <c r="AC647" s="83"/>
    </row>
    <row r="648" spans="14:29" ht="15.75" customHeight="1" x14ac:dyDescent="0.25">
      <c r="N648" s="83"/>
      <c r="AC648" s="83"/>
    </row>
    <row r="649" spans="14:29" ht="15.75" customHeight="1" x14ac:dyDescent="0.25">
      <c r="N649" s="83"/>
      <c r="AC649" s="83"/>
    </row>
    <row r="650" spans="14:29" ht="15.75" customHeight="1" x14ac:dyDescent="0.25">
      <c r="N650" s="83"/>
      <c r="AC650" s="83"/>
    </row>
    <row r="651" spans="14:29" ht="15.75" customHeight="1" x14ac:dyDescent="0.25">
      <c r="N651" s="83"/>
      <c r="AC651" s="83"/>
    </row>
    <row r="652" spans="14:29" ht="15.75" customHeight="1" x14ac:dyDescent="0.25">
      <c r="N652" s="83"/>
      <c r="AC652" s="83"/>
    </row>
    <row r="653" spans="14:29" ht="15.75" customHeight="1" x14ac:dyDescent="0.25">
      <c r="N653" s="83"/>
      <c r="AC653" s="83"/>
    </row>
    <row r="654" spans="14:29" ht="15.75" customHeight="1" x14ac:dyDescent="0.25">
      <c r="N654" s="83"/>
      <c r="AC654" s="83"/>
    </row>
    <row r="655" spans="14:29" ht="15.75" customHeight="1" x14ac:dyDescent="0.25">
      <c r="N655" s="83"/>
      <c r="AC655" s="83"/>
    </row>
    <row r="656" spans="14:29" ht="15.75" customHeight="1" x14ac:dyDescent="0.25">
      <c r="N656" s="83"/>
      <c r="AC656" s="83"/>
    </row>
    <row r="657" spans="14:29" ht="15.75" customHeight="1" x14ac:dyDescent="0.25">
      <c r="N657" s="83"/>
      <c r="AC657" s="83"/>
    </row>
    <row r="658" spans="14:29" ht="15.75" customHeight="1" x14ac:dyDescent="0.25">
      <c r="N658" s="83"/>
      <c r="AC658" s="83"/>
    </row>
    <row r="659" spans="14:29" ht="15.75" customHeight="1" x14ac:dyDescent="0.25">
      <c r="N659" s="83"/>
      <c r="AC659" s="83"/>
    </row>
    <row r="660" spans="14:29" ht="15.75" customHeight="1" x14ac:dyDescent="0.25">
      <c r="N660" s="83"/>
      <c r="AC660" s="83"/>
    </row>
    <row r="661" spans="14:29" ht="15.75" customHeight="1" x14ac:dyDescent="0.25">
      <c r="N661" s="83"/>
      <c r="AC661" s="83"/>
    </row>
    <row r="662" spans="14:29" ht="15.75" customHeight="1" x14ac:dyDescent="0.25">
      <c r="N662" s="83"/>
      <c r="AC662" s="83"/>
    </row>
    <row r="663" spans="14:29" ht="15.75" customHeight="1" x14ac:dyDescent="0.25">
      <c r="N663" s="83"/>
      <c r="AC663" s="83"/>
    </row>
    <row r="664" spans="14:29" ht="15.75" customHeight="1" x14ac:dyDescent="0.25">
      <c r="N664" s="83"/>
      <c r="AC664" s="83"/>
    </row>
    <row r="665" spans="14:29" ht="15.75" customHeight="1" x14ac:dyDescent="0.25">
      <c r="N665" s="83"/>
      <c r="AC665" s="83"/>
    </row>
    <row r="666" spans="14:29" ht="15.75" customHeight="1" x14ac:dyDescent="0.25">
      <c r="N666" s="83"/>
      <c r="AC666" s="83"/>
    </row>
    <row r="667" spans="14:29" ht="15.75" customHeight="1" x14ac:dyDescent="0.25">
      <c r="N667" s="83"/>
      <c r="AC667" s="83"/>
    </row>
    <row r="668" spans="14:29" ht="15.75" customHeight="1" x14ac:dyDescent="0.25">
      <c r="N668" s="83"/>
      <c r="AC668" s="83"/>
    </row>
    <row r="669" spans="14:29" ht="15.75" customHeight="1" x14ac:dyDescent="0.25">
      <c r="N669" s="83"/>
      <c r="AC669" s="83"/>
    </row>
    <row r="670" spans="14:29" ht="15.75" customHeight="1" x14ac:dyDescent="0.25">
      <c r="N670" s="83"/>
      <c r="AC670" s="83"/>
    </row>
    <row r="671" spans="14:29" ht="15.75" customHeight="1" x14ac:dyDescent="0.25">
      <c r="N671" s="83"/>
      <c r="AC671" s="83"/>
    </row>
    <row r="672" spans="14:29" ht="15.75" customHeight="1" x14ac:dyDescent="0.25">
      <c r="N672" s="83"/>
      <c r="AC672" s="83"/>
    </row>
    <row r="673" spans="14:29" ht="15.75" customHeight="1" x14ac:dyDescent="0.25">
      <c r="N673" s="83"/>
      <c r="AC673" s="83"/>
    </row>
    <row r="674" spans="14:29" ht="15.75" customHeight="1" x14ac:dyDescent="0.25">
      <c r="N674" s="83"/>
      <c r="AC674" s="83"/>
    </row>
    <row r="675" spans="14:29" ht="15.75" customHeight="1" x14ac:dyDescent="0.25">
      <c r="N675" s="83"/>
      <c r="AC675" s="83"/>
    </row>
    <row r="676" spans="14:29" ht="15.75" customHeight="1" x14ac:dyDescent="0.25">
      <c r="N676" s="83"/>
      <c r="AC676" s="83"/>
    </row>
    <row r="677" spans="14:29" ht="15.75" customHeight="1" x14ac:dyDescent="0.25">
      <c r="N677" s="83"/>
      <c r="AC677" s="83"/>
    </row>
    <row r="678" spans="14:29" ht="15.75" customHeight="1" x14ac:dyDescent="0.25">
      <c r="N678" s="83"/>
      <c r="AC678" s="83"/>
    </row>
    <row r="679" spans="14:29" ht="15.75" customHeight="1" x14ac:dyDescent="0.25">
      <c r="N679" s="83"/>
      <c r="AC679" s="83"/>
    </row>
    <row r="680" spans="14:29" ht="15.75" customHeight="1" x14ac:dyDescent="0.25">
      <c r="N680" s="83"/>
      <c r="AC680" s="83"/>
    </row>
    <row r="681" spans="14:29" ht="15.75" customHeight="1" x14ac:dyDescent="0.25">
      <c r="N681" s="83"/>
      <c r="AC681" s="83"/>
    </row>
    <row r="682" spans="14:29" ht="15.75" customHeight="1" x14ac:dyDescent="0.25">
      <c r="N682" s="83"/>
      <c r="AC682" s="83"/>
    </row>
    <row r="683" spans="14:29" ht="15.75" customHeight="1" x14ac:dyDescent="0.25">
      <c r="N683" s="83"/>
      <c r="AC683" s="83"/>
    </row>
    <row r="684" spans="14:29" ht="15.75" customHeight="1" x14ac:dyDescent="0.25">
      <c r="N684" s="83"/>
      <c r="AC684" s="83"/>
    </row>
    <row r="685" spans="14:29" ht="15.75" customHeight="1" x14ac:dyDescent="0.25">
      <c r="N685" s="83"/>
      <c r="AC685" s="83"/>
    </row>
    <row r="686" spans="14:29" ht="15.75" customHeight="1" x14ac:dyDescent="0.25">
      <c r="N686" s="83"/>
      <c r="AC686" s="83"/>
    </row>
    <row r="687" spans="14:29" ht="15.75" customHeight="1" x14ac:dyDescent="0.25">
      <c r="N687" s="83"/>
      <c r="AC687" s="83"/>
    </row>
    <row r="688" spans="14:29" ht="15.75" customHeight="1" x14ac:dyDescent="0.25">
      <c r="N688" s="83"/>
      <c r="AC688" s="83"/>
    </row>
    <row r="689" spans="14:29" ht="15.75" customHeight="1" x14ac:dyDescent="0.25">
      <c r="N689" s="83"/>
      <c r="AC689" s="83"/>
    </row>
    <row r="690" spans="14:29" ht="15.75" customHeight="1" x14ac:dyDescent="0.25">
      <c r="N690" s="83"/>
      <c r="AC690" s="83"/>
    </row>
    <row r="691" spans="14:29" ht="15.75" customHeight="1" x14ac:dyDescent="0.25">
      <c r="N691" s="83"/>
      <c r="AC691" s="83"/>
    </row>
    <row r="692" spans="14:29" ht="15.75" customHeight="1" x14ac:dyDescent="0.25">
      <c r="N692" s="83"/>
      <c r="AC692" s="83"/>
    </row>
    <row r="693" spans="14:29" ht="15.75" customHeight="1" x14ac:dyDescent="0.25">
      <c r="N693" s="83"/>
      <c r="AC693" s="83"/>
    </row>
    <row r="694" spans="14:29" ht="15.75" customHeight="1" x14ac:dyDescent="0.25">
      <c r="N694" s="83"/>
      <c r="AC694" s="83"/>
    </row>
    <row r="695" spans="14:29" ht="15.75" customHeight="1" x14ac:dyDescent="0.25">
      <c r="N695" s="83"/>
      <c r="AC695" s="83"/>
    </row>
    <row r="696" spans="14:29" ht="15.75" customHeight="1" x14ac:dyDescent="0.25">
      <c r="N696" s="83"/>
      <c r="AC696" s="83"/>
    </row>
    <row r="697" spans="14:29" ht="15.75" customHeight="1" x14ac:dyDescent="0.25">
      <c r="N697" s="83"/>
      <c r="AC697" s="83"/>
    </row>
    <row r="698" spans="14:29" ht="15.75" customHeight="1" x14ac:dyDescent="0.25">
      <c r="N698" s="83"/>
      <c r="AC698" s="83"/>
    </row>
    <row r="699" spans="14:29" ht="15.75" customHeight="1" x14ac:dyDescent="0.25">
      <c r="N699" s="83"/>
      <c r="AC699" s="83"/>
    </row>
    <row r="700" spans="14:29" ht="15.75" customHeight="1" x14ac:dyDescent="0.25">
      <c r="N700" s="83"/>
      <c r="AC700" s="83"/>
    </row>
    <row r="701" spans="14:29" ht="15.75" customHeight="1" x14ac:dyDescent="0.25">
      <c r="N701" s="83"/>
      <c r="AC701" s="83"/>
    </row>
    <row r="702" spans="14:29" ht="15.75" customHeight="1" x14ac:dyDescent="0.25">
      <c r="N702" s="83"/>
      <c r="AC702" s="83"/>
    </row>
    <row r="703" spans="14:29" ht="15.75" customHeight="1" x14ac:dyDescent="0.25">
      <c r="N703" s="83"/>
      <c r="AC703" s="83"/>
    </row>
    <row r="704" spans="14:29" ht="15.75" customHeight="1" x14ac:dyDescent="0.25">
      <c r="N704" s="83"/>
      <c r="AC704" s="83"/>
    </row>
    <row r="705" spans="14:29" ht="15.75" customHeight="1" x14ac:dyDescent="0.25">
      <c r="N705" s="83"/>
      <c r="AC705" s="83"/>
    </row>
    <row r="706" spans="14:29" ht="15.75" customHeight="1" x14ac:dyDescent="0.25">
      <c r="N706" s="83"/>
      <c r="AC706" s="83"/>
    </row>
    <row r="707" spans="14:29" ht="15.75" customHeight="1" x14ac:dyDescent="0.25">
      <c r="N707" s="83"/>
      <c r="AC707" s="83"/>
    </row>
    <row r="708" spans="14:29" ht="15.75" customHeight="1" x14ac:dyDescent="0.25">
      <c r="N708" s="83"/>
      <c r="AC708" s="83"/>
    </row>
    <row r="709" spans="14:29" ht="15.75" customHeight="1" x14ac:dyDescent="0.25">
      <c r="N709" s="83"/>
      <c r="AC709" s="83"/>
    </row>
    <row r="710" spans="14:29" ht="15.75" customHeight="1" x14ac:dyDescent="0.25">
      <c r="N710" s="83"/>
      <c r="AC710" s="83"/>
    </row>
    <row r="711" spans="14:29" ht="15.75" customHeight="1" x14ac:dyDescent="0.25">
      <c r="N711" s="83"/>
      <c r="AC711" s="83"/>
    </row>
    <row r="712" spans="14:29" ht="15.75" customHeight="1" x14ac:dyDescent="0.25">
      <c r="N712" s="83"/>
      <c r="AC712" s="83"/>
    </row>
    <row r="713" spans="14:29" ht="15.75" customHeight="1" x14ac:dyDescent="0.25">
      <c r="N713" s="83"/>
      <c r="AC713" s="83"/>
    </row>
    <row r="714" spans="14:29" ht="15.75" customHeight="1" x14ac:dyDescent="0.25">
      <c r="N714" s="83"/>
      <c r="AC714" s="83"/>
    </row>
    <row r="715" spans="14:29" ht="15.75" customHeight="1" x14ac:dyDescent="0.25">
      <c r="N715" s="83"/>
      <c r="AC715" s="83"/>
    </row>
    <row r="716" spans="14:29" ht="15.75" customHeight="1" x14ac:dyDescent="0.25">
      <c r="N716" s="83"/>
      <c r="AC716" s="83"/>
    </row>
    <row r="717" spans="14:29" ht="15.75" customHeight="1" x14ac:dyDescent="0.25">
      <c r="N717" s="83"/>
      <c r="AC717" s="83"/>
    </row>
    <row r="718" spans="14:29" ht="15.75" customHeight="1" x14ac:dyDescent="0.25">
      <c r="N718" s="83"/>
      <c r="AC718" s="83"/>
    </row>
    <row r="719" spans="14:29" ht="15.75" customHeight="1" x14ac:dyDescent="0.25">
      <c r="N719" s="83"/>
      <c r="AC719" s="83"/>
    </row>
    <row r="720" spans="14:29" ht="15.75" customHeight="1" x14ac:dyDescent="0.25">
      <c r="N720" s="83"/>
      <c r="AC720" s="83"/>
    </row>
    <row r="721" spans="14:29" ht="15.75" customHeight="1" x14ac:dyDescent="0.25">
      <c r="N721" s="83"/>
      <c r="AC721" s="83"/>
    </row>
    <row r="722" spans="14:29" ht="15.75" customHeight="1" x14ac:dyDescent="0.25">
      <c r="N722" s="83"/>
      <c r="AC722" s="83"/>
    </row>
    <row r="723" spans="14:29" ht="15.75" customHeight="1" x14ac:dyDescent="0.25">
      <c r="N723" s="83"/>
      <c r="AC723" s="83"/>
    </row>
    <row r="724" spans="14:29" ht="15.75" customHeight="1" x14ac:dyDescent="0.25">
      <c r="N724" s="83"/>
      <c r="AC724" s="83"/>
    </row>
    <row r="725" spans="14:29" ht="15.75" customHeight="1" x14ac:dyDescent="0.25">
      <c r="N725" s="83"/>
      <c r="AC725" s="83"/>
    </row>
    <row r="726" spans="14:29" ht="15.75" customHeight="1" x14ac:dyDescent="0.25">
      <c r="N726" s="83"/>
      <c r="AC726" s="83"/>
    </row>
    <row r="727" spans="14:29" ht="15.75" customHeight="1" x14ac:dyDescent="0.25">
      <c r="N727" s="83"/>
      <c r="AC727" s="83"/>
    </row>
    <row r="728" spans="14:29" ht="15.75" customHeight="1" x14ac:dyDescent="0.25">
      <c r="N728" s="83"/>
      <c r="AC728" s="83"/>
    </row>
    <row r="729" spans="14:29" ht="15.75" customHeight="1" x14ac:dyDescent="0.25">
      <c r="N729" s="83"/>
      <c r="AC729" s="83"/>
    </row>
    <row r="730" spans="14:29" ht="15.75" customHeight="1" x14ac:dyDescent="0.25">
      <c r="N730" s="83"/>
      <c r="AC730" s="83"/>
    </row>
    <row r="731" spans="14:29" ht="15.75" customHeight="1" x14ac:dyDescent="0.25">
      <c r="N731" s="83"/>
      <c r="AC731" s="83"/>
    </row>
    <row r="732" spans="14:29" ht="15.75" customHeight="1" x14ac:dyDescent="0.25">
      <c r="N732" s="83"/>
      <c r="AC732" s="83"/>
    </row>
    <row r="733" spans="14:29" ht="15.75" customHeight="1" x14ac:dyDescent="0.25">
      <c r="N733" s="83"/>
      <c r="AC733" s="83"/>
    </row>
    <row r="734" spans="14:29" ht="15.75" customHeight="1" x14ac:dyDescent="0.25">
      <c r="N734" s="83"/>
      <c r="AC734" s="83"/>
    </row>
    <row r="735" spans="14:29" ht="15.75" customHeight="1" x14ac:dyDescent="0.25">
      <c r="N735" s="83"/>
      <c r="AC735" s="83"/>
    </row>
    <row r="736" spans="14:29" ht="15.75" customHeight="1" x14ac:dyDescent="0.25">
      <c r="N736" s="83"/>
      <c r="AC736" s="83"/>
    </row>
    <row r="737" spans="14:29" ht="15.75" customHeight="1" x14ac:dyDescent="0.25">
      <c r="N737" s="83"/>
      <c r="AC737" s="83"/>
    </row>
    <row r="738" spans="14:29" ht="15.75" customHeight="1" x14ac:dyDescent="0.25">
      <c r="N738" s="83"/>
      <c r="AC738" s="83"/>
    </row>
    <row r="739" spans="14:29" ht="15.75" customHeight="1" x14ac:dyDescent="0.25">
      <c r="N739" s="83"/>
      <c r="AC739" s="83"/>
    </row>
    <row r="740" spans="14:29" ht="15.75" customHeight="1" x14ac:dyDescent="0.25">
      <c r="N740" s="83"/>
      <c r="AC740" s="83"/>
    </row>
    <row r="741" spans="14:29" ht="15.75" customHeight="1" x14ac:dyDescent="0.25">
      <c r="N741" s="83"/>
      <c r="AC741" s="83"/>
    </row>
    <row r="742" spans="14:29" ht="15.75" customHeight="1" x14ac:dyDescent="0.25">
      <c r="N742" s="83"/>
      <c r="AC742" s="83"/>
    </row>
    <row r="743" spans="14:29" ht="15.75" customHeight="1" x14ac:dyDescent="0.25">
      <c r="N743" s="83"/>
      <c r="AC743" s="83"/>
    </row>
    <row r="744" spans="14:29" ht="15.75" customHeight="1" x14ac:dyDescent="0.25">
      <c r="N744" s="83"/>
      <c r="AC744" s="83"/>
    </row>
    <row r="745" spans="14:29" ht="15.75" customHeight="1" x14ac:dyDescent="0.25">
      <c r="N745" s="83"/>
      <c r="AC745" s="83"/>
    </row>
    <row r="746" spans="14:29" ht="15.75" customHeight="1" x14ac:dyDescent="0.25">
      <c r="N746" s="83"/>
      <c r="AC746" s="83"/>
    </row>
    <row r="747" spans="14:29" ht="15.75" customHeight="1" x14ac:dyDescent="0.25">
      <c r="N747" s="83"/>
      <c r="AC747" s="83"/>
    </row>
    <row r="748" spans="14:29" ht="15.75" customHeight="1" x14ac:dyDescent="0.25">
      <c r="N748" s="83"/>
      <c r="AC748" s="83"/>
    </row>
    <row r="749" spans="14:29" ht="15.75" customHeight="1" x14ac:dyDescent="0.25">
      <c r="N749" s="83"/>
      <c r="AC749" s="83"/>
    </row>
    <row r="750" spans="14:29" ht="15.75" customHeight="1" x14ac:dyDescent="0.25">
      <c r="N750" s="83"/>
      <c r="AC750" s="83"/>
    </row>
    <row r="751" spans="14:29" ht="15.75" customHeight="1" x14ac:dyDescent="0.25">
      <c r="N751" s="83"/>
      <c r="AC751" s="83"/>
    </row>
    <row r="752" spans="14:29" ht="15.75" customHeight="1" x14ac:dyDescent="0.25">
      <c r="N752" s="83"/>
      <c r="AC752" s="83"/>
    </row>
    <row r="753" spans="14:29" ht="15.75" customHeight="1" x14ac:dyDescent="0.25">
      <c r="N753" s="83"/>
      <c r="AC753" s="83"/>
    </row>
    <row r="754" spans="14:29" ht="15.75" customHeight="1" x14ac:dyDescent="0.25">
      <c r="N754" s="83"/>
      <c r="AC754" s="83"/>
    </row>
    <row r="755" spans="14:29" ht="15.75" customHeight="1" x14ac:dyDescent="0.25">
      <c r="N755" s="83"/>
      <c r="AC755" s="83"/>
    </row>
    <row r="756" spans="14:29" ht="15.75" customHeight="1" x14ac:dyDescent="0.25">
      <c r="N756" s="83"/>
      <c r="AC756" s="83"/>
    </row>
    <row r="757" spans="14:29" ht="15.75" customHeight="1" x14ac:dyDescent="0.25">
      <c r="N757" s="83"/>
      <c r="AC757" s="83"/>
    </row>
    <row r="758" spans="14:29" ht="15.75" customHeight="1" x14ac:dyDescent="0.25">
      <c r="N758" s="83"/>
      <c r="AC758" s="83"/>
    </row>
    <row r="759" spans="14:29" ht="15.75" customHeight="1" x14ac:dyDescent="0.25">
      <c r="N759" s="83"/>
      <c r="AC759" s="83"/>
    </row>
    <row r="760" spans="14:29" ht="15.75" customHeight="1" x14ac:dyDescent="0.25">
      <c r="N760" s="83"/>
      <c r="AC760" s="83"/>
    </row>
    <row r="761" spans="14:29" ht="15.75" customHeight="1" x14ac:dyDescent="0.25">
      <c r="N761" s="83"/>
      <c r="AC761" s="83"/>
    </row>
    <row r="762" spans="14:29" ht="15.75" customHeight="1" x14ac:dyDescent="0.25">
      <c r="N762" s="83"/>
      <c r="AC762" s="83"/>
    </row>
    <row r="763" spans="14:29" ht="15.75" customHeight="1" x14ac:dyDescent="0.25">
      <c r="N763" s="83"/>
      <c r="AC763" s="83"/>
    </row>
    <row r="764" spans="14:29" ht="15.75" customHeight="1" x14ac:dyDescent="0.25">
      <c r="N764" s="83"/>
      <c r="AC764" s="83"/>
    </row>
    <row r="765" spans="14:29" ht="15.75" customHeight="1" x14ac:dyDescent="0.25">
      <c r="N765" s="83"/>
      <c r="AC765" s="83"/>
    </row>
    <row r="766" spans="14:29" ht="15.75" customHeight="1" x14ac:dyDescent="0.25">
      <c r="N766" s="83"/>
      <c r="AC766" s="83"/>
    </row>
    <row r="767" spans="14:29" ht="15.75" customHeight="1" x14ac:dyDescent="0.25">
      <c r="N767" s="83"/>
      <c r="AC767" s="83"/>
    </row>
    <row r="768" spans="14:29" ht="15.75" customHeight="1" x14ac:dyDescent="0.25">
      <c r="N768" s="83"/>
      <c r="AC768" s="83"/>
    </row>
    <row r="769" spans="14:29" ht="15.75" customHeight="1" x14ac:dyDescent="0.25">
      <c r="N769" s="83"/>
      <c r="AC769" s="83"/>
    </row>
    <row r="770" spans="14:29" ht="15.75" customHeight="1" x14ac:dyDescent="0.25">
      <c r="N770" s="83"/>
      <c r="AC770" s="83"/>
    </row>
    <row r="771" spans="14:29" ht="15.75" customHeight="1" x14ac:dyDescent="0.25">
      <c r="N771" s="83"/>
      <c r="AC771" s="83"/>
    </row>
    <row r="772" spans="14:29" ht="15.75" customHeight="1" x14ac:dyDescent="0.25">
      <c r="N772" s="83"/>
      <c r="AC772" s="83"/>
    </row>
    <row r="773" spans="14:29" ht="15.75" customHeight="1" x14ac:dyDescent="0.25">
      <c r="N773" s="83"/>
      <c r="AC773" s="83"/>
    </row>
    <row r="774" spans="14:29" ht="15.75" customHeight="1" x14ac:dyDescent="0.25">
      <c r="N774" s="83"/>
      <c r="AC774" s="83"/>
    </row>
    <row r="775" spans="14:29" ht="15.75" customHeight="1" x14ac:dyDescent="0.25">
      <c r="N775" s="83"/>
      <c r="AC775" s="83"/>
    </row>
    <row r="776" spans="14:29" ht="15.75" customHeight="1" x14ac:dyDescent="0.25">
      <c r="N776" s="83"/>
      <c r="AC776" s="83"/>
    </row>
    <row r="777" spans="14:29" ht="15.75" customHeight="1" x14ac:dyDescent="0.25">
      <c r="N777" s="83"/>
      <c r="AC777" s="83"/>
    </row>
    <row r="778" spans="14:29" ht="15.75" customHeight="1" x14ac:dyDescent="0.25">
      <c r="N778" s="83"/>
      <c r="AC778" s="83"/>
    </row>
    <row r="779" spans="14:29" ht="15.75" customHeight="1" x14ac:dyDescent="0.25">
      <c r="N779" s="83"/>
      <c r="AC779" s="83"/>
    </row>
    <row r="780" spans="14:29" ht="15.75" customHeight="1" x14ac:dyDescent="0.25">
      <c r="N780" s="83"/>
      <c r="AC780" s="83"/>
    </row>
    <row r="781" spans="14:29" ht="15.75" customHeight="1" x14ac:dyDescent="0.25">
      <c r="N781" s="83"/>
      <c r="AC781" s="83"/>
    </row>
    <row r="782" spans="14:29" ht="15.75" customHeight="1" x14ac:dyDescent="0.25">
      <c r="N782" s="83"/>
      <c r="AC782" s="83"/>
    </row>
    <row r="783" spans="14:29" ht="15.75" customHeight="1" x14ac:dyDescent="0.25">
      <c r="N783" s="83"/>
      <c r="AC783" s="83"/>
    </row>
    <row r="784" spans="14:29" ht="15.75" customHeight="1" x14ac:dyDescent="0.25">
      <c r="N784" s="83"/>
      <c r="AC784" s="83"/>
    </row>
    <row r="785" spans="14:29" ht="15.75" customHeight="1" x14ac:dyDescent="0.25">
      <c r="N785" s="83"/>
      <c r="AC785" s="83"/>
    </row>
    <row r="786" spans="14:29" ht="15.75" customHeight="1" x14ac:dyDescent="0.25">
      <c r="N786" s="83"/>
      <c r="AC786" s="83"/>
    </row>
    <row r="787" spans="14:29" ht="15.75" customHeight="1" x14ac:dyDescent="0.25">
      <c r="N787" s="83"/>
      <c r="AC787" s="83"/>
    </row>
    <row r="788" spans="14:29" ht="15.75" customHeight="1" x14ac:dyDescent="0.25">
      <c r="N788" s="83"/>
      <c r="AC788" s="83"/>
    </row>
    <row r="789" spans="14:29" ht="15.75" customHeight="1" x14ac:dyDescent="0.25">
      <c r="N789" s="83"/>
      <c r="AC789" s="83"/>
    </row>
    <row r="790" spans="14:29" ht="15.75" customHeight="1" x14ac:dyDescent="0.25">
      <c r="N790" s="83"/>
      <c r="AC790" s="83"/>
    </row>
    <row r="791" spans="14:29" ht="15.75" customHeight="1" x14ac:dyDescent="0.25">
      <c r="N791" s="83"/>
      <c r="AC791" s="83"/>
    </row>
    <row r="792" spans="14:29" ht="15.75" customHeight="1" x14ac:dyDescent="0.25">
      <c r="N792" s="83"/>
      <c r="AC792" s="83"/>
    </row>
    <row r="793" spans="14:29" ht="15.75" customHeight="1" x14ac:dyDescent="0.25">
      <c r="N793" s="83"/>
      <c r="AC793" s="83"/>
    </row>
    <row r="794" spans="14:29" ht="15.75" customHeight="1" x14ac:dyDescent="0.25">
      <c r="N794" s="83"/>
      <c r="AC794" s="83"/>
    </row>
    <row r="795" spans="14:29" ht="15.75" customHeight="1" x14ac:dyDescent="0.25">
      <c r="N795" s="83"/>
      <c r="AC795" s="83"/>
    </row>
    <row r="796" spans="14:29" ht="15.75" customHeight="1" x14ac:dyDescent="0.25">
      <c r="N796" s="83"/>
      <c r="AC796" s="83"/>
    </row>
    <row r="797" spans="14:29" ht="15.75" customHeight="1" x14ac:dyDescent="0.25">
      <c r="N797" s="83"/>
      <c r="AC797" s="83"/>
    </row>
    <row r="798" spans="14:29" ht="15.75" customHeight="1" x14ac:dyDescent="0.25">
      <c r="N798" s="83"/>
      <c r="AC798" s="83"/>
    </row>
    <row r="799" spans="14:29" ht="15.75" customHeight="1" x14ac:dyDescent="0.25">
      <c r="N799" s="83"/>
      <c r="AC799" s="83"/>
    </row>
    <row r="800" spans="14:29" ht="15.75" customHeight="1" x14ac:dyDescent="0.25">
      <c r="N800" s="83"/>
      <c r="AC800" s="83"/>
    </row>
    <row r="801" spans="14:29" ht="15.75" customHeight="1" x14ac:dyDescent="0.25">
      <c r="N801" s="83"/>
      <c r="AC801" s="83"/>
    </row>
    <row r="802" spans="14:29" ht="15.75" customHeight="1" x14ac:dyDescent="0.25">
      <c r="N802" s="83"/>
      <c r="AC802" s="83"/>
    </row>
    <row r="803" spans="14:29" ht="15.75" customHeight="1" x14ac:dyDescent="0.25">
      <c r="N803" s="83"/>
      <c r="AC803" s="83"/>
    </row>
    <row r="804" spans="14:29" ht="15.75" customHeight="1" x14ac:dyDescent="0.25">
      <c r="N804" s="83"/>
      <c r="AC804" s="83"/>
    </row>
    <row r="805" spans="14:29" ht="15.75" customHeight="1" x14ac:dyDescent="0.25">
      <c r="N805" s="83"/>
      <c r="AC805" s="83"/>
    </row>
    <row r="806" spans="14:29" ht="15.75" customHeight="1" x14ac:dyDescent="0.25">
      <c r="N806" s="83"/>
      <c r="AC806" s="83"/>
    </row>
    <row r="807" spans="14:29" ht="15.75" customHeight="1" x14ac:dyDescent="0.25">
      <c r="N807" s="83"/>
      <c r="AC807" s="83"/>
    </row>
    <row r="808" spans="14:29" ht="15.75" customHeight="1" x14ac:dyDescent="0.25">
      <c r="N808" s="83"/>
      <c r="AC808" s="83"/>
    </row>
    <row r="809" spans="14:29" ht="15.75" customHeight="1" x14ac:dyDescent="0.25">
      <c r="N809" s="83"/>
      <c r="AC809" s="83"/>
    </row>
    <row r="810" spans="14:29" ht="15.75" customHeight="1" x14ac:dyDescent="0.25">
      <c r="N810" s="83"/>
      <c r="AC810" s="83"/>
    </row>
    <row r="811" spans="14:29" ht="15.75" customHeight="1" x14ac:dyDescent="0.25">
      <c r="N811" s="83"/>
      <c r="AC811" s="83"/>
    </row>
    <row r="812" spans="14:29" ht="15.75" customHeight="1" x14ac:dyDescent="0.25">
      <c r="N812" s="83"/>
      <c r="AC812" s="83"/>
    </row>
    <row r="813" spans="14:29" ht="15.75" customHeight="1" x14ac:dyDescent="0.25">
      <c r="N813" s="83"/>
      <c r="AC813" s="83"/>
    </row>
    <row r="814" spans="14:29" ht="15.75" customHeight="1" x14ac:dyDescent="0.25">
      <c r="N814" s="83"/>
      <c r="AC814" s="83"/>
    </row>
    <row r="815" spans="14:29" ht="15.75" customHeight="1" x14ac:dyDescent="0.25">
      <c r="N815" s="83"/>
      <c r="AC815" s="83"/>
    </row>
    <row r="816" spans="14:29" ht="15.75" customHeight="1" x14ac:dyDescent="0.25">
      <c r="N816" s="83"/>
      <c r="AC816" s="83"/>
    </row>
    <row r="817" spans="14:29" ht="15.75" customHeight="1" x14ac:dyDescent="0.25">
      <c r="N817" s="83"/>
      <c r="AC817" s="83"/>
    </row>
    <row r="818" spans="14:29" ht="15.75" customHeight="1" x14ac:dyDescent="0.25">
      <c r="N818" s="83"/>
      <c r="AC818" s="83"/>
    </row>
    <row r="819" spans="14:29" ht="15.75" customHeight="1" x14ac:dyDescent="0.25">
      <c r="N819" s="83"/>
      <c r="AC819" s="83"/>
    </row>
    <row r="820" spans="14:29" ht="15.75" customHeight="1" x14ac:dyDescent="0.25">
      <c r="N820" s="83"/>
      <c r="AC820" s="83"/>
    </row>
    <row r="821" spans="14:29" ht="15.75" customHeight="1" x14ac:dyDescent="0.25">
      <c r="N821" s="83"/>
      <c r="AC821" s="83"/>
    </row>
    <row r="822" spans="14:29" ht="15.75" customHeight="1" x14ac:dyDescent="0.25">
      <c r="N822" s="83"/>
      <c r="AC822" s="83"/>
    </row>
    <row r="823" spans="14:29" ht="15.75" customHeight="1" x14ac:dyDescent="0.25">
      <c r="N823" s="83"/>
      <c r="AC823" s="83"/>
    </row>
    <row r="824" spans="14:29" ht="15.75" customHeight="1" x14ac:dyDescent="0.25">
      <c r="N824" s="83"/>
      <c r="AC824" s="83"/>
    </row>
    <row r="825" spans="14:29" ht="15.75" customHeight="1" x14ac:dyDescent="0.25">
      <c r="N825" s="83"/>
      <c r="AC825" s="83"/>
    </row>
    <row r="826" spans="14:29" ht="15.75" customHeight="1" x14ac:dyDescent="0.25">
      <c r="N826" s="83"/>
      <c r="AC826" s="83"/>
    </row>
    <row r="827" spans="14:29" ht="15.75" customHeight="1" x14ac:dyDescent="0.25">
      <c r="N827" s="83"/>
      <c r="AC827" s="83"/>
    </row>
    <row r="828" spans="14:29" ht="15.75" customHeight="1" x14ac:dyDescent="0.25">
      <c r="N828" s="83"/>
      <c r="AC828" s="83"/>
    </row>
    <row r="829" spans="14:29" ht="15.75" customHeight="1" x14ac:dyDescent="0.25">
      <c r="N829" s="83"/>
      <c r="AC829" s="83"/>
    </row>
    <row r="830" spans="14:29" ht="15.75" customHeight="1" x14ac:dyDescent="0.25">
      <c r="N830" s="83"/>
      <c r="AC830" s="83"/>
    </row>
    <row r="831" spans="14:29" ht="15.75" customHeight="1" x14ac:dyDescent="0.25">
      <c r="N831" s="83"/>
      <c r="AC831" s="83"/>
    </row>
    <row r="832" spans="14:29" ht="15.75" customHeight="1" x14ac:dyDescent="0.25">
      <c r="N832" s="83"/>
      <c r="AC832" s="83"/>
    </row>
    <row r="833" spans="14:29" ht="15.75" customHeight="1" x14ac:dyDescent="0.25">
      <c r="N833" s="83"/>
      <c r="AC833" s="83"/>
    </row>
    <row r="834" spans="14:29" ht="15.75" customHeight="1" x14ac:dyDescent="0.25">
      <c r="N834" s="83"/>
      <c r="AC834" s="83"/>
    </row>
    <row r="835" spans="14:29" ht="15.75" customHeight="1" x14ac:dyDescent="0.25">
      <c r="N835" s="83"/>
      <c r="AC835" s="83"/>
    </row>
    <row r="836" spans="14:29" ht="15.75" customHeight="1" x14ac:dyDescent="0.25">
      <c r="N836" s="83"/>
      <c r="AC836" s="83"/>
    </row>
    <row r="837" spans="14:29" ht="15.75" customHeight="1" x14ac:dyDescent="0.25">
      <c r="N837" s="83"/>
      <c r="AC837" s="83"/>
    </row>
    <row r="838" spans="14:29" ht="15.75" customHeight="1" x14ac:dyDescent="0.25">
      <c r="N838" s="83"/>
      <c r="AC838" s="83"/>
    </row>
    <row r="839" spans="14:29" ht="15.75" customHeight="1" x14ac:dyDescent="0.25">
      <c r="N839" s="83"/>
      <c r="AC839" s="83"/>
    </row>
    <row r="840" spans="14:29" ht="15.75" customHeight="1" x14ac:dyDescent="0.25">
      <c r="N840" s="83"/>
      <c r="AC840" s="83"/>
    </row>
    <row r="841" spans="14:29" ht="15.75" customHeight="1" x14ac:dyDescent="0.25">
      <c r="N841" s="83"/>
      <c r="AC841" s="83"/>
    </row>
    <row r="842" spans="14:29" ht="15.75" customHeight="1" x14ac:dyDescent="0.25">
      <c r="N842" s="83"/>
      <c r="AC842" s="83"/>
    </row>
    <row r="843" spans="14:29" ht="15.75" customHeight="1" x14ac:dyDescent="0.25">
      <c r="N843" s="83"/>
      <c r="AC843" s="83"/>
    </row>
    <row r="844" spans="14:29" ht="15.75" customHeight="1" x14ac:dyDescent="0.25">
      <c r="N844" s="83"/>
      <c r="AC844" s="83"/>
    </row>
    <row r="845" spans="14:29" ht="15.75" customHeight="1" x14ac:dyDescent="0.25">
      <c r="N845" s="83"/>
      <c r="AC845" s="83"/>
    </row>
    <row r="846" spans="14:29" ht="15.75" customHeight="1" x14ac:dyDescent="0.25">
      <c r="N846" s="83"/>
      <c r="AC846" s="83"/>
    </row>
    <row r="847" spans="14:29" ht="15.75" customHeight="1" x14ac:dyDescent="0.25">
      <c r="N847" s="83"/>
      <c r="AC847" s="83"/>
    </row>
    <row r="848" spans="14:29" ht="15.75" customHeight="1" x14ac:dyDescent="0.25">
      <c r="N848" s="83"/>
      <c r="AC848" s="83"/>
    </row>
    <row r="849" spans="14:29" ht="15.75" customHeight="1" x14ac:dyDescent="0.25">
      <c r="N849" s="83"/>
      <c r="AC849" s="83"/>
    </row>
    <row r="850" spans="14:29" ht="15.75" customHeight="1" x14ac:dyDescent="0.25">
      <c r="N850" s="83"/>
      <c r="AC850" s="83"/>
    </row>
    <row r="851" spans="14:29" ht="15.75" customHeight="1" x14ac:dyDescent="0.25">
      <c r="N851" s="83"/>
      <c r="AC851" s="83"/>
    </row>
    <row r="852" spans="14:29" ht="15.75" customHeight="1" x14ac:dyDescent="0.25">
      <c r="N852" s="83"/>
      <c r="AC852" s="83"/>
    </row>
    <row r="853" spans="14:29" ht="15.75" customHeight="1" x14ac:dyDescent="0.25">
      <c r="N853" s="83"/>
      <c r="AC853" s="83"/>
    </row>
    <row r="854" spans="14:29" ht="15.75" customHeight="1" x14ac:dyDescent="0.25">
      <c r="N854" s="83"/>
      <c r="AC854" s="83"/>
    </row>
    <row r="855" spans="14:29" ht="15.75" customHeight="1" x14ac:dyDescent="0.25">
      <c r="N855" s="83"/>
      <c r="AC855" s="83"/>
    </row>
    <row r="856" spans="14:29" ht="15.75" customHeight="1" x14ac:dyDescent="0.25">
      <c r="N856" s="83"/>
      <c r="AC856" s="83"/>
    </row>
    <row r="857" spans="14:29" ht="15.75" customHeight="1" x14ac:dyDescent="0.25">
      <c r="N857" s="83"/>
      <c r="AC857" s="83"/>
    </row>
    <row r="858" spans="14:29" ht="15.75" customHeight="1" x14ac:dyDescent="0.25">
      <c r="N858" s="83"/>
      <c r="AC858" s="83"/>
    </row>
    <row r="859" spans="14:29" ht="15.75" customHeight="1" x14ac:dyDescent="0.25">
      <c r="N859" s="83"/>
      <c r="AC859" s="83"/>
    </row>
    <row r="860" spans="14:29" ht="15.75" customHeight="1" x14ac:dyDescent="0.25">
      <c r="N860" s="83"/>
      <c r="AC860" s="83"/>
    </row>
    <row r="861" spans="14:29" ht="15.75" customHeight="1" x14ac:dyDescent="0.25">
      <c r="N861" s="83"/>
      <c r="AC861" s="83"/>
    </row>
    <row r="862" spans="14:29" ht="15.75" customHeight="1" x14ac:dyDescent="0.25">
      <c r="N862" s="83"/>
      <c r="AC862" s="83"/>
    </row>
    <row r="863" spans="14:29" ht="15.75" customHeight="1" x14ac:dyDescent="0.25">
      <c r="N863" s="83"/>
      <c r="AC863" s="83"/>
    </row>
    <row r="864" spans="14:29" ht="15.75" customHeight="1" x14ac:dyDescent="0.25">
      <c r="N864" s="83"/>
      <c r="AC864" s="83"/>
    </row>
    <row r="865" spans="14:29" ht="15.75" customHeight="1" x14ac:dyDescent="0.25">
      <c r="N865" s="83"/>
      <c r="AC865" s="83"/>
    </row>
    <row r="866" spans="14:29" ht="15.75" customHeight="1" x14ac:dyDescent="0.25">
      <c r="N866" s="83"/>
      <c r="AC866" s="83"/>
    </row>
    <row r="867" spans="14:29" ht="15.75" customHeight="1" x14ac:dyDescent="0.25">
      <c r="N867" s="83"/>
      <c r="AC867" s="83"/>
    </row>
    <row r="868" spans="14:29" ht="15.75" customHeight="1" x14ac:dyDescent="0.25">
      <c r="N868" s="83"/>
      <c r="AC868" s="83"/>
    </row>
    <row r="869" spans="14:29" ht="15.75" customHeight="1" x14ac:dyDescent="0.25">
      <c r="N869" s="83"/>
      <c r="AC869" s="83"/>
    </row>
    <row r="870" spans="14:29" ht="15.75" customHeight="1" x14ac:dyDescent="0.25">
      <c r="N870" s="83"/>
      <c r="AC870" s="83"/>
    </row>
    <row r="871" spans="14:29" ht="15.75" customHeight="1" x14ac:dyDescent="0.25">
      <c r="N871" s="83"/>
      <c r="AC871" s="83"/>
    </row>
    <row r="872" spans="14:29" ht="15.75" customHeight="1" x14ac:dyDescent="0.25">
      <c r="N872" s="83"/>
      <c r="AC872" s="83"/>
    </row>
    <row r="873" spans="14:29" ht="15.75" customHeight="1" x14ac:dyDescent="0.25">
      <c r="N873" s="83"/>
      <c r="AC873" s="83"/>
    </row>
    <row r="874" spans="14:29" ht="15.75" customHeight="1" x14ac:dyDescent="0.25">
      <c r="N874" s="83"/>
      <c r="AC874" s="83"/>
    </row>
    <row r="875" spans="14:29" ht="15.75" customHeight="1" x14ac:dyDescent="0.25">
      <c r="N875" s="83"/>
      <c r="AC875" s="83"/>
    </row>
    <row r="876" spans="14:29" ht="15.75" customHeight="1" x14ac:dyDescent="0.25">
      <c r="N876" s="83"/>
      <c r="AC876" s="83"/>
    </row>
    <row r="877" spans="14:29" ht="15.75" customHeight="1" x14ac:dyDescent="0.25">
      <c r="N877" s="83"/>
      <c r="AC877" s="83"/>
    </row>
    <row r="878" spans="14:29" ht="15.75" customHeight="1" x14ac:dyDescent="0.25">
      <c r="N878" s="83"/>
      <c r="AC878" s="83"/>
    </row>
    <row r="879" spans="14:29" ht="15.75" customHeight="1" x14ac:dyDescent="0.25">
      <c r="N879" s="83"/>
      <c r="AC879" s="83"/>
    </row>
    <row r="880" spans="14:29" ht="15.75" customHeight="1" x14ac:dyDescent="0.25">
      <c r="N880" s="83"/>
      <c r="AC880" s="83"/>
    </row>
    <row r="881" spans="14:29" ht="15.75" customHeight="1" x14ac:dyDescent="0.25">
      <c r="N881" s="83"/>
      <c r="AC881" s="83"/>
    </row>
    <row r="882" spans="14:29" ht="15.75" customHeight="1" x14ac:dyDescent="0.25">
      <c r="N882" s="83"/>
      <c r="AC882" s="83"/>
    </row>
    <row r="883" spans="14:29" ht="15.75" customHeight="1" x14ac:dyDescent="0.25">
      <c r="N883" s="83"/>
      <c r="AC883" s="83"/>
    </row>
    <row r="884" spans="14:29" ht="15.75" customHeight="1" x14ac:dyDescent="0.25">
      <c r="N884" s="83"/>
      <c r="AC884" s="83"/>
    </row>
    <row r="885" spans="14:29" ht="15.75" customHeight="1" x14ac:dyDescent="0.25">
      <c r="N885" s="83"/>
      <c r="AC885" s="83"/>
    </row>
    <row r="886" spans="14:29" ht="15.75" customHeight="1" x14ac:dyDescent="0.25">
      <c r="N886" s="83"/>
      <c r="AC886" s="83"/>
    </row>
    <row r="887" spans="14:29" ht="15.75" customHeight="1" x14ac:dyDescent="0.25">
      <c r="N887" s="83"/>
      <c r="AC887" s="83"/>
    </row>
    <row r="888" spans="14:29" ht="15.75" customHeight="1" x14ac:dyDescent="0.25">
      <c r="N888" s="83"/>
      <c r="AC888" s="83"/>
    </row>
    <row r="889" spans="14:29" ht="15.75" customHeight="1" x14ac:dyDescent="0.25">
      <c r="N889" s="83"/>
      <c r="AC889" s="83"/>
    </row>
    <row r="890" spans="14:29" ht="15.75" customHeight="1" x14ac:dyDescent="0.25">
      <c r="N890" s="83"/>
      <c r="AC890" s="83"/>
    </row>
    <row r="891" spans="14:29" ht="15.75" customHeight="1" x14ac:dyDescent="0.25">
      <c r="N891" s="83"/>
      <c r="AC891" s="83"/>
    </row>
    <row r="892" spans="14:29" ht="15.75" customHeight="1" x14ac:dyDescent="0.25">
      <c r="N892" s="83"/>
      <c r="AC892" s="83"/>
    </row>
    <row r="893" spans="14:29" ht="15.75" customHeight="1" x14ac:dyDescent="0.25">
      <c r="N893" s="83"/>
      <c r="AC893" s="83"/>
    </row>
    <row r="894" spans="14:29" ht="15.75" customHeight="1" x14ac:dyDescent="0.25">
      <c r="N894" s="83"/>
      <c r="AC894" s="83"/>
    </row>
    <row r="895" spans="14:29" ht="15.75" customHeight="1" x14ac:dyDescent="0.25">
      <c r="N895" s="83"/>
      <c r="AC895" s="83"/>
    </row>
    <row r="896" spans="14:29" ht="15.75" customHeight="1" x14ac:dyDescent="0.25">
      <c r="N896" s="83"/>
      <c r="AC896" s="83"/>
    </row>
    <row r="897" spans="14:29" ht="15.75" customHeight="1" x14ac:dyDescent="0.25">
      <c r="N897" s="83"/>
      <c r="AC897" s="83"/>
    </row>
    <row r="898" spans="14:29" ht="15.75" customHeight="1" x14ac:dyDescent="0.25">
      <c r="N898" s="83"/>
      <c r="AC898" s="83"/>
    </row>
    <row r="899" spans="14:29" ht="15.75" customHeight="1" x14ac:dyDescent="0.25">
      <c r="N899" s="83"/>
      <c r="AC899" s="83"/>
    </row>
    <row r="900" spans="14:29" ht="15.75" customHeight="1" x14ac:dyDescent="0.25">
      <c r="N900" s="83"/>
      <c r="AC900" s="83"/>
    </row>
    <row r="901" spans="14:29" ht="15.75" customHeight="1" x14ac:dyDescent="0.25">
      <c r="N901" s="83"/>
      <c r="AC901" s="83"/>
    </row>
    <row r="902" spans="14:29" ht="15.75" customHeight="1" x14ac:dyDescent="0.25">
      <c r="N902" s="83"/>
      <c r="AC902" s="83"/>
    </row>
    <row r="903" spans="14:29" ht="15.75" customHeight="1" x14ac:dyDescent="0.25">
      <c r="N903" s="83"/>
      <c r="AC903" s="83"/>
    </row>
    <row r="904" spans="14:29" ht="15.75" customHeight="1" x14ac:dyDescent="0.25">
      <c r="N904" s="83"/>
      <c r="AC904" s="83"/>
    </row>
    <row r="905" spans="14:29" ht="15.75" customHeight="1" x14ac:dyDescent="0.25">
      <c r="N905" s="83"/>
      <c r="AC905" s="83"/>
    </row>
    <row r="906" spans="14:29" ht="15.75" customHeight="1" x14ac:dyDescent="0.25">
      <c r="N906" s="83"/>
      <c r="AC906" s="83"/>
    </row>
    <row r="907" spans="14:29" ht="15.75" customHeight="1" x14ac:dyDescent="0.25">
      <c r="N907" s="83"/>
      <c r="AC907" s="83"/>
    </row>
    <row r="908" spans="14:29" ht="15.75" customHeight="1" x14ac:dyDescent="0.25">
      <c r="N908" s="83"/>
      <c r="AC908" s="83"/>
    </row>
    <row r="909" spans="14:29" ht="15.75" customHeight="1" x14ac:dyDescent="0.25">
      <c r="N909" s="83"/>
      <c r="AC909" s="83"/>
    </row>
    <row r="910" spans="14:29" ht="15.75" customHeight="1" x14ac:dyDescent="0.25">
      <c r="N910" s="83"/>
      <c r="AC910" s="83"/>
    </row>
    <row r="911" spans="14:29" ht="15.75" customHeight="1" x14ac:dyDescent="0.25">
      <c r="N911" s="83"/>
      <c r="AC911" s="83"/>
    </row>
    <row r="912" spans="14:29" ht="15.75" customHeight="1" x14ac:dyDescent="0.25">
      <c r="N912" s="83"/>
      <c r="AC912" s="83"/>
    </row>
    <row r="913" spans="14:29" ht="15.75" customHeight="1" x14ac:dyDescent="0.25">
      <c r="N913" s="83"/>
      <c r="AC913" s="83"/>
    </row>
    <row r="914" spans="14:29" ht="15.75" customHeight="1" x14ac:dyDescent="0.25">
      <c r="N914" s="83"/>
      <c r="AC914" s="83"/>
    </row>
    <row r="915" spans="14:29" ht="15.75" customHeight="1" x14ac:dyDescent="0.25">
      <c r="N915" s="83"/>
      <c r="AC915" s="83"/>
    </row>
    <row r="916" spans="14:29" ht="15.75" customHeight="1" x14ac:dyDescent="0.25">
      <c r="N916" s="83"/>
      <c r="AC916" s="83"/>
    </row>
    <row r="917" spans="14:29" ht="15.75" customHeight="1" x14ac:dyDescent="0.25">
      <c r="N917" s="83"/>
      <c r="AC917" s="83"/>
    </row>
    <row r="918" spans="14:29" ht="15.75" customHeight="1" x14ac:dyDescent="0.25">
      <c r="N918" s="83"/>
      <c r="AC918" s="83"/>
    </row>
    <row r="919" spans="14:29" ht="15.75" customHeight="1" x14ac:dyDescent="0.25">
      <c r="N919" s="83"/>
      <c r="AC919" s="83"/>
    </row>
    <row r="920" spans="14:29" ht="15.75" customHeight="1" x14ac:dyDescent="0.25">
      <c r="N920" s="83"/>
      <c r="AC920" s="83"/>
    </row>
    <row r="921" spans="14:29" ht="15.75" customHeight="1" x14ac:dyDescent="0.25">
      <c r="N921" s="83"/>
      <c r="AC921" s="83"/>
    </row>
    <row r="922" spans="14:29" ht="15.75" customHeight="1" x14ac:dyDescent="0.25">
      <c r="N922" s="83"/>
      <c r="AC922" s="83"/>
    </row>
    <row r="923" spans="14:29" ht="15.75" customHeight="1" x14ac:dyDescent="0.25">
      <c r="N923" s="83"/>
      <c r="AC923" s="83"/>
    </row>
    <row r="924" spans="14:29" ht="15.75" customHeight="1" x14ac:dyDescent="0.25">
      <c r="N924" s="83"/>
      <c r="AC924" s="83"/>
    </row>
    <row r="925" spans="14:29" ht="15.75" customHeight="1" x14ac:dyDescent="0.25">
      <c r="N925" s="83"/>
      <c r="AC925" s="83"/>
    </row>
    <row r="926" spans="14:29" ht="15.75" customHeight="1" x14ac:dyDescent="0.25">
      <c r="N926" s="83"/>
      <c r="AC926" s="83"/>
    </row>
    <row r="927" spans="14:29" ht="15.75" customHeight="1" x14ac:dyDescent="0.25">
      <c r="N927" s="83"/>
      <c r="AC927" s="83"/>
    </row>
    <row r="928" spans="14:29" ht="15.75" customHeight="1" x14ac:dyDescent="0.25">
      <c r="N928" s="83"/>
      <c r="AC928" s="83"/>
    </row>
    <row r="929" spans="14:29" ht="15.75" customHeight="1" x14ac:dyDescent="0.25">
      <c r="N929" s="83"/>
      <c r="AC929" s="83"/>
    </row>
    <row r="930" spans="14:29" ht="15.75" customHeight="1" x14ac:dyDescent="0.25">
      <c r="N930" s="83"/>
      <c r="AC930" s="83"/>
    </row>
    <row r="931" spans="14:29" ht="15.75" customHeight="1" x14ac:dyDescent="0.25">
      <c r="N931" s="83"/>
      <c r="AC931" s="83"/>
    </row>
    <row r="932" spans="14:29" ht="15.75" customHeight="1" x14ac:dyDescent="0.25">
      <c r="N932" s="83"/>
      <c r="AC932" s="83"/>
    </row>
    <row r="933" spans="14:29" ht="15.75" customHeight="1" x14ac:dyDescent="0.25">
      <c r="N933" s="83"/>
      <c r="AC933" s="83"/>
    </row>
    <row r="934" spans="14:29" ht="15.75" customHeight="1" x14ac:dyDescent="0.25">
      <c r="N934" s="83"/>
      <c r="AC934" s="83"/>
    </row>
    <row r="935" spans="14:29" ht="15.75" customHeight="1" x14ac:dyDescent="0.25">
      <c r="N935" s="83"/>
      <c r="AC935" s="83"/>
    </row>
    <row r="936" spans="14:29" ht="15.75" customHeight="1" x14ac:dyDescent="0.25">
      <c r="N936" s="83"/>
      <c r="AC936" s="83"/>
    </row>
    <row r="937" spans="14:29" ht="15.75" customHeight="1" x14ac:dyDescent="0.25">
      <c r="N937" s="83"/>
      <c r="AC937" s="83"/>
    </row>
    <row r="938" spans="14:29" ht="15.75" customHeight="1" x14ac:dyDescent="0.25">
      <c r="N938" s="83"/>
      <c r="AC938" s="83"/>
    </row>
    <row r="939" spans="14:29" ht="15.75" customHeight="1" x14ac:dyDescent="0.25">
      <c r="N939" s="83"/>
      <c r="AC939" s="83"/>
    </row>
    <row r="940" spans="14:29" ht="15.75" customHeight="1" x14ac:dyDescent="0.25">
      <c r="N940" s="83"/>
      <c r="AC940" s="83"/>
    </row>
    <row r="941" spans="14:29" ht="15.75" customHeight="1" x14ac:dyDescent="0.25">
      <c r="N941" s="83"/>
      <c r="AC941" s="83"/>
    </row>
    <row r="942" spans="14:29" ht="15.75" customHeight="1" x14ac:dyDescent="0.25">
      <c r="N942" s="83"/>
      <c r="AC942" s="83"/>
    </row>
    <row r="943" spans="14:29" ht="15.75" customHeight="1" x14ac:dyDescent="0.25">
      <c r="N943" s="83"/>
      <c r="AC943" s="83"/>
    </row>
    <row r="944" spans="14:29" ht="15.75" customHeight="1" x14ac:dyDescent="0.25">
      <c r="N944" s="83"/>
      <c r="AC944" s="83"/>
    </row>
    <row r="945" spans="14:29" ht="15.75" customHeight="1" x14ac:dyDescent="0.25">
      <c r="N945" s="83"/>
      <c r="AC945" s="83"/>
    </row>
    <row r="946" spans="14:29" ht="15.75" customHeight="1" x14ac:dyDescent="0.25">
      <c r="N946" s="83"/>
      <c r="AC946" s="83"/>
    </row>
    <row r="947" spans="14:29" ht="15.75" customHeight="1" x14ac:dyDescent="0.25">
      <c r="N947" s="83"/>
      <c r="AC947" s="83"/>
    </row>
    <row r="948" spans="14:29" ht="15.75" customHeight="1" x14ac:dyDescent="0.25">
      <c r="N948" s="83"/>
      <c r="AC948" s="83"/>
    </row>
    <row r="949" spans="14:29" ht="15.75" customHeight="1" x14ac:dyDescent="0.25">
      <c r="N949" s="83"/>
      <c r="AC949" s="83"/>
    </row>
    <row r="950" spans="14:29" ht="15.75" customHeight="1" x14ac:dyDescent="0.25">
      <c r="N950" s="83"/>
      <c r="AC950" s="83"/>
    </row>
    <row r="951" spans="14:29" ht="15.75" customHeight="1" x14ac:dyDescent="0.25">
      <c r="N951" s="83"/>
      <c r="AC951" s="83"/>
    </row>
    <row r="952" spans="14:29" ht="15.75" customHeight="1" x14ac:dyDescent="0.25">
      <c r="N952" s="83"/>
      <c r="AC952" s="83"/>
    </row>
    <row r="953" spans="14:29" ht="15.75" customHeight="1" x14ac:dyDescent="0.25">
      <c r="N953" s="83"/>
      <c r="AC953" s="83"/>
    </row>
    <row r="954" spans="14:29" ht="15.75" customHeight="1" x14ac:dyDescent="0.25">
      <c r="N954" s="83"/>
      <c r="AC954" s="83"/>
    </row>
    <row r="955" spans="14:29" ht="15.75" customHeight="1" x14ac:dyDescent="0.25">
      <c r="N955" s="83"/>
      <c r="AC955" s="83"/>
    </row>
    <row r="956" spans="14:29" ht="15.75" customHeight="1" x14ac:dyDescent="0.25">
      <c r="N956" s="83"/>
      <c r="AC956" s="83"/>
    </row>
    <row r="957" spans="14:29" ht="15.75" customHeight="1" x14ac:dyDescent="0.25">
      <c r="N957" s="83"/>
      <c r="AC957" s="83"/>
    </row>
    <row r="958" spans="14:29" ht="15.75" customHeight="1" x14ac:dyDescent="0.25">
      <c r="N958" s="83"/>
      <c r="AC958" s="83"/>
    </row>
    <row r="959" spans="14:29" ht="15.75" customHeight="1" x14ac:dyDescent="0.25">
      <c r="N959" s="83"/>
      <c r="AC959" s="83"/>
    </row>
    <row r="960" spans="14:29" ht="15.75" customHeight="1" x14ac:dyDescent="0.25">
      <c r="N960" s="83"/>
      <c r="AC960" s="83"/>
    </row>
    <row r="961" spans="14:29" ht="15.75" customHeight="1" x14ac:dyDescent="0.25">
      <c r="N961" s="83"/>
      <c r="AC961" s="83"/>
    </row>
    <row r="962" spans="14:29" ht="15.75" customHeight="1" x14ac:dyDescent="0.25">
      <c r="N962" s="83"/>
      <c r="AC962" s="83"/>
    </row>
    <row r="963" spans="14:29" ht="15.75" customHeight="1" x14ac:dyDescent="0.25">
      <c r="N963" s="83"/>
      <c r="AC963" s="83"/>
    </row>
    <row r="964" spans="14:29" ht="15.75" customHeight="1" x14ac:dyDescent="0.25">
      <c r="N964" s="83"/>
      <c r="AC964" s="83"/>
    </row>
    <row r="965" spans="14:29" ht="15.75" customHeight="1" x14ac:dyDescent="0.25">
      <c r="N965" s="83"/>
      <c r="AC965" s="83"/>
    </row>
    <row r="966" spans="14:29" ht="15.75" customHeight="1" x14ac:dyDescent="0.25">
      <c r="N966" s="83"/>
      <c r="AC966" s="83"/>
    </row>
    <row r="967" spans="14:29" ht="15.75" customHeight="1" x14ac:dyDescent="0.25">
      <c r="N967" s="83"/>
      <c r="AC967" s="83"/>
    </row>
    <row r="968" spans="14:29" ht="15.75" customHeight="1" x14ac:dyDescent="0.25">
      <c r="N968" s="83"/>
      <c r="AC968" s="83"/>
    </row>
    <row r="969" spans="14:29" ht="15.75" customHeight="1" x14ac:dyDescent="0.25">
      <c r="N969" s="83"/>
      <c r="AC969" s="83"/>
    </row>
    <row r="970" spans="14:29" ht="15.75" customHeight="1" x14ac:dyDescent="0.25">
      <c r="N970" s="83"/>
      <c r="AC970" s="83"/>
    </row>
    <row r="971" spans="14:29" ht="15.75" customHeight="1" x14ac:dyDescent="0.25">
      <c r="N971" s="83"/>
      <c r="AC971" s="83"/>
    </row>
    <row r="972" spans="14:29" ht="15.75" customHeight="1" x14ac:dyDescent="0.25">
      <c r="N972" s="83"/>
      <c r="AC972" s="83"/>
    </row>
    <row r="973" spans="14:29" ht="15.75" customHeight="1" x14ac:dyDescent="0.25">
      <c r="N973" s="83"/>
      <c r="AC973" s="83"/>
    </row>
    <row r="974" spans="14:29" ht="15.75" customHeight="1" x14ac:dyDescent="0.25">
      <c r="N974" s="83"/>
      <c r="AC974" s="83"/>
    </row>
    <row r="975" spans="14:29" ht="15.75" customHeight="1" x14ac:dyDescent="0.25">
      <c r="N975" s="83"/>
      <c r="AC975" s="83"/>
    </row>
    <row r="976" spans="14:29" ht="15.75" customHeight="1" x14ac:dyDescent="0.25">
      <c r="N976" s="83"/>
      <c r="AC976" s="83"/>
    </row>
    <row r="977" spans="14:29" ht="15.75" customHeight="1" x14ac:dyDescent="0.25">
      <c r="N977" s="83"/>
      <c r="AC977" s="83"/>
    </row>
    <row r="978" spans="14:29" ht="15.75" customHeight="1" x14ac:dyDescent="0.25">
      <c r="N978" s="83"/>
      <c r="AC978" s="83"/>
    </row>
    <row r="979" spans="14:29" ht="15.75" customHeight="1" x14ac:dyDescent="0.25">
      <c r="N979" s="83"/>
      <c r="AC979" s="83"/>
    </row>
    <row r="980" spans="14:29" ht="15.75" customHeight="1" x14ac:dyDescent="0.25">
      <c r="N980" s="83"/>
      <c r="AC980" s="83"/>
    </row>
    <row r="981" spans="14:29" ht="15.75" customHeight="1" x14ac:dyDescent="0.25">
      <c r="N981" s="83"/>
      <c r="AC981" s="83"/>
    </row>
    <row r="982" spans="14:29" ht="15.75" customHeight="1" x14ac:dyDescent="0.25">
      <c r="N982" s="83"/>
      <c r="AC982" s="83"/>
    </row>
    <row r="983" spans="14:29" ht="15.75" customHeight="1" x14ac:dyDescent="0.25">
      <c r="N983" s="83"/>
      <c r="AC983" s="83"/>
    </row>
    <row r="984" spans="14:29" ht="15.75" customHeight="1" x14ac:dyDescent="0.25">
      <c r="N984" s="83"/>
      <c r="AC984" s="83"/>
    </row>
    <row r="985" spans="14:29" ht="15.75" customHeight="1" x14ac:dyDescent="0.25">
      <c r="N985" s="83"/>
      <c r="AC985" s="83"/>
    </row>
    <row r="986" spans="14:29" ht="15.75" customHeight="1" x14ac:dyDescent="0.25">
      <c r="N986" s="83"/>
      <c r="AC986" s="83"/>
    </row>
    <row r="987" spans="14:29" ht="15.75" customHeight="1" x14ac:dyDescent="0.25">
      <c r="N987" s="83"/>
      <c r="AC987" s="83"/>
    </row>
    <row r="988" spans="14:29" ht="15.75" customHeight="1" x14ac:dyDescent="0.25">
      <c r="N988" s="83"/>
      <c r="AC988" s="83"/>
    </row>
    <row r="989" spans="14:29" ht="15.75" customHeight="1" x14ac:dyDescent="0.25">
      <c r="N989" s="83"/>
      <c r="AC989" s="83"/>
    </row>
    <row r="990" spans="14:29" ht="15.75" customHeight="1" x14ac:dyDescent="0.25">
      <c r="N990" s="83"/>
      <c r="AC990" s="83"/>
    </row>
    <row r="991" spans="14:29" ht="15.75" customHeight="1" x14ac:dyDescent="0.25">
      <c r="N991" s="83"/>
      <c r="AC991" s="83"/>
    </row>
    <row r="992" spans="14:29" ht="15.75" customHeight="1" x14ac:dyDescent="0.25">
      <c r="N992" s="83"/>
      <c r="AC992" s="83"/>
    </row>
    <row r="993" spans="14:29" ht="15.75" customHeight="1" x14ac:dyDescent="0.25">
      <c r="N993" s="83"/>
      <c r="AC993" s="83"/>
    </row>
    <row r="994" spans="14:29" ht="15.75" customHeight="1" x14ac:dyDescent="0.25">
      <c r="N994" s="83"/>
      <c r="AC994" s="83"/>
    </row>
    <row r="995" spans="14:29" ht="15.75" customHeight="1" x14ac:dyDescent="0.25">
      <c r="N995" s="83"/>
      <c r="AC995" s="83"/>
    </row>
    <row r="996" spans="14:29" ht="15.75" customHeight="1" x14ac:dyDescent="0.25">
      <c r="N996" s="83"/>
      <c r="AC996" s="83"/>
    </row>
    <row r="997" spans="14:29" ht="15.75" customHeight="1" x14ac:dyDescent="0.25">
      <c r="N997" s="83"/>
      <c r="AC997" s="83"/>
    </row>
    <row r="998" spans="14:29" ht="15.75" customHeight="1" x14ac:dyDescent="0.25">
      <c r="N998" s="83"/>
      <c r="AC998" s="83"/>
    </row>
    <row r="999" spans="14:29" ht="15.75" customHeight="1" x14ac:dyDescent="0.25">
      <c r="N999" s="83"/>
      <c r="AC999" s="83"/>
    </row>
    <row r="1000" spans="14:29" ht="15.75" customHeight="1" x14ac:dyDescent="0.25">
      <c r="N1000" s="83"/>
      <c r="AC1000" s="83"/>
    </row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X1000"/>
  <sheetViews>
    <sheetView workbookViewId="0"/>
  </sheetViews>
  <sheetFormatPr baseColWidth="10" defaultColWidth="14.42578125" defaultRowHeight="15" customHeight="1" x14ac:dyDescent="0.25"/>
  <cols>
    <col min="1" max="10" width="10.7109375" customWidth="1"/>
    <col min="11" max="11" width="9.140625" customWidth="1"/>
    <col min="12" max="12" width="5.140625" customWidth="1"/>
    <col min="13" max="24" width="10.7109375" customWidth="1"/>
    <col min="25" max="25" width="4.42578125" customWidth="1"/>
    <col min="26" max="38" width="10.7109375" customWidth="1"/>
    <col min="39" max="39" width="11.42578125" customWidth="1"/>
    <col min="40" max="50" width="10.7109375" customWidth="1"/>
  </cols>
  <sheetData>
    <row r="1" spans="1:50" x14ac:dyDescent="0.25">
      <c r="A1" s="2" t="s">
        <v>66</v>
      </c>
      <c r="B1" s="63"/>
      <c r="L1" s="83"/>
      <c r="M1" s="2" t="s">
        <v>67</v>
      </c>
      <c r="O1" s="63"/>
      <c r="Y1" s="83"/>
      <c r="AA1" s="2" t="s">
        <v>68</v>
      </c>
      <c r="AB1" s="63"/>
      <c r="AM1" s="19"/>
      <c r="AO1" s="2" t="s">
        <v>66</v>
      </c>
      <c r="AP1" s="63" t="s">
        <v>107</v>
      </c>
    </row>
    <row r="2" spans="1:50" x14ac:dyDescent="0.25">
      <c r="A2" s="2" t="s">
        <v>71</v>
      </c>
      <c r="B2" s="63">
        <v>0.39583333333333331</v>
      </c>
      <c r="C2" s="63">
        <v>0.41666666666666669</v>
      </c>
      <c r="D2" s="63">
        <v>0.4375</v>
      </c>
      <c r="E2" s="63">
        <v>0.45833333333333331</v>
      </c>
      <c r="F2" s="63">
        <v>0.47916666666666669</v>
      </c>
      <c r="G2" s="63">
        <v>0.52083333333333337</v>
      </c>
      <c r="H2" s="63">
        <v>0.5625</v>
      </c>
      <c r="I2" s="63">
        <v>0.60416666666666663</v>
      </c>
      <c r="J2" s="63">
        <v>0.64583333333333337</v>
      </c>
      <c r="K2" s="63"/>
      <c r="L2" s="83"/>
      <c r="N2" s="2" t="s">
        <v>71</v>
      </c>
      <c r="O2" s="63">
        <v>0.39583333333333331</v>
      </c>
      <c r="P2" s="63">
        <v>0.41666666666666669</v>
      </c>
      <c r="Q2" s="63">
        <v>0.4375</v>
      </c>
      <c r="R2" s="63">
        <v>0.45833333333333331</v>
      </c>
      <c r="S2" s="63">
        <v>0.47916666666666669</v>
      </c>
      <c r="T2" s="63">
        <v>0.52083333333333337</v>
      </c>
      <c r="U2" s="63">
        <v>0.5625</v>
      </c>
      <c r="V2" s="63">
        <v>0.60416666666666663</v>
      </c>
      <c r="W2" s="63">
        <v>0.64583333333333337</v>
      </c>
      <c r="X2" s="63"/>
      <c r="Y2" s="83"/>
      <c r="AA2" s="2" t="s">
        <v>71</v>
      </c>
      <c r="AB2" s="63">
        <v>0.39583333333333331</v>
      </c>
      <c r="AC2" s="63">
        <v>0.41666666666666669</v>
      </c>
      <c r="AD2" s="63">
        <v>0.4375</v>
      </c>
      <c r="AE2" s="63">
        <v>0.45833333333333331</v>
      </c>
      <c r="AF2" s="63">
        <v>0.47916666666666669</v>
      </c>
      <c r="AG2" s="63">
        <v>0.52083333333333337</v>
      </c>
      <c r="AH2" s="63">
        <v>0.5625</v>
      </c>
      <c r="AI2" s="63">
        <v>0.60416666666666663</v>
      </c>
      <c r="AJ2" s="63">
        <v>0.64583333333333337</v>
      </c>
      <c r="AK2" s="63"/>
      <c r="AM2" s="19"/>
      <c r="AO2" s="2" t="s">
        <v>71</v>
      </c>
      <c r="AP2" s="63">
        <v>0.45833333333333331</v>
      </c>
      <c r="AQ2" s="63">
        <v>0.47916666666666669</v>
      </c>
      <c r="AR2" s="63">
        <v>0.5</v>
      </c>
      <c r="AS2" s="63">
        <v>0.52083333333333337</v>
      </c>
      <c r="AT2" s="63">
        <v>0.54166666666666663</v>
      </c>
      <c r="AU2" s="63">
        <v>0.58333333333333304</v>
      </c>
      <c r="AV2" s="63">
        <v>0.625</v>
      </c>
      <c r="AW2" s="63">
        <v>0.66666666666666696</v>
      </c>
      <c r="AX2" s="63">
        <v>0.70833333333333304</v>
      </c>
    </row>
    <row r="3" spans="1:50" x14ac:dyDescent="0.25">
      <c r="B3" s="2">
        <v>0</v>
      </c>
      <c r="C3" s="2">
        <v>0.5</v>
      </c>
      <c r="D3" s="2">
        <v>1</v>
      </c>
      <c r="E3" s="2">
        <v>1.5</v>
      </c>
      <c r="F3" s="2">
        <v>2</v>
      </c>
      <c r="G3" s="2">
        <v>3</v>
      </c>
      <c r="H3" s="2">
        <v>4</v>
      </c>
      <c r="I3" s="2">
        <v>5</v>
      </c>
      <c r="J3" s="2">
        <v>6</v>
      </c>
      <c r="L3" s="83"/>
      <c r="O3" s="2">
        <v>0</v>
      </c>
      <c r="P3" s="2">
        <v>0.5</v>
      </c>
      <c r="Q3" s="2">
        <v>1</v>
      </c>
      <c r="R3" s="2">
        <v>1.5</v>
      </c>
      <c r="S3" s="2">
        <v>2</v>
      </c>
      <c r="T3" s="2">
        <v>3</v>
      </c>
      <c r="U3" s="2">
        <v>4</v>
      </c>
      <c r="V3" s="2">
        <v>5</v>
      </c>
      <c r="W3" s="2">
        <v>6</v>
      </c>
      <c r="Y3" s="83"/>
      <c r="AB3" s="2">
        <v>0</v>
      </c>
      <c r="AC3" s="2">
        <v>0.5</v>
      </c>
      <c r="AD3" s="2">
        <v>1</v>
      </c>
      <c r="AE3" s="2">
        <v>1.5</v>
      </c>
      <c r="AF3" s="2">
        <v>2</v>
      </c>
      <c r="AG3" s="2">
        <v>3</v>
      </c>
      <c r="AH3" s="2">
        <v>4</v>
      </c>
      <c r="AI3" s="2">
        <v>5</v>
      </c>
      <c r="AJ3" s="2">
        <v>6</v>
      </c>
      <c r="AM3" s="19"/>
      <c r="AP3" s="2">
        <v>0</v>
      </c>
      <c r="AQ3" s="2">
        <v>0.5</v>
      </c>
      <c r="AR3" s="2">
        <v>1</v>
      </c>
      <c r="AS3" s="2">
        <v>1.5</v>
      </c>
      <c r="AT3" s="2">
        <v>2</v>
      </c>
      <c r="AU3" s="2">
        <v>3</v>
      </c>
      <c r="AV3" s="2">
        <v>4</v>
      </c>
      <c r="AW3" s="2">
        <v>5</v>
      </c>
      <c r="AX3" s="2">
        <v>6</v>
      </c>
    </row>
    <row r="4" spans="1:50" x14ac:dyDescent="0.25">
      <c r="L4" s="83"/>
      <c r="Y4" s="83"/>
      <c r="AM4" s="19"/>
    </row>
    <row r="5" spans="1:50" x14ac:dyDescent="0.25">
      <c r="A5" s="2" t="s">
        <v>106</v>
      </c>
      <c r="B5" s="2" t="s">
        <v>105</v>
      </c>
      <c r="C5" s="2" t="s">
        <v>105</v>
      </c>
      <c r="D5" s="2" t="s">
        <v>105</v>
      </c>
      <c r="E5" s="2" t="s">
        <v>105</v>
      </c>
      <c r="F5" s="2" t="s">
        <v>105</v>
      </c>
      <c r="G5" s="2" t="s">
        <v>105</v>
      </c>
      <c r="H5" s="2" t="s">
        <v>105</v>
      </c>
      <c r="I5" s="2" t="s">
        <v>105</v>
      </c>
      <c r="J5" s="2" t="s">
        <v>105</v>
      </c>
      <c r="K5" s="2" t="s">
        <v>105</v>
      </c>
      <c r="L5" s="83"/>
      <c r="N5" s="2" t="s">
        <v>106</v>
      </c>
      <c r="O5" s="2" t="s">
        <v>105</v>
      </c>
      <c r="P5" s="2" t="s">
        <v>105</v>
      </c>
      <c r="Q5" s="2" t="s">
        <v>105</v>
      </c>
      <c r="R5" s="2" t="s">
        <v>105</v>
      </c>
      <c r="S5" s="2" t="s">
        <v>105</v>
      </c>
      <c r="T5" s="2" t="s">
        <v>105</v>
      </c>
      <c r="U5" s="2" t="s">
        <v>105</v>
      </c>
      <c r="V5" s="2" t="s">
        <v>105</v>
      </c>
      <c r="W5" s="2" t="s">
        <v>105</v>
      </c>
      <c r="X5" s="2" t="s">
        <v>105</v>
      </c>
      <c r="Y5" s="83"/>
      <c r="AA5" s="2" t="s">
        <v>106</v>
      </c>
      <c r="AB5" s="2" t="s">
        <v>105</v>
      </c>
      <c r="AC5" s="2" t="s">
        <v>105</v>
      </c>
      <c r="AD5" s="2" t="s">
        <v>105</v>
      </c>
      <c r="AE5" s="2" t="s">
        <v>105</v>
      </c>
      <c r="AF5" s="2" t="s">
        <v>105</v>
      </c>
      <c r="AG5" s="2" t="s">
        <v>105</v>
      </c>
      <c r="AH5" s="2" t="s">
        <v>105</v>
      </c>
      <c r="AI5" s="2" t="s">
        <v>105</v>
      </c>
      <c r="AJ5" s="2" t="s">
        <v>105</v>
      </c>
      <c r="AK5" s="2" t="s">
        <v>105</v>
      </c>
      <c r="AM5" s="19"/>
      <c r="AO5" s="2" t="s">
        <v>106</v>
      </c>
      <c r="AP5" s="2" t="s">
        <v>105</v>
      </c>
      <c r="AQ5" s="2" t="s">
        <v>105</v>
      </c>
      <c r="AR5" s="2" t="s">
        <v>105</v>
      </c>
      <c r="AS5" s="2" t="s">
        <v>105</v>
      </c>
      <c r="AT5" s="2" t="s">
        <v>105</v>
      </c>
      <c r="AU5" s="2" t="s">
        <v>105</v>
      </c>
      <c r="AV5" s="2" t="s">
        <v>105</v>
      </c>
      <c r="AW5" s="2" t="s">
        <v>105</v>
      </c>
      <c r="AX5" s="2" t="s">
        <v>105</v>
      </c>
    </row>
    <row r="6" spans="1:50" x14ac:dyDescent="0.25">
      <c r="A6" s="2">
        <v>190</v>
      </c>
      <c r="B6" s="2">
        <v>-1.1890000000000001</v>
      </c>
      <c r="C6" s="2">
        <v>-0.33900000000000002</v>
      </c>
      <c r="D6" s="2">
        <v>2.3540000000000001</v>
      </c>
      <c r="E6" s="2">
        <v>0.81599999999999995</v>
      </c>
      <c r="F6" s="2">
        <v>1.5720000000000001</v>
      </c>
      <c r="G6" s="2">
        <v>-2.1800000000000002</v>
      </c>
      <c r="H6" s="2">
        <v>0.45800000000000002</v>
      </c>
      <c r="I6" s="2">
        <v>0.748</v>
      </c>
      <c r="J6" s="2">
        <v>-2.3290000000000002</v>
      </c>
      <c r="K6" s="2">
        <v>2.8570000000000002</v>
      </c>
      <c r="L6" s="83"/>
      <c r="N6" s="2">
        <v>190</v>
      </c>
      <c r="O6" s="2">
        <v>-0.40200000000000002</v>
      </c>
      <c r="P6" s="2">
        <v>-2.2839999999999998</v>
      </c>
      <c r="Q6" s="2">
        <v>-0.67100000000000004</v>
      </c>
      <c r="R6" s="2">
        <v>-1.0169999999999999</v>
      </c>
      <c r="S6" s="2">
        <v>0.11</v>
      </c>
      <c r="T6" s="2">
        <v>3.1509999999999998</v>
      </c>
      <c r="U6" s="2">
        <v>2.4449999999999998</v>
      </c>
      <c r="V6" s="2">
        <v>1.548</v>
      </c>
      <c r="W6" s="2">
        <v>2.2360000000000002</v>
      </c>
      <c r="X6" s="2">
        <v>-1.8</v>
      </c>
      <c r="Y6" s="83"/>
      <c r="AA6" s="2">
        <v>190</v>
      </c>
      <c r="AB6" s="2">
        <v>-0.54300000000000004</v>
      </c>
      <c r="AC6" s="2">
        <v>0.121</v>
      </c>
      <c r="AD6" s="2">
        <v>-0.19800000000000001</v>
      </c>
      <c r="AE6" s="2">
        <v>-1.47</v>
      </c>
      <c r="AF6" s="2">
        <v>-0.38300000000000001</v>
      </c>
      <c r="AG6" s="2">
        <v>-0.21</v>
      </c>
      <c r="AH6" s="2">
        <v>-2.9319999999999999</v>
      </c>
      <c r="AI6" s="2">
        <v>2.4409999999999998</v>
      </c>
      <c r="AJ6" s="2">
        <v>-1.907</v>
      </c>
      <c r="AK6" s="2">
        <v>2.5979999999999999</v>
      </c>
      <c r="AM6" s="19"/>
      <c r="AO6" s="2">
        <v>190</v>
      </c>
      <c r="AP6" s="26">
        <v>-2.8620000000000001</v>
      </c>
      <c r="AQ6" s="26">
        <v>1.5389999999999999</v>
      </c>
      <c r="AR6" s="2">
        <v>-0.41099999999999998</v>
      </c>
      <c r="AS6" s="26">
        <v>-3.242</v>
      </c>
      <c r="AT6" s="26">
        <v>0.60099999999999998</v>
      </c>
      <c r="AU6" s="2">
        <v>0.52300000000000002</v>
      </c>
      <c r="AV6" s="26">
        <v>-4</v>
      </c>
      <c r="AW6" s="2">
        <v>1.141</v>
      </c>
      <c r="AX6" s="2">
        <v>-3.238</v>
      </c>
    </row>
    <row r="7" spans="1:50" x14ac:dyDescent="0.25">
      <c r="A7" s="2">
        <v>191</v>
      </c>
      <c r="B7" s="2">
        <v>-0.17799999999999999</v>
      </c>
      <c r="C7" s="2">
        <v>0.30199999999999999</v>
      </c>
      <c r="D7" s="2">
        <v>6.7000000000000004E-2</v>
      </c>
      <c r="E7" s="2">
        <v>0.47</v>
      </c>
      <c r="F7" s="2">
        <v>-7.8E-2</v>
      </c>
      <c r="G7" s="2">
        <v>0.64500000000000002</v>
      </c>
      <c r="H7" s="2">
        <v>0.23400000000000001</v>
      </c>
      <c r="I7" s="2">
        <v>-2.3E-2</v>
      </c>
      <c r="J7" s="2">
        <v>0.51</v>
      </c>
      <c r="K7" s="2">
        <v>1.0980000000000001</v>
      </c>
      <c r="L7" s="83"/>
      <c r="N7" s="2">
        <v>191</v>
      </c>
      <c r="O7" s="2">
        <v>0.40799999999999997</v>
      </c>
      <c r="P7" s="2">
        <v>-7.3999999999999996E-2</v>
      </c>
      <c r="Q7" s="2">
        <v>0.156</v>
      </c>
      <c r="R7" s="2">
        <v>0.94099999999999995</v>
      </c>
      <c r="S7" s="2">
        <v>1.2629999999999999</v>
      </c>
      <c r="T7" s="2">
        <v>2.0409999999999999</v>
      </c>
      <c r="U7" s="2">
        <v>-0.22500000000000001</v>
      </c>
      <c r="V7" s="2">
        <v>0.80700000000000005</v>
      </c>
      <c r="W7" s="2">
        <v>0.17499999999999999</v>
      </c>
      <c r="X7" s="2">
        <v>1.619</v>
      </c>
      <c r="Y7" s="83"/>
      <c r="AA7" s="2">
        <v>191</v>
      </c>
      <c r="AB7" s="2">
        <v>1.3680000000000001</v>
      </c>
      <c r="AC7" s="2">
        <v>1.5880000000000001</v>
      </c>
      <c r="AD7" s="2">
        <v>0.41499999999999998</v>
      </c>
      <c r="AE7" s="2">
        <v>0.90200000000000002</v>
      </c>
      <c r="AF7" s="2">
        <v>-9.5000000000000001E-2</v>
      </c>
      <c r="AG7" s="2">
        <v>0.98799999999999999</v>
      </c>
      <c r="AH7" s="2">
        <v>1.5580000000000001</v>
      </c>
      <c r="AI7" s="2">
        <v>-7.5999999999999998E-2</v>
      </c>
      <c r="AJ7" s="2">
        <v>-0.878</v>
      </c>
      <c r="AK7" s="2">
        <v>-0.63500000000000001</v>
      </c>
      <c r="AM7" s="19"/>
      <c r="AO7" s="2">
        <v>191</v>
      </c>
      <c r="AP7" s="26">
        <v>-2.0390000000000001</v>
      </c>
      <c r="AQ7" s="26">
        <v>-1.3560000000000001</v>
      </c>
      <c r="AR7" s="2">
        <v>-1.222</v>
      </c>
      <c r="AS7" s="26">
        <v>-2.1709999999999998</v>
      </c>
      <c r="AT7" s="26">
        <v>-1.2829999999999999</v>
      </c>
      <c r="AU7" s="2">
        <v>-2.8039999999999998</v>
      </c>
      <c r="AV7" s="26">
        <v>-2.2360000000000002</v>
      </c>
      <c r="AW7" s="2">
        <v>-2.4729999999999999</v>
      </c>
      <c r="AX7" s="2">
        <v>-1.5009999999999999</v>
      </c>
    </row>
    <row r="8" spans="1:50" x14ac:dyDescent="0.25">
      <c r="A8" s="2">
        <v>192</v>
      </c>
      <c r="B8" s="2">
        <v>-0.95299999999999996</v>
      </c>
      <c r="C8" s="2">
        <v>-0.48699999999999999</v>
      </c>
      <c r="D8" s="2">
        <v>-0.20399999999999999</v>
      </c>
      <c r="E8" s="2">
        <v>0.17199999999999999</v>
      </c>
      <c r="F8" s="2">
        <v>0.72099999999999997</v>
      </c>
      <c r="G8" s="2">
        <v>1.0269999999999999</v>
      </c>
      <c r="H8" s="2">
        <v>0.83199999999999996</v>
      </c>
      <c r="I8" s="2">
        <v>1.6020000000000001</v>
      </c>
      <c r="J8" s="2">
        <v>1</v>
      </c>
      <c r="K8" s="2">
        <v>0.82299999999999995</v>
      </c>
      <c r="L8" s="83"/>
      <c r="N8" s="2">
        <v>192</v>
      </c>
      <c r="O8" s="2">
        <v>-1.577</v>
      </c>
      <c r="P8" s="2">
        <v>-1.165</v>
      </c>
      <c r="Q8" s="2">
        <v>-0.254</v>
      </c>
      <c r="R8" s="2">
        <v>-0.36799999999999999</v>
      </c>
      <c r="S8" s="2">
        <v>0.311</v>
      </c>
      <c r="T8" s="2">
        <v>0.49399999999999999</v>
      </c>
      <c r="U8" s="2">
        <v>0.13300000000000001</v>
      </c>
      <c r="V8" s="2">
        <v>-0.53200000000000003</v>
      </c>
      <c r="W8" s="2">
        <v>0.89800000000000002</v>
      </c>
      <c r="X8" s="2">
        <v>2.0470000000000002</v>
      </c>
      <c r="Y8" s="83"/>
      <c r="AA8" s="2">
        <v>192</v>
      </c>
      <c r="AB8" s="2">
        <v>-0.57999999999999996</v>
      </c>
      <c r="AC8" s="2">
        <v>0.16400000000000001</v>
      </c>
      <c r="AD8" s="2">
        <v>-2.1999999999999999E-2</v>
      </c>
      <c r="AE8" s="2">
        <v>0.95399999999999996</v>
      </c>
      <c r="AF8" s="2">
        <v>7.0000000000000007E-2</v>
      </c>
      <c r="AG8" s="2">
        <v>1.6459999999999999</v>
      </c>
      <c r="AH8" s="2">
        <v>-1.522</v>
      </c>
      <c r="AI8" s="2">
        <v>-1.159</v>
      </c>
      <c r="AJ8" s="2">
        <v>0.436</v>
      </c>
      <c r="AK8" s="2">
        <v>0.80800000000000005</v>
      </c>
      <c r="AM8" s="19"/>
      <c r="AO8" s="2">
        <v>192</v>
      </c>
      <c r="AP8" s="26">
        <v>-2.806</v>
      </c>
      <c r="AQ8" s="26">
        <v>-0.68300000000000005</v>
      </c>
      <c r="AR8" s="2">
        <v>-1.5780000000000001</v>
      </c>
      <c r="AS8" s="26">
        <v>-1.4770000000000001</v>
      </c>
      <c r="AT8" s="26">
        <v>-2.1869999999999998</v>
      </c>
      <c r="AU8" s="2">
        <v>-2.778</v>
      </c>
      <c r="AV8" s="26">
        <v>-3.0259999999999998</v>
      </c>
      <c r="AW8" s="2">
        <v>-1.75</v>
      </c>
      <c r="AX8" s="2">
        <v>-2.2959999999999998</v>
      </c>
    </row>
    <row r="9" spans="1:50" x14ac:dyDescent="0.25">
      <c r="A9" s="2">
        <v>193</v>
      </c>
      <c r="B9" s="2">
        <v>-0.20499999999999999</v>
      </c>
      <c r="C9" s="2">
        <v>-0.52100000000000002</v>
      </c>
      <c r="D9" s="2">
        <v>3.3000000000000002E-2</v>
      </c>
      <c r="E9" s="2">
        <v>7.9000000000000001E-2</v>
      </c>
      <c r="F9" s="2">
        <v>1.1870000000000001</v>
      </c>
      <c r="G9" s="2">
        <v>-0.19</v>
      </c>
      <c r="H9" s="2">
        <v>1.6559999999999999</v>
      </c>
      <c r="I9" s="2">
        <v>1.605</v>
      </c>
      <c r="J9" s="2">
        <v>5.7000000000000002E-2</v>
      </c>
      <c r="K9" s="2">
        <v>1.7769999999999999</v>
      </c>
      <c r="L9" s="83"/>
      <c r="N9" s="2">
        <v>193</v>
      </c>
      <c r="O9" s="2">
        <v>0.44600000000000001</v>
      </c>
      <c r="P9" s="2">
        <v>0.28899999999999998</v>
      </c>
      <c r="Q9" s="2">
        <v>-0.255</v>
      </c>
      <c r="R9" s="2">
        <v>0.54700000000000004</v>
      </c>
      <c r="S9" s="2">
        <v>0.60299999999999998</v>
      </c>
      <c r="T9" s="2">
        <v>0.94399999999999995</v>
      </c>
      <c r="U9" s="2">
        <v>0.81799999999999995</v>
      </c>
      <c r="V9" s="2">
        <v>2.302</v>
      </c>
      <c r="W9" s="2">
        <v>1.3979999999999999</v>
      </c>
      <c r="X9" s="2">
        <v>0.46700000000000003</v>
      </c>
      <c r="Y9" s="83"/>
      <c r="AA9" s="2">
        <v>193</v>
      </c>
      <c r="AB9" s="2">
        <v>0.41699999999999998</v>
      </c>
      <c r="AC9" s="2">
        <v>7.0999999999999994E-2</v>
      </c>
      <c r="AD9" s="2">
        <v>0.35099999999999998</v>
      </c>
      <c r="AE9" s="2">
        <v>-0.155</v>
      </c>
      <c r="AF9" s="2">
        <v>0.95499999999999996</v>
      </c>
      <c r="AG9" s="2">
        <v>-9.7000000000000003E-2</v>
      </c>
      <c r="AH9" s="2">
        <v>-4.8000000000000001E-2</v>
      </c>
      <c r="AI9" s="2">
        <v>-7.8E-2</v>
      </c>
      <c r="AJ9" s="2">
        <v>0.93200000000000005</v>
      </c>
      <c r="AK9" s="2">
        <v>1.702</v>
      </c>
      <c r="AM9" s="19"/>
      <c r="AO9" s="2">
        <v>193</v>
      </c>
      <c r="AP9" s="26">
        <v>-2.0659999999999998</v>
      </c>
      <c r="AQ9" s="26">
        <v>-3.1589999999999998</v>
      </c>
      <c r="AR9" s="2">
        <v>-1.8959999999999999</v>
      </c>
      <c r="AS9" s="26">
        <v>-1.512</v>
      </c>
      <c r="AT9" s="26">
        <v>-0.439</v>
      </c>
      <c r="AU9" s="2">
        <v>-2.7069999999999999</v>
      </c>
      <c r="AV9" s="26">
        <v>-0.94699999999999995</v>
      </c>
      <c r="AW9" s="2">
        <v>-2.117</v>
      </c>
      <c r="AX9" s="2">
        <v>-1.5169999999999999</v>
      </c>
    </row>
    <row r="10" spans="1:50" x14ac:dyDescent="0.25">
      <c r="A10" s="2">
        <v>194</v>
      </c>
      <c r="B10" s="2">
        <v>-3.2000000000000001E-2</v>
      </c>
      <c r="C10" s="2">
        <v>-0.30399999999999999</v>
      </c>
      <c r="D10" s="2">
        <v>0.19600000000000001</v>
      </c>
      <c r="E10" s="2">
        <v>0.66</v>
      </c>
      <c r="F10" s="2">
        <v>0.20499999999999999</v>
      </c>
      <c r="G10" s="2">
        <v>1.304</v>
      </c>
      <c r="H10" s="2">
        <v>1.1910000000000001</v>
      </c>
      <c r="I10" s="2">
        <v>1.3779999999999999</v>
      </c>
      <c r="J10" s="2">
        <v>0.88200000000000001</v>
      </c>
      <c r="K10" s="2">
        <v>1.377</v>
      </c>
      <c r="L10" s="83"/>
      <c r="N10" s="2">
        <v>194</v>
      </c>
      <c r="O10" s="2">
        <v>6.4000000000000001E-2</v>
      </c>
      <c r="P10" s="2">
        <v>0.872</v>
      </c>
      <c r="Q10" s="2">
        <v>0.14599999999999999</v>
      </c>
      <c r="R10" s="2">
        <v>0.76500000000000001</v>
      </c>
      <c r="S10" s="2">
        <v>2.7E-2</v>
      </c>
      <c r="T10" s="2">
        <v>1.772</v>
      </c>
      <c r="U10" s="2">
        <v>0.41</v>
      </c>
      <c r="V10" s="2">
        <v>1.9710000000000001</v>
      </c>
      <c r="W10" s="2">
        <v>2.476</v>
      </c>
      <c r="X10" s="2">
        <v>0.97299999999999998</v>
      </c>
      <c r="Y10" s="83"/>
      <c r="AA10" s="2">
        <v>194</v>
      </c>
      <c r="AB10" s="2">
        <v>0.251</v>
      </c>
      <c r="AC10" s="2">
        <v>0.629</v>
      </c>
      <c r="AD10" s="2">
        <v>-3.1E-2</v>
      </c>
      <c r="AE10" s="2">
        <v>0.314</v>
      </c>
      <c r="AF10" s="2">
        <v>1.38</v>
      </c>
      <c r="AG10" s="2">
        <v>-0.63500000000000001</v>
      </c>
      <c r="AH10" s="2">
        <v>0.33800000000000002</v>
      </c>
      <c r="AI10" s="2">
        <v>-1.5</v>
      </c>
      <c r="AJ10" s="2">
        <v>0.56999999999999995</v>
      </c>
      <c r="AK10" s="2">
        <v>2.673</v>
      </c>
      <c r="AM10" s="19"/>
      <c r="AO10" s="2">
        <v>194</v>
      </c>
      <c r="AP10" s="26">
        <v>-1.3029999999999999</v>
      </c>
      <c r="AQ10" s="26">
        <v>-2.3740000000000001</v>
      </c>
      <c r="AR10" s="2">
        <v>-2.1139999999999999</v>
      </c>
      <c r="AS10" s="26">
        <v>-1.46</v>
      </c>
      <c r="AT10" s="26">
        <v>-1.2669999999999999</v>
      </c>
      <c r="AU10" s="2">
        <v>-2.8130000000000002</v>
      </c>
      <c r="AV10" s="26">
        <v>-2.64</v>
      </c>
      <c r="AW10" s="2">
        <v>-1.4219999999999999</v>
      </c>
      <c r="AX10" s="2">
        <v>-1.3720000000000001</v>
      </c>
    </row>
    <row r="11" spans="1:50" hidden="1" x14ac:dyDescent="0.25">
      <c r="A11" s="2">
        <v>195</v>
      </c>
      <c r="B11" s="2">
        <v>-0.97599999999999998</v>
      </c>
      <c r="C11" s="2">
        <v>-0.106</v>
      </c>
      <c r="D11" s="2">
        <v>0.52100000000000002</v>
      </c>
      <c r="E11" s="2">
        <v>0.34499999999999997</v>
      </c>
      <c r="F11" s="2">
        <v>1.238</v>
      </c>
      <c r="G11" s="2">
        <v>0.79100000000000004</v>
      </c>
      <c r="H11" s="2">
        <v>1.631</v>
      </c>
      <c r="I11" s="2">
        <v>2.1110000000000002</v>
      </c>
      <c r="J11" s="2">
        <v>2.0950000000000002</v>
      </c>
      <c r="K11" s="2">
        <v>1.125</v>
      </c>
      <c r="L11" s="83"/>
      <c r="N11" s="2">
        <v>195</v>
      </c>
      <c r="O11" s="2">
        <v>0.83299999999999996</v>
      </c>
      <c r="P11" s="2">
        <v>0.66900000000000004</v>
      </c>
      <c r="Q11" s="2">
        <v>0.77700000000000002</v>
      </c>
      <c r="R11" s="2">
        <v>0.89400000000000002</v>
      </c>
      <c r="S11" s="2">
        <v>0.97699999999999998</v>
      </c>
      <c r="T11" s="2">
        <v>2.2999999999999998</v>
      </c>
      <c r="U11" s="2">
        <v>-0.40500000000000003</v>
      </c>
      <c r="V11" s="2">
        <v>0.77400000000000002</v>
      </c>
      <c r="W11" s="2">
        <v>0.93100000000000005</v>
      </c>
      <c r="X11" s="2">
        <v>1.843</v>
      </c>
      <c r="Y11" s="83"/>
      <c r="AA11" s="2">
        <v>195</v>
      </c>
      <c r="AB11" s="2">
        <v>-0.115</v>
      </c>
      <c r="AC11" s="2">
        <v>0.95899999999999996</v>
      </c>
      <c r="AD11" s="2">
        <v>-4.4999999999999998E-2</v>
      </c>
      <c r="AE11" s="2">
        <v>-1.2999999999999999E-2</v>
      </c>
      <c r="AF11" s="2">
        <v>1.0109999999999999</v>
      </c>
      <c r="AG11" s="2">
        <v>1.373</v>
      </c>
      <c r="AH11" s="2">
        <v>-1.121</v>
      </c>
      <c r="AI11" s="2">
        <v>-0.79400000000000004</v>
      </c>
      <c r="AJ11" s="2">
        <v>0.995</v>
      </c>
      <c r="AK11" s="2">
        <v>2.1930000000000001</v>
      </c>
      <c r="AM11" s="19"/>
      <c r="AO11" s="2">
        <v>195</v>
      </c>
      <c r="AP11" s="26">
        <v>-1.833</v>
      </c>
      <c r="AQ11" s="26">
        <v>-2.4900000000000002</v>
      </c>
      <c r="AR11" s="2">
        <v>-1.357</v>
      </c>
      <c r="AS11" s="26">
        <v>-2.556</v>
      </c>
      <c r="AT11" s="26">
        <v>-1.619</v>
      </c>
      <c r="AU11" s="2">
        <v>-2.4700000000000002</v>
      </c>
      <c r="AV11" s="26">
        <v>-2.02</v>
      </c>
      <c r="AW11" s="2">
        <v>-1.196</v>
      </c>
      <c r="AX11" s="2">
        <v>-1.768</v>
      </c>
    </row>
    <row r="12" spans="1:50" hidden="1" x14ac:dyDescent="0.25">
      <c r="A12" s="2">
        <v>196</v>
      </c>
      <c r="B12" s="2">
        <v>-1.4059999999999999</v>
      </c>
      <c r="C12" s="2">
        <v>-0.80300000000000005</v>
      </c>
      <c r="D12" s="2">
        <v>0.65500000000000003</v>
      </c>
      <c r="E12" s="2">
        <v>1.369</v>
      </c>
      <c r="F12" s="2">
        <v>1.256</v>
      </c>
      <c r="G12" s="2">
        <v>6.0000000000000001E-3</v>
      </c>
      <c r="H12" s="2">
        <v>0.94199999999999995</v>
      </c>
      <c r="I12" s="2">
        <v>2.0720000000000001</v>
      </c>
      <c r="J12" s="2">
        <v>0.92200000000000004</v>
      </c>
      <c r="K12" s="2">
        <v>2.1859999999999999</v>
      </c>
      <c r="L12" s="83"/>
      <c r="N12" s="2">
        <v>196</v>
      </c>
      <c r="O12" s="2">
        <v>0.39700000000000002</v>
      </c>
      <c r="P12" s="2">
        <v>-0.16500000000000001</v>
      </c>
      <c r="Q12" s="2">
        <v>0.64600000000000002</v>
      </c>
      <c r="R12" s="2">
        <v>1.004</v>
      </c>
      <c r="S12" s="2">
        <v>0.92500000000000004</v>
      </c>
      <c r="T12" s="2">
        <v>1.353</v>
      </c>
      <c r="U12" s="2">
        <v>-0.90700000000000003</v>
      </c>
      <c r="V12" s="2">
        <v>0.877</v>
      </c>
      <c r="W12" s="2">
        <v>1.3560000000000001</v>
      </c>
      <c r="X12" s="2">
        <v>0.20699999999999999</v>
      </c>
      <c r="Y12" s="83"/>
      <c r="AA12" s="2">
        <v>196</v>
      </c>
      <c r="AB12" s="2">
        <v>-9.6000000000000002E-2</v>
      </c>
      <c r="AC12" s="2">
        <v>0.621</v>
      </c>
      <c r="AD12" s="2">
        <v>-0.46200000000000002</v>
      </c>
      <c r="AE12" s="2">
        <v>0.94799999999999995</v>
      </c>
      <c r="AF12" s="2">
        <v>1.242</v>
      </c>
      <c r="AG12" s="2">
        <v>0.78600000000000003</v>
      </c>
      <c r="AH12" s="2">
        <v>0.95599999999999996</v>
      </c>
      <c r="AI12" s="2">
        <v>-0.63900000000000001</v>
      </c>
      <c r="AJ12" s="2">
        <v>1.6379999999999999</v>
      </c>
      <c r="AK12" s="2">
        <v>2.3380000000000001</v>
      </c>
      <c r="AM12" s="19"/>
      <c r="AO12" s="2">
        <v>196</v>
      </c>
      <c r="AP12" s="26">
        <v>-2.3820000000000001</v>
      </c>
      <c r="AQ12" s="26">
        <v>-2.3450000000000002</v>
      </c>
      <c r="AR12" s="2">
        <v>-2.9079999999999999</v>
      </c>
      <c r="AS12" s="26">
        <v>-2.1669999999999998</v>
      </c>
      <c r="AT12" s="26">
        <v>-2.2320000000000002</v>
      </c>
      <c r="AU12" s="2">
        <v>-2.3330000000000002</v>
      </c>
      <c r="AV12" s="26">
        <v>-2.698</v>
      </c>
      <c r="AW12" s="2">
        <v>-3.4540000000000002</v>
      </c>
      <c r="AX12" s="2">
        <v>-2.7189999999999999</v>
      </c>
    </row>
    <row r="13" spans="1:50" hidden="1" x14ac:dyDescent="0.25">
      <c r="A13" s="2">
        <v>197</v>
      </c>
      <c r="B13" s="2">
        <v>-1.2050000000000001</v>
      </c>
      <c r="C13" s="2">
        <v>1.0149999999999999</v>
      </c>
      <c r="D13" s="2">
        <v>0.51500000000000001</v>
      </c>
      <c r="E13" s="2">
        <v>1.9119999999999999</v>
      </c>
      <c r="F13" s="2">
        <v>0.497</v>
      </c>
      <c r="G13" s="2">
        <v>0.628</v>
      </c>
      <c r="H13" s="2">
        <v>1.131</v>
      </c>
      <c r="I13" s="2">
        <v>2.1240000000000001</v>
      </c>
      <c r="J13" s="2">
        <v>0.84299999999999997</v>
      </c>
      <c r="K13" s="2">
        <v>2.4540000000000002</v>
      </c>
      <c r="L13" s="83"/>
      <c r="N13" s="2">
        <v>197</v>
      </c>
      <c r="O13" s="2">
        <v>-0.29799999999999999</v>
      </c>
      <c r="P13" s="2">
        <v>-0.84599999999999997</v>
      </c>
      <c r="Q13" s="2">
        <v>0.38</v>
      </c>
      <c r="R13" s="2">
        <v>1.1950000000000001</v>
      </c>
      <c r="S13" s="2">
        <v>0.49099999999999999</v>
      </c>
      <c r="T13" s="2">
        <v>0.59899999999999998</v>
      </c>
      <c r="U13" s="2">
        <v>-0.93300000000000005</v>
      </c>
      <c r="V13" s="2">
        <v>1.0980000000000001</v>
      </c>
      <c r="W13" s="2">
        <v>2.0030000000000001</v>
      </c>
      <c r="X13" s="2">
        <v>2.0459999999999998</v>
      </c>
      <c r="Y13" s="83"/>
      <c r="AA13" s="2">
        <v>197</v>
      </c>
      <c r="AB13" s="2">
        <v>0.46500000000000002</v>
      </c>
      <c r="AC13" s="2">
        <v>-1.9E-2</v>
      </c>
      <c r="AD13" s="2">
        <v>0.23599999999999999</v>
      </c>
      <c r="AE13" s="2">
        <v>0.72</v>
      </c>
      <c r="AF13" s="2">
        <v>-0.155</v>
      </c>
      <c r="AG13" s="2">
        <v>-0.33900000000000002</v>
      </c>
      <c r="AH13" s="2">
        <v>0.67100000000000004</v>
      </c>
      <c r="AI13" s="2">
        <v>0.39300000000000002</v>
      </c>
      <c r="AJ13" s="2">
        <v>-7.8E-2</v>
      </c>
      <c r="AK13" s="2">
        <v>1.456</v>
      </c>
      <c r="AM13" s="19"/>
      <c r="AO13" s="2">
        <v>197</v>
      </c>
      <c r="AP13" s="26">
        <v>-1.9379999999999999</v>
      </c>
      <c r="AQ13" s="26">
        <v>-1.8779999999999999</v>
      </c>
      <c r="AR13" s="2">
        <v>-2.5539999999999998</v>
      </c>
      <c r="AS13" s="26">
        <v>-2.5590000000000002</v>
      </c>
      <c r="AT13" s="26">
        <v>-3.1019999999999999</v>
      </c>
      <c r="AU13" s="2">
        <v>-3.1840000000000002</v>
      </c>
      <c r="AV13" s="26">
        <v>-3.093</v>
      </c>
      <c r="AW13" s="2">
        <v>-2.0350000000000001</v>
      </c>
      <c r="AX13" s="2">
        <v>-2.19</v>
      </c>
    </row>
    <row r="14" spans="1:50" hidden="1" x14ac:dyDescent="0.25">
      <c r="A14" s="2">
        <v>198</v>
      </c>
      <c r="B14" s="2">
        <v>-1.1779999999999999</v>
      </c>
      <c r="C14" s="2">
        <v>0.32600000000000001</v>
      </c>
      <c r="D14" s="2">
        <v>0.877</v>
      </c>
      <c r="E14" s="2">
        <v>0.78700000000000003</v>
      </c>
      <c r="F14" s="2">
        <v>0.56499999999999995</v>
      </c>
      <c r="G14" s="2">
        <v>5.5E-2</v>
      </c>
      <c r="H14" s="2">
        <v>1.986</v>
      </c>
      <c r="I14" s="2">
        <v>0.214</v>
      </c>
      <c r="J14" s="2">
        <v>0.91700000000000004</v>
      </c>
      <c r="K14" s="2">
        <v>1.137</v>
      </c>
      <c r="L14" s="83"/>
      <c r="N14" s="2">
        <v>198</v>
      </c>
      <c r="O14" s="2">
        <v>0.03</v>
      </c>
      <c r="P14" s="2">
        <v>-0.44900000000000001</v>
      </c>
      <c r="Q14" s="2">
        <v>1.0760000000000001</v>
      </c>
      <c r="R14" s="2">
        <v>1.05</v>
      </c>
      <c r="S14" s="2">
        <v>0.51800000000000002</v>
      </c>
      <c r="T14" s="2">
        <v>-0.41599999999999998</v>
      </c>
      <c r="U14" s="2">
        <v>0.28999999999999998</v>
      </c>
      <c r="V14" s="2">
        <v>2.0009999999999999</v>
      </c>
      <c r="W14" s="2">
        <v>0.309</v>
      </c>
      <c r="X14" s="2">
        <v>0.51800000000000002</v>
      </c>
      <c r="Y14" s="83"/>
      <c r="AA14" s="2">
        <v>198</v>
      </c>
      <c r="AB14" s="2">
        <v>0.43</v>
      </c>
      <c r="AC14" s="2">
        <v>-0.45500000000000002</v>
      </c>
      <c r="AD14" s="2">
        <v>-8.0000000000000002E-3</v>
      </c>
      <c r="AE14" s="2">
        <v>-0.04</v>
      </c>
      <c r="AF14" s="2">
        <v>-0.56299999999999994</v>
      </c>
      <c r="AG14" s="2">
        <v>0.72699999999999998</v>
      </c>
      <c r="AH14" s="2">
        <v>1.403</v>
      </c>
      <c r="AI14" s="2">
        <v>-0.23799999999999999</v>
      </c>
      <c r="AJ14" s="2">
        <v>0.112</v>
      </c>
      <c r="AK14" s="2">
        <v>1.282</v>
      </c>
      <c r="AM14" s="19"/>
      <c r="AO14" s="2">
        <v>198</v>
      </c>
      <c r="AP14" s="26">
        <v>-2.4550000000000001</v>
      </c>
      <c r="AQ14" s="26">
        <v>-2.2469999999999999</v>
      </c>
      <c r="AR14" s="2">
        <v>-2.044</v>
      </c>
      <c r="AS14" s="26">
        <v>-3.681</v>
      </c>
      <c r="AT14" s="26">
        <v>-3.181</v>
      </c>
      <c r="AU14" s="2">
        <v>-3.036</v>
      </c>
      <c r="AV14" s="26">
        <v>-3.121</v>
      </c>
      <c r="AW14" s="2">
        <v>-2.9590000000000001</v>
      </c>
      <c r="AX14" s="2">
        <v>-3.1819999999999999</v>
      </c>
    </row>
    <row r="15" spans="1:50" hidden="1" x14ac:dyDescent="0.25">
      <c r="A15" s="2">
        <v>199</v>
      </c>
      <c r="B15" s="2">
        <v>-0.71299999999999997</v>
      </c>
      <c r="C15" s="2">
        <v>0.38400000000000001</v>
      </c>
      <c r="D15" s="2">
        <v>-4.3999999999999997E-2</v>
      </c>
      <c r="E15" s="2">
        <v>0.72699999999999998</v>
      </c>
      <c r="F15" s="2">
        <v>-0.11600000000000001</v>
      </c>
      <c r="G15" s="2">
        <v>1.163</v>
      </c>
      <c r="H15" s="2">
        <v>0.313</v>
      </c>
      <c r="I15" s="2">
        <v>2.29</v>
      </c>
      <c r="J15" s="2">
        <v>-0.20300000000000001</v>
      </c>
      <c r="K15" s="2">
        <v>0.66</v>
      </c>
      <c r="L15" s="83"/>
      <c r="N15" s="2">
        <v>199</v>
      </c>
      <c r="O15" s="2">
        <v>-0.70099999999999996</v>
      </c>
      <c r="P15" s="2">
        <v>-0.61099999999999999</v>
      </c>
      <c r="Q15" s="2">
        <v>0.182</v>
      </c>
      <c r="R15" s="2">
        <v>1.0409999999999999</v>
      </c>
      <c r="S15" s="2">
        <v>-0.29799999999999999</v>
      </c>
      <c r="T15" s="2">
        <v>0.20200000000000001</v>
      </c>
      <c r="U15" s="2">
        <v>0.114</v>
      </c>
      <c r="V15" s="2">
        <v>0.95699999999999996</v>
      </c>
      <c r="W15" s="2">
        <v>0.185</v>
      </c>
      <c r="X15" s="2">
        <v>1.0269999999999999</v>
      </c>
      <c r="Y15" s="83"/>
      <c r="AA15" s="2">
        <v>199</v>
      </c>
      <c r="AB15" s="2">
        <v>-0.252</v>
      </c>
      <c r="AC15" s="2">
        <v>-0.51600000000000001</v>
      </c>
      <c r="AD15" s="2">
        <v>-0.47099999999999997</v>
      </c>
      <c r="AE15" s="2">
        <v>-0.45500000000000002</v>
      </c>
      <c r="AF15" s="2">
        <v>1.0349999999999999</v>
      </c>
      <c r="AG15" s="2">
        <v>-6.0000000000000001E-3</v>
      </c>
      <c r="AH15" s="2">
        <v>9.5000000000000001E-2</v>
      </c>
      <c r="AI15" s="2">
        <v>-0.112</v>
      </c>
      <c r="AJ15" s="2">
        <v>6.0999999999999999E-2</v>
      </c>
      <c r="AK15" s="2">
        <v>0.78900000000000003</v>
      </c>
      <c r="AM15" s="19"/>
      <c r="AO15" s="2">
        <v>199</v>
      </c>
      <c r="AP15" s="26">
        <v>-2.2400000000000002</v>
      </c>
      <c r="AQ15" s="26">
        <v>-2.1190000000000002</v>
      </c>
      <c r="AR15" s="2">
        <v>-3.1749999999999998</v>
      </c>
      <c r="AS15" s="26">
        <v>-3.177</v>
      </c>
      <c r="AT15" s="26">
        <v>-2.2200000000000002</v>
      </c>
      <c r="AU15" s="2">
        <v>-2.4990000000000001</v>
      </c>
      <c r="AV15" s="26">
        <v>-2.9049999999999998</v>
      </c>
      <c r="AW15" s="2">
        <v>-2.6920000000000002</v>
      </c>
      <c r="AX15" s="2">
        <v>-1.867</v>
      </c>
    </row>
    <row r="16" spans="1:50" hidden="1" x14ac:dyDescent="0.25">
      <c r="A16" s="2">
        <v>200</v>
      </c>
      <c r="B16" s="2">
        <v>-0.312</v>
      </c>
      <c r="C16" s="2">
        <v>-0.54200000000000004</v>
      </c>
      <c r="D16" s="2">
        <v>-7.3999999999999996E-2</v>
      </c>
      <c r="E16" s="2">
        <v>0.70099999999999996</v>
      </c>
      <c r="F16" s="2">
        <v>-0.35699999999999998</v>
      </c>
      <c r="G16" s="2">
        <v>-6.0999999999999999E-2</v>
      </c>
      <c r="H16" s="2">
        <v>0.54500000000000004</v>
      </c>
      <c r="I16" s="2">
        <v>2.9159999999999999</v>
      </c>
      <c r="J16" s="2">
        <v>0.58199999999999996</v>
      </c>
      <c r="K16" s="2">
        <v>0.97199999999999998</v>
      </c>
      <c r="L16" s="83"/>
      <c r="N16" s="2">
        <v>200</v>
      </c>
      <c r="O16" s="2">
        <v>-0.42</v>
      </c>
      <c r="P16" s="2">
        <v>-0.68300000000000005</v>
      </c>
      <c r="Q16" s="2">
        <v>5.5E-2</v>
      </c>
      <c r="R16" s="2">
        <v>9.5000000000000001E-2</v>
      </c>
      <c r="S16" s="2">
        <v>0.183</v>
      </c>
      <c r="T16" s="2">
        <v>0.32400000000000001</v>
      </c>
      <c r="U16" s="2">
        <v>-0.27400000000000002</v>
      </c>
      <c r="V16" s="2">
        <v>-0.106</v>
      </c>
      <c r="W16" s="2">
        <v>1.5249999999999999</v>
      </c>
      <c r="X16" s="2">
        <v>7.9000000000000001E-2</v>
      </c>
      <c r="Y16" s="83"/>
      <c r="AA16" s="2">
        <v>200</v>
      </c>
      <c r="AB16" s="2">
        <v>-0.34799999999999998</v>
      </c>
      <c r="AC16" s="2">
        <v>-0.53400000000000003</v>
      </c>
      <c r="AD16" s="2">
        <v>-0.27800000000000002</v>
      </c>
      <c r="AE16" s="2">
        <v>0.26700000000000002</v>
      </c>
      <c r="AF16" s="2">
        <v>0.4</v>
      </c>
      <c r="AG16" s="2">
        <v>0.122</v>
      </c>
      <c r="AH16" s="2">
        <v>0.111</v>
      </c>
      <c r="AI16" s="2">
        <v>-0.26900000000000002</v>
      </c>
      <c r="AJ16" s="2">
        <v>0.51200000000000001</v>
      </c>
      <c r="AK16" s="2">
        <v>0.42599999999999999</v>
      </c>
      <c r="AM16" s="19"/>
      <c r="AO16" s="2">
        <v>200</v>
      </c>
      <c r="AP16" s="26">
        <v>-2.194</v>
      </c>
      <c r="AQ16" s="26">
        <v>-2.093</v>
      </c>
      <c r="AR16" s="2">
        <v>-2.2360000000000002</v>
      </c>
      <c r="AS16" s="26">
        <v>-2.2829999999999999</v>
      </c>
      <c r="AT16" s="26">
        <v>-2.6560000000000001</v>
      </c>
      <c r="AU16" s="2">
        <v>-2.9049999999999998</v>
      </c>
      <c r="AV16" s="26">
        <v>-1.98</v>
      </c>
      <c r="AW16" s="2">
        <v>-2.573</v>
      </c>
      <c r="AX16" s="2">
        <v>-2.024</v>
      </c>
    </row>
    <row r="17" spans="1:50" hidden="1" x14ac:dyDescent="0.25">
      <c r="A17" s="2">
        <v>201</v>
      </c>
      <c r="B17" s="2">
        <v>-0.97</v>
      </c>
      <c r="C17" s="2">
        <v>-0.53800000000000003</v>
      </c>
      <c r="D17" s="2">
        <v>-0.59599999999999997</v>
      </c>
      <c r="E17" s="2">
        <v>-0.40200000000000002</v>
      </c>
      <c r="F17" s="2">
        <v>-0.42299999999999999</v>
      </c>
      <c r="G17" s="2">
        <v>-0.14099999999999999</v>
      </c>
      <c r="H17" s="2">
        <v>-6.2E-2</v>
      </c>
      <c r="I17" s="2">
        <v>0.42799999999999999</v>
      </c>
      <c r="J17" s="2">
        <v>-0.46200000000000002</v>
      </c>
      <c r="K17" s="2">
        <v>0.63500000000000001</v>
      </c>
      <c r="L17" s="83"/>
      <c r="N17" s="2">
        <v>201</v>
      </c>
      <c r="O17" s="2">
        <v>-1.014</v>
      </c>
      <c r="P17" s="2">
        <v>-0.629</v>
      </c>
      <c r="Q17" s="2">
        <v>-0.53100000000000003</v>
      </c>
      <c r="R17" s="2">
        <v>-0.66</v>
      </c>
      <c r="S17" s="2">
        <v>-0.57199999999999995</v>
      </c>
      <c r="T17" s="2">
        <v>-0.56899999999999995</v>
      </c>
      <c r="U17" s="2">
        <v>-0.85899999999999999</v>
      </c>
      <c r="V17" s="2">
        <v>-0.51400000000000001</v>
      </c>
      <c r="W17" s="2">
        <v>-0.26500000000000001</v>
      </c>
      <c r="X17" s="2">
        <v>-0.46500000000000002</v>
      </c>
      <c r="Y17" s="83"/>
      <c r="AA17" s="2">
        <v>201</v>
      </c>
      <c r="AB17" s="2">
        <v>-0.83</v>
      </c>
      <c r="AC17" s="2">
        <v>-0.53600000000000003</v>
      </c>
      <c r="AD17" s="2">
        <v>-0.71</v>
      </c>
      <c r="AE17" s="2">
        <v>-0.68300000000000005</v>
      </c>
      <c r="AF17" s="2">
        <v>-0.65500000000000003</v>
      </c>
      <c r="AG17" s="2">
        <v>-0.77200000000000002</v>
      </c>
      <c r="AH17" s="2">
        <v>-0.626</v>
      </c>
      <c r="AI17" s="2">
        <v>-0.14099999999999999</v>
      </c>
      <c r="AJ17" s="2">
        <v>-0.53600000000000003</v>
      </c>
      <c r="AK17" s="2">
        <v>-1.0129999999999999</v>
      </c>
      <c r="AM17" s="19"/>
      <c r="AO17" s="2">
        <v>201</v>
      </c>
      <c r="AP17" s="26">
        <v>-2.3490000000000002</v>
      </c>
      <c r="AQ17" s="26">
        <v>-2.194</v>
      </c>
      <c r="AR17" s="2">
        <v>-1.272</v>
      </c>
      <c r="AS17" s="26">
        <v>-2.6659999999999999</v>
      </c>
      <c r="AT17" s="26">
        <v>-2.7320000000000002</v>
      </c>
      <c r="AU17" s="2">
        <v>-2.4239999999999999</v>
      </c>
      <c r="AV17" s="26">
        <v>-2.9129999999999998</v>
      </c>
      <c r="AW17" s="2">
        <v>-1.9590000000000001</v>
      </c>
      <c r="AX17" s="2">
        <v>-2.2559999999999998</v>
      </c>
    </row>
    <row r="18" spans="1:50" hidden="1" x14ac:dyDescent="0.25">
      <c r="A18" s="2">
        <v>202</v>
      </c>
      <c r="B18" s="2">
        <v>-0.76200000000000001</v>
      </c>
      <c r="C18" s="2">
        <v>-0.45900000000000002</v>
      </c>
      <c r="D18" s="2">
        <v>-0.68600000000000005</v>
      </c>
      <c r="E18" s="2">
        <v>-0.44400000000000001</v>
      </c>
      <c r="F18" s="2">
        <v>-0.43099999999999999</v>
      </c>
      <c r="G18" s="2">
        <v>-0.64800000000000002</v>
      </c>
      <c r="H18" s="2">
        <v>-0.35799999999999998</v>
      </c>
      <c r="I18" s="2">
        <v>-0.28000000000000003</v>
      </c>
      <c r="J18" s="2">
        <v>-0.32700000000000001</v>
      </c>
      <c r="K18" s="2">
        <v>-0.20599999999999999</v>
      </c>
      <c r="L18" s="83"/>
      <c r="N18" s="2">
        <v>202</v>
      </c>
      <c r="O18" s="2">
        <v>-0.89400000000000002</v>
      </c>
      <c r="P18" s="2">
        <v>-0.61899999999999999</v>
      </c>
      <c r="Q18" s="2">
        <v>-0.54700000000000004</v>
      </c>
      <c r="R18" s="2">
        <v>-0.49299999999999999</v>
      </c>
      <c r="S18" s="2">
        <v>-0.629</v>
      </c>
      <c r="T18" s="2">
        <v>-0.51900000000000002</v>
      </c>
      <c r="U18" s="2">
        <v>-0.60399999999999998</v>
      </c>
      <c r="V18" s="2">
        <v>-0.70799999999999996</v>
      </c>
      <c r="W18" s="2">
        <v>-0.47</v>
      </c>
      <c r="X18" s="2">
        <v>-0.46100000000000002</v>
      </c>
      <c r="Y18" s="83"/>
      <c r="AA18" s="2">
        <v>202</v>
      </c>
      <c r="AB18" s="2">
        <v>-0.70199999999999996</v>
      </c>
      <c r="AC18" s="2">
        <v>-0.64900000000000002</v>
      </c>
      <c r="AD18" s="2">
        <v>-0.51800000000000002</v>
      </c>
      <c r="AE18" s="2">
        <v>-0.60599999999999998</v>
      </c>
      <c r="AF18" s="2">
        <v>-0.624</v>
      </c>
      <c r="AG18" s="2">
        <v>-0.55100000000000005</v>
      </c>
      <c r="AH18" s="2">
        <v>-0.58199999999999996</v>
      </c>
      <c r="AI18" s="2">
        <v>-0.59199999999999997</v>
      </c>
      <c r="AJ18" s="2">
        <v>-0.61799999999999999</v>
      </c>
      <c r="AK18" s="2">
        <v>-0.53</v>
      </c>
      <c r="AM18" s="19"/>
      <c r="AO18" s="2">
        <v>202</v>
      </c>
      <c r="AP18" s="26">
        <v>-2.0950000000000002</v>
      </c>
      <c r="AQ18" s="26">
        <v>-2.0499999999999998</v>
      </c>
      <c r="AR18" s="2">
        <v>-2.4119999999999999</v>
      </c>
      <c r="AS18" s="26">
        <v>-2.3239999999999998</v>
      </c>
      <c r="AT18" s="26">
        <v>-2.738</v>
      </c>
      <c r="AU18" s="2">
        <v>-1.853</v>
      </c>
      <c r="AV18" s="26">
        <v>-2.6930000000000001</v>
      </c>
      <c r="AW18" s="2">
        <v>-2.4790000000000001</v>
      </c>
      <c r="AX18" s="2">
        <v>-2.33</v>
      </c>
    </row>
    <row r="19" spans="1:50" hidden="1" x14ac:dyDescent="0.25">
      <c r="A19" s="2">
        <v>203</v>
      </c>
      <c r="B19" s="2">
        <v>-0.58899999999999997</v>
      </c>
      <c r="C19" s="2">
        <v>-0.41199999999999998</v>
      </c>
      <c r="D19" s="2">
        <v>-0.4</v>
      </c>
      <c r="E19" s="2">
        <v>-0.40500000000000003</v>
      </c>
      <c r="F19" s="2">
        <v>-0.35099999999999998</v>
      </c>
      <c r="G19" s="2">
        <v>-0.32500000000000001</v>
      </c>
      <c r="H19" s="2">
        <v>-0.29099999999999998</v>
      </c>
      <c r="I19" s="2">
        <v>-0.27600000000000002</v>
      </c>
      <c r="J19" s="2">
        <v>-0.318</v>
      </c>
      <c r="K19" s="2">
        <v>-0.23</v>
      </c>
      <c r="L19" s="83"/>
      <c r="N19" s="2">
        <v>203</v>
      </c>
      <c r="O19" s="2">
        <v>-0.64</v>
      </c>
      <c r="P19" s="2">
        <v>-0.51200000000000001</v>
      </c>
      <c r="Q19" s="2">
        <v>-0.433</v>
      </c>
      <c r="R19" s="2">
        <v>-0.442</v>
      </c>
      <c r="S19" s="2">
        <v>-0.439</v>
      </c>
      <c r="T19" s="2">
        <v>-0.432</v>
      </c>
      <c r="U19" s="2">
        <v>-0.46600000000000003</v>
      </c>
      <c r="V19" s="2">
        <v>-0.42399999999999999</v>
      </c>
      <c r="W19" s="2">
        <v>-0.32300000000000001</v>
      </c>
      <c r="X19" s="2">
        <v>-0.36499999999999999</v>
      </c>
      <c r="Y19" s="83"/>
      <c r="AA19" s="2">
        <v>203</v>
      </c>
      <c r="AB19" s="2">
        <v>-0.59499999999999997</v>
      </c>
      <c r="AC19" s="2">
        <v>-0.48199999999999998</v>
      </c>
      <c r="AD19" s="2">
        <v>-0.45100000000000001</v>
      </c>
      <c r="AE19" s="2">
        <v>-0.51600000000000001</v>
      </c>
      <c r="AF19" s="2">
        <v>-0.499</v>
      </c>
      <c r="AG19" s="2">
        <v>-0.47099999999999997</v>
      </c>
      <c r="AH19" s="2">
        <v>-0.48</v>
      </c>
      <c r="AI19" s="2">
        <v>-0.47299999999999998</v>
      </c>
      <c r="AJ19" s="2">
        <v>-0.44700000000000001</v>
      </c>
      <c r="AK19" s="2">
        <v>-0.41299999999999998</v>
      </c>
      <c r="AM19" s="19"/>
      <c r="AO19" s="2">
        <v>203</v>
      </c>
      <c r="AP19" s="26">
        <v>-1.7509999999999999</v>
      </c>
      <c r="AQ19" s="26">
        <v>-1.575</v>
      </c>
      <c r="AR19" s="2">
        <v>-1.724</v>
      </c>
      <c r="AS19" s="26">
        <v>-2.8820000000000001</v>
      </c>
      <c r="AT19" s="26">
        <v>-1.8540000000000001</v>
      </c>
      <c r="AU19" s="2">
        <v>-1.736</v>
      </c>
      <c r="AV19" s="26">
        <v>-1.8839999999999999</v>
      </c>
      <c r="AW19" s="2">
        <v>-1.8129999999999999</v>
      </c>
      <c r="AX19" s="2">
        <v>-2.0030000000000001</v>
      </c>
    </row>
    <row r="20" spans="1:50" hidden="1" x14ac:dyDescent="0.25">
      <c r="A20" s="2">
        <v>204</v>
      </c>
      <c r="B20" s="2">
        <v>-0.58299999999999996</v>
      </c>
      <c r="C20" s="2">
        <v>-0.39700000000000002</v>
      </c>
      <c r="D20" s="2">
        <v>-0.374</v>
      </c>
      <c r="E20" s="2">
        <v>-0.36199999999999999</v>
      </c>
      <c r="F20" s="2">
        <v>-0.34100000000000003</v>
      </c>
      <c r="G20" s="2">
        <v>-0.34899999999999998</v>
      </c>
      <c r="H20" s="2">
        <v>-0.30099999999999999</v>
      </c>
      <c r="I20" s="2">
        <v>-0.23799999999999999</v>
      </c>
      <c r="J20" s="2">
        <v>-0.27600000000000002</v>
      </c>
      <c r="K20" s="2">
        <v>-0.21299999999999999</v>
      </c>
      <c r="L20" s="83"/>
      <c r="N20" s="2">
        <v>204</v>
      </c>
      <c r="O20" s="2">
        <v>-0.59</v>
      </c>
      <c r="P20" s="2">
        <v>-0.48799999999999999</v>
      </c>
      <c r="Q20" s="2">
        <v>-0.434</v>
      </c>
      <c r="R20" s="2">
        <v>-0.42399999999999999</v>
      </c>
      <c r="S20" s="2">
        <v>-0.46500000000000002</v>
      </c>
      <c r="T20" s="2">
        <v>-0.41799999999999998</v>
      </c>
      <c r="U20" s="2">
        <v>-0.432</v>
      </c>
      <c r="V20" s="2">
        <v>-0.38800000000000001</v>
      </c>
      <c r="W20" s="2">
        <v>-0.31900000000000001</v>
      </c>
      <c r="X20" s="2">
        <v>-0.34599999999999997</v>
      </c>
      <c r="Y20" s="83"/>
      <c r="AA20" s="2">
        <v>204</v>
      </c>
      <c r="AB20" s="2">
        <v>-0.57199999999999995</v>
      </c>
      <c r="AC20" s="2">
        <v>-0.47099999999999997</v>
      </c>
      <c r="AD20" s="2">
        <v>-0.48299999999999998</v>
      </c>
      <c r="AE20" s="2">
        <v>-0.48599999999999999</v>
      </c>
      <c r="AF20" s="2">
        <v>-0.47899999999999998</v>
      </c>
      <c r="AG20" s="2">
        <v>-0.44900000000000001</v>
      </c>
      <c r="AH20" s="2">
        <v>-0.47299999999999998</v>
      </c>
      <c r="AI20" s="2">
        <v>-0.46100000000000002</v>
      </c>
      <c r="AJ20" s="2">
        <v>-0.44500000000000001</v>
      </c>
      <c r="AK20" s="2">
        <v>-0.433</v>
      </c>
      <c r="AM20" s="19"/>
      <c r="AO20" s="2">
        <v>204</v>
      </c>
      <c r="AP20" s="26">
        <v>-1.821</v>
      </c>
      <c r="AQ20" s="26">
        <v>-1.65</v>
      </c>
      <c r="AR20" s="2">
        <v>-1.778</v>
      </c>
      <c r="AS20" s="26">
        <v>-1.736</v>
      </c>
      <c r="AT20" s="26">
        <v>-1.73</v>
      </c>
      <c r="AU20" s="2">
        <v>-1.675</v>
      </c>
      <c r="AV20" s="26">
        <v>-1.6890000000000001</v>
      </c>
      <c r="AW20" s="2">
        <v>-1.6679999999999999</v>
      </c>
      <c r="AX20" s="2">
        <v>-1.627</v>
      </c>
    </row>
    <row r="21" spans="1:50" ht="15.75" hidden="1" customHeight="1" x14ac:dyDescent="0.25">
      <c r="A21" s="2">
        <v>205</v>
      </c>
      <c r="B21" s="2">
        <v>-0.55200000000000005</v>
      </c>
      <c r="C21" s="2">
        <v>-0.38900000000000001</v>
      </c>
      <c r="D21" s="2">
        <v>-0.35899999999999999</v>
      </c>
      <c r="E21" s="2">
        <v>-0.36399999999999999</v>
      </c>
      <c r="F21" s="2">
        <v>-0.35099999999999998</v>
      </c>
      <c r="G21" s="2">
        <v>-0.32900000000000001</v>
      </c>
      <c r="H21" s="2">
        <v>-0.29899999999999999</v>
      </c>
      <c r="I21" s="2">
        <v>-0.26700000000000002</v>
      </c>
      <c r="J21" s="2">
        <v>-0.29099999999999998</v>
      </c>
      <c r="K21" s="2">
        <v>-0.22600000000000001</v>
      </c>
      <c r="L21" s="83"/>
      <c r="N21" s="2">
        <v>205</v>
      </c>
      <c r="O21" s="2">
        <v>-0.58199999999999996</v>
      </c>
      <c r="P21" s="2">
        <v>-0.48799999999999999</v>
      </c>
      <c r="Q21" s="2">
        <v>-0.436</v>
      </c>
      <c r="R21" s="2">
        <v>-0.437</v>
      </c>
      <c r="S21" s="2">
        <v>-0.443</v>
      </c>
      <c r="T21" s="2">
        <v>-0.41499999999999998</v>
      </c>
      <c r="U21" s="2">
        <v>-0.438</v>
      </c>
      <c r="V21" s="2">
        <v>-0.377</v>
      </c>
      <c r="W21" s="2">
        <v>-0.32200000000000001</v>
      </c>
      <c r="X21" s="2">
        <v>-0.35399999999999998</v>
      </c>
      <c r="Y21" s="83"/>
      <c r="AA21" s="2">
        <v>205</v>
      </c>
      <c r="AB21" s="2">
        <v>-0.55500000000000005</v>
      </c>
      <c r="AC21" s="2">
        <v>-0.48899999999999999</v>
      </c>
      <c r="AD21" s="2">
        <v>-0.498</v>
      </c>
      <c r="AE21" s="2">
        <v>-0.49399999999999999</v>
      </c>
      <c r="AF21" s="2">
        <v>-0.496</v>
      </c>
      <c r="AG21" s="2">
        <v>-0.46899999999999997</v>
      </c>
      <c r="AH21" s="2">
        <v>-0.48099999999999998</v>
      </c>
      <c r="AI21" s="2">
        <v>-0.47099999999999997</v>
      </c>
      <c r="AJ21" s="2">
        <v>-0.46400000000000002</v>
      </c>
      <c r="AK21" s="2">
        <v>-0.46300000000000002</v>
      </c>
      <c r="AM21" s="19"/>
      <c r="AO21" s="2">
        <v>205</v>
      </c>
      <c r="AP21" s="26">
        <v>-1.7070000000000001</v>
      </c>
      <c r="AQ21" s="26">
        <v>-1.627</v>
      </c>
      <c r="AR21" s="2">
        <v>-1.623</v>
      </c>
      <c r="AS21" s="26">
        <v>-1.6459999999999999</v>
      </c>
      <c r="AT21" s="26">
        <v>-1.587</v>
      </c>
      <c r="AU21" s="2">
        <v>-1.6180000000000001</v>
      </c>
      <c r="AV21" s="26">
        <v>-1.659</v>
      </c>
      <c r="AW21" s="2">
        <v>-1.6379999999999999</v>
      </c>
      <c r="AX21" s="2">
        <v>-1.569</v>
      </c>
    </row>
    <row r="22" spans="1:50" ht="15.75" hidden="1" customHeight="1" x14ac:dyDescent="0.25">
      <c r="A22" s="2">
        <v>206</v>
      </c>
      <c r="B22" s="2">
        <v>-0.53</v>
      </c>
      <c r="C22" s="2">
        <v>-0.374</v>
      </c>
      <c r="D22" s="2">
        <v>-0.36099999999999999</v>
      </c>
      <c r="E22" s="2">
        <v>-0.34899999999999998</v>
      </c>
      <c r="F22" s="2">
        <v>-0.33400000000000002</v>
      </c>
      <c r="G22" s="2">
        <v>-0.32300000000000001</v>
      </c>
      <c r="H22" s="2">
        <v>-0.30499999999999999</v>
      </c>
      <c r="I22" s="2">
        <v>-0.26700000000000002</v>
      </c>
      <c r="J22" s="2">
        <v>-0.29499999999999998</v>
      </c>
      <c r="K22" s="2">
        <v>-0.24199999999999999</v>
      </c>
      <c r="L22" s="83"/>
      <c r="N22" s="2">
        <v>206</v>
      </c>
      <c r="O22" s="2">
        <v>-0.55400000000000005</v>
      </c>
      <c r="P22" s="2">
        <v>-0.46899999999999997</v>
      </c>
      <c r="Q22" s="2">
        <v>-0.438</v>
      </c>
      <c r="R22" s="2">
        <v>-0.436</v>
      </c>
      <c r="S22" s="2">
        <v>-0.44500000000000001</v>
      </c>
      <c r="T22" s="2">
        <v>-0.41699999999999998</v>
      </c>
      <c r="U22" s="2">
        <v>-0.41699999999999998</v>
      </c>
      <c r="V22" s="2">
        <v>-0.39100000000000001</v>
      </c>
      <c r="W22" s="2">
        <v>-0.32400000000000001</v>
      </c>
      <c r="X22" s="2">
        <v>-0.371</v>
      </c>
      <c r="Y22" s="83"/>
      <c r="AA22" s="2">
        <v>206</v>
      </c>
      <c r="AB22" s="2">
        <v>-0.52900000000000003</v>
      </c>
      <c r="AC22" s="2">
        <v>-0.47099999999999997</v>
      </c>
      <c r="AD22" s="2">
        <v>-0.49299999999999999</v>
      </c>
      <c r="AE22" s="2">
        <v>-0.498</v>
      </c>
      <c r="AF22" s="2">
        <v>-0.501</v>
      </c>
      <c r="AG22" s="2">
        <v>-0.47899999999999998</v>
      </c>
      <c r="AH22" s="2">
        <v>-0.48399999999999999</v>
      </c>
      <c r="AI22" s="2">
        <v>-0.48899999999999999</v>
      </c>
      <c r="AJ22" s="2">
        <v>-0.47299999999999998</v>
      </c>
      <c r="AK22" s="2">
        <v>-0.48299999999999998</v>
      </c>
      <c r="AM22" s="19"/>
      <c r="AO22" s="2">
        <v>206</v>
      </c>
      <c r="AP22" s="26">
        <v>-1.59</v>
      </c>
      <c r="AQ22" s="26">
        <v>-1.5189999999999999</v>
      </c>
      <c r="AR22" s="2">
        <v>-1.56</v>
      </c>
      <c r="AS22" s="26">
        <v>-1.5780000000000001</v>
      </c>
      <c r="AT22" s="26">
        <v>-1.5760000000000001</v>
      </c>
      <c r="AU22" s="2">
        <v>-1.5549999999999999</v>
      </c>
      <c r="AV22" s="26">
        <v>-1.556</v>
      </c>
      <c r="AW22" s="2">
        <v>-1.5109999999999999</v>
      </c>
      <c r="AX22" s="2">
        <v>-1.456</v>
      </c>
    </row>
    <row r="23" spans="1:50" ht="15.75" hidden="1" customHeight="1" x14ac:dyDescent="0.25">
      <c r="A23" s="2">
        <v>207</v>
      </c>
      <c r="B23" s="2">
        <v>-0.495</v>
      </c>
      <c r="C23" s="2">
        <v>-0.35499999999999998</v>
      </c>
      <c r="D23" s="2">
        <v>-0.34300000000000003</v>
      </c>
      <c r="E23" s="2">
        <v>-0.33300000000000002</v>
      </c>
      <c r="F23" s="2">
        <v>-0.32500000000000001</v>
      </c>
      <c r="G23" s="2">
        <v>-0.308</v>
      </c>
      <c r="H23" s="2">
        <v>-0.28899999999999998</v>
      </c>
      <c r="I23" s="2">
        <v>-0.26200000000000001</v>
      </c>
      <c r="J23" s="2">
        <v>-0.28100000000000003</v>
      </c>
      <c r="K23" s="2">
        <v>-0.23599999999999999</v>
      </c>
      <c r="L23" s="83"/>
      <c r="N23" s="2">
        <v>207</v>
      </c>
      <c r="O23" s="2">
        <v>-0.51600000000000001</v>
      </c>
      <c r="P23" s="2">
        <v>-0.44600000000000001</v>
      </c>
      <c r="Q23" s="2">
        <v>-0.41299999999999998</v>
      </c>
      <c r="R23" s="2">
        <v>-0.41699999999999998</v>
      </c>
      <c r="S23" s="2">
        <v>-0.43</v>
      </c>
      <c r="T23" s="2">
        <v>-0.40899999999999997</v>
      </c>
      <c r="U23" s="2">
        <v>-0.41399999999999998</v>
      </c>
      <c r="V23" s="2">
        <v>-0.379</v>
      </c>
      <c r="W23" s="2">
        <v>-0.32200000000000001</v>
      </c>
      <c r="X23" s="2">
        <v>-0.36499999999999999</v>
      </c>
      <c r="Y23" s="83"/>
      <c r="AA23" s="2">
        <v>207</v>
      </c>
      <c r="AB23" s="2">
        <v>-0.49399999999999999</v>
      </c>
      <c r="AC23" s="2">
        <v>-0.45300000000000001</v>
      </c>
      <c r="AD23" s="2">
        <v>-0.47499999999999998</v>
      </c>
      <c r="AE23" s="2">
        <v>-0.48299999999999998</v>
      </c>
      <c r="AF23" s="2">
        <v>-0.48899999999999999</v>
      </c>
      <c r="AG23" s="2">
        <v>-0.46600000000000003</v>
      </c>
      <c r="AH23" s="2">
        <v>-0.47699999999999998</v>
      </c>
      <c r="AI23" s="2">
        <v>-0.495</v>
      </c>
      <c r="AJ23" s="2">
        <v>-0.47599999999999998</v>
      </c>
      <c r="AK23" s="2">
        <v>-0.47599999999999998</v>
      </c>
      <c r="AM23" s="19"/>
      <c r="AO23" s="2">
        <v>207</v>
      </c>
      <c r="AP23" s="26">
        <v>-1.5740000000000001</v>
      </c>
      <c r="AQ23" s="26">
        <v>-1.5049999999999999</v>
      </c>
      <c r="AR23" s="2">
        <v>-1.544</v>
      </c>
      <c r="AS23" s="26">
        <v>-1.5580000000000001</v>
      </c>
      <c r="AT23" s="26">
        <v>-1.5409999999999999</v>
      </c>
      <c r="AU23" s="2">
        <v>-1.5469999999999999</v>
      </c>
      <c r="AV23" s="26">
        <v>-1.5649999999999999</v>
      </c>
      <c r="AW23" s="2">
        <v>-1.504</v>
      </c>
      <c r="AX23" s="2">
        <v>-1.496</v>
      </c>
    </row>
    <row r="24" spans="1:50" ht="15.75" hidden="1" customHeight="1" x14ac:dyDescent="0.25">
      <c r="A24" s="2">
        <v>208</v>
      </c>
      <c r="B24" s="2">
        <v>-0.47299999999999998</v>
      </c>
      <c r="C24" s="2">
        <v>-0.34399999999999997</v>
      </c>
      <c r="D24" s="2">
        <v>-0.33500000000000002</v>
      </c>
      <c r="E24" s="2">
        <v>-0.32400000000000001</v>
      </c>
      <c r="F24" s="2">
        <v>-0.31900000000000001</v>
      </c>
      <c r="G24" s="2">
        <v>-0.309</v>
      </c>
      <c r="H24" s="2">
        <v>-0.28499999999999998</v>
      </c>
      <c r="I24" s="2">
        <v>-0.26</v>
      </c>
      <c r="J24" s="2">
        <v>-0.28000000000000003</v>
      </c>
      <c r="K24" s="2">
        <v>-0.24399999999999999</v>
      </c>
      <c r="L24" s="83"/>
      <c r="N24" s="2">
        <v>208</v>
      </c>
      <c r="O24" s="2">
        <v>-0.49299999999999999</v>
      </c>
      <c r="P24" s="2">
        <v>-0.42499999999999999</v>
      </c>
      <c r="Q24" s="2">
        <v>-0.40400000000000003</v>
      </c>
      <c r="R24" s="2">
        <v>-0.41399999999999998</v>
      </c>
      <c r="S24" s="2">
        <v>-0.42599999999999999</v>
      </c>
      <c r="T24" s="2">
        <v>-0.40799999999999997</v>
      </c>
      <c r="U24" s="2">
        <v>-0.40799999999999997</v>
      </c>
      <c r="V24" s="2">
        <v>-0.38100000000000001</v>
      </c>
      <c r="W24" s="2">
        <v>-0.32500000000000001</v>
      </c>
      <c r="X24" s="2">
        <v>-0.374</v>
      </c>
      <c r="Y24" s="83"/>
      <c r="AA24" s="2">
        <v>208</v>
      </c>
      <c r="AB24" s="2">
        <v>-0.46600000000000003</v>
      </c>
      <c r="AC24" s="2">
        <v>-0.44400000000000001</v>
      </c>
      <c r="AD24" s="2">
        <v>-0.46600000000000003</v>
      </c>
      <c r="AE24" s="2">
        <v>-0.48099999999999998</v>
      </c>
      <c r="AF24" s="2">
        <v>-0.49099999999999999</v>
      </c>
      <c r="AG24" s="2">
        <v>-0.47099999999999997</v>
      </c>
      <c r="AH24" s="2">
        <v>-0.48499999999999999</v>
      </c>
      <c r="AI24" s="2">
        <v>-0.498</v>
      </c>
      <c r="AJ24" s="2">
        <v>-0.48499999999999999</v>
      </c>
      <c r="AK24" s="2">
        <v>-0.48499999999999999</v>
      </c>
      <c r="AM24" s="19"/>
      <c r="AO24" s="2">
        <v>208</v>
      </c>
      <c r="AP24" s="26">
        <v>-1.508</v>
      </c>
      <c r="AQ24" s="26">
        <v>-1.462</v>
      </c>
      <c r="AR24" s="2">
        <v>-1.472</v>
      </c>
      <c r="AS24" s="26">
        <v>-1.5109999999999999</v>
      </c>
      <c r="AT24" s="26">
        <v>-1.5289999999999999</v>
      </c>
      <c r="AU24" s="2">
        <v>-1.53</v>
      </c>
      <c r="AV24" s="26">
        <v>-1.534</v>
      </c>
      <c r="AW24" s="2">
        <v>-1.5069999999999999</v>
      </c>
      <c r="AX24" s="2">
        <v>-1.5</v>
      </c>
    </row>
    <row r="25" spans="1:50" ht="15.75" hidden="1" customHeight="1" x14ac:dyDescent="0.25">
      <c r="A25" s="2">
        <v>209</v>
      </c>
      <c r="B25" s="2">
        <v>-0.442</v>
      </c>
      <c r="C25" s="2">
        <v>-0.32700000000000001</v>
      </c>
      <c r="D25" s="2">
        <v>-0.31900000000000001</v>
      </c>
      <c r="E25" s="2">
        <v>-0.314</v>
      </c>
      <c r="F25" s="2">
        <v>-0.31</v>
      </c>
      <c r="G25" s="2">
        <v>-0.29599999999999999</v>
      </c>
      <c r="H25" s="2">
        <v>-0.27900000000000003</v>
      </c>
      <c r="I25" s="2">
        <v>-0.25600000000000001</v>
      </c>
      <c r="J25" s="2">
        <v>-0.27600000000000002</v>
      </c>
      <c r="K25" s="2">
        <v>-0.245</v>
      </c>
      <c r="L25" s="83"/>
      <c r="N25" s="2">
        <v>209</v>
      </c>
      <c r="O25" s="2">
        <v>-0.46100000000000002</v>
      </c>
      <c r="P25" s="2">
        <v>-0.40600000000000003</v>
      </c>
      <c r="Q25" s="2">
        <v>-0.39400000000000002</v>
      </c>
      <c r="R25" s="2">
        <v>-0.40100000000000002</v>
      </c>
      <c r="S25" s="2">
        <v>-0.42</v>
      </c>
      <c r="T25" s="2">
        <v>-0.4</v>
      </c>
      <c r="U25" s="2">
        <v>-0.40400000000000003</v>
      </c>
      <c r="V25" s="2">
        <v>-0.376</v>
      </c>
      <c r="W25" s="2">
        <v>-0.32200000000000001</v>
      </c>
      <c r="X25" s="2">
        <v>-0.372</v>
      </c>
      <c r="Y25" s="83"/>
      <c r="AA25" s="2">
        <v>209</v>
      </c>
      <c r="AB25" s="2">
        <v>-0.443</v>
      </c>
      <c r="AC25" s="2">
        <v>-0.42799999999999999</v>
      </c>
      <c r="AD25" s="2">
        <v>-0.45500000000000002</v>
      </c>
      <c r="AE25" s="2">
        <v>-0.47799999999999998</v>
      </c>
      <c r="AF25" s="2">
        <v>-0.48599999999999999</v>
      </c>
      <c r="AG25" s="2">
        <v>-0.46899999999999997</v>
      </c>
      <c r="AH25" s="2">
        <v>-0.48399999999999999</v>
      </c>
      <c r="AI25" s="2">
        <v>-0.5</v>
      </c>
      <c r="AJ25" s="2">
        <v>-0.48899999999999999</v>
      </c>
      <c r="AK25" s="2">
        <v>-0.49099999999999999</v>
      </c>
      <c r="AM25" s="19"/>
      <c r="AO25" s="2">
        <v>209</v>
      </c>
      <c r="AP25" s="26">
        <v>-1.472</v>
      </c>
      <c r="AQ25" s="26">
        <v>-1.4039999999999999</v>
      </c>
      <c r="AR25" s="2">
        <v>-1.425</v>
      </c>
      <c r="AS25" s="26">
        <v>-1.4670000000000001</v>
      </c>
      <c r="AT25" s="26">
        <v>-1.484</v>
      </c>
      <c r="AU25" s="2">
        <v>-1.494</v>
      </c>
      <c r="AV25" s="26">
        <v>-1.5069999999999999</v>
      </c>
      <c r="AW25" s="2">
        <v>-1.4890000000000001</v>
      </c>
      <c r="AX25" s="2">
        <v>-1.4610000000000001</v>
      </c>
    </row>
    <row r="26" spans="1:50" ht="15.75" hidden="1" customHeight="1" x14ac:dyDescent="0.25">
      <c r="A26" s="2">
        <v>210</v>
      </c>
      <c r="B26" s="2">
        <v>-0.42799999999999999</v>
      </c>
      <c r="C26" s="2">
        <v>-0.31900000000000001</v>
      </c>
      <c r="D26" s="2">
        <v>-0.315</v>
      </c>
      <c r="E26" s="2">
        <v>-0.31</v>
      </c>
      <c r="F26" s="2">
        <v>-0.31</v>
      </c>
      <c r="G26" s="2">
        <v>-0.30199999999999999</v>
      </c>
      <c r="H26" s="2">
        <v>-0.27900000000000003</v>
      </c>
      <c r="I26" s="2">
        <v>-0.26300000000000001</v>
      </c>
      <c r="J26" s="2">
        <v>-0.28000000000000003</v>
      </c>
      <c r="K26" s="2">
        <v>-0.252</v>
      </c>
      <c r="L26" s="83"/>
      <c r="N26" s="2">
        <v>210</v>
      </c>
      <c r="O26" s="2">
        <v>-0.44900000000000001</v>
      </c>
      <c r="P26" s="2">
        <v>-0.40200000000000002</v>
      </c>
      <c r="Q26" s="2">
        <v>-0.39400000000000002</v>
      </c>
      <c r="R26" s="2">
        <v>-0.40300000000000002</v>
      </c>
      <c r="S26" s="2">
        <v>-0.42399999999999999</v>
      </c>
      <c r="T26" s="2">
        <v>-0.40600000000000003</v>
      </c>
      <c r="U26" s="2">
        <v>-0.40300000000000002</v>
      </c>
      <c r="V26" s="2">
        <v>-0.38100000000000001</v>
      </c>
      <c r="W26" s="2">
        <v>-0.33400000000000002</v>
      </c>
      <c r="X26" s="2">
        <v>-0.38300000000000001</v>
      </c>
      <c r="Y26" s="83"/>
      <c r="AA26" s="2">
        <v>210</v>
      </c>
      <c r="AB26" s="2">
        <v>-0.42799999999999999</v>
      </c>
      <c r="AC26" s="2">
        <v>-0.42399999999999999</v>
      </c>
      <c r="AD26" s="2">
        <v>-0.45500000000000002</v>
      </c>
      <c r="AE26" s="2">
        <v>-0.47799999999999998</v>
      </c>
      <c r="AF26" s="2">
        <v>-0.49</v>
      </c>
      <c r="AG26" s="2">
        <v>-0.47699999999999998</v>
      </c>
      <c r="AH26" s="2">
        <v>-0.48899999999999999</v>
      </c>
      <c r="AI26" s="2">
        <v>-0.51</v>
      </c>
      <c r="AJ26" s="2">
        <v>-0.495</v>
      </c>
      <c r="AK26" s="2">
        <v>-0.503</v>
      </c>
      <c r="AM26" s="19"/>
      <c r="AO26" s="2">
        <v>210</v>
      </c>
      <c r="AP26" s="26">
        <v>-1.4810000000000001</v>
      </c>
      <c r="AQ26" s="26">
        <v>-1.4239999999999999</v>
      </c>
      <c r="AR26" s="2">
        <v>-1.4510000000000001</v>
      </c>
      <c r="AS26" s="26">
        <v>-1.498</v>
      </c>
      <c r="AT26" s="26">
        <v>-1.53</v>
      </c>
      <c r="AU26" s="2">
        <v>-1.5389999999999999</v>
      </c>
      <c r="AV26" s="26">
        <v>-1.5369999999999999</v>
      </c>
      <c r="AW26" s="2">
        <v>-1.5049999999999999</v>
      </c>
      <c r="AX26" s="2">
        <v>-1.4810000000000001</v>
      </c>
    </row>
    <row r="27" spans="1:50" ht="15.75" hidden="1" customHeight="1" x14ac:dyDescent="0.25">
      <c r="A27" s="2">
        <v>211</v>
      </c>
      <c r="B27" s="2">
        <v>-0.41699999999999998</v>
      </c>
      <c r="C27" s="2">
        <v>-0.315</v>
      </c>
      <c r="D27" s="2">
        <v>-0.315</v>
      </c>
      <c r="E27" s="2">
        <v>-0.311</v>
      </c>
      <c r="F27" s="2">
        <v>-0.311</v>
      </c>
      <c r="G27" s="2">
        <v>-0.30399999999999999</v>
      </c>
      <c r="H27" s="2">
        <v>-0.28499999999999998</v>
      </c>
      <c r="I27" s="2">
        <v>-0.26800000000000002</v>
      </c>
      <c r="J27" s="2">
        <v>-0.28299999999999997</v>
      </c>
      <c r="K27" s="2">
        <v>-0.26</v>
      </c>
      <c r="L27" s="83"/>
      <c r="N27" s="2">
        <v>211</v>
      </c>
      <c r="O27" s="2">
        <v>-0.439</v>
      </c>
      <c r="P27" s="2">
        <v>-0.39700000000000002</v>
      </c>
      <c r="Q27" s="2">
        <v>-0.39200000000000002</v>
      </c>
      <c r="R27" s="2">
        <v>-0.40600000000000003</v>
      </c>
      <c r="S27" s="2">
        <v>-0.42399999999999999</v>
      </c>
      <c r="T27" s="2">
        <v>-0.41099999999999998</v>
      </c>
      <c r="U27" s="2">
        <v>-0.41299999999999998</v>
      </c>
      <c r="V27" s="2">
        <v>-0.39200000000000002</v>
      </c>
      <c r="W27" s="2">
        <v>-0.34499999999999997</v>
      </c>
      <c r="X27" s="2">
        <v>-0.39600000000000002</v>
      </c>
      <c r="Y27" s="83"/>
      <c r="AA27" s="2">
        <v>211</v>
      </c>
      <c r="AB27" s="2">
        <v>-0.41299999999999998</v>
      </c>
      <c r="AC27" s="2">
        <v>-0.42299999999999999</v>
      </c>
      <c r="AD27" s="2">
        <v>-0.45600000000000002</v>
      </c>
      <c r="AE27" s="2">
        <v>-0.48099999999999998</v>
      </c>
      <c r="AF27" s="2">
        <v>-0.496</v>
      </c>
      <c r="AG27" s="2">
        <v>-0.48899999999999999</v>
      </c>
      <c r="AH27" s="2">
        <v>-0.501</v>
      </c>
      <c r="AI27" s="2">
        <v>-0.52100000000000002</v>
      </c>
      <c r="AJ27" s="2">
        <v>-0.51200000000000001</v>
      </c>
      <c r="AK27" s="2">
        <v>-0.51500000000000001</v>
      </c>
      <c r="AM27" s="19"/>
      <c r="AO27" s="2">
        <v>211</v>
      </c>
      <c r="AP27" s="26">
        <v>-1.4830000000000001</v>
      </c>
      <c r="AQ27" s="26">
        <v>-1.4179999999999999</v>
      </c>
      <c r="AR27" s="2">
        <v>-1.4650000000000001</v>
      </c>
      <c r="AS27" s="26">
        <v>-1.4910000000000001</v>
      </c>
      <c r="AT27" s="26">
        <v>-1.5449999999999999</v>
      </c>
      <c r="AU27" s="2">
        <v>-1.5429999999999999</v>
      </c>
      <c r="AV27" s="26">
        <v>-1.548</v>
      </c>
      <c r="AW27" s="2">
        <v>-1.534</v>
      </c>
      <c r="AX27" s="2">
        <v>-1.508</v>
      </c>
    </row>
    <row r="28" spans="1:50" ht="15.75" hidden="1" customHeight="1" x14ac:dyDescent="0.25">
      <c r="A28" s="2">
        <v>212</v>
      </c>
      <c r="B28" s="2">
        <v>-0.39100000000000001</v>
      </c>
      <c r="C28" s="2">
        <v>-0.29899999999999999</v>
      </c>
      <c r="D28" s="2">
        <v>-0.30199999999999999</v>
      </c>
      <c r="E28" s="2">
        <v>-0.29799999999999999</v>
      </c>
      <c r="F28" s="2">
        <v>-0.30199999999999999</v>
      </c>
      <c r="G28" s="2">
        <v>-0.30099999999999999</v>
      </c>
      <c r="H28" s="2">
        <v>-0.27500000000000002</v>
      </c>
      <c r="I28" s="2">
        <v>-0.27</v>
      </c>
      <c r="J28" s="2">
        <v>-0.28100000000000003</v>
      </c>
      <c r="K28" s="2">
        <v>-0.26100000000000001</v>
      </c>
      <c r="L28" s="83"/>
      <c r="N28" s="2">
        <v>212</v>
      </c>
      <c r="O28" s="2">
        <v>-0.41299999999999998</v>
      </c>
      <c r="P28" s="2">
        <v>-0.38400000000000001</v>
      </c>
      <c r="Q28" s="2">
        <v>-0.38400000000000001</v>
      </c>
      <c r="R28" s="2">
        <v>-0.39800000000000002</v>
      </c>
      <c r="S28" s="2">
        <v>-0.42199999999999999</v>
      </c>
      <c r="T28" s="2">
        <v>-0.41</v>
      </c>
      <c r="U28" s="2">
        <v>-0.41299999999999998</v>
      </c>
      <c r="V28" s="2">
        <v>-0.39100000000000001</v>
      </c>
      <c r="W28" s="2">
        <v>-0.35199999999999998</v>
      </c>
      <c r="X28" s="2">
        <v>-0.39800000000000002</v>
      </c>
      <c r="Y28" s="83"/>
      <c r="AA28" s="2">
        <v>212</v>
      </c>
      <c r="AB28" s="2">
        <v>-0.39</v>
      </c>
      <c r="AC28" s="2">
        <v>-0.40899999999999997</v>
      </c>
      <c r="AD28" s="2">
        <v>-0.44800000000000001</v>
      </c>
      <c r="AE28" s="2">
        <v>-0.47899999999999998</v>
      </c>
      <c r="AF28" s="2">
        <v>-0.49399999999999999</v>
      </c>
      <c r="AG28" s="2">
        <v>-0.48799999999999999</v>
      </c>
      <c r="AH28" s="2">
        <v>-0.502</v>
      </c>
      <c r="AI28" s="2">
        <v>-0.52800000000000002</v>
      </c>
      <c r="AJ28" s="2">
        <v>-0.52100000000000002</v>
      </c>
      <c r="AK28" s="2">
        <v>-0.52700000000000002</v>
      </c>
      <c r="AM28" s="19"/>
      <c r="AO28" s="2">
        <v>212</v>
      </c>
      <c r="AP28" s="26">
        <v>-1.407</v>
      </c>
      <c r="AQ28" s="26">
        <v>-1.365</v>
      </c>
      <c r="AR28" s="2">
        <v>-1.423</v>
      </c>
      <c r="AS28" s="26">
        <v>-1.448</v>
      </c>
      <c r="AT28" s="26">
        <v>-1.496</v>
      </c>
      <c r="AU28" s="2">
        <v>-1.496</v>
      </c>
      <c r="AV28" s="26">
        <v>-1.5189999999999999</v>
      </c>
      <c r="AW28" s="2">
        <v>-1.5009999999999999</v>
      </c>
      <c r="AX28" s="2">
        <v>-1.4670000000000001</v>
      </c>
    </row>
    <row r="29" spans="1:50" ht="15.75" hidden="1" customHeight="1" x14ac:dyDescent="0.25">
      <c r="A29" s="2">
        <v>213</v>
      </c>
      <c r="B29" s="2">
        <v>-0.378</v>
      </c>
      <c r="C29" s="2">
        <v>-0.29199999999999998</v>
      </c>
      <c r="D29" s="2">
        <v>-0.29799999999999999</v>
      </c>
      <c r="E29" s="2">
        <v>-0.29699999999999999</v>
      </c>
      <c r="F29" s="2">
        <v>-0.30399999999999999</v>
      </c>
      <c r="G29" s="2">
        <v>-0.30099999999999999</v>
      </c>
      <c r="H29" s="2">
        <v>-0.27600000000000002</v>
      </c>
      <c r="I29" s="2">
        <v>-0.27400000000000002</v>
      </c>
      <c r="J29" s="2">
        <v>-0.28799999999999998</v>
      </c>
      <c r="K29" s="2">
        <v>-0.26800000000000002</v>
      </c>
      <c r="L29" s="83"/>
      <c r="N29" s="2">
        <v>213</v>
      </c>
      <c r="O29" s="2">
        <v>-0.40300000000000002</v>
      </c>
      <c r="P29" s="2">
        <v>-0.38100000000000001</v>
      </c>
      <c r="Q29" s="2">
        <v>-0.38100000000000001</v>
      </c>
      <c r="R29" s="2">
        <v>-0.39800000000000002</v>
      </c>
      <c r="S29" s="2">
        <v>-0.42399999999999999</v>
      </c>
      <c r="T29" s="2">
        <v>-0.41499999999999998</v>
      </c>
      <c r="U29" s="2">
        <v>-0.41299999999999998</v>
      </c>
      <c r="V29" s="2">
        <v>-0.39700000000000002</v>
      </c>
      <c r="W29" s="2">
        <v>-0.35799999999999998</v>
      </c>
      <c r="X29" s="2">
        <v>-0.40500000000000003</v>
      </c>
      <c r="Y29" s="83"/>
      <c r="AA29" s="2">
        <v>213</v>
      </c>
      <c r="AB29" s="2">
        <v>-0.376</v>
      </c>
      <c r="AC29" s="2">
        <v>-0.40500000000000003</v>
      </c>
      <c r="AD29" s="2">
        <v>-0.44400000000000001</v>
      </c>
      <c r="AE29" s="2">
        <v>-0.47899999999999998</v>
      </c>
      <c r="AF29" s="2">
        <v>-0.497</v>
      </c>
      <c r="AG29" s="2">
        <v>-0.496</v>
      </c>
      <c r="AH29" s="2">
        <v>-0.51</v>
      </c>
      <c r="AI29" s="2">
        <v>-0.53400000000000003</v>
      </c>
      <c r="AJ29" s="2">
        <v>-0.53</v>
      </c>
      <c r="AK29" s="2">
        <v>-0.53800000000000003</v>
      </c>
      <c r="AM29" s="19"/>
      <c r="AO29" s="2">
        <v>213</v>
      </c>
      <c r="AP29" s="26">
        <v>-1.4239999999999999</v>
      </c>
      <c r="AQ29" s="26">
        <v>-1.3979999999999999</v>
      </c>
      <c r="AR29" s="2">
        <v>-1.464</v>
      </c>
      <c r="AS29" s="26">
        <v>-1.52</v>
      </c>
      <c r="AT29" s="26">
        <v>-1.5249999999999999</v>
      </c>
      <c r="AU29" s="2">
        <v>-1.546</v>
      </c>
      <c r="AV29" s="26">
        <v>-1.5389999999999999</v>
      </c>
      <c r="AW29" s="2">
        <v>-1.5529999999999999</v>
      </c>
      <c r="AX29" s="2">
        <v>-1.5109999999999999</v>
      </c>
    </row>
    <row r="30" spans="1:50" ht="15.75" hidden="1" customHeight="1" x14ac:dyDescent="0.25">
      <c r="A30" s="2">
        <v>214</v>
      </c>
      <c r="B30" s="2">
        <v>-0.432</v>
      </c>
      <c r="C30" s="2">
        <v>-0.34300000000000003</v>
      </c>
      <c r="D30" s="2">
        <v>-0.35199999999999998</v>
      </c>
      <c r="E30" s="2">
        <v>-0.34799999999999998</v>
      </c>
      <c r="F30" s="2">
        <v>-0.35699999999999998</v>
      </c>
      <c r="G30" s="2">
        <v>-0.35699999999999998</v>
      </c>
      <c r="H30" s="2">
        <v>-0.33</v>
      </c>
      <c r="I30" s="2">
        <v>-0.32800000000000001</v>
      </c>
      <c r="J30" s="2">
        <v>-0.34300000000000003</v>
      </c>
      <c r="K30" s="2">
        <v>-0.32400000000000001</v>
      </c>
      <c r="L30" s="83"/>
      <c r="N30" s="2">
        <v>214</v>
      </c>
      <c r="O30" s="2">
        <v>-0.45700000000000002</v>
      </c>
      <c r="P30" s="2">
        <v>-0.433</v>
      </c>
      <c r="Q30" s="2">
        <v>-0.435</v>
      </c>
      <c r="R30" s="2">
        <v>-0.45200000000000001</v>
      </c>
      <c r="S30" s="2">
        <v>-0.47499999999999998</v>
      </c>
      <c r="T30" s="2">
        <v>-0.46700000000000003</v>
      </c>
      <c r="U30" s="2">
        <v>-0.46400000000000002</v>
      </c>
      <c r="V30" s="2">
        <v>-0.44400000000000001</v>
      </c>
      <c r="W30" s="2">
        <v>-0.41</v>
      </c>
      <c r="X30" s="2">
        <v>-0.45500000000000002</v>
      </c>
      <c r="Y30" s="83"/>
      <c r="AA30" s="2">
        <v>214</v>
      </c>
      <c r="AB30" s="2">
        <v>-0.432</v>
      </c>
      <c r="AC30" s="2">
        <v>-0.45500000000000002</v>
      </c>
      <c r="AD30" s="2">
        <v>-0.495</v>
      </c>
      <c r="AE30" s="2">
        <v>-0.52600000000000002</v>
      </c>
      <c r="AF30" s="2">
        <v>-0.54400000000000004</v>
      </c>
      <c r="AG30" s="2">
        <v>-0.53700000000000003</v>
      </c>
      <c r="AH30" s="2">
        <v>-0.55300000000000005</v>
      </c>
      <c r="AI30" s="2">
        <v>-0.57699999999999996</v>
      </c>
      <c r="AJ30" s="2">
        <v>-0.57399999999999995</v>
      </c>
      <c r="AK30" s="2">
        <v>-0.57999999999999996</v>
      </c>
      <c r="AM30" s="19"/>
      <c r="AO30" s="2">
        <v>214</v>
      </c>
      <c r="AP30" s="26">
        <v>-1.54</v>
      </c>
      <c r="AQ30" s="26">
        <v>-1.4870000000000001</v>
      </c>
      <c r="AR30" s="2">
        <v>-1.5529999999999999</v>
      </c>
      <c r="AS30" s="26">
        <v>-1.5720000000000001</v>
      </c>
      <c r="AT30" s="26">
        <v>-1.611</v>
      </c>
      <c r="AU30" s="2">
        <v>-1.6240000000000001</v>
      </c>
      <c r="AV30" s="26">
        <v>-1.625</v>
      </c>
      <c r="AW30" s="2">
        <v>-1.6459999999999999</v>
      </c>
      <c r="AX30" s="2">
        <v>-1.6040000000000001</v>
      </c>
    </row>
    <row r="31" spans="1:50" ht="15.75" hidden="1" customHeight="1" x14ac:dyDescent="0.25">
      <c r="A31" s="2">
        <v>215</v>
      </c>
      <c r="B31" s="2">
        <v>-0.52100000000000002</v>
      </c>
      <c r="C31" s="2">
        <v>-0.43099999999999999</v>
      </c>
      <c r="D31" s="2">
        <v>-0.439</v>
      </c>
      <c r="E31" s="2">
        <v>-0.434</v>
      </c>
      <c r="F31" s="2">
        <v>-0.44500000000000001</v>
      </c>
      <c r="G31" s="2">
        <v>-0.441</v>
      </c>
      <c r="H31" s="2">
        <v>-0.41199999999999998</v>
      </c>
      <c r="I31" s="2">
        <v>-0.41099999999999998</v>
      </c>
      <c r="J31" s="2">
        <v>-0.42199999999999999</v>
      </c>
      <c r="K31" s="2">
        <v>-0.40500000000000003</v>
      </c>
      <c r="L31" s="83"/>
      <c r="N31" s="2">
        <v>215</v>
      </c>
      <c r="O31" s="2">
        <v>-0.54700000000000004</v>
      </c>
      <c r="P31" s="2">
        <v>-0.52100000000000002</v>
      </c>
      <c r="Q31" s="2">
        <v>-0.51500000000000001</v>
      </c>
      <c r="R31" s="2">
        <v>-0.53100000000000003</v>
      </c>
      <c r="S31" s="2">
        <v>-0.55300000000000005</v>
      </c>
      <c r="T31" s="2">
        <v>-0.54200000000000004</v>
      </c>
      <c r="U31" s="2">
        <v>-0.54100000000000004</v>
      </c>
      <c r="V31" s="2">
        <v>-0.51900000000000002</v>
      </c>
      <c r="W31" s="2">
        <v>-0.48499999999999999</v>
      </c>
      <c r="X31" s="2">
        <v>-0.53100000000000003</v>
      </c>
      <c r="Y31" s="83"/>
      <c r="AA31" s="2">
        <v>215</v>
      </c>
      <c r="AB31" s="2">
        <v>-0.52</v>
      </c>
      <c r="AC31" s="2">
        <v>-0.53400000000000003</v>
      </c>
      <c r="AD31" s="2">
        <v>-0.56799999999999995</v>
      </c>
      <c r="AE31" s="2">
        <v>-0.59699999999999998</v>
      </c>
      <c r="AF31" s="2">
        <v>-0.61</v>
      </c>
      <c r="AG31" s="2">
        <v>-0.60199999999999998</v>
      </c>
      <c r="AH31" s="2">
        <v>-0.61399999999999999</v>
      </c>
      <c r="AI31" s="2">
        <v>-0.63700000000000001</v>
      </c>
      <c r="AJ31" s="2">
        <v>-0.63300000000000001</v>
      </c>
      <c r="AK31" s="2">
        <v>-0.63900000000000001</v>
      </c>
      <c r="AM31" s="19"/>
      <c r="AO31" s="2">
        <v>215</v>
      </c>
      <c r="AP31" s="26">
        <v>-1.643</v>
      </c>
      <c r="AQ31" s="26">
        <v>-1.6040000000000001</v>
      </c>
      <c r="AR31" s="2">
        <v>-1.6519999999999999</v>
      </c>
      <c r="AS31" s="26">
        <v>-1.68</v>
      </c>
      <c r="AT31" s="26">
        <v>-1.7030000000000001</v>
      </c>
      <c r="AU31" s="2">
        <v>-1.7</v>
      </c>
      <c r="AV31" s="26">
        <v>-1.728</v>
      </c>
      <c r="AW31" s="2">
        <v>-1.7210000000000001</v>
      </c>
      <c r="AX31" s="2">
        <v>-1.696</v>
      </c>
    </row>
    <row r="32" spans="1:50" ht="15.75" hidden="1" customHeight="1" x14ac:dyDescent="0.25">
      <c r="A32" s="2">
        <v>216</v>
      </c>
      <c r="B32" s="2">
        <v>-0.58699999999999997</v>
      </c>
      <c r="C32" s="2">
        <v>-0.49</v>
      </c>
      <c r="D32" s="2">
        <v>-0.502</v>
      </c>
      <c r="E32" s="2">
        <v>-0.499</v>
      </c>
      <c r="F32" s="2">
        <v>-0.50800000000000001</v>
      </c>
      <c r="G32" s="2">
        <v>-0.50700000000000001</v>
      </c>
      <c r="H32" s="2">
        <v>-0.47499999999999998</v>
      </c>
      <c r="I32" s="2">
        <v>-0.47399999999999998</v>
      </c>
      <c r="J32" s="2">
        <v>-0.48699999999999999</v>
      </c>
      <c r="K32" s="2">
        <v>-0.46800000000000003</v>
      </c>
      <c r="L32" s="83"/>
      <c r="N32" s="2">
        <v>216</v>
      </c>
      <c r="O32" s="2">
        <v>-0.61499999999999999</v>
      </c>
      <c r="P32" s="2">
        <v>-0.58499999999999996</v>
      </c>
      <c r="Q32" s="2">
        <v>-0.57499999999999996</v>
      </c>
      <c r="R32" s="2">
        <v>-0.59299999999999997</v>
      </c>
      <c r="S32" s="2">
        <v>-0.61299999999999999</v>
      </c>
      <c r="T32" s="2">
        <v>-0.60099999999999998</v>
      </c>
      <c r="U32" s="2">
        <v>-0.59599999999999997</v>
      </c>
      <c r="V32" s="2">
        <v>-0.57599999999999996</v>
      </c>
      <c r="W32" s="2">
        <v>-0.54400000000000004</v>
      </c>
      <c r="X32" s="2">
        <v>-0.58899999999999997</v>
      </c>
      <c r="Y32" s="83"/>
      <c r="AA32" s="2">
        <v>216</v>
      </c>
      <c r="AB32" s="2">
        <v>-0.58699999999999997</v>
      </c>
      <c r="AC32" s="2">
        <v>-0.59399999999999997</v>
      </c>
      <c r="AD32" s="2">
        <v>-0.625</v>
      </c>
      <c r="AE32" s="2">
        <v>-0.65100000000000002</v>
      </c>
      <c r="AF32" s="2">
        <v>-0.66300000000000003</v>
      </c>
      <c r="AG32" s="2">
        <v>-0.64700000000000002</v>
      </c>
      <c r="AH32" s="2">
        <v>-0.66100000000000003</v>
      </c>
      <c r="AI32" s="2">
        <v>-0.68400000000000005</v>
      </c>
      <c r="AJ32" s="2">
        <v>-0.68</v>
      </c>
      <c r="AK32" s="2">
        <v>-0.68600000000000005</v>
      </c>
      <c r="AM32" s="19"/>
      <c r="AO32" s="2">
        <v>216</v>
      </c>
      <c r="AP32" s="26">
        <v>-1.7250000000000001</v>
      </c>
      <c r="AQ32" s="26">
        <v>-1.69</v>
      </c>
      <c r="AR32" s="2">
        <v>-1.712</v>
      </c>
      <c r="AS32" s="26">
        <v>-1.7529999999999999</v>
      </c>
      <c r="AT32" s="26">
        <v>-1.774</v>
      </c>
      <c r="AU32" s="2">
        <v>-1.782</v>
      </c>
      <c r="AV32" s="26">
        <v>-1.798</v>
      </c>
      <c r="AW32" s="2">
        <v>-1.7909999999999999</v>
      </c>
      <c r="AX32" s="2">
        <v>-1.7509999999999999</v>
      </c>
    </row>
    <row r="33" spans="1:50" ht="15.75" hidden="1" customHeight="1" x14ac:dyDescent="0.25">
      <c r="A33" s="2">
        <v>217</v>
      </c>
      <c r="B33" s="2">
        <v>-0.625</v>
      </c>
      <c r="C33" s="2">
        <v>-0.52600000000000002</v>
      </c>
      <c r="D33" s="2">
        <v>-0.54100000000000004</v>
      </c>
      <c r="E33" s="2">
        <v>-0.53800000000000003</v>
      </c>
      <c r="F33" s="2">
        <v>-0.54900000000000004</v>
      </c>
      <c r="G33" s="2">
        <v>-0.54600000000000004</v>
      </c>
      <c r="H33" s="2">
        <v>-0.51400000000000001</v>
      </c>
      <c r="I33" s="2">
        <v>-0.51500000000000001</v>
      </c>
      <c r="J33" s="2">
        <v>-0.52600000000000002</v>
      </c>
      <c r="K33" s="2">
        <v>-0.51</v>
      </c>
      <c r="L33" s="83"/>
      <c r="N33" s="2">
        <v>217</v>
      </c>
      <c r="O33" s="2">
        <v>-0.65600000000000003</v>
      </c>
      <c r="P33" s="2">
        <v>-0.623</v>
      </c>
      <c r="Q33" s="2">
        <v>-0.61299999999999999</v>
      </c>
      <c r="R33" s="2">
        <v>-0.628</v>
      </c>
      <c r="S33" s="2">
        <v>-0.65</v>
      </c>
      <c r="T33" s="2">
        <v>-0.63800000000000001</v>
      </c>
      <c r="U33" s="2">
        <v>-0.63300000000000001</v>
      </c>
      <c r="V33" s="2">
        <v>-0.61099999999999999</v>
      </c>
      <c r="W33" s="2">
        <v>-0.58199999999999996</v>
      </c>
      <c r="X33" s="2">
        <v>-0.626</v>
      </c>
      <c r="Y33" s="83"/>
      <c r="AA33" s="2">
        <v>217</v>
      </c>
      <c r="AB33" s="2">
        <v>-0.623</v>
      </c>
      <c r="AC33" s="2">
        <v>-0.63200000000000001</v>
      </c>
      <c r="AD33" s="2">
        <v>-0.65900000000000003</v>
      </c>
      <c r="AE33" s="2">
        <v>-0.68500000000000005</v>
      </c>
      <c r="AF33" s="2">
        <v>-0.69399999999999995</v>
      </c>
      <c r="AG33" s="2">
        <v>-0.67700000000000005</v>
      </c>
      <c r="AH33" s="2">
        <v>-0.68700000000000006</v>
      </c>
      <c r="AI33" s="2">
        <v>-0.71199999999999997</v>
      </c>
      <c r="AJ33" s="2">
        <v>-0.71099999999999997</v>
      </c>
      <c r="AK33" s="2">
        <v>-0.71299999999999997</v>
      </c>
      <c r="AM33" s="19"/>
      <c r="AO33" s="2">
        <v>217</v>
      </c>
      <c r="AP33" s="26">
        <v>-1.806</v>
      </c>
      <c r="AQ33" s="26">
        <v>-1.766</v>
      </c>
      <c r="AR33" s="2">
        <v>-1.8080000000000001</v>
      </c>
      <c r="AS33" s="26">
        <v>-1.841</v>
      </c>
      <c r="AT33" s="26">
        <v>-1.8580000000000001</v>
      </c>
      <c r="AU33" s="2">
        <v>-1.8580000000000001</v>
      </c>
      <c r="AV33" s="26">
        <v>-1.8859999999999999</v>
      </c>
      <c r="AW33" s="2">
        <v>-1.8580000000000001</v>
      </c>
      <c r="AX33" s="2">
        <v>-1.833</v>
      </c>
    </row>
    <row r="34" spans="1:50" ht="15.75" hidden="1" customHeight="1" x14ac:dyDescent="0.25">
      <c r="A34" s="2">
        <v>218</v>
      </c>
      <c r="B34" s="2">
        <v>-0.67600000000000005</v>
      </c>
      <c r="C34" s="2">
        <v>-0.57399999999999995</v>
      </c>
      <c r="D34" s="2">
        <v>-0.58699999999999997</v>
      </c>
      <c r="E34" s="2">
        <v>-0.58899999999999997</v>
      </c>
      <c r="F34" s="2">
        <v>-0.59799999999999998</v>
      </c>
      <c r="G34" s="2">
        <v>-0.59699999999999998</v>
      </c>
      <c r="H34" s="2">
        <v>-0.55800000000000005</v>
      </c>
      <c r="I34" s="2">
        <v>-0.56399999999999995</v>
      </c>
      <c r="J34" s="2">
        <v>-0.57599999999999996</v>
      </c>
      <c r="K34" s="2">
        <v>-0.55800000000000005</v>
      </c>
      <c r="L34" s="83"/>
      <c r="N34" s="2">
        <v>218</v>
      </c>
      <c r="O34" s="2">
        <v>-0.70699999999999996</v>
      </c>
      <c r="P34" s="2">
        <v>-0.67500000000000004</v>
      </c>
      <c r="Q34" s="2">
        <v>-0.65800000000000003</v>
      </c>
      <c r="R34" s="2">
        <v>-0.67400000000000004</v>
      </c>
      <c r="S34" s="2">
        <v>-0.69399999999999995</v>
      </c>
      <c r="T34" s="2">
        <v>-0.68</v>
      </c>
      <c r="U34" s="2">
        <v>-0.67800000000000005</v>
      </c>
      <c r="V34" s="2">
        <v>-0.65300000000000002</v>
      </c>
      <c r="W34" s="2">
        <v>-0.625</v>
      </c>
      <c r="X34" s="2">
        <v>-0.66800000000000004</v>
      </c>
      <c r="Y34" s="83"/>
      <c r="AA34" s="2">
        <v>218</v>
      </c>
      <c r="AB34" s="2">
        <v>-0.67500000000000004</v>
      </c>
      <c r="AC34" s="2">
        <v>-0.67700000000000005</v>
      </c>
      <c r="AD34" s="2">
        <v>-0.7</v>
      </c>
      <c r="AE34" s="2">
        <v>-0.72299999999999998</v>
      </c>
      <c r="AF34" s="2">
        <v>-0.73099999999999998</v>
      </c>
      <c r="AG34" s="2">
        <v>-0.71299999999999997</v>
      </c>
      <c r="AH34" s="2">
        <v>-0.72099999999999997</v>
      </c>
      <c r="AI34" s="2">
        <v>-0.745</v>
      </c>
      <c r="AJ34" s="2">
        <v>-0.74299999999999999</v>
      </c>
      <c r="AK34" s="2">
        <v>-0.745</v>
      </c>
      <c r="AM34" s="19"/>
      <c r="AO34" s="2">
        <v>218</v>
      </c>
      <c r="AP34" s="26">
        <v>-1.889</v>
      </c>
      <c r="AQ34" s="26">
        <v>-1.84</v>
      </c>
      <c r="AR34" s="2">
        <v>-1.881</v>
      </c>
      <c r="AS34" s="26">
        <v>-1.899</v>
      </c>
      <c r="AT34" s="26">
        <v>-1.9139999999999999</v>
      </c>
      <c r="AU34" s="2">
        <v>-1.9370000000000001</v>
      </c>
      <c r="AV34" s="26">
        <v>-1.9330000000000001</v>
      </c>
      <c r="AW34" s="2">
        <v>-1.909</v>
      </c>
      <c r="AX34" s="2">
        <v>-1.887</v>
      </c>
    </row>
    <row r="35" spans="1:50" ht="15.75" hidden="1" customHeight="1" x14ac:dyDescent="0.25">
      <c r="A35" s="2">
        <v>219</v>
      </c>
      <c r="B35" s="2">
        <v>-0.73499999999999999</v>
      </c>
      <c r="C35" s="2">
        <v>-0.625</v>
      </c>
      <c r="D35" s="2">
        <v>-0.64</v>
      </c>
      <c r="E35" s="2">
        <v>-0.63900000000000001</v>
      </c>
      <c r="F35" s="2">
        <v>-0.64900000000000002</v>
      </c>
      <c r="G35" s="2">
        <v>-0.64900000000000002</v>
      </c>
      <c r="H35" s="2">
        <v>-0.60599999999999998</v>
      </c>
      <c r="I35" s="2">
        <v>-0.61399999999999999</v>
      </c>
      <c r="J35" s="2">
        <v>-0.626</v>
      </c>
      <c r="K35" s="2">
        <v>-0.60899999999999999</v>
      </c>
      <c r="L35" s="83"/>
      <c r="N35" s="2">
        <v>219</v>
      </c>
      <c r="O35" s="2">
        <v>-0.76500000000000001</v>
      </c>
      <c r="P35" s="2">
        <v>-0.72599999999999998</v>
      </c>
      <c r="Q35" s="2">
        <v>-0.70599999999999996</v>
      </c>
      <c r="R35" s="2">
        <v>-0.72399999999999998</v>
      </c>
      <c r="S35" s="2">
        <v>-0.745</v>
      </c>
      <c r="T35" s="2">
        <v>-0.72899999999999998</v>
      </c>
      <c r="U35" s="2">
        <v>-0.72499999999999998</v>
      </c>
      <c r="V35" s="2">
        <v>-0.69699999999999995</v>
      </c>
      <c r="W35" s="2">
        <v>-0.67200000000000004</v>
      </c>
      <c r="X35" s="2">
        <v>-0.71399999999999997</v>
      </c>
      <c r="Y35" s="83"/>
      <c r="AA35" s="2">
        <v>219</v>
      </c>
      <c r="AB35" s="2">
        <v>-0.72799999999999998</v>
      </c>
      <c r="AC35" s="2">
        <v>-0.72599999999999998</v>
      </c>
      <c r="AD35" s="2">
        <v>-0.746</v>
      </c>
      <c r="AE35" s="2">
        <v>-0.76800000000000002</v>
      </c>
      <c r="AF35" s="2">
        <v>-0.77100000000000002</v>
      </c>
      <c r="AG35" s="2">
        <v>-0.748</v>
      </c>
      <c r="AH35" s="2">
        <v>-0.755</v>
      </c>
      <c r="AI35" s="2">
        <v>-0.78200000000000003</v>
      </c>
      <c r="AJ35" s="2">
        <v>-0.77600000000000002</v>
      </c>
      <c r="AK35" s="2">
        <v>-0.78100000000000003</v>
      </c>
      <c r="AM35" s="19"/>
      <c r="AO35" s="2">
        <v>219</v>
      </c>
      <c r="AP35" s="26">
        <v>-1.9510000000000001</v>
      </c>
      <c r="AQ35" s="26">
        <v>-1.8939999999999999</v>
      </c>
      <c r="AR35" s="2">
        <v>-1.9139999999999999</v>
      </c>
      <c r="AS35" s="26">
        <v>-1.9490000000000001</v>
      </c>
      <c r="AT35" s="26">
        <v>-1.9490000000000001</v>
      </c>
      <c r="AU35" s="2">
        <v>-1.9750000000000001</v>
      </c>
      <c r="AV35" s="26">
        <v>-1.9770000000000001</v>
      </c>
      <c r="AW35" s="2">
        <v>-1.9410000000000001</v>
      </c>
      <c r="AX35" s="2">
        <v>-1.927</v>
      </c>
    </row>
    <row r="36" spans="1:50" ht="15.75" hidden="1" customHeight="1" x14ac:dyDescent="0.25">
      <c r="A36" s="2">
        <v>220</v>
      </c>
      <c r="B36" s="2">
        <v>-0.755</v>
      </c>
      <c r="C36" s="2">
        <v>-0.64100000000000001</v>
      </c>
      <c r="D36" s="2">
        <v>-0.65800000000000003</v>
      </c>
      <c r="E36" s="2">
        <v>-0.65900000000000003</v>
      </c>
      <c r="F36" s="2">
        <v>-0.67200000000000004</v>
      </c>
      <c r="G36" s="2">
        <v>-0.66900000000000004</v>
      </c>
      <c r="H36" s="2">
        <v>-0.627</v>
      </c>
      <c r="I36" s="2">
        <v>-0.63700000000000001</v>
      </c>
      <c r="J36" s="2">
        <v>-0.65</v>
      </c>
      <c r="K36" s="2">
        <v>-0.63200000000000001</v>
      </c>
      <c r="L36" s="83"/>
      <c r="N36" s="2">
        <v>220</v>
      </c>
      <c r="O36" s="2">
        <v>-0.78600000000000003</v>
      </c>
      <c r="P36" s="2">
        <v>-0.749</v>
      </c>
      <c r="Q36" s="2">
        <v>-0.72699999999999998</v>
      </c>
      <c r="R36" s="2">
        <v>-0.74299999999999999</v>
      </c>
      <c r="S36" s="2">
        <v>-0.76500000000000001</v>
      </c>
      <c r="T36" s="2">
        <v>-0.75</v>
      </c>
      <c r="U36" s="2">
        <v>-0.747</v>
      </c>
      <c r="V36" s="2">
        <v>-0.71799999999999997</v>
      </c>
      <c r="W36" s="2">
        <v>-0.69299999999999995</v>
      </c>
      <c r="X36" s="2">
        <v>-0.73299999999999998</v>
      </c>
      <c r="Y36" s="83"/>
      <c r="AA36" s="2">
        <v>220</v>
      </c>
      <c r="AB36" s="2">
        <v>-0.749</v>
      </c>
      <c r="AC36" s="2">
        <v>-0.74199999999999999</v>
      </c>
      <c r="AD36" s="2">
        <v>-0.76300000000000001</v>
      </c>
      <c r="AE36" s="2">
        <v>-0.78400000000000003</v>
      </c>
      <c r="AF36" s="2">
        <v>-0.78900000000000003</v>
      </c>
      <c r="AG36" s="2">
        <v>-0.76500000000000001</v>
      </c>
      <c r="AH36" s="2">
        <v>-0.77100000000000002</v>
      </c>
      <c r="AI36" s="2">
        <v>-0.79500000000000004</v>
      </c>
      <c r="AJ36" s="2">
        <v>-0.79600000000000004</v>
      </c>
      <c r="AK36" s="2">
        <v>-0.8</v>
      </c>
      <c r="AM36" s="19"/>
      <c r="AO36" s="2">
        <v>220</v>
      </c>
      <c r="AP36" s="26">
        <v>-2.0049999999999999</v>
      </c>
      <c r="AQ36" s="26">
        <v>-1.9830000000000001</v>
      </c>
      <c r="AR36" s="2">
        <v>-1.972</v>
      </c>
      <c r="AS36" s="26">
        <v>-2.0139999999999998</v>
      </c>
      <c r="AT36" s="26">
        <v>-2.0129999999999999</v>
      </c>
      <c r="AU36" s="2">
        <v>-2.0219999999999998</v>
      </c>
      <c r="AV36" s="26">
        <v>-2.0339999999999998</v>
      </c>
      <c r="AW36" s="2">
        <v>-2.0019999999999998</v>
      </c>
      <c r="AX36" s="2">
        <v>-1.972</v>
      </c>
    </row>
    <row r="37" spans="1:50" ht="15.75" hidden="1" customHeight="1" x14ac:dyDescent="0.25">
      <c r="A37" s="2">
        <v>221</v>
      </c>
      <c r="B37" s="2">
        <v>-0.73399999999999999</v>
      </c>
      <c r="C37" s="2">
        <v>-0.623</v>
      </c>
      <c r="D37" s="2">
        <v>-0.64300000000000002</v>
      </c>
      <c r="E37" s="2">
        <v>-0.64400000000000002</v>
      </c>
      <c r="F37" s="2">
        <v>-0.65800000000000003</v>
      </c>
      <c r="G37" s="2">
        <v>-0.65800000000000003</v>
      </c>
      <c r="H37" s="2">
        <v>-0.61199999999999999</v>
      </c>
      <c r="I37" s="2">
        <v>-0.626</v>
      </c>
      <c r="J37" s="2">
        <v>-0.63900000000000001</v>
      </c>
      <c r="K37" s="2">
        <v>-0.621</v>
      </c>
      <c r="L37" s="83"/>
      <c r="N37" s="2">
        <v>221</v>
      </c>
      <c r="O37" s="2">
        <v>-0.76600000000000001</v>
      </c>
      <c r="P37" s="2">
        <v>-0.73299999999999998</v>
      </c>
      <c r="Q37" s="2">
        <v>-0.71199999999999997</v>
      </c>
      <c r="R37" s="2">
        <v>-0.72899999999999998</v>
      </c>
      <c r="S37" s="2">
        <v>-0.753</v>
      </c>
      <c r="T37" s="2">
        <v>-0.73899999999999999</v>
      </c>
      <c r="U37" s="2">
        <v>-0.73599999999999999</v>
      </c>
      <c r="V37" s="2">
        <v>-0.70699999999999996</v>
      </c>
      <c r="W37" s="2">
        <v>-0.68799999999999994</v>
      </c>
      <c r="X37" s="2">
        <v>-0.72599999999999998</v>
      </c>
      <c r="Y37" s="83"/>
      <c r="AA37" s="2">
        <v>221</v>
      </c>
      <c r="AB37" s="2">
        <v>-0.72699999999999998</v>
      </c>
      <c r="AC37" s="2">
        <v>-0.72599999999999998</v>
      </c>
      <c r="AD37" s="2">
        <v>-0.749</v>
      </c>
      <c r="AE37" s="2">
        <v>-0.77400000000000002</v>
      </c>
      <c r="AF37" s="2">
        <v>-0.77800000000000002</v>
      </c>
      <c r="AG37" s="2">
        <v>-0.754</v>
      </c>
      <c r="AH37" s="2">
        <v>-0.76300000000000001</v>
      </c>
      <c r="AI37" s="2">
        <v>-0.79</v>
      </c>
      <c r="AJ37" s="2">
        <v>-0.79</v>
      </c>
      <c r="AK37" s="2">
        <v>-0.79400000000000004</v>
      </c>
      <c r="AM37" s="19"/>
      <c r="AO37" s="2">
        <v>221</v>
      </c>
      <c r="AP37" s="26">
        <v>-1.9770000000000001</v>
      </c>
      <c r="AQ37" s="26">
        <v>-1.9370000000000001</v>
      </c>
      <c r="AR37" s="2">
        <v>-1.946</v>
      </c>
      <c r="AS37" s="26">
        <v>-1.982</v>
      </c>
      <c r="AT37" s="26">
        <v>-2.0150000000000001</v>
      </c>
      <c r="AU37" s="2">
        <v>-1.9990000000000001</v>
      </c>
      <c r="AV37" s="26">
        <v>-2.0070000000000001</v>
      </c>
      <c r="AW37" s="2">
        <v>-2.0089999999999999</v>
      </c>
      <c r="AX37" s="2">
        <v>-1.9810000000000001</v>
      </c>
    </row>
    <row r="38" spans="1:50" ht="15.75" hidden="1" customHeight="1" x14ac:dyDescent="0.25">
      <c r="A38" s="2">
        <v>222</v>
      </c>
      <c r="B38" s="2">
        <v>-0.73099999999999998</v>
      </c>
      <c r="C38" s="2">
        <v>-0.621</v>
      </c>
      <c r="D38" s="2">
        <v>-0.64200000000000002</v>
      </c>
      <c r="E38" s="2">
        <v>-0.64100000000000001</v>
      </c>
      <c r="F38" s="2">
        <v>-0.65600000000000003</v>
      </c>
      <c r="G38" s="2">
        <v>-0.65700000000000003</v>
      </c>
      <c r="H38" s="2">
        <v>-0.61299999999999999</v>
      </c>
      <c r="I38" s="2">
        <v>-0.627</v>
      </c>
      <c r="J38" s="2">
        <v>-0.63900000000000001</v>
      </c>
      <c r="K38" s="2">
        <v>-0.623</v>
      </c>
      <c r="L38" s="83"/>
      <c r="N38" s="2">
        <v>222</v>
      </c>
      <c r="O38" s="2">
        <v>-0.76400000000000001</v>
      </c>
      <c r="P38" s="2">
        <v>-0.73</v>
      </c>
      <c r="Q38" s="2">
        <v>-0.71099999999999997</v>
      </c>
      <c r="R38" s="2">
        <v>-0.72899999999999998</v>
      </c>
      <c r="S38" s="2">
        <v>-0.752</v>
      </c>
      <c r="T38" s="2">
        <v>-0.74</v>
      </c>
      <c r="U38" s="2">
        <v>-0.73499999999999999</v>
      </c>
      <c r="V38" s="2">
        <v>-0.70599999999999996</v>
      </c>
      <c r="W38" s="2">
        <v>-0.68799999999999994</v>
      </c>
      <c r="X38" s="2">
        <v>-0.72699999999999998</v>
      </c>
      <c r="Y38" s="83"/>
      <c r="AA38" s="2">
        <v>222</v>
      </c>
      <c r="AB38" s="2">
        <v>-0.72599999999999998</v>
      </c>
      <c r="AC38" s="2">
        <v>-0.72399999999999998</v>
      </c>
      <c r="AD38" s="2">
        <v>-0.748</v>
      </c>
      <c r="AE38" s="2">
        <v>-0.77100000000000002</v>
      </c>
      <c r="AF38" s="2">
        <v>-0.77500000000000002</v>
      </c>
      <c r="AG38" s="2">
        <v>-0.755</v>
      </c>
      <c r="AH38" s="2">
        <v>-0.76100000000000001</v>
      </c>
      <c r="AI38" s="2">
        <v>-0.78800000000000003</v>
      </c>
      <c r="AJ38" s="2">
        <v>-0.79</v>
      </c>
      <c r="AK38" s="2">
        <v>-0.79</v>
      </c>
      <c r="AM38" s="19"/>
      <c r="AO38" s="2">
        <v>222</v>
      </c>
      <c r="AP38" s="26">
        <v>-1.998</v>
      </c>
      <c r="AQ38" s="26">
        <v>-1.954</v>
      </c>
      <c r="AR38" s="2">
        <v>-1.9550000000000001</v>
      </c>
      <c r="AS38" s="26">
        <v>-2.0009999999999999</v>
      </c>
      <c r="AT38" s="26">
        <v>-2.016</v>
      </c>
      <c r="AU38" s="2">
        <v>-2.004</v>
      </c>
      <c r="AV38" s="26">
        <v>-2.008</v>
      </c>
      <c r="AW38" s="2">
        <v>-2.0059999999999998</v>
      </c>
      <c r="AX38" s="2">
        <v>-1.954</v>
      </c>
    </row>
    <row r="39" spans="1:50" ht="15.75" hidden="1" customHeight="1" x14ac:dyDescent="0.25">
      <c r="A39" s="2">
        <v>223</v>
      </c>
      <c r="B39" s="2">
        <v>-0.79800000000000004</v>
      </c>
      <c r="C39" s="2">
        <v>-0.68300000000000005</v>
      </c>
      <c r="D39" s="2">
        <v>-0.70299999999999996</v>
      </c>
      <c r="E39" s="2">
        <v>-0.70099999999999996</v>
      </c>
      <c r="F39" s="2">
        <v>-0.71599999999999997</v>
      </c>
      <c r="G39" s="2">
        <v>-0.71599999999999997</v>
      </c>
      <c r="H39" s="2">
        <v>-0.66700000000000004</v>
      </c>
      <c r="I39" s="2">
        <v>-0.68</v>
      </c>
      <c r="J39" s="2">
        <v>-0.69299999999999995</v>
      </c>
      <c r="K39" s="2">
        <v>-0.67300000000000004</v>
      </c>
      <c r="L39" s="83"/>
      <c r="N39" s="2">
        <v>223</v>
      </c>
      <c r="O39" s="2">
        <v>-0.83099999999999996</v>
      </c>
      <c r="P39" s="2">
        <v>-0.79200000000000004</v>
      </c>
      <c r="Q39" s="2">
        <v>-0.76600000000000001</v>
      </c>
      <c r="R39" s="2">
        <v>-0.78100000000000003</v>
      </c>
      <c r="S39" s="2">
        <v>-0.80300000000000005</v>
      </c>
      <c r="T39" s="2">
        <v>-0.78500000000000003</v>
      </c>
      <c r="U39" s="2">
        <v>-0.78300000000000003</v>
      </c>
      <c r="V39" s="2">
        <v>-0.75</v>
      </c>
      <c r="W39" s="2">
        <v>-0.73199999999999998</v>
      </c>
      <c r="X39" s="2">
        <v>-0.76600000000000001</v>
      </c>
      <c r="Y39" s="83"/>
      <c r="AA39" s="2">
        <v>223</v>
      </c>
      <c r="AB39" s="2">
        <v>-0.79300000000000004</v>
      </c>
      <c r="AC39" s="2">
        <v>-0.77900000000000003</v>
      </c>
      <c r="AD39" s="2">
        <v>-0.79700000000000004</v>
      </c>
      <c r="AE39" s="2">
        <v>-0.81599999999999995</v>
      </c>
      <c r="AF39" s="2">
        <v>-0.81799999999999995</v>
      </c>
      <c r="AG39" s="2">
        <v>-0.79100000000000004</v>
      </c>
      <c r="AH39" s="2">
        <v>-0.79400000000000004</v>
      </c>
      <c r="AI39" s="2">
        <v>-0.81699999999999995</v>
      </c>
      <c r="AJ39" s="2">
        <v>-0.82</v>
      </c>
      <c r="AK39" s="2">
        <v>-0.82099999999999995</v>
      </c>
      <c r="AM39" s="19"/>
      <c r="AO39" s="2">
        <v>223</v>
      </c>
      <c r="AP39" s="26">
        <v>-2.044</v>
      </c>
      <c r="AQ39" s="26">
        <v>-1.9930000000000001</v>
      </c>
      <c r="AR39" s="2">
        <v>-2.0070000000000001</v>
      </c>
      <c r="AS39" s="26">
        <v>-2.0249999999999999</v>
      </c>
      <c r="AT39" s="26">
        <v>-2.044</v>
      </c>
      <c r="AU39" s="2">
        <v>-2.0550000000000002</v>
      </c>
      <c r="AV39" s="26">
        <v>-2.0609999999999999</v>
      </c>
      <c r="AW39" s="2">
        <v>-2.0219999999999998</v>
      </c>
      <c r="AX39" s="2">
        <v>-1.9910000000000001</v>
      </c>
    </row>
    <row r="40" spans="1:50" ht="15.75" hidden="1" customHeight="1" x14ac:dyDescent="0.25">
      <c r="A40" s="2">
        <v>224</v>
      </c>
      <c r="B40" s="2">
        <v>-0.89500000000000002</v>
      </c>
      <c r="C40" s="2">
        <v>-0.77100000000000002</v>
      </c>
      <c r="D40" s="2">
        <v>-0.79</v>
      </c>
      <c r="E40" s="2">
        <v>-0.78500000000000003</v>
      </c>
      <c r="F40" s="2">
        <v>-0.8</v>
      </c>
      <c r="G40" s="2">
        <v>-0.79400000000000004</v>
      </c>
      <c r="H40" s="2">
        <v>-0.748</v>
      </c>
      <c r="I40" s="2">
        <v>-0.753</v>
      </c>
      <c r="J40" s="2">
        <v>-0.76800000000000002</v>
      </c>
      <c r="K40" s="2">
        <v>-0.74399999999999999</v>
      </c>
      <c r="L40" s="83"/>
      <c r="N40" s="2">
        <v>224</v>
      </c>
      <c r="O40" s="2">
        <v>-0.92900000000000005</v>
      </c>
      <c r="P40" s="2">
        <v>-0.879</v>
      </c>
      <c r="Q40" s="2">
        <v>-0.84499999999999997</v>
      </c>
      <c r="R40" s="2">
        <v>-0.85799999999999998</v>
      </c>
      <c r="S40" s="2">
        <v>-0.874</v>
      </c>
      <c r="T40" s="2">
        <v>-0.85299999999999998</v>
      </c>
      <c r="U40" s="2">
        <v>-0.84699999999999998</v>
      </c>
      <c r="V40" s="2">
        <v>-0.81399999999999995</v>
      </c>
      <c r="W40" s="2">
        <v>-0.79500000000000004</v>
      </c>
      <c r="X40" s="2">
        <v>-0.82899999999999996</v>
      </c>
      <c r="Y40" s="83"/>
      <c r="AA40" s="2">
        <v>224</v>
      </c>
      <c r="AB40" s="2">
        <v>-0.88700000000000001</v>
      </c>
      <c r="AC40" s="2">
        <v>-0.85699999999999998</v>
      </c>
      <c r="AD40" s="2">
        <v>-0.86699999999999999</v>
      </c>
      <c r="AE40" s="2">
        <v>-0.88</v>
      </c>
      <c r="AF40" s="2">
        <v>-0.875</v>
      </c>
      <c r="AG40" s="2">
        <v>-0.84199999999999997</v>
      </c>
      <c r="AH40" s="2">
        <v>-0.84199999999999997</v>
      </c>
      <c r="AI40" s="2">
        <v>-0.86099999999999999</v>
      </c>
      <c r="AJ40" s="2">
        <v>-0.86199999999999999</v>
      </c>
      <c r="AK40" s="2">
        <v>-0.86199999999999999</v>
      </c>
      <c r="AM40" s="19"/>
      <c r="AO40" s="2">
        <v>224</v>
      </c>
      <c r="AP40" s="26">
        <v>-2.125</v>
      </c>
      <c r="AQ40" s="26">
        <v>-2.0830000000000002</v>
      </c>
      <c r="AR40" s="2">
        <v>-2.0630000000000002</v>
      </c>
      <c r="AS40" s="26">
        <v>-2.0790000000000002</v>
      </c>
      <c r="AT40" s="26">
        <v>-2.101</v>
      </c>
      <c r="AU40" s="2">
        <v>-2.0830000000000002</v>
      </c>
      <c r="AV40" s="26">
        <v>-2.0870000000000002</v>
      </c>
      <c r="AW40" s="2">
        <v>-2.06</v>
      </c>
      <c r="AX40" s="2">
        <v>-2.0059999999999998</v>
      </c>
    </row>
    <row r="41" spans="1:50" ht="15.75" hidden="1" customHeight="1" x14ac:dyDescent="0.25">
      <c r="A41" s="2">
        <v>225</v>
      </c>
      <c r="B41" s="2">
        <v>-0.96699999999999997</v>
      </c>
      <c r="C41" s="2">
        <v>-0.84</v>
      </c>
      <c r="D41" s="2">
        <v>-0.85499999999999998</v>
      </c>
      <c r="E41" s="2">
        <v>-0.85</v>
      </c>
      <c r="F41" s="2">
        <v>-0.86299999999999999</v>
      </c>
      <c r="G41" s="2">
        <v>-0.85299999999999998</v>
      </c>
      <c r="H41" s="2">
        <v>-0.81</v>
      </c>
      <c r="I41" s="2">
        <v>-0.81100000000000005</v>
      </c>
      <c r="J41" s="2">
        <v>-0.82699999999999996</v>
      </c>
      <c r="K41" s="2">
        <v>-0.79800000000000004</v>
      </c>
      <c r="L41" s="83"/>
      <c r="N41" s="2">
        <v>225</v>
      </c>
      <c r="O41" s="2">
        <v>-1.002</v>
      </c>
      <c r="P41" s="2">
        <v>-0.94199999999999995</v>
      </c>
      <c r="Q41" s="2">
        <v>-0.90300000000000002</v>
      </c>
      <c r="R41" s="2">
        <v>-0.91300000000000003</v>
      </c>
      <c r="S41" s="2">
        <v>-0.92700000000000005</v>
      </c>
      <c r="T41" s="2">
        <v>-0.90400000000000003</v>
      </c>
      <c r="U41" s="2">
        <v>-0.89700000000000002</v>
      </c>
      <c r="V41" s="2">
        <v>-0.86099999999999999</v>
      </c>
      <c r="W41" s="2">
        <v>-0.84299999999999997</v>
      </c>
      <c r="X41" s="2">
        <v>-0.872</v>
      </c>
      <c r="Y41" s="83"/>
      <c r="AA41" s="2">
        <v>225</v>
      </c>
      <c r="AB41" s="2">
        <v>-0.96099999999999997</v>
      </c>
      <c r="AC41" s="2">
        <v>-0.91600000000000004</v>
      </c>
      <c r="AD41" s="2">
        <v>-0.91800000000000004</v>
      </c>
      <c r="AE41" s="2">
        <v>-0.92700000000000005</v>
      </c>
      <c r="AF41" s="2">
        <v>-0.91800000000000004</v>
      </c>
      <c r="AG41" s="2">
        <v>-0.88</v>
      </c>
      <c r="AH41" s="2">
        <v>-0.878</v>
      </c>
      <c r="AI41" s="2">
        <v>-0.89400000000000002</v>
      </c>
      <c r="AJ41" s="2">
        <v>-0.89300000000000002</v>
      </c>
      <c r="AK41" s="2">
        <v>-0.89200000000000002</v>
      </c>
      <c r="AM41" s="19"/>
      <c r="AO41" s="2">
        <v>225</v>
      </c>
      <c r="AP41" s="26">
        <v>-2.2280000000000002</v>
      </c>
      <c r="AQ41" s="26">
        <v>-2.1800000000000002</v>
      </c>
      <c r="AR41" s="2">
        <v>-2.161</v>
      </c>
      <c r="AS41" s="26">
        <v>-2.1619999999999999</v>
      </c>
      <c r="AT41" s="26">
        <v>-2.1829999999999998</v>
      </c>
      <c r="AU41" s="2">
        <v>-2.165</v>
      </c>
      <c r="AV41" s="26">
        <v>-2.1520000000000001</v>
      </c>
      <c r="AW41" s="2">
        <v>-2.1219999999999999</v>
      </c>
      <c r="AX41" s="2">
        <v>-2.0779999999999998</v>
      </c>
    </row>
    <row r="42" spans="1:50" ht="15.75" hidden="1" customHeight="1" x14ac:dyDescent="0.25">
      <c r="A42" s="2">
        <v>226</v>
      </c>
      <c r="B42" s="2">
        <v>-0.998</v>
      </c>
      <c r="C42" s="2">
        <v>-0.873</v>
      </c>
      <c r="D42" s="2">
        <v>-0.88700000000000001</v>
      </c>
      <c r="E42" s="2">
        <v>-0.88200000000000001</v>
      </c>
      <c r="F42" s="2">
        <v>-0.89100000000000001</v>
      </c>
      <c r="G42" s="2">
        <v>-0.88200000000000001</v>
      </c>
      <c r="H42" s="2">
        <v>-0.84</v>
      </c>
      <c r="I42" s="2">
        <v>-0.83699999999999997</v>
      </c>
      <c r="J42" s="2">
        <v>-0.85299999999999998</v>
      </c>
      <c r="K42" s="2">
        <v>-0.82499999999999996</v>
      </c>
      <c r="L42" s="83"/>
      <c r="N42" s="2">
        <v>226</v>
      </c>
      <c r="O42" s="2">
        <v>-1.0329999999999999</v>
      </c>
      <c r="P42" s="2">
        <v>-0.96899999999999997</v>
      </c>
      <c r="Q42" s="2">
        <v>-0.93200000000000005</v>
      </c>
      <c r="R42" s="2">
        <v>-0.93600000000000005</v>
      </c>
      <c r="S42" s="2">
        <v>-0.95</v>
      </c>
      <c r="T42" s="2">
        <v>-0.92500000000000004</v>
      </c>
      <c r="U42" s="2">
        <v>-0.91600000000000004</v>
      </c>
      <c r="V42" s="2">
        <v>-0.88300000000000001</v>
      </c>
      <c r="W42" s="2">
        <v>-0.86099999999999999</v>
      </c>
      <c r="X42" s="2">
        <v>-0.89200000000000002</v>
      </c>
      <c r="Y42" s="83"/>
      <c r="AA42" s="2">
        <v>226</v>
      </c>
      <c r="AB42" s="2">
        <v>-0.99399999999999999</v>
      </c>
      <c r="AC42" s="2">
        <v>-0.94299999999999995</v>
      </c>
      <c r="AD42" s="2">
        <v>-0.94499999999999995</v>
      </c>
      <c r="AE42" s="2">
        <v>-0.94799999999999995</v>
      </c>
      <c r="AF42" s="2">
        <v>-0.93700000000000006</v>
      </c>
      <c r="AG42" s="2">
        <v>-0.89700000000000002</v>
      </c>
      <c r="AH42" s="2">
        <v>-0.89300000000000002</v>
      </c>
      <c r="AI42" s="2">
        <v>-0.90800000000000003</v>
      </c>
      <c r="AJ42" s="2">
        <v>-0.90400000000000003</v>
      </c>
      <c r="AK42" s="2">
        <v>-0.90400000000000003</v>
      </c>
      <c r="AM42" s="19"/>
      <c r="AO42" s="2">
        <v>226</v>
      </c>
      <c r="AP42" s="26">
        <v>-2.2570000000000001</v>
      </c>
      <c r="AQ42" s="26">
        <v>-2.206</v>
      </c>
      <c r="AR42" s="2">
        <v>-2.1560000000000001</v>
      </c>
      <c r="AS42" s="26">
        <v>-2.169</v>
      </c>
      <c r="AT42" s="26">
        <v>-2.198</v>
      </c>
      <c r="AU42" s="2">
        <v>-2.1669999999999998</v>
      </c>
      <c r="AV42" s="26">
        <v>-2.1629999999999998</v>
      </c>
      <c r="AW42" s="2">
        <v>-2.129</v>
      </c>
      <c r="AX42" s="2">
        <v>-2.0920000000000001</v>
      </c>
    </row>
    <row r="43" spans="1:50" ht="15.75" hidden="1" customHeight="1" x14ac:dyDescent="0.25">
      <c r="A43" s="2">
        <v>227</v>
      </c>
      <c r="B43" s="2">
        <v>-0.99399999999999999</v>
      </c>
      <c r="C43" s="2">
        <v>-0.876</v>
      </c>
      <c r="D43" s="2">
        <v>-0.88500000000000001</v>
      </c>
      <c r="E43" s="2">
        <v>-0.88</v>
      </c>
      <c r="F43" s="2">
        <v>-0.88600000000000001</v>
      </c>
      <c r="G43" s="2">
        <v>-0.875</v>
      </c>
      <c r="H43" s="2">
        <v>-0.83899999999999997</v>
      </c>
      <c r="I43" s="2">
        <v>-0.83099999999999996</v>
      </c>
      <c r="J43" s="2">
        <v>-0.84899999999999998</v>
      </c>
      <c r="K43" s="2">
        <v>-0.81699999999999995</v>
      </c>
      <c r="L43" s="83"/>
      <c r="N43" s="2">
        <v>227</v>
      </c>
      <c r="O43" s="2">
        <v>-1.026</v>
      </c>
      <c r="P43" s="2">
        <v>-0.96199999999999997</v>
      </c>
      <c r="Q43" s="2">
        <v>-0.92600000000000005</v>
      </c>
      <c r="R43" s="2">
        <v>-0.93200000000000005</v>
      </c>
      <c r="S43" s="2">
        <v>-0.94099999999999995</v>
      </c>
      <c r="T43" s="2">
        <v>-0.91700000000000004</v>
      </c>
      <c r="U43" s="2">
        <v>-0.90800000000000003</v>
      </c>
      <c r="V43" s="2">
        <v>-0.876</v>
      </c>
      <c r="W43" s="2">
        <v>-0.85699999999999998</v>
      </c>
      <c r="X43" s="2">
        <v>-0.88100000000000001</v>
      </c>
      <c r="Y43" s="83"/>
      <c r="AA43" s="2">
        <v>227</v>
      </c>
      <c r="AB43" s="2">
        <v>-0.99099999999999999</v>
      </c>
      <c r="AC43" s="2">
        <v>-0.93700000000000006</v>
      </c>
      <c r="AD43" s="2">
        <v>-0.93799999999999994</v>
      </c>
      <c r="AE43" s="2">
        <v>-0.94099999999999995</v>
      </c>
      <c r="AF43" s="2">
        <v>-0.93</v>
      </c>
      <c r="AG43" s="2">
        <v>-0.89200000000000002</v>
      </c>
      <c r="AH43" s="2">
        <v>-0.88900000000000001</v>
      </c>
      <c r="AI43" s="2">
        <v>-0.89900000000000002</v>
      </c>
      <c r="AJ43" s="2">
        <v>-0.89600000000000002</v>
      </c>
      <c r="AK43" s="2">
        <v>-0.89400000000000002</v>
      </c>
      <c r="AM43" s="19"/>
      <c r="AO43" s="2">
        <v>227</v>
      </c>
      <c r="AP43" s="26">
        <v>-2.2090000000000001</v>
      </c>
      <c r="AQ43" s="26">
        <v>-2.169</v>
      </c>
      <c r="AR43" s="2">
        <v>-2.1360000000000001</v>
      </c>
      <c r="AS43" s="26">
        <v>-2.1360000000000001</v>
      </c>
      <c r="AT43" s="26">
        <v>-2.1509999999999998</v>
      </c>
      <c r="AU43" s="2">
        <v>-2.1259999999999999</v>
      </c>
      <c r="AV43" s="26">
        <v>-2.1259999999999999</v>
      </c>
      <c r="AW43" s="2">
        <v>-2.089</v>
      </c>
      <c r="AX43" s="2">
        <v>-2.0630000000000002</v>
      </c>
    </row>
    <row r="44" spans="1:50" ht="15.75" hidden="1" customHeight="1" x14ac:dyDescent="0.25">
      <c r="A44" s="2">
        <v>228</v>
      </c>
      <c r="B44" s="2">
        <v>-0.96699999999999997</v>
      </c>
      <c r="C44" s="2">
        <v>-0.85699999999999998</v>
      </c>
      <c r="D44" s="2">
        <v>-0.86399999999999999</v>
      </c>
      <c r="E44" s="2">
        <v>-0.85799999999999998</v>
      </c>
      <c r="F44" s="2">
        <v>-0.86499999999999999</v>
      </c>
      <c r="G44" s="2">
        <v>-0.85099999999999998</v>
      </c>
      <c r="H44" s="2">
        <v>-0.81799999999999995</v>
      </c>
      <c r="I44" s="2">
        <v>-0.80800000000000005</v>
      </c>
      <c r="J44" s="2">
        <v>-0.82399999999999995</v>
      </c>
      <c r="K44" s="2">
        <v>-0.79500000000000004</v>
      </c>
      <c r="L44" s="83"/>
      <c r="N44" s="2">
        <v>228</v>
      </c>
      <c r="O44" s="2">
        <v>-0.996</v>
      </c>
      <c r="P44" s="2">
        <v>-0.93500000000000005</v>
      </c>
      <c r="Q44" s="2">
        <v>-0.90300000000000002</v>
      </c>
      <c r="R44" s="2">
        <v>-0.90800000000000003</v>
      </c>
      <c r="S44" s="2">
        <v>-0.91600000000000004</v>
      </c>
      <c r="T44" s="2">
        <v>-0.89100000000000001</v>
      </c>
      <c r="U44" s="2">
        <v>-0.88500000000000001</v>
      </c>
      <c r="V44" s="2">
        <v>-0.85299999999999998</v>
      </c>
      <c r="W44" s="2">
        <v>-0.83299999999999996</v>
      </c>
      <c r="X44" s="2">
        <v>-0.85599999999999998</v>
      </c>
      <c r="Y44" s="83"/>
      <c r="AA44" s="2">
        <v>228</v>
      </c>
      <c r="AB44" s="2">
        <v>-0.96399999999999997</v>
      </c>
      <c r="AC44" s="2">
        <v>-0.91400000000000003</v>
      </c>
      <c r="AD44" s="2">
        <v>-0.91500000000000004</v>
      </c>
      <c r="AE44" s="2">
        <v>-0.91800000000000004</v>
      </c>
      <c r="AF44" s="2">
        <v>-0.90900000000000003</v>
      </c>
      <c r="AG44" s="2">
        <v>-0.872</v>
      </c>
      <c r="AH44" s="2">
        <v>-0.87</v>
      </c>
      <c r="AI44" s="2">
        <v>-0.88</v>
      </c>
      <c r="AJ44" s="2">
        <v>-0.876</v>
      </c>
      <c r="AK44" s="2">
        <v>-0.873</v>
      </c>
      <c r="AM44" s="19"/>
      <c r="AO44" s="2">
        <v>228</v>
      </c>
      <c r="AP44" s="26">
        <v>-2.149</v>
      </c>
      <c r="AQ44" s="26">
        <v>-2.1139999999999999</v>
      </c>
      <c r="AR44" s="2">
        <v>-2.073</v>
      </c>
      <c r="AS44" s="26">
        <v>-2.081</v>
      </c>
      <c r="AT44" s="26">
        <v>-2.0880000000000001</v>
      </c>
      <c r="AU44" s="2">
        <v>-2.0720000000000001</v>
      </c>
      <c r="AV44" s="26">
        <v>-2.0790000000000002</v>
      </c>
      <c r="AW44" s="2">
        <v>-2.0219999999999998</v>
      </c>
      <c r="AX44" s="2">
        <v>-2.0110000000000001</v>
      </c>
    </row>
    <row r="45" spans="1:50" ht="15.75" hidden="1" customHeight="1" x14ac:dyDescent="0.25">
      <c r="A45" s="2">
        <v>229</v>
      </c>
      <c r="B45" s="2">
        <v>-0.92200000000000004</v>
      </c>
      <c r="C45" s="2">
        <v>-0.81899999999999995</v>
      </c>
      <c r="D45" s="2">
        <v>-0.82599999999999996</v>
      </c>
      <c r="E45" s="2">
        <v>-0.81799999999999995</v>
      </c>
      <c r="F45" s="2">
        <v>-0.82399999999999995</v>
      </c>
      <c r="G45" s="2">
        <v>-0.81100000000000005</v>
      </c>
      <c r="H45" s="2">
        <v>-0.78</v>
      </c>
      <c r="I45" s="2">
        <v>-0.76800000000000002</v>
      </c>
      <c r="J45" s="2">
        <v>-0.78500000000000003</v>
      </c>
      <c r="K45" s="2">
        <v>-0.75700000000000001</v>
      </c>
      <c r="L45" s="83"/>
      <c r="N45" s="2">
        <v>229</v>
      </c>
      <c r="O45" s="2">
        <v>-0.94799999999999995</v>
      </c>
      <c r="P45" s="2">
        <v>-0.89300000000000002</v>
      </c>
      <c r="Q45" s="2">
        <v>-0.86399999999999999</v>
      </c>
      <c r="R45" s="2">
        <v>-0.86799999999999999</v>
      </c>
      <c r="S45" s="2">
        <v>-0.875</v>
      </c>
      <c r="T45" s="2">
        <v>-0.85299999999999998</v>
      </c>
      <c r="U45" s="2">
        <v>-0.84599999999999997</v>
      </c>
      <c r="V45" s="2">
        <v>-0.81599999999999995</v>
      </c>
      <c r="W45" s="2">
        <v>-0.79600000000000004</v>
      </c>
      <c r="X45" s="2">
        <v>-0.81899999999999995</v>
      </c>
      <c r="Y45" s="83"/>
      <c r="AA45" s="2">
        <v>229</v>
      </c>
      <c r="AB45" s="2">
        <v>-0.92</v>
      </c>
      <c r="AC45" s="2">
        <v>-0.876</v>
      </c>
      <c r="AD45" s="2">
        <v>-0.879</v>
      </c>
      <c r="AE45" s="2">
        <v>-0.88100000000000001</v>
      </c>
      <c r="AF45" s="2">
        <v>-0.874</v>
      </c>
      <c r="AG45" s="2">
        <v>-0.84</v>
      </c>
      <c r="AH45" s="2">
        <v>-0.83799999999999997</v>
      </c>
      <c r="AI45" s="2">
        <v>-0.84699999999999998</v>
      </c>
      <c r="AJ45" s="2">
        <v>-0.84299999999999997</v>
      </c>
      <c r="AK45" s="2">
        <v>-0.83899999999999997</v>
      </c>
      <c r="AM45" s="19"/>
      <c r="AO45" s="2">
        <v>229</v>
      </c>
      <c r="AP45" s="26">
        <v>-2.081</v>
      </c>
      <c r="AQ45" s="26">
        <v>-2.0529999999999999</v>
      </c>
      <c r="AR45" s="2">
        <v>-2.0070000000000001</v>
      </c>
      <c r="AS45" s="26">
        <v>-2.0249999999999999</v>
      </c>
      <c r="AT45" s="26">
        <v>-2.0430000000000001</v>
      </c>
      <c r="AU45" s="2">
        <v>-2.0169999999999999</v>
      </c>
      <c r="AV45" s="26">
        <v>-2.0259999999999998</v>
      </c>
      <c r="AW45" s="2">
        <v>-1.976</v>
      </c>
      <c r="AX45" s="2">
        <v>-1.9670000000000001</v>
      </c>
    </row>
    <row r="46" spans="1:50" ht="15.75" hidden="1" customHeight="1" x14ac:dyDescent="0.25">
      <c r="A46" s="2">
        <v>230</v>
      </c>
      <c r="B46" s="2">
        <v>-0.86499999999999999</v>
      </c>
      <c r="C46" s="2">
        <v>-0.77200000000000002</v>
      </c>
      <c r="D46" s="2">
        <v>-0.77700000000000002</v>
      </c>
      <c r="E46" s="2">
        <v>-0.76900000000000002</v>
      </c>
      <c r="F46" s="2">
        <v>-0.77300000000000002</v>
      </c>
      <c r="G46" s="2">
        <v>-0.76100000000000001</v>
      </c>
      <c r="H46" s="2">
        <v>-0.73399999999999999</v>
      </c>
      <c r="I46" s="2">
        <v>-0.72099999999999997</v>
      </c>
      <c r="J46" s="2">
        <v>-0.73699999999999999</v>
      </c>
      <c r="K46" s="2">
        <v>-0.70799999999999996</v>
      </c>
      <c r="L46" s="83"/>
      <c r="N46" s="2">
        <v>230</v>
      </c>
      <c r="O46" s="2">
        <v>-0.89</v>
      </c>
      <c r="P46" s="2">
        <v>-0.84</v>
      </c>
      <c r="Q46" s="2">
        <v>-0.81399999999999995</v>
      </c>
      <c r="R46" s="2">
        <v>-0.82</v>
      </c>
      <c r="S46" s="2">
        <v>-0.82599999999999996</v>
      </c>
      <c r="T46" s="2">
        <v>-0.80600000000000005</v>
      </c>
      <c r="U46" s="2">
        <v>-0.8</v>
      </c>
      <c r="V46" s="2">
        <v>-0.77200000000000002</v>
      </c>
      <c r="W46" s="2">
        <v>-0.752</v>
      </c>
      <c r="X46" s="2">
        <v>-0.77400000000000002</v>
      </c>
      <c r="Y46" s="83"/>
      <c r="AA46" s="2">
        <v>230</v>
      </c>
      <c r="AB46" s="2">
        <v>-0.86599999999999999</v>
      </c>
      <c r="AC46" s="2">
        <v>-0.82699999999999996</v>
      </c>
      <c r="AD46" s="2">
        <v>-0.83</v>
      </c>
      <c r="AE46" s="2">
        <v>-0.83599999999999997</v>
      </c>
      <c r="AF46" s="2">
        <v>-0.83099999999999996</v>
      </c>
      <c r="AG46" s="2">
        <v>-0.80100000000000005</v>
      </c>
      <c r="AH46" s="2">
        <v>-0.79900000000000004</v>
      </c>
      <c r="AI46" s="2">
        <v>-0.80900000000000005</v>
      </c>
      <c r="AJ46" s="2">
        <v>-0.80400000000000005</v>
      </c>
      <c r="AK46" s="2">
        <v>-0.8</v>
      </c>
      <c r="AM46" s="19"/>
      <c r="AO46" s="2">
        <v>230</v>
      </c>
      <c r="AP46" s="26">
        <v>-1.984</v>
      </c>
      <c r="AQ46" s="26">
        <v>-1.952</v>
      </c>
      <c r="AR46" s="2">
        <v>-1.9339999999999999</v>
      </c>
      <c r="AS46" s="26">
        <v>-1.9350000000000001</v>
      </c>
      <c r="AT46" s="26">
        <v>-1.954</v>
      </c>
      <c r="AU46" s="2">
        <v>-1.9319999999999999</v>
      </c>
      <c r="AV46" s="26">
        <v>-1.9430000000000001</v>
      </c>
      <c r="AW46" s="2">
        <v>-1.8939999999999999</v>
      </c>
      <c r="AX46" s="2">
        <v>-1.881</v>
      </c>
    </row>
    <row r="47" spans="1:50" ht="15.75" hidden="1" customHeight="1" x14ac:dyDescent="0.25">
      <c r="A47" s="2">
        <v>231</v>
      </c>
      <c r="B47" s="2">
        <v>-0.8</v>
      </c>
      <c r="C47" s="2">
        <v>-0.71699999999999997</v>
      </c>
      <c r="D47" s="2">
        <v>-0.72199999999999998</v>
      </c>
      <c r="E47" s="2">
        <v>-0.71399999999999997</v>
      </c>
      <c r="F47" s="2">
        <v>-0.71699999999999997</v>
      </c>
      <c r="G47" s="2">
        <v>-0.70399999999999996</v>
      </c>
      <c r="H47" s="2">
        <v>-0.68300000000000005</v>
      </c>
      <c r="I47" s="2">
        <v>-0.66500000000000004</v>
      </c>
      <c r="J47" s="2">
        <v>-0.68300000000000005</v>
      </c>
      <c r="K47" s="2">
        <v>-0.65500000000000003</v>
      </c>
      <c r="L47" s="83"/>
      <c r="N47" s="2">
        <v>231</v>
      </c>
      <c r="O47" s="2">
        <v>-0.82599999999999996</v>
      </c>
      <c r="P47" s="2">
        <v>-0.78</v>
      </c>
      <c r="Q47" s="2">
        <v>-0.75900000000000001</v>
      </c>
      <c r="R47" s="2">
        <v>-0.76600000000000001</v>
      </c>
      <c r="S47" s="2">
        <v>-0.77200000000000002</v>
      </c>
      <c r="T47" s="2">
        <v>-0.752</v>
      </c>
      <c r="U47" s="2">
        <v>-0.747</v>
      </c>
      <c r="V47" s="2">
        <v>-0.72199999999999998</v>
      </c>
      <c r="W47" s="2">
        <v>-0.70099999999999996</v>
      </c>
      <c r="X47" s="2">
        <v>-0.72199999999999998</v>
      </c>
      <c r="Y47" s="83"/>
      <c r="AA47" s="2">
        <v>231</v>
      </c>
      <c r="AB47" s="2">
        <v>-0.80400000000000005</v>
      </c>
      <c r="AC47" s="2">
        <v>-0.77100000000000002</v>
      </c>
      <c r="AD47" s="2">
        <v>-0.78</v>
      </c>
      <c r="AE47" s="2">
        <v>-0.78500000000000003</v>
      </c>
      <c r="AF47" s="2">
        <v>-0.78300000000000003</v>
      </c>
      <c r="AG47" s="2">
        <v>-0.75600000000000001</v>
      </c>
      <c r="AH47" s="2">
        <v>-0.75600000000000001</v>
      </c>
      <c r="AI47" s="2">
        <v>-0.76600000000000001</v>
      </c>
      <c r="AJ47" s="2">
        <v>-0.76100000000000001</v>
      </c>
      <c r="AK47" s="2">
        <v>-0.75800000000000001</v>
      </c>
      <c r="AM47" s="19"/>
      <c r="AO47" s="2">
        <v>231</v>
      </c>
      <c r="AP47" s="26">
        <v>-1.875</v>
      </c>
      <c r="AQ47" s="26">
        <v>-1.8520000000000001</v>
      </c>
      <c r="AR47" s="2">
        <v>-1.837</v>
      </c>
      <c r="AS47" s="26">
        <v>-1.8460000000000001</v>
      </c>
      <c r="AT47" s="26">
        <v>-1.863</v>
      </c>
      <c r="AU47" s="2">
        <v>-1.849</v>
      </c>
      <c r="AV47" s="26">
        <v>-1.8540000000000001</v>
      </c>
      <c r="AW47" s="2">
        <v>-1.8089999999999999</v>
      </c>
      <c r="AX47" s="2">
        <v>-1.8069999999999999</v>
      </c>
    </row>
    <row r="48" spans="1:50" ht="15.75" hidden="1" customHeight="1" x14ac:dyDescent="0.25">
      <c r="A48" s="2">
        <v>232</v>
      </c>
      <c r="B48" s="2">
        <v>-0.73299999999999998</v>
      </c>
      <c r="C48" s="2">
        <v>-0.66300000000000003</v>
      </c>
      <c r="D48" s="2">
        <v>-0.66500000000000004</v>
      </c>
      <c r="E48" s="2">
        <v>-0.65500000000000003</v>
      </c>
      <c r="F48" s="2">
        <v>-0.65800000000000003</v>
      </c>
      <c r="G48" s="2">
        <v>-0.64300000000000002</v>
      </c>
      <c r="H48" s="2">
        <v>-0.628</v>
      </c>
      <c r="I48" s="2">
        <v>-0.60599999999999998</v>
      </c>
      <c r="J48" s="2">
        <v>-0.625</v>
      </c>
      <c r="K48" s="2">
        <v>-0.59699999999999998</v>
      </c>
      <c r="L48" s="83"/>
      <c r="N48" s="2">
        <v>232</v>
      </c>
      <c r="O48" s="2">
        <v>-0.755</v>
      </c>
      <c r="P48" s="2">
        <v>-0.71699999999999997</v>
      </c>
      <c r="Q48" s="2">
        <v>-0.70099999999999996</v>
      </c>
      <c r="R48" s="2">
        <v>-0.70699999999999996</v>
      </c>
      <c r="S48" s="2">
        <v>-0.71199999999999997</v>
      </c>
      <c r="T48" s="2">
        <v>-0.69399999999999995</v>
      </c>
      <c r="U48" s="2">
        <v>-0.68799999999999994</v>
      </c>
      <c r="V48" s="2">
        <v>-0.66800000000000004</v>
      </c>
      <c r="W48" s="2">
        <v>-0.64800000000000002</v>
      </c>
      <c r="X48" s="2">
        <v>-0.66400000000000003</v>
      </c>
      <c r="Y48" s="83"/>
      <c r="AA48" s="2">
        <v>232</v>
      </c>
      <c r="AB48" s="2">
        <v>-0.73799999999999999</v>
      </c>
      <c r="AC48" s="2">
        <v>-0.71399999999999997</v>
      </c>
      <c r="AD48" s="2">
        <v>-0.72499999999999998</v>
      </c>
      <c r="AE48" s="2">
        <v>-0.73099999999999998</v>
      </c>
      <c r="AF48" s="2">
        <v>-0.73199999999999998</v>
      </c>
      <c r="AG48" s="2">
        <v>-0.71</v>
      </c>
      <c r="AH48" s="2">
        <v>-0.71199999999999997</v>
      </c>
      <c r="AI48" s="2">
        <v>-0.72</v>
      </c>
      <c r="AJ48" s="2">
        <v>-0.71599999999999997</v>
      </c>
      <c r="AK48" s="2">
        <v>-0.71099999999999997</v>
      </c>
      <c r="AM48" s="19"/>
      <c r="AO48" s="2">
        <v>232</v>
      </c>
      <c r="AP48" s="26">
        <v>-1.762</v>
      </c>
      <c r="AQ48" s="26">
        <v>-1.748</v>
      </c>
      <c r="AR48" s="2">
        <v>-1.7370000000000001</v>
      </c>
      <c r="AS48" s="26">
        <v>-1.7430000000000001</v>
      </c>
      <c r="AT48" s="26">
        <v>-1.7629999999999999</v>
      </c>
      <c r="AU48" s="2">
        <v>-1.75</v>
      </c>
      <c r="AV48" s="26">
        <v>-1.7589999999999999</v>
      </c>
      <c r="AW48" s="2">
        <v>-1.72</v>
      </c>
      <c r="AX48" s="2">
        <v>-1.7130000000000001</v>
      </c>
    </row>
    <row r="49" spans="1:50" ht="15.75" hidden="1" customHeight="1" x14ac:dyDescent="0.25">
      <c r="A49" s="2">
        <v>233</v>
      </c>
      <c r="B49" s="2">
        <v>-0.65700000000000003</v>
      </c>
      <c r="C49" s="2">
        <v>-0.60199999999999998</v>
      </c>
      <c r="D49" s="2">
        <v>-0.6</v>
      </c>
      <c r="E49" s="2">
        <v>-0.58899999999999997</v>
      </c>
      <c r="F49" s="2">
        <v>-0.59099999999999997</v>
      </c>
      <c r="G49" s="2">
        <v>-0.57499999999999996</v>
      </c>
      <c r="H49" s="2">
        <v>-0.56599999999999995</v>
      </c>
      <c r="I49" s="2">
        <v>-0.53800000000000003</v>
      </c>
      <c r="J49" s="2">
        <v>-0.55900000000000005</v>
      </c>
      <c r="K49" s="2">
        <v>-0.53200000000000003</v>
      </c>
      <c r="L49" s="83"/>
      <c r="N49" s="2">
        <v>233</v>
      </c>
      <c r="O49" s="2">
        <v>-0.67400000000000004</v>
      </c>
      <c r="P49" s="2">
        <v>-0.64400000000000002</v>
      </c>
      <c r="Q49" s="2">
        <v>-0.63600000000000001</v>
      </c>
      <c r="R49" s="2">
        <v>-0.64</v>
      </c>
      <c r="S49" s="2">
        <v>-0.64500000000000002</v>
      </c>
      <c r="T49" s="2">
        <v>-0.628</v>
      </c>
      <c r="U49" s="2">
        <v>-0.624</v>
      </c>
      <c r="V49" s="2">
        <v>-0.60799999999999998</v>
      </c>
      <c r="W49" s="2">
        <v>-0.58599999999999997</v>
      </c>
      <c r="X49" s="2">
        <v>-0.60199999999999998</v>
      </c>
      <c r="Y49" s="83"/>
      <c r="AA49" s="2">
        <v>233</v>
      </c>
      <c r="AB49" s="2">
        <v>-0.66400000000000003</v>
      </c>
      <c r="AC49" s="2">
        <v>-0.65</v>
      </c>
      <c r="AD49" s="2">
        <v>-0.66300000000000003</v>
      </c>
      <c r="AE49" s="2">
        <v>-0.67200000000000004</v>
      </c>
      <c r="AF49" s="2">
        <v>-0.67700000000000005</v>
      </c>
      <c r="AG49" s="2">
        <v>-0.65900000000000003</v>
      </c>
      <c r="AH49" s="2">
        <v>-0.66300000000000003</v>
      </c>
      <c r="AI49" s="2">
        <v>-0.67</v>
      </c>
      <c r="AJ49" s="2">
        <v>-0.66500000000000004</v>
      </c>
      <c r="AK49" s="2">
        <v>-0.65900000000000003</v>
      </c>
      <c r="AM49" s="19"/>
      <c r="AO49" s="2">
        <v>233</v>
      </c>
      <c r="AP49" s="26">
        <v>-1.631</v>
      </c>
      <c r="AQ49" s="26">
        <v>-1.621</v>
      </c>
      <c r="AR49" s="2">
        <v>-1.625</v>
      </c>
      <c r="AS49" s="26">
        <v>-1.6379999999999999</v>
      </c>
      <c r="AT49" s="26">
        <v>-1.6539999999999999</v>
      </c>
      <c r="AU49" s="2">
        <v>-1.6459999999999999</v>
      </c>
      <c r="AV49" s="26">
        <v>-1.6519999999999999</v>
      </c>
      <c r="AW49" s="2">
        <v>-1.61</v>
      </c>
      <c r="AX49" s="2">
        <v>-1.6140000000000001</v>
      </c>
    </row>
    <row r="50" spans="1:50" ht="15.75" hidden="1" customHeight="1" x14ac:dyDescent="0.25">
      <c r="A50" s="2">
        <v>234</v>
      </c>
      <c r="B50" s="2">
        <v>-0.57499999999999996</v>
      </c>
      <c r="C50" s="2">
        <v>-0.53400000000000003</v>
      </c>
      <c r="D50" s="2">
        <v>-0.52900000000000003</v>
      </c>
      <c r="E50" s="2">
        <v>-0.51900000000000002</v>
      </c>
      <c r="F50" s="2">
        <v>-0.51800000000000002</v>
      </c>
      <c r="G50" s="2">
        <v>-0.502</v>
      </c>
      <c r="H50" s="2">
        <v>-0.499</v>
      </c>
      <c r="I50" s="2">
        <v>-0.46700000000000003</v>
      </c>
      <c r="J50" s="2">
        <v>-0.48799999999999999</v>
      </c>
      <c r="K50" s="2">
        <v>-0.46200000000000002</v>
      </c>
      <c r="L50" s="83"/>
      <c r="N50" s="2">
        <v>234</v>
      </c>
      <c r="O50" s="2">
        <v>-0.58899999999999997</v>
      </c>
      <c r="P50" s="2">
        <v>-0.56699999999999995</v>
      </c>
      <c r="Q50" s="2">
        <v>-0.56599999999999995</v>
      </c>
      <c r="R50" s="2">
        <v>-0.57099999999999995</v>
      </c>
      <c r="S50" s="2">
        <v>-0.57499999999999996</v>
      </c>
      <c r="T50" s="2">
        <v>-0.55900000000000005</v>
      </c>
      <c r="U50" s="2">
        <v>-0.55700000000000005</v>
      </c>
      <c r="V50" s="2">
        <v>-0.54400000000000004</v>
      </c>
      <c r="W50" s="2">
        <v>-0.52200000000000002</v>
      </c>
      <c r="X50" s="2">
        <v>-0.53500000000000003</v>
      </c>
      <c r="Y50" s="83"/>
      <c r="AA50" s="2">
        <v>234</v>
      </c>
      <c r="AB50" s="2">
        <v>-0.58499999999999996</v>
      </c>
      <c r="AC50" s="2">
        <v>-0.57899999999999996</v>
      </c>
      <c r="AD50" s="2">
        <v>-0.59599999999999997</v>
      </c>
      <c r="AE50" s="2">
        <v>-0.60699999999999998</v>
      </c>
      <c r="AF50" s="2">
        <v>-0.61699999999999999</v>
      </c>
      <c r="AG50" s="2">
        <v>-0.60299999999999998</v>
      </c>
      <c r="AH50" s="2">
        <v>-0.61</v>
      </c>
      <c r="AI50" s="2">
        <v>-0.61599999999999999</v>
      </c>
      <c r="AJ50" s="2">
        <v>-0.61</v>
      </c>
      <c r="AK50" s="2">
        <v>-0.60399999999999998</v>
      </c>
      <c r="AM50" s="19"/>
      <c r="AO50" s="2">
        <v>234</v>
      </c>
      <c r="AP50" s="26">
        <v>-1.486</v>
      </c>
      <c r="AQ50" s="26">
        <v>-1.4830000000000001</v>
      </c>
      <c r="AR50" s="2">
        <v>-1.5</v>
      </c>
      <c r="AS50" s="26">
        <v>-1.5169999999999999</v>
      </c>
      <c r="AT50" s="26">
        <v>-1.528</v>
      </c>
      <c r="AU50" s="2">
        <v>-1.53</v>
      </c>
      <c r="AV50" s="26">
        <v>-1.532</v>
      </c>
      <c r="AW50" s="2">
        <v>-1.4970000000000001</v>
      </c>
      <c r="AX50" s="2">
        <v>-1.5029999999999999</v>
      </c>
    </row>
    <row r="51" spans="1:50" ht="15.75" hidden="1" customHeight="1" x14ac:dyDescent="0.25">
      <c r="A51" s="2">
        <v>235</v>
      </c>
      <c r="B51" s="2">
        <v>-0.48699999999999999</v>
      </c>
      <c r="C51" s="2">
        <v>-0.45700000000000002</v>
      </c>
      <c r="D51" s="2">
        <v>-0.45200000000000001</v>
      </c>
      <c r="E51" s="2">
        <v>-0.441</v>
      </c>
      <c r="F51" s="2">
        <v>-0.44</v>
      </c>
      <c r="G51" s="2">
        <v>-0.42399999999999999</v>
      </c>
      <c r="H51" s="2">
        <v>-0.42499999999999999</v>
      </c>
      <c r="I51" s="2">
        <v>-0.39100000000000001</v>
      </c>
      <c r="J51" s="2">
        <v>-0.41299999999999998</v>
      </c>
      <c r="K51" s="2">
        <v>-0.38700000000000001</v>
      </c>
      <c r="L51" s="83"/>
      <c r="N51" s="2">
        <v>235</v>
      </c>
      <c r="O51" s="2">
        <v>-0.499</v>
      </c>
      <c r="P51" s="2">
        <v>-0.48299999999999998</v>
      </c>
      <c r="Q51" s="2">
        <v>-0.48899999999999999</v>
      </c>
      <c r="R51" s="2">
        <v>-0.495</v>
      </c>
      <c r="S51" s="2">
        <v>-0.5</v>
      </c>
      <c r="T51" s="2">
        <v>-0.48599999999999999</v>
      </c>
      <c r="U51" s="2">
        <v>-0.48499999999999999</v>
      </c>
      <c r="V51" s="2">
        <v>-0.47399999999999998</v>
      </c>
      <c r="W51" s="2">
        <v>-0.45300000000000001</v>
      </c>
      <c r="X51" s="2">
        <v>-0.46400000000000002</v>
      </c>
      <c r="Y51" s="83"/>
      <c r="AA51" s="2">
        <v>235</v>
      </c>
      <c r="AB51" s="2">
        <v>-0.497</v>
      </c>
      <c r="AC51" s="2">
        <v>-0.502</v>
      </c>
      <c r="AD51" s="2">
        <v>-0.52300000000000002</v>
      </c>
      <c r="AE51" s="2">
        <v>-0.53700000000000003</v>
      </c>
      <c r="AF51" s="2">
        <v>-0.55100000000000005</v>
      </c>
      <c r="AG51" s="2">
        <v>-0.54100000000000004</v>
      </c>
      <c r="AH51" s="2">
        <v>-0.55000000000000004</v>
      </c>
      <c r="AI51" s="2">
        <v>-0.55600000000000005</v>
      </c>
      <c r="AJ51" s="2">
        <v>-0.55100000000000005</v>
      </c>
      <c r="AK51" s="2">
        <v>-0.54400000000000004</v>
      </c>
      <c r="AM51" s="19"/>
      <c r="AO51" s="2">
        <v>235</v>
      </c>
      <c r="AP51" s="26">
        <v>-1.3360000000000001</v>
      </c>
      <c r="AQ51" s="26">
        <v>-1.3360000000000001</v>
      </c>
      <c r="AR51" s="2">
        <v>-1.3620000000000001</v>
      </c>
      <c r="AS51" s="26">
        <v>-1.383</v>
      </c>
      <c r="AT51" s="26">
        <v>-1.3979999999999999</v>
      </c>
      <c r="AU51" s="2">
        <v>-1.4039999999999999</v>
      </c>
      <c r="AV51" s="26">
        <v>-1.411</v>
      </c>
      <c r="AW51" s="2">
        <v>-1.375</v>
      </c>
      <c r="AX51" s="2">
        <v>-1.383</v>
      </c>
    </row>
    <row r="52" spans="1:50" ht="15.75" hidden="1" customHeight="1" x14ac:dyDescent="0.25">
      <c r="A52" s="2">
        <v>236</v>
      </c>
      <c r="B52" s="2">
        <v>-0.39</v>
      </c>
      <c r="C52" s="2">
        <v>-0.36799999999999999</v>
      </c>
      <c r="D52" s="2">
        <v>-0.36499999999999999</v>
      </c>
      <c r="E52" s="2">
        <v>-0.35399999999999998</v>
      </c>
      <c r="F52" s="2">
        <v>-0.35399999999999998</v>
      </c>
      <c r="G52" s="2">
        <v>-0.33800000000000002</v>
      </c>
      <c r="H52" s="2">
        <v>-0.34200000000000003</v>
      </c>
      <c r="I52" s="2">
        <v>-0.308</v>
      </c>
      <c r="J52" s="2">
        <v>-0.33100000000000002</v>
      </c>
      <c r="K52" s="2">
        <v>-0.30499999999999999</v>
      </c>
      <c r="L52" s="83"/>
      <c r="N52" s="2">
        <v>236</v>
      </c>
      <c r="O52" s="2">
        <v>-0.4</v>
      </c>
      <c r="P52" s="2">
        <v>-0.39200000000000002</v>
      </c>
      <c r="Q52" s="2">
        <v>-0.40300000000000002</v>
      </c>
      <c r="R52" s="2">
        <v>-0.41099999999999998</v>
      </c>
      <c r="S52" s="2">
        <v>-0.41699999999999998</v>
      </c>
      <c r="T52" s="2">
        <v>-0.40699999999999997</v>
      </c>
      <c r="U52" s="2">
        <v>-0.40600000000000003</v>
      </c>
      <c r="V52" s="2">
        <v>-0.39800000000000002</v>
      </c>
      <c r="W52" s="2">
        <v>-0.377</v>
      </c>
      <c r="X52" s="2">
        <v>-0.38800000000000001</v>
      </c>
      <c r="Y52" s="83"/>
      <c r="AA52" s="2">
        <v>236</v>
      </c>
      <c r="AB52" s="2">
        <v>-0.4</v>
      </c>
      <c r="AC52" s="2">
        <v>-0.41699999999999998</v>
      </c>
      <c r="AD52" s="2">
        <v>-0.443</v>
      </c>
      <c r="AE52" s="2">
        <v>-0.46</v>
      </c>
      <c r="AF52" s="2">
        <v>-0.47599999999999998</v>
      </c>
      <c r="AG52" s="2">
        <v>-0.47199999999999998</v>
      </c>
      <c r="AH52" s="2">
        <v>-0.48299999999999998</v>
      </c>
      <c r="AI52" s="2">
        <v>-0.49099999999999999</v>
      </c>
      <c r="AJ52" s="2">
        <v>-0.48599999999999999</v>
      </c>
      <c r="AK52" s="2">
        <v>-0.48</v>
      </c>
      <c r="AM52" s="19"/>
      <c r="AO52" s="2">
        <v>236</v>
      </c>
      <c r="AP52" s="26">
        <v>-1.17</v>
      </c>
      <c r="AQ52" s="26">
        <v>-1.1739999999999999</v>
      </c>
      <c r="AR52" s="2">
        <v>-1.2130000000000001</v>
      </c>
      <c r="AS52" s="26">
        <v>-1.2350000000000001</v>
      </c>
      <c r="AT52" s="26">
        <v>-1.254</v>
      </c>
      <c r="AU52" s="2">
        <v>-1.2629999999999999</v>
      </c>
      <c r="AV52" s="26">
        <v>-1.27</v>
      </c>
      <c r="AW52" s="2">
        <v>-1.2370000000000001</v>
      </c>
      <c r="AX52" s="2">
        <v>-1.2470000000000001</v>
      </c>
    </row>
    <row r="53" spans="1:50" ht="15.75" hidden="1" customHeight="1" x14ac:dyDescent="0.25">
      <c r="A53" s="2">
        <v>237</v>
      </c>
      <c r="B53" s="2">
        <v>-0.28499999999999998</v>
      </c>
      <c r="C53" s="2">
        <v>-0.27200000000000002</v>
      </c>
      <c r="D53" s="2">
        <v>-0.26900000000000002</v>
      </c>
      <c r="E53" s="2">
        <v>-0.26</v>
      </c>
      <c r="F53" s="2">
        <v>-0.26</v>
      </c>
      <c r="G53" s="2">
        <v>-0.247</v>
      </c>
      <c r="H53" s="2">
        <v>-0.252</v>
      </c>
      <c r="I53" s="2">
        <v>-0.219</v>
      </c>
      <c r="J53" s="2">
        <v>-0.24099999999999999</v>
      </c>
      <c r="K53" s="2">
        <v>-0.218</v>
      </c>
      <c r="L53" s="83"/>
      <c r="N53" s="2">
        <v>237</v>
      </c>
      <c r="O53" s="2">
        <v>-0.29399999999999998</v>
      </c>
      <c r="P53" s="2">
        <v>-0.29499999999999998</v>
      </c>
      <c r="Q53" s="2">
        <v>-0.312</v>
      </c>
      <c r="R53" s="2">
        <v>-0.32100000000000001</v>
      </c>
      <c r="S53" s="2">
        <v>-0.32900000000000001</v>
      </c>
      <c r="T53" s="2">
        <v>-0.32200000000000001</v>
      </c>
      <c r="U53" s="2">
        <v>-0.32200000000000001</v>
      </c>
      <c r="V53" s="2">
        <v>-0.316</v>
      </c>
      <c r="W53" s="2">
        <v>-0.29599999999999999</v>
      </c>
      <c r="X53" s="2">
        <v>-0.307</v>
      </c>
      <c r="Y53" s="83"/>
      <c r="AA53" s="2">
        <v>237</v>
      </c>
      <c r="AB53" s="2">
        <v>-0.29499999999999998</v>
      </c>
      <c r="AC53" s="2">
        <v>-0.32600000000000001</v>
      </c>
      <c r="AD53" s="2">
        <v>-0.35599999999999998</v>
      </c>
      <c r="AE53" s="2">
        <v>-0.378</v>
      </c>
      <c r="AF53" s="2">
        <v>-0.39700000000000002</v>
      </c>
      <c r="AG53" s="2">
        <v>-0.39700000000000002</v>
      </c>
      <c r="AH53" s="2">
        <v>-0.41099999999999998</v>
      </c>
      <c r="AI53" s="2">
        <v>-0.42</v>
      </c>
      <c r="AJ53" s="2">
        <v>-0.41599999999999998</v>
      </c>
      <c r="AK53" s="2">
        <v>-0.41</v>
      </c>
      <c r="AM53" s="19"/>
      <c r="AO53" s="2">
        <v>237</v>
      </c>
      <c r="AP53" s="26">
        <v>-1.006</v>
      </c>
      <c r="AQ53" s="26">
        <v>-1.0149999999999999</v>
      </c>
      <c r="AR53" s="2">
        <v>-1.0660000000000001</v>
      </c>
      <c r="AS53" s="26">
        <v>-1.091</v>
      </c>
      <c r="AT53" s="26">
        <v>-1.113</v>
      </c>
      <c r="AU53" s="2">
        <v>-1.127</v>
      </c>
      <c r="AV53" s="26">
        <v>-1.135</v>
      </c>
      <c r="AW53" s="2">
        <v>-1.1060000000000001</v>
      </c>
      <c r="AX53" s="2">
        <v>-1.1160000000000001</v>
      </c>
    </row>
    <row r="54" spans="1:50" ht="15.75" hidden="1" customHeight="1" x14ac:dyDescent="0.25">
      <c r="A54" s="2">
        <v>238</v>
      </c>
      <c r="B54" s="2">
        <v>-0.17699999999999999</v>
      </c>
      <c r="C54" s="2">
        <v>-0.17299999999999999</v>
      </c>
      <c r="D54" s="2">
        <v>-0.17</v>
      </c>
      <c r="E54" s="2">
        <v>-0.16200000000000001</v>
      </c>
      <c r="F54" s="2">
        <v>-0.16300000000000001</v>
      </c>
      <c r="G54" s="2">
        <v>-0.152</v>
      </c>
      <c r="H54" s="2">
        <v>-0.158</v>
      </c>
      <c r="I54" s="2">
        <v>-0.126</v>
      </c>
      <c r="J54" s="2">
        <v>-0.14699999999999999</v>
      </c>
      <c r="K54" s="2">
        <v>-0.127</v>
      </c>
      <c r="L54" s="83"/>
      <c r="N54" s="2">
        <v>238</v>
      </c>
      <c r="O54" s="2">
        <v>-0.185</v>
      </c>
      <c r="P54" s="2">
        <v>-0.19600000000000001</v>
      </c>
      <c r="Q54" s="2">
        <v>-0.217</v>
      </c>
      <c r="R54" s="2">
        <v>-0.22900000000000001</v>
      </c>
      <c r="S54" s="2">
        <v>-0.23899999999999999</v>
      </c>
      <c r="T54" s="2">
        <v>-0.23300000000000001</v>
      </c>
      <c r="U54" s="2">
        <v>-0.23499999999999999</v>
      </c>
      <c r="V54" s="2">
        <v>-0.23</v>
      </c>
      <c r="W54" s="2">
        <v>-0.21199999999999999</v>
      </c>
      <c r="X54" s="2">
        <v>-0.224</v>
      </c>
      <c r="Y54" s="83"/>
      <c r="AA54" s="2">
        <v>238</v>
      </c>
      <c r="AB54" s="2">
        <v>-0.188</v>
      </c>
      <c r="AC54" s="2">
        <v>-0.23</v>
      </c>
      <c r="AD54" s="2">
        <v>-0.26500000000000001</v>
      </c>
      <c r="AE54" s="2">
        <v>-0.29099999999999998</v>
      </c>
      <c r="AF54" s="2">
        <v>-0.315</v>
      </c>
      <c r="AG54" s="2">
        <v>-0.31900000000000001</v>
      </c>
      <c r="AH54" s="2">
        <v>-0.33400000000000002</v>
      </c>
      <c r="AI54" s="2">
        <v>-0.34699999999999998</v>
      </c>
      <c r="AJ54" s="2">
        <v>-0.34300000000000003</v>
      </c>
      <c r="AK54" s="2">
        <v>-0.33700000000000002</v>
      </c>
      <c r="AM54" s="19"/>
      <c r="AO54" s="2">
        <v>238</v>
      </c>
      <c r="AP54" s="26">
        <v>-0.83699999999999997</v>
      </c>
      <c r="AQ54" s="26">
        <v>-0.85299999999999998</v>
      </c>
      <c r="AR54" s="2">
        <v>-0.91300000000000003</v>
      </c>
      <c r="AS54" s="26">
        <v>-0.94099999999999995</v>
      </c>
      <c r="AT54" s="26">
        <v>-0.96699999999999997</v>
      </c>
      <c r="AU54" s="2">
        <v>-0.98599999999999999</v>
      </c>
      <c r="AV54" s="26">
        <v>-0.997</v>
      </c>
      <c r="AW54" s="2">
        <v>-0.97199999999999998</v>
      </c>
      <c r="AX54" s="2">
        <v>-0.98099999999999998</v>
      </c>
    </row>
    <row r="55" spans="1:50" ht="15.75" hidden="1" customHeight="1" x14ac:dyDescent="0.25">
      <c r="A55" s="2">
        <v>239</v>
      </c>
      <c r="B55" s="2">
        <v>-6.9000000000000006E-2</v>
      </c>
      <c r="C55" s="2">
        <v>-7.0999999999999994E-2</v>
      </c>
      <c r="D55" s="2">
        <v>-7.0999999999999994E-2</v>
      </c>
      <c r="E55" s="2">
        <v>-6.4000000000000001E-2</v>
      </c>
      <c r="F55" s="2">
        <v>-6.6000000000000003E-2</v>
      </c>
      <c r="G55" s="2">
        <v>-5.6000000000000001E-2</v>
      </c>
      <c r="H55" s="2">
        <v>-6.2E-2</v>
      </c>
      <c r="I55" s="2">
        <v>-3.1E-2</v>
      </c>
      <c r="J55" s="2">
        <v>-5.3999999999999999E-2</v>
      </c>
      <c r="K55" s="2">
        <v>-3.5999999999999997E-2</v>
      </c>
      <c r="L55" s="83"/>
      <c r="N55" s="2">
        <v>239</v>
      </c>
      <c r="O55" s="2">
        <v>-7.5999999999999998E-2</v>
      </c>
      <c r="P55" s="2">
        <v>-9.5000000000000001E-2</v>
      </c>
      <c r="Q55" s="2">
        <v>-0.121</v>
      </c>
      <c r="R55" s="2">
        <v>-0.13600000000000001</v>
      </c>
      <c r="S55" s="2">
        <v>-0.14699999999999999</v>
      </c>
      <c r="T55" s="2">
        <v>-0.14499999999999999</v>
      </c>
      <c r="U55" s="2">
        <v>-0.14799999999999999</v>
      </c>
      <c r="V55" s="2">
        <v>-0.14499999999999999</v>
      </c>
      <c r="W55" s="2">
        <v>-0.127</v>
      </c>
      <c r="X55" s="2">
        <v>-0.14000000000000001</v>
      </c>
      <c r="Y55" s="83"/>
      <c r="AA55" s="2">
        <v>239</v>
      </c>
      <c r="AB55" s="2">
        <v>-0.08</v>
      </c>
      <c r="AC55" s="2">
        <v>-0.13300000000000001</v>
      </c>
      <c r="AD55" s="2">
        <v>-0.17299999999999999</v>
      </c>
      <c r="AE55" s="2">
        <v>-0.20300000000000001</v>
      </c>
      <c r="AF55" s="2">
        <v>-0.23</v>
      </c>
      <c r="AG55" s="2">
        <v>-0.24</v>
      </c>
      <c r="AH55" s="2">
        <v>-0.25600000000000001</v>
      </c>
      <c r="AI55" s="2">
        <v>-0.27100000000000002</v>
      </c>
      <c r="AJ55" s="2">
        <v>-0.26900000000000002</v>
      </c>
      <c r="AK55" s="2">
        <v>-0.26400000000000001</v>
      </c>
      <c r="AM55" s="19"/>
      <c r="AO55" s="2">
        <v>239</v>
      </c>
      <c r="AP55" s="26">
        <v>-0.66800000000000004</v>
      </c>
      <c r="AQ55" s="26">
        <v>-0.68600000000000005</v>
      </c>
      <c r="AR55" s="2">
        <v>-0.75700000000000001</v>
      </c>
      <c r="AS55" s="26">
        <v>-0.78800000000000003</v>
      </c>
      <c r="AT55" s="26">
        <v>-0.82</v>
      </c>
      <c r="AU55" s="2">
        <v>-0.84299999999999997</v>
      </c>
      <c r="AV55" s="26">
        <v>-0.85599999999999998</v>
      </c>
      <c r="AW55" s="2">
        <v>-0.83299999999999996</v>
      </c>
      <c r="AX55" s="2">
        <v>-0.84599999999999997</v>
      </c>
    </row>
    <row r="56" spans="1:50" ht="15.75" hidden="1" customHeight="1" x14ac:dyDescent="0.25">
      <c r="A56" s="2">
        <v>240</v>
      </c>
      <c r="B56" s="2">
        <v>0.04</v>
      </c>
      <c r="C56" s="2">
        <v>3.1E-2</v>
      </c>
      <c r="D56" s="2">
        <v>2.8000000000000001E-2</v>
      </c>
      <c r="E56" s="2">
        <v>3.5000000000000003E-2</v>
      </c>
      <c r="F56" s="2">
        <v>3.2000000000000001E-2</v>
      </c>
      <c r="G56" s="2">
        <v>3.9E-2</v>
      </c>
      <c r="H56" s="2">
        <v>3.4000000000000002E-2</v>
      </c>
      <c r="I56" s="2">
        <v>6.2E-2</v>
      </c>
      <c r="J56" s="2">
        <v>0.04</v>
      </c>
      <c r="K56" s="2">
        <v>5.5E-2</v>
      </c>
      <c r="L56" s="83"/>
      <c r="N56" s="2">
        <v>240</v>
      </c>
      <c r="O56" s="2">
        <v>3.3000000000000002E-2</v>
      </c>
      <c r="P56" s="2">
        <v>7.0000000000000001E-3</v>
      </c>
      <c r="Q56" s="2">
        <v>-2.5000000000000001E-2</v>
      </c>
      <c r="R56" s="2">
        <v>-0.04</v>
      </c>
      <c r="S56" s="2">
        <v>-5.3999999999999999E-2</v>
      </c>
      <c r="T56" s="2">
        <v>-5.6000000000000001E-2</v>
      </c>
      <c r="U56" s="2">
        <v>-0.06</v>
      </c>
      <c r="V56" s="2">
        <v>-5.8999999999999997E-2</v>
      </c>
      <c r="W56" s="2">
        <v>-4.2000000000000003E-2</v>
      </c>
      <c r="X56" s="2">
        <v>-5.5E-2</v>
      </c>
      <c r="Y56" s="83"/>
      <c r="AA56" s="2">
        <v>240</v>
      </c>
      <c r="AB56" s="2">
        <v>0.03</v>
      </c>
      <c r="AC56" s="2">
        <v>-3.6999999999999998E-2</v>
      </c>
      <c r="AD56" s="2">
        <v>-8.2000000000000003E-2</v>
      </c>
      <c r="AE56" s="2">
        <v>-0.114</v>
      </c>
      <c r="AF56" s="2">
        <v>-0.14499999999999999</v>
      </c>
      <c r="AG56" s="2">
        <v>-0.16</v>
      </c>
      <c r="AH56" s="2">
        <v>-0.17699999999999999</v>
      </c>
      <c r="AI56" s="2">
        <v>-0.19400000000000001</v>
      </c>
      <c r="AJ56" s="2">
        <v>-0.19400000000000001</v>
      </c>
      <c r="AK56" s="2">
        <v>-0.191</v>
      </c>
      <c r="AM56" s="19"/>
      <c r="AO56" s="2">
        <v>240</v>
      </c>
      <c r="AP56" s="26">
        <v>-0.501</v>
      </c>
      <c r="AQ56" s="26">
        <v>-0.52200000000000002</v>
      </c>
      <c r="AR56" s="2">
        <v>-0.60499999999999998</v>
      </c>
      <c r="AS56" s="26">
        <v>-0.63800000000000001</v>
      </c>
      <c r="AT56" s="26">
        <v>-0.67400000000000004</v>
      </c>
      <c r="AU56" s="2">
        <v>-0.70299999999999996</v>
      </c>
      <c r="AV56" s="26">
        <v>-0.71499999999999997</v>
      </c>
      <c r="AW56" s="2">
        <v>-0.69599999999999995</v>
      </c>
      <c r="AX56" s="2">
        <v>-0.70899999999999996</v>
      </c>
    </row>
    <row r="57" spans="1:50" ht="15.75" hidden="1" customHeight="1" x14ac:dyDescent="0.25">
      <c r="A57" s="2">
        <v>241</v>
      </c>
      <c r="B57" s="2">
        <v>0.155</v>
      </c>
      <c r="C57" s="2">
        <v>0.13900000000000001</v>
      </c>
      <c r="D57" s="2">
        <v>0.13500000000000001</v>
      </c>
      <c r="E57" s="2">
        <v>0.14000000000000001</v>
      </c>
      <c r="F57" s="2">
        <v>0.13500000000000001</v>
      </c>
      <c r="G57" s="2">
        <v>0.14000000000000001</v>
      </c>
      <c r="H57" s="2">
        <v>0.13400000000000001</v>
      </c>
      <c r="I57" s="2">
        <v>0.16</v>
      </c>
      <c r="J57" s="2">
        <v>0.13800000000000001</v>
      </c>
      <c r="K57" s="2">
        <v>0.15</v>
      </c>
      <c r="L57" s="83"/>
      <c r="N57" s="2">
        <v>241</v>
      </c>
      <c r="O57" s="2">
        <v>0.14899999999999999</v>
      </c>
      <c r="P57" s="2">
        <v>0.113</v>
      </c>
      <c r="Q57" s="2">
        <v>7.5999999999999998E-2</v>
      </c>
      <c r="R57" s="2">
        <v>5.8999999999999997E-2</v>
      </c>
      <c r="S57" s="2">
        <v>4.2999999999999997E-2</v>
      </c>
      <c r="T57" s="2">
        <v>3.6999999999999998E-2</v>
      </c>
      <c r="U57" s="2">
        <v>3.3000000000000002E-2</v>
      </c>
      <c r="V57" s="2">
        <v>3.2000000000000001E-2</v>
      </c>
      <c r="W57" s="2">
        <v>4.7E-2</v>
      </c>
      <c r="X57" s="2">
        <v>3.3000000000000002E-2</v>
      </c>
      <c r="Y57" s="83"/>
      <c r="AA57" s="2">
        <v>241</v>
      </c>
      <c r="AB57" s="2">
        <v>0.14499999999999999</v>
      </c>
      <c r="AC57" s="2">
        <v>6.4000000000000001E-2</v>
      </c>
      <c r="AD57" s="2">
        <v>1.4E-2</v>
      </c>
      <c r="AE57" s="2">
        <v>-2.3E-2</v>
      </c>
      <c r="AF57" s="2">
        <v>-5.6000000000000001E-2</v>
      </c>
      <c r="AG57" s="2">
        <v>-7.5999999999999998E-2</v>
      </c>
      <c r="AH57" s="2">
        <v>-9.5000000000000001E-2</v>
      </c>
      <c r="AI57" s="2">
        <v>-0.11600000000000001</v>
      </c>
      <c r="AJ57" s="2">
        <v>-0.11600000000000001</v>
      </c>
      <c r="AK57" s="2">
        <v>-0.114</v>
      </c>
      <c r="AM57" s="19"/>
      <c r="AO57" s="2">
        <v>241</v>
      </c>
      <c r="AP57" s="26">
        <v>-0.33400000000000002</v>
      </c>
      <c r="AQ57" s="26">
        <v>-0.35799999999999998</v>
      </c>
      <c r="AR57" s="2">
        <v>-0.45400000000000001</v>
      </c>
      <c r="AS57" s="26">
        <v>-0.48899999999999999</v>
      </c>
      <c r="AT57" s="26">
        <v>-0.52800000000000002</v>
      </c>
      <c r="AU57" s="2">
        <v>-0.56299999999999994</v>
      </c>
      <c r="AV57" s="26">
        <v>-0.57599999999999996</v>
      </c>
      <c r="AW57" s="2">
        <v>-0.56100000000000005</v>
      </c>
      <c r="AX57" s="2">
        <v>-0.57499999999999996</v>
      </c>
    </row>
    <row r="58" spans="1:50" ht="15.75" hidden="1" customHeight="1" x14ac:dyDescent="0.25">
      <c r="A58" s="2">
        <v>242</v>
      </c>
      <c r="B58" s="2">
        <v>0.27900000000000003</v>
      </c>
      <c r="C58" s="2">
        <v>0.255</v>
      </c>
      <c r="D58" s="2">
        <v>0.25</v>
      </c>
      <c r="E58" s="2">
        <v>0.254</v>
      </c>
      <c r="F58" s="2">
        <v>0.247</v>
      </c>
      <c r="G58" s="2">
        <v>0.249</v>
      </c>
      <c r="H58" s="2">
        <v>0.24199999999999999</v>
      </c>
      <c r="I58" s="2">
        <v>0.26700000000000002</v>
      </c>
      <c r="J58" s="2">
        <v>0.245</v>
      </c>
      <c r="K58" s="2">
        <v>0.253</v>
      </c>
      <c r="L58" s="83"/>
      <c r="N58" s="2">
        <v>242</v>
      </c>
      <c r="O58" s="2">
        <v>0.27500000000000002</v>
      </c>
      <c r="P58" s="2">
        <v>0.22700000000000001</v>
      </c>
      <c r="Q58" s="2">
        <v>0.184</v>
      </c>
      <c r="R58" s="2">
        <v>0.16500000000000001</v>
      </c>
      <c r="S58" s="2">
        <v>0.14699999999999999</v>
      </c>
      <c r="T58" s="2">
        <v>0.13700000000000001</v>
      </c>
      <c r="U58" s="2">
        <v>0.13300000000000001</v>
      </c>
      <c r="V58" s="2">
        <v>0.13</v>
      </c>
      <c r="W58" s="2">
        <v>0.14299999999999999</v>
      </c>
      <c r="X58" s="2">
        <v>0.127</v>
      </c>
      <c r="Y58" s="83"/>
      <c r="AA58" s="2">
        <v>242</v>
      </c>
      <c r="AB58" s="2">
        <v>0.26900000000000002</v>
      </c>
      <c r="AC58" s="2">
        <v>0.17399999999999999</v>
      </c>
      <c r="AD58" s="2">
        <v>0.11799999999999999</v>
      </c>
      <c r="AE58" s="2">
        <v>7.5999999999999998E-2</v>
      </c>
      <c r="AF58" s="2">
        <v>3.7999999999999999E-2</v>
      </c>
      <c r="AG58" s="2">
        <v>1.2E-2</v>
      </c>
      <c r="AH58" s="2">
        <v>-0.01</v>
      </c>
      <c r="AI58" s="2">
        <v>-3.3000000000000002E-2</v>
      </c>
      <c r="AJ58" s="2">
        <v>-3.6999999999999998E-2</v>
      </c>
      <c r="AK58" s="2">
        <v>-3.4000000000000002E-2</v>
      </c>
      <c r="AM58" s="19"/>
      <c r="AO58" s="2">
        <v>242</v>
      </c>
      <c r="AP58" s="26">
        <v>-0.156</v>
      </c>
      <c r="AQ58" s="26">
        <v>-0.185</v>
      </c>
      <c r="AR58" s="2">
        <v>-0.29399999999999998</v>
      </c>
      <c r="AS58" s="26">
        <v>-0.33400000000000002</v>
      </c>
      <c r="AT58" s="26">
        <v>-0.375</v>
      </c>
      <c r="AU58" s="2">
        <v>-0.41499999999999998</v>
      </c>
      <c r="AV58" s="26">
        <v>-0.433</v>
      </c>
      <c r="AW58" s="2">
        <v>-0.42399999999999999</v>
      </c>
      <c r="AX58" s="2">
        <v>-0.435</v>
      </c>
    </row>
    <row r="59" spans="1:50" ht="15.75" hidden="1" customHeight="1" x14ac:dyDescent="0.25">
      <c r="A59" s="2">
        <v>243</v>
      </c>
      <c r="B59" s="2">
        <v>0.41199999999999998</v>
      </c>
      <c r="C59" s="2">
        <v>0.379</v>
      </c>
      <c r="D59" s="2">
        <v>0.371</v>
      </c>
      <c r="E59" s="2">
        <v>0.374</v>
      </c>
      <c r="F59" s="2">
        <v>0.36599999999999999</v>
      </c>
      <c r="G59" s="2">
        <v>0.36599999999999999</v>
      </c>
      <c r="H59" s="2">
        <v>0.35899999999999999</v>
      </c>
      <c r="I59" s="2">
        <v>0.379</v>
      </c>
      <c r="J59" s="2">
        <v>0.35799999999999998</v>
      </c>
      <c r="K59" s="2">
        <v>0.36299999999999999</v>
      </c>
      <c r="L59" s="83"/>
      <c r="N59" s="2">
        <v>243</v>
      </c>
      <c r="O59" s="2">
        <v>0.40899999999999997</v>
      </c>
      <c r="P59" s="2">
        <v>0.34899999999999998</v>
      </c>
      <c r="Q59" s="2">
        <v>0.3</v>
      </c>
      <c r="R59" s="2">
        <v>0.27700000000000002</v>
      </c>
      <c r="S59" s="2">
        <v>0.25600000000000001</v>
      </c>
      <c r="T59" s="2">
        <v>0.24199999999999999</v>
      </c>
      <c r="U59" s="2">
        <v>0.23599999999999999</v>
      </c>
      <c r="V59" s="2">
        <v>0.23100000000000001</v>
      </c>
      <c r="W59" s="2">
        <v>0.24099999999999999</v>
      </c>
      <c r="X59" s="2">
        <v>0.22600000000000001</v>
      </c>
      <c r="Y59" s="83"/>
      <c r="AA59" s="2">
        <v>243</v>
      </c>
      <c r="AB59" s="2">
        <v>0.40200000000000002</v>
      </c>
      <c r="AC59" s="2">
        <v>0.28999999999999998</v>
      </c>
      <c r="AD59" s="2">
        <v>0.22900000000000001</v>
      </c>
      <c r="AE59" s="2">
        <v>0.18</v>
      </c>
      <c r="AF59" s="2">
        <v>0.13600000000000001</v>
      </c>
      <c r="AG59" s="2">
        <v>0.105</v>
      </c>
      <c r="AH59" s="2">
        <v>8.1000000000000003E-2</v>
      </c>
      <c r="AI59" s="2">
        <v>5.2999999999999999E-2</v>
      </c>
      <c r="AJ59" s="2">
        <v>4.8000000000000001E-2</v>
      </c>
      <c r="AK59" s="2">
        <v>0.05</v>
      </c>
      <c r="AM59" s="19"/>
      <c r="AO59" s="2">
        <v>243</v>
      </c>
      <c r="AP59" s="26">
        <v>2.7E-2</v>
      </c>
      <c r="AQ59" s="26">
        <v>-5.0000000000000001E-3</v>
      </c>
      <c r="AR59" s="2">
        <v>-0.128</v>
      </c>
      <c r="AS59" s="26">
        <v>-0.17499999999999999</v>
      </c>
      <c r="AT59" s="26">
        <v>-0.219</v>
      </c>
      <c r="AU59" s="2">
        <v>-0.26700000000000002</v>
      </c>
      <c r="AV59" s="26">
        <v>-0.28899999999999998</v>
      </c>
      <c r="AW59" s="2">
        <v>-0.28399999999999997</v>
      </c>
      <c r="AX59" s="2">
        <v>-0.29199999999999998</v>
      </c>
    </row>
    <row r="60" spans="1:50" ht="15.75" hidden="1" customHeight="1" x14ac:dyDescent="0.25">
      <c r="A60" s="2">
        <v>244</v>
      </c>
      <c r="B60" s="2">
        <v>0.54600000000000004</v>
      </c>
      <c r="C60" s="2">
        <v>0.505</v>
      </c>
      <c r="D60" s="2">
        <v>0.49399999999999999</v>
      </c>
      <c r="E60" s="2">
        <v>0.495</v>
      </c>
      <c r="F60" s="2">
        <v>0.48399999999999999</v>
      </c>
      <c r="G60" s="2">
        <v>0.48299999999999998</v>
      </c>
      <c r="H60" s="2">
        <v>0.47599999999999998</v>
      </c>
      <c r="I60" s="2">
        <v>0.49199999999999999</v>
      </c>
      <c r="J60" s="2">
        <v>0.47199999999999998</v>
      </c>
      <c r="K60" s="2">
        <v>0.47299999999999998</v>
      </c>
      <c r="L60" s="83"/>
      <c r="N60" s="2">
        <v>244</v>
      </c>
      <c r="O60" s="2">
        <v>0.54300000000000004</v>
      </c>
      <c r="P60" s="2">
        <v>0.47299999999999998</v>
      </c>
      <c r="Q60" s="2">
        <v>0.41899999999999998</v>
      </c>
      <c r="R60" s="2">
        <v>0.39200000000000002</v>
      </c>
      <c r="S60" s="2">
        <v>0.36599999999999999</v>
      </c>
      <c r="T60" s="2">
        <v>0.34799999999999998</v>
      </c>
      <c r="U60" s="2">
        <v>0.34100000000000003</v>
      </c>
      <c r="V60" s="2">
        <v>0.33300000000000002</v>
      </c>
      <c r="W60" s="2">
        <v>0.34</v>
      </c>
      <c r="X60" s="2">
        <v>0.32600000000000001</v>
      </c>
      <c r="Y60" s="83"/>
      <c r="AA60" s="2">
        <v>244</v>
      </c>
      <c r="AB60" s="2">
        <v>0.53700000000000003</v>
      </c>
      <c r="AC60" s="2">
        <v>0.40799999999999997</v>
      </c>
      <c r="AD60" s="2">
        <v>0.34</v>
      </c>
      <c r="AE60" s="2">
        <v>0.28499999999999998</v>
      </c>
      <c r="AF60" s="2">
        <v>0.23599999999999999</v>
      </c>
      <c r="AG60" s="2">
        <v>0.19900000000000001</v>
      </c>
      <c r="AH60" s="2">
        <v>0.17199999999999999</v>
      </c>
      <c r="AI60" s="2">
        <v>0.14099999999999999</v>
      </c>
      <c r="AJ60" s="2">
        <v>0.13300000000000001</v>
      </c>
      <c r="AK60" s="2">
        <v>0.13400000000000001</v>
      </c>
      <c r="AM60" s="19"/>
      <c r="AO60" s="2">
        <v>244</v>
      </c>
      <c r="AP60" s="26">
        <v>0.20599999999999999</v>
      </c>
      <c r="AQ60" s="26">
        <v>0.17199999999999999</v>
      </c>
      <c r="AR60" s="2">
        <v>3.4000000000000002E-2</v>
      </c>
      <c r="AS60" s="26">
        <v>-1.7000000000000001E-2</v>
      </c>
      <c r="AT60" s="26">
        <v>-6.9000000000000006E-2</v>
      </c>
      <c r="AU60" s="2">
        <v>-0.121</v>
      </c>
      <c r="AV60" s="26">
        <v>-0.14799999999999999</v>
      </c>
      <c r="AW60" s="2">
        <v>-0.14599999999999999</v>
      </c>
      <c r="AX60" s="2">
        <v>-0.153</v>
      </c>
    </row>
    <row r="61" spans="1:50" ht="15.75" customHeight="1" x14ac:dyDescent="0.25">
      <c r="A61" s="2">
        <v>245</v>
      </c>
      <c r="B61" s="2">
        <v>0.66700000000000004</v>
      </c>
      <c r="C61" s="2">
        <v>0.62</v>
      </c>
      <c r="D61" s="2">
        <v>0.60699999999999998</v>
      </c>
      <c r="E61" s="2">
        <v>0.60699999999999998</v>
      </c>
      <c r="F61" s="2">
        <v>0.59299999999999997</v>
      </c>
      <c r="G61" s="2">
        <v>0.58899999999999997</v>
      </c>
      <c r="H61" s="2">
        <v>0.58199999999999996</v>
      </c>
      <c r="I61" s="2">
        <v>0.59199999999999997</v>
      </c>
      <c r="J61" s="2">
        <v>0.57599999999999996</v>
      </c>
      <c r="K61" s="2">
        <v>0.57299999999999995</v>
      </c>
      <c r="L61" s="83"/>
      <c r="N61" s="2">
        <v>245</v>
      </c>
      <c r="O61" s="2">
        <v>0.66600000000000004</v>
      </c>
      <c r="P61" s="2">
        <v>0.58499999999999996</v>
      </c>
      <c r="Q61" s="2">
        <v>0.52600000000000002</v>
      </c>
      <c r="R61" s="2">
        <v>0.497</v>
      </c>
      <c r="S61" s="2">
        <v>0.46700000000000003</v>
      </c>
      <c r="T61" s="2">
        <v>0.44600000000000001</v>
      </c>
      <c r="U61" s="2">
        <v>0.437</v>
      </c>
      <c r="V61" s="2">
        <v>0.42699999999999999</v>
      </c>
      <c r="W61" s="2">
        <v>0.432</v>
      </c>
      <c r="X61" s="2">
        <v>0.41699999999999998</v>
      </c>
      <c r="Y61" s="83"/>
      <c r="AA61" s="2">
        <v>245</v>
      </c>
      <c r="AB61" s="2">
        <v>0.66</v>
      </c>
      <c r="AC61" s="2">
        <v>0.51300000000000001</v>
      </c>
      <c r="AD61" s="2">
        <v>0.441</v>
      </c>
      <c r="AE61" s="2">
        <v>0.38100000000000001</v>
      </c>
      <c r="AF61" s="2">
        <v>0.32700000000000001</v>
      </c>
      <c r="AG61" s="2">
        <v>0.28499999999999998</v>
      </c>
      <c r="AH61" s="2">
        <v>0.25600000000000001</v>
      </c>
      <c r="AI61" s="2">
        <v>0.219</v>
      </c>
      <c r="AJ61" s="2">
        <v>0.21</v>
      </c>
      <c r="AK61" s="2">
        <v>0.21099999999999999</v>
      </c>
      <c r="AM61" s="19"/>
      <c r="AO61" s="2">
        <v>245</v>
      </c>
      <c r="AP61" s="26">
        <v>0.371</v>
      </c>
      <c r="AQ61" s="26">
        <v>0.33200000000000002</v>
      </c>
      <c r="AR61" s="2">
        <v>0.182</v>
      </c>
      <c r="AS61" s="26">
        <v>0.126</v>
      </c>
      <c r="AT61" s="26">
        <v>6.8000000000000005E-2</v>
      </c>
      <c r="AU61" s="2">
        <v>1.2999999999999999E-2</v>
      </c>
      <c r="AV61" s="26">
        <v>-1.7999999999999999E-2</v>
      </c>
      <c r="AW61" s="2">
        <v>-0.02</v>
      </c>
      <c r="AX61" s="2">
        <v>-2.5999999999999999E-2</v>
      </c>
    </row>
    <row r="62" spans="1:50" ht="15.75" customHeight="1" x14ac:dyDescent="0.25">
      <c r="A62" s="2">
        <v>246</v>
      </c>
      <c r="B62" s="2">
        <v>0.76500000000000001</v>
      </c>
      <c r="C62" s="2">
        <v>0.71</v>
      </c>
      <c r="D62" s="2">
        <v>0.69799999999999995</v>
      </c>
      <c r="E62" s="2">
        <v>0.69599999999999995</v>
      </c>
      <c r="F62" s="2">
        <v>0.68200000000000005</v>
      </c>
      <c r="G62" s="2">
        <v>0.67500000000000004</v>
      </c>
      <c r="H62" s="2">
        <v>0.66900000000000004</v>
      </c>
      <c r="I62" s="2">
        <v>0.67600000000000005</v>
      </c>
      <c r="J62" s="2">
        <v>0.66</v>
      </c>
      <c r="K62" s="2">
        <v>0.65600000000000003</v>
      </c>
      <c r="L62" s="83"/>
      <c r="N62" s="2">
        <v>246</v>
      </c>
      <c r="O62" s="2">
        <v>0.76500000000000001</v>
      </c>
      <c r="P62" s="2">
        <v>0.67400000000000004</v>
      </c>
      <c r="Q62" s="2">
        <v>0.61199999999999999</v>
      </c>
      <c r="R62" s="2">
        <v>0.58099999999999996</v>
      </c>
      <c r="S62" s="2">
        <v>0.54900000000000004</v>
      </c>
      <c r="T62" s="2">
        <v>0.52600000000000002</v>
      </c>
      <c r="U62" s="2">
        <v>0.51700000000000002</v>
      </c>
      <c r="V62" s="2">
        <v>0.503</v>
      </c>
      <c r="W62" s="2">
        <v>0.50900000000000001</v>
      </c>
      <c r="X62" s="2">
        <v>0.49099999999999999</v>
      </c>
      <c r="Y62" s="83"/>
      <c r="AA62" s="2">
        <v>246</v>
      </c>
      <c r="AB62" s="2">
        <v>0.75700000000000001</v>
      </c>
      <c r="AC62" s="2">
        <v>0.6</v>
      </c>
      <c r="AD62" s="2">
        <v>0.52300000000000002</v>
      </c>
      <c r="AE62" s="2">
        <v>0.45800000000000002</v>
      </c>
      <c r="AF62" s="2">
        <v>0.40200000000000002</v>
      </c>
      <c r="AG62" s="2">
        <v>0.35499999999999998</v>
      </c>
      <c r="AH62" s="2">
        <v>0.32500000000000001</v>
      </c>
      <c r="AI62" s="2">
        <v>0.28499999999999998</v>
      </c>
      <c r="AJ62" s="2">
        <v>0.27600000000000002</v>
      </c>
      <c r="AK62" s="2">
        <v>0.27600000000000002</v>
      </c>
      <c r="AM62" s="19"/>
      <c r="AO62" s="2">
        <v>246</v>
      </c>
      <c r="AP62" s="26">
        <v>0.50700000000000001</v>
      </c>
      <c r="AQ62" s="26">
        <v>0.46500000000000002</v>
      </c>
      <c r="AR62" s="2">
        <v>0.307</v>
      </c>
      <c r="AS62" s="26">
        <v>0.247</v>
      </c>
      <c r="AT62" s="26">
        <v>0.188</v>
      </c>
      <c r="AU62" s="2">
        <v>0.126</v>
      </c>
      <c r="AV62" s="26">
        <v>9.4E-2</v>
      </c>
      <c r="AW62" s="2">
        <v>8.7999999999999995E-2</v>
      </c>
      <c r="AX62" s="2">
        <v>8.2000000000000003E-2</v>
      </c>
    </row>
    <row r="63" spans="1:50" ht="15.75" customHeight="1" x14ac:dyDescent="0.25">
      <c r="A63" s="2">
        <v>247</v>
      </c>
      <c r="B63" s="2">
        <v>0.82899999999999996</v>
      </c>
      <c r="C63" s="2">
        <v>0.77200000000000002</v>
      </c>
      <c r="D63" s="2">
        <v>0.75900000000000001</v>
      </c>
      <c r="E63" s="2">
        <v>0.75600000000000001</v>
      </c>
      <c r="F63" s="2">
        <v>0.74199999999999999</v>
      </c>
      <c r="G63" s="2">
        <v>0.73399999999999999</v>
      </c>
      <c r="H63" s="2">
        <v>0.72699999999999998</v>
      </c>
      <c r="I63" s="2">
        <v>0.73399999999999999</v>
      </c>
      <c r="J63" s="2">
        <v>0.71699999999999997</v>
      </c>
      <c r="K63" s="2">
        <v>0.71299999999999997</v>
      </c>
      <c r="L63" s="83"/>
      <c r="N63" s="2">
        <v>247</v>
      </c>
      <c r="O63" s="2">
        <v>0.82899999999999996</v>
      </c>
      <c r="P63" s="2">
        <v>0.73599999999999999</v>
      </c>
      <c r="Q63" s="2">
        <v>0.67</v>
      </c>
      <c r="R63" s="2">
        <v>0.63700000000000001</v>
      </c>
      <c r="S63" s="2">
        <v>0.60499999999999998</v>
      </c>
      <c r="T63" s="2">
        <v>0.58099999999999996</v>
      </c>
      <c r="U63" s="2">
        <v>0.57199999999999995</v>
      </c>
      <c r="V63" s="2">
        <v>0.55600000000000005</v>
      </c>
      <c r="W63" s="2">
        <v>0.56299999999999994</v>
      </c>
      <c r="X63" s="2">
        <v>0.54500000000000004</v>
      </c>
      <c r="Y63" s="83"/>
      <c r="AA63" s="2">
        <v>247</v>
      </c>
      <c r="AB63" s="2">
        <v>0.82099999999999995</v>
      </c>
      <c r="AC63" s="2">
        <v>0.65900000000000003</v>
      </c>
      <c r="AD63" s="2">
        <v>0.57999999999999996</v>
      </c>
      <c r="AE63" s="2">
        <v>0.51300000000000001</v>
      </c>
      <c r="AF63" s="2">
        <v>0.45500000000000002</v>
      </c>
      <c r="AG63" s="2">
        <v>0.40600000000000003</v>
      </c>
      <c r="AH63" s="2">
        <v>0.375</v>
      </c>
      <c r="AI63" s="2">
        <v>0.33400000000000002</v>
      </c>
      <c r="AJ63" s="2">
        <v>0.32400000000000001</v>
      </c>
      <c r="AK63" s="2">
        <v>0.32400000000000001</v>
      </c>
      <c r="AM63" s="19"/>
      <c r="AO63" s="2">
        <v>247</v>
      </c>
      <c r="AP63" s="26">
        <v>0.60399999999999998</v>
      </c>
      <c r="AQ63" s="26">
        <v>0.56299999999999994</v>
      </c>
      <c r="AR63" s="2">
        <v>0.4</v>
      </c>
      <c r="AS63" s="26">
        <v>0.33800000000000002</v>
      </c>
      <c r="AT63" s="26">
        <v>0.27800000000000002</v>
      </c>
      <c r="AU63" s="2">
        <v>0.21299999999999999</v>
      </c>
      <c r="AV63" s="26">
        <v>0.18099999999999999</v>
      </c>
      <c r="AW63" s="2">
        <v>0.17299999999999999</v>
      </c>
      <c r="AX63" s="2">
        <v>0.16600000000000001</v>
      </c>
    </row>
    <row r="64" spans="1:50" ht="15.75" customHeight="1" x14ac:dyDescent="0.25">
      <c r="A64" s="2">
        <v>248</v>
      </c>
      <c r="B64" s="2">
        <v>0.875</v>
      </c>
      <c r="C64" s="2">
        <v>0.81599999999999995</v>
      </c>
      <c r="D64" s="2">
        <v>0.80200000000000005</v>
      </c>
      <c r="E64" s="2">
        <v>0.79900000000000004</v>
      </c>
      <c r="F64" s="2">
        <v>0.78500000000000003</v>
      </c>
      <c r="G64" s="2">
        <v>0.77800000000000002</v>
      </c>
      <c r="H64" s="2">
        <v>0.77</v>
      </c>
      <c r="I64" s="2">
        <v>0.77800000000000002</v>
      </c>
      <c r="J64" s="2">
        <v>0.75900000000000001</v>
      </c>
      <c r="K64" s="2">
        <v>0.755</v>
      </c>
      <c r="L64" s="83"/>
      <c r="N64" s="2">
        <v>248</v>
      </c>
      <c r="O64" s="2">
        <v>0.874</v>
      </c>
      <c r="P64" s="2">
        <v>0.78</v>
      </c>
      <c r="Q64" s="2">
        <v>0.71299999999999997</v>
      </c>
      <c r="R64" s="2">
        <v>0.68100000000000005</v>
      </c>
      <c r="S64" s="2">
        <v>0.64700000000000002</v>
      </c>
      <c r="T64" s="2">
        <v>0.623</v>
      </c>
      <c r="U64" s="2">
        <v>0.61399999999999999</v>
      </c>
      <c r="V64" s="2">
        <v>0.59699999999999998</v>
      </c>
      <c r="W64" s="2">
        <v>0.60299999999999998</v>
      </c>
      <c r="X64" s="2">
        <v>0.58599999999999997</v>
      </c>
      <c r="Y64" s="83"/>
      <c r="AA64" s="2">
        <v>248</v>
      </c>
      <c r="AB64" s="2">
        <v>0.86699999999999999</v>
      </c>
      <c r="AC64" s="2">
        <v>0.70299999999999996</v>
      </c>
      <c r="AD64" s="2">
        <v>0.622</v>
      </c>
      <c r="AE64" s="2">
        <v>0.55500000000000005</v>
      </c>
      <c r="AF64" s="2">
        <v>0.496</v>
      </c>
      <c r="AG64" s="2">
        <v>0.44600000000000001</v>
      </c>
      <c r="AH64" s="2">
        <v>0.41399999999999998</v>
      </c>
      <c r="AI64" s="2">
        <v>0.373</v>
      </c>
      <c r="AJ64" s="2">
        <v>0.36299999999999999</v>
      </c>
      <c r="AK64" s="2">
        <v>0.36299999999999999</v>
      </c>
      <c r="AM64" s="19"/>
      <c r="AO64" s="2">
        <v>248</v>
      </c>
      <c r="AP64" s="26">
        <v>0.68</v>
      </c>
      <c r="AQ64" s="26">
        <v>0.64</v>
      </c>
      <c r="AR64" s="2">
        <v>0.47499999999999998</v>
      </c>
      <c r="AS64" s="26">
        <v>0.41199999999999998</v>
      </c>
      <c r="AT64" s="26">
        <v>0.35199999999999998</v>
      </c>
      <c r="AU64" s="2">
        <v>0.28499999999999998</v>
      </c>
      <c r="AV64" s="26">
        <v>0.253</v>
      </c>
      <c r="AW64" s="2">
        <v>0.24399999999999999</v>
      </c>
      <c r="AX64" s="2">
        <v>0.23699999999999999</v>
      </c>
    </row>
    <row r="65" spans="1:50" ht="15.75" customHeight="1" x14ac:dyDescent="0.25">
      <c r="A65" s="2">
        <v>249</v>
      </c>
      <c r="B65" s="2">
        <v>0.92900000000000005</v>
      </c>
      <c r="C65" s="2">
        <v>0.87</v>
      </c>
      <c r="D65" s="2">
        <v>0.85499999999999998</v>
      </c>
      <c r="E65" s="2">
        <v>0.85199999999999998</v>
      </c>
      <c r="F65" s="2">
        <v>0.83599999999999997</v>
      </c>
      <c r="G65" s="2">
        <v>0.83</v>
      </c>
      <c r="H65" s="2">
        <v>0.82</v>
      </c>
      <c r="I65" s="2">
        <v>0.82899999999999996</v>
      </c>
      <c r="J65" s="2">
        <v>0.80800000000000005</v>
      </c>
      <c r="K65" s="2">
        <v>0.80500000000000005</v>
      </c>
      <c r="L65" s="83"/>
      <c r="N65" s="2">
        <v>249</v>
      </c>
      <c r="O65" s="2">
        <v>0.93100000000000005</v>
      </c>
      <c r="P65" s="2">
        <v>0.83399999999999996</v>
      </c>
      <c r="Q65" s="2">
        <v>0.76500000000000001</v>
      </c>
      <c r="R65" s="2">
        <v>0.73199999999999998</v>
      </c>
      <c r="S65" s="2">
        <v>0.69699999999999995</v>
      </c>
      <c r="T65" s="2">
        <v>0.67100000000000004</v>
      </c>
      <c r="U65" s="2">
        <v>0.66200000000000003</v>
      </c>
      <c r="V65" s="2">
        <v>0.64400000000000002</v>
      </c>
      <c r="W65" s="2">
        <v>0.65</v>
      </c>
      <c r="X65" s="2">
        <v>0.63300000000000001</v>
      </c>
      <c r="Y65" s="83"/>
      <c r="AA65" s="2">
        <v>249</v>
      </c>
      <c r="AB65" s="2">
        <v>0.92400000000000004</v>
      </c>
      <c r="AC65" s="2">
        <v>0.755</v>
      </c>
      <c r="AD65" s="2">
        <v>0.67100000000000004</v>
      </c>
      <c r="AE65" s="2">
        <v>0.60299999999999998</v>
      </c>
      <c r="AF65" s="2">
        <v>0.54200000000000004</v>
      </c>
      <c r="AG65" s="2">
        <v>0.49099999999999999</v>
      </c>
      <c r="AH65" s="2">
        <v>0.45800000000000002</v>
      </c>
      <c r="AI65" s="2">
        <v>0.41599999999999998</v>
      </c>
      <c r="AJ65" s="2">
        <v>0.40500000000000003</v>
      </c>
      <c r="AK65" s="2">
        <v>0.40500000000000003</v>
      </c>
      <c r="AM65" s="19"/>
      <c r="AO65" s="2">
        <v>249</v>
      </c>
      <c r="AP65" s="26">
        <v>0.76400000000000001</v>
      </c>
      <c r="AQ65" s="26">
        <v>0.72499999999999998</v>
      </c>
      <c r="AR65" s="2">
        <v>0.55500000000000005</v>
      </c>
      <c r="AS65" s="26">
        <v>0.49099999999999999</v>
      </c>
      <c r="AT65" s="26">
        <v>0.43</v>
      </c>
      <c r="AU65" s="2">
        <v>0.36099999999999999</v>
      </c>
      <c r="AV65" s="26">
        <v>0.32800000000000001</v>
      </c>
      <c r="AW65" s="2">
        <v>0.31900000000000001</v>
      </c>
      <c r="AX65" s="2">
        <v>0.312</v>
      </c>
    </row>
    <row r="66" spans="1:50" ht="15.75" customHeight="1" x14ac:dyDescent="0.25">
      <c r="A66" s="2">
        <v>250</v>
      </c>
      <c r="B66" s="2">
        <v>1.01</v>
      </c>
      <c r="C66" s="2">
        <v>0.94599999999999995</v>
      </c>
      <c r="D66" s="2">
        <v>0.92900000000000005</v>
      </c>
      <c r="E66" s="2">
        <v>0.92600000000000005</v>
      </c>
      <c r="F66" s="2">
        <v>0.90900000000000003</v>
      </c>
      <c r="G66" s="2">
        <v>0.90200000000000002</v>
      </c>
      <c r="H66" s="2">
        <v>0.89100000000000001</v>
      </c>
      <c r="I66" s="2">
        <v>0.89700000000000002</v>
      </c>
      <c r="J66" s="2">
        <v>0.878</v>
      </c>
      <c r="K66" s="2">
        <v>0.872</v>
      </c>
      <c r="L66" s="83"/>
      <c r="N66" s="2">
        <v>250</v>
      </c>
      <c r="O66" s="2">
        <v>1.012</v>
      </c>
      <c r="P66" s="2">
        <v>0.90900000000000003</v>
      </c>
      <c r="Q66" s="2">
        <v>0.83499999999999996</v>
      </c>
      <c r="R66" s="2">
        <v>0.80200000000000005</v>
      </c>
      <c r="S66" s="2">
        <v>0.76300000000000001</v>
      </c>
      <c r="T66" s="2">
        <v>0.73699999999999999</v>
      </c>
      <c r="U66" s="2">
        <v>0.72599999999999998</v>
      </c>
      <c r="V66" s="2">
        <v>0.70899999999999996</v>
      </c>
      <c r="W66" s="2">
        <v>0.71199999999999997</v>
      </c>
      <c r="X66" s="2">
        <v>0.69599999999999995</v>
      </c>
      <c r="Y66" s="83"/>
      <c r="AA66" s="2">
        <v>250</v>
      </c>
      <c r="AB66" s="2">
        <v>1.0049999999999999</v>
      </c>
      <c r="AC66" s="2">
        <v>0.82599999999999996</v>
      </c>
      <c r="AD66" s="2">
        <v>0.73799999999999999</v>
      </c>
      <c r="AE66" s="2">
        <v>0.66600000000000004</v>
      </c>
      <c r="AF66" s="2">
        <v>0.60299999999999998</v>
      </c>
      <c r="AG66" s="2">
        <v>0.54900000000000004</v>
      </c>
      <c r="AH66" s="2">
        <v>0.51300000000000001</v>
      </c>
      <c r="AI66" s="2">
        <v>0.47</v>
      </c>
      <c r="AJ66" s="2">
        <v>0.45700000000000002</v>
      </c>
      <c r="AK66" s="2">
        <v>0.45800000000000002</v>
      </c>
      <c r="AM66" s="19"/>
      <c r="AO66" s="2">
        <v>250</v>
      </c>
      <c r="AP66" s="26">
        <v>0.874</v>
      </c>
      <c r="AQ66" s="26">
        <v>0.83</v>
      </c>
      <c r="AR66" s="2">
        <v>0.65400000000000003</v>
      </c>
      <c r="AS66" s="26">
        <v>0.58599999999999997</v>
      </c>
      <c r="AT66" s="26">
        <v>0.52400000000000002</v>
      </c>
      <c r="AU66" s="2">
        <v>0.45300000000000001</v>
      </c>
      <c r="AV66" s="26">
        <v>0.41699999999999998</v>
      </c>
      <c r="AW66" s="2">
        <v>0.40400000000000003</v>
      </c>
      <c r="AX66" s="2">
        <v>0.4</v>
      </c>
    </row>
    <row r="67" spans="1:50" ht="15.75" customHeight="1" x14ac:dyDescent="0.25">
      <c r="A67" s="2">
        <v>251</v>
      </c>
      <c r="B67" s="2">
        <v>1.0980000000000001</v>
      </c>
      <c r="C67" s="2">
        <v>1.0289999999999999</v>
      </c>
      <c r="D67" s="2">
        <v>1.0089999999999999</v>
      </c>
      <c r="E67" s="2">
        <v>1.006</v>
      </c>
      <c r="F67" s="2">
        <v>0.98699999999999999</v>
      </c>
      <c r="G67" s="2">
        <v>0.97699999999999998</v>
      </c>
      <c r="H67" s="2">
        <v>0.96799999999999997</v>
      </c>
      <c r="I67" s="2">
        <v>0.97199999999999998</v>
      </c>
      <c r="J67" s="2">
        <v>0.95299999999999996</v>
      </c>
      <c r="K67" s="2">
        <v>0.94599999999999995</v>
      </c>
      <c r="L67" s="83"/>
      <c r="N67" s="2">
        <v>251</v>
      </c>
      <c r="O67" s="2">
        <v>1.101</v>
      </c>
      <c r="P67" s="2">
        <v>0.98799999999999999</v>
      </c>
      <c r="Q67" s="2">
        <v>0.91100000000000003</v>
      </c>
      <c r="R67" s="2">
        <v>0.874</v>
      </c>
      <c r="S67" s="2">
        <v>0.83499999999999996</v>
      </c>
      <c r="T67" s="2">
        <v>0.80700000000000005</v>
      </c>
      <c r="U67" s="2">
        <v>0.79300000000000004</v>
      </c>
      <c r="V67" s="2">
        <v>0.77500000000000002</v>
      </c>
      <c r="W67" s="2">
        <v>0.77700000000000002</v>
      </c>
      <c r="X67" s="2">
        <v>0.76</v>
      </c>
      <c r="Y67" s="83"/>
      <c r="AA67" s="2">
        <v>251</v>
      </c>
      <c r="AB67" s="2">
        <v>1.0920000000000001</v>
      </c>
      <c r="AC67" s="2">
        <v>0.90200000000000002</v>
      </c>
      <c r="AD67" s="2">
        <v>0.81100000000000005</v>
      </c>
      <c r="AE67" s="2">
        <v>0.73299999999999998</v>
      </c>
      <c r="AF67" s="2">
        <v>0.66600000000000004</v>
      </c>
      <c r="AG67" s="2">
        <v>0.60899999999999999</v>
      </c>
      <c r="AH67" s="2">
        <v>0.56999999999999995</v>
      </c>
      <c r="AI67" s="2">
        <v>0.52400000000000002</v>
      </c>
      <c r="AJ67" s="2">
        <v>0.51100000000000001</v>
      </c>
      <c r="AK67" s="2">
        <v>0.51300000000000001</v>
      </c>
      <c r="AM67" s="19"/>
      <c r="AO67" s="2">
        <v>251</v>
      </c>
      <c r="AP67" s="26">
        <v>0.98199999999999998</v>
      </c>
      <c r="AQ67" s="26">
        <v>0.93700000000000006</v>
      </c>
      <c r="AR67" s="2">
        <v>0.753</v>
      </c>
      <c r="AS67" s="26">
        <v>0.68</v>
      </c>
      <c r="AT67" s="26">
        <v>0.61699999999999999</v>
      </c>
      <c r="AU67" s="2">
        <v>0.54200000000000004</v>
      </c>
      <c r="AV67" s="26">
        <v>0.504</v>
      </c>
      <c r="AW67" s="2">
        <v>0.48699999999999999</v>
      </c>
      <c r="AX67" s="2">
        <v>0.48499999999999999</v>
      </c>
    </row>
    <row r="68" spans="1:50" ht="15.75" customHeight="1" x14ac:dyDescent="0.25">
      <c r="A68" s="2">
        <v>252</v>
      </c>
      <c r="B68" s="2">
        <v>1.1830000000000001</v>
      </c>
      <c r="C68" s="2">
        <v>1.1080000000000001</v>
      </c>
      <c r="D68" s="2">
        <v>1.0880000000000001</v>
      </c>
      <c r="E68" s="2">
        <v>1.0820000000000001</v>
      </c>
      <c r="F68" s="2">
        <v>1.0640000000000001</v>
      </c>
      <c r="G68" s="2">
        <v>1.0529999999999999</v>
      </c>
      <c r="H68" s="2">
        <v>1.0449999999999999</v>
      </c>
      <c r="I68" s="2">
        <v>1.0449999999999999</v>
      </c>
      <c r="J68" s="2">
        <v>1.026</v>
      </c>
      <c r="K68" s="2">
        <v>1.0169999999999999</v>
      </c>
      <c r="L68" s="83"/>
      <c r="N68" s="2">
        <v>252</v>
      </c>
      <c r="O68" s="2">
        <v>1.1870000000000001</v>
      </c>
      <c r="P68" s="2">
        <v>1.0669999999999999</v>
      </c>
      <c r="Q68" s="2">
        <v>0.98599999999999999</v>
      </c>
      <c r="R68" s="2">
        <v>0.94699999999999995</v>
      </c>
      <c r="S68" s="2">
        <v>0.90500000000000003</v>
      </c>
      <c r="T68" s="2">
        <v>0.875</v>
      </c>
      <c r="U68" s="2">
        <v>0.85899999999999999</v>
      </c>
      <c r="V68" s="2">
        <v>0.83899999999999997</v>
      </c>
      <c r="W68" s="2">
        <v>0.84</v>
      </c>
      <c r="X68" s="2">
        <v>0.82199999999999995</v>
      </c>
      <c r="Y68" s="83"/>
      <c r="AA68" s="2">
        <v>252</v>
      </c>
      <c r="AB68" s="2">
        <v>1.177</v>
      </c>
      <c r="AC68" s="2">
        <v>0.97699999999999998</v>
      </c>
      <c r="AD68" s="2">
        <v>0.88200000000000001</v>
      </c>
      <c r="AE68" s="2">
        <v>0.8</v>
      </c>
      <c r="AF68" s="2">
        <v>0.73</v>
      </c>
      <c r="AG68" s="2">
        <v>0.66800000000000004</v>
      </c>
      <c r="AH68" s="2">
        <v>0.627</v>
      </c>
      <c r="AI68" s="2">
        <v>0.57899999999999996</v>
      </c>
      <c r="AJ68" s="2">
        <v>0.56299999999999994</v>
      </c>
      <c r="AK68" s="2">
        <v>0.56399999999999995</v>
      </c>
      <c r="AM68" s="19"/>
      <c r="AO68" s="2">
        <v>252</v>
      </c>
      <c r="AP68" s="26">
        <v>1.083</v>
      </c>
      <c r="AQ68" s="26">
        <v>1.0349999999999999</v>
      </c>
      <c r="AR68" s="2">
        <v>0.84299999999999997</v>
      </c>
      <c r="AS68" s="26">
        <v>0.76800000000000002</v>
      </c>
      <c r="AT68" s="26">
        <v>0.70199999999999996</v>
      </c>
      <c r="AU68" s="2">
        <v>0.623</v>
      </c>
      <c r="AV68" s="26">
        <v>0.58299999999999996</v>
      </c>
      <c r="AW68" s="2">
        <v>0.56299999999999994</v>
      </c>
      <c r="AX68" s="2">
        <v>0.56200000000000006</v>
      </c>
    </row>
    <row r="69" spans="1:50" ht="15.75" customHeight="1" x14ac:dyDescent="0.25">
      <c r="A69" s="53">
        <v>253</v>
      </c>
      <c r="B69" s="53">
        <v>1.246</v>
      </c>
      <c r="C69" s="53">
        <v>1.1679999999999999</v>
      </c>
      <c r="D69" s="53">
        <v>1.1459999999999999</v>
      </c>
      <c r="E69" s="53">
        <v>1.1399999999999999</v>
      </c>
      <c r="F69" s="53">
        <v>1.121</v>
      </c>
      <c r="G69" s="53">
        <v>1.1060000000000001</v>
      </c>
      <c r="H69" s="53">
        <v>1.101</v>
      </c>
      <c r="I69" s="53">
        <v>1.097</v>
      </c>
      <c r="J69" s="53">
        <v>1.079</v>
      </c>
      <c r="K69" s="53">
        <v>1.0669999999999999</v>
      </c>
      <c r="L69" s="83"/>
      <c r="M69" s="53"/>
      <c r="N69" s="53">
        <v>253</v>
      </c>
      <c r="O69" s="53">
        <v>1.248</v>
      </c>
      <c r="P69" s="53">
        <v>1.1240000000000001</v>
      </c>
      <c r="Q69" s="53">
        <v>1.042</v>
      </c>
      <c r="R69" s="53">
        <v>1.0009999999999999</v>
      </c>
      <c r="S69" s="53">
        <v>0.95799999999999996</v>
      </c>
      <c r="T69" s="53">
        <v>0.92400000000000004</v>
      </c>
      <c r="U69" s="53">
        <v>0.90900000000000003</v>
      </c>
      <c r="V69" s="53">
        <v>0.88700000000000001</v>
      </c>
      <c r="W69" s="53">
        <v>0.88700000000000001</v>
      </c>
      <c r="X69" s="53">
        <v>0.86799999999999999</v>
      </c>
      <c r="Y69" s="83"/>
      <c r="Z69" s="53"/>
      <c r="AA69" s="53">
        <v>253</v>
      </c>
      <c r="AB69" s="53">
        <v>1.2390000000000001</v>
      </c>
      <c r="AC69" s="53">
        <v>1.032</v>
      </c>
      <c r="AD69" s="53">
        <v>0.93500000000000005</v>
      </c>
      <c r="AE69" s="53">
        <v>0.85</v>
      </c>
      <c r="AF69" s="53">
        <v>0.77900000000000003</v>
      </c>
      <c r="AG69" s="53">
        <v>0.71199999999999997</v>
      </c>
      <c r="AH69" s="53">
        <v>0.67100000000000004</v>
      </c>
      <c r="AI69" s="53">
        <v>0.621</v>
      </c>
      <c r="AJ69" s="53">
        <v>0.60399999999999998</v>
      </c>
      <c r="AK69" s="53">
        <v>0.60399999999999998</v>
      </c>
      <c r="AL69" s="53"/>
      <c r="AM69" s="19"/>
      <c r="AN69" s="53"/>
      <c r="AO69" s="53">
        <v>253</v>
      </c>
      <c r="AP69" s="84">
        <v>1.1539999999999999</v>
      </c>
      <c r="AQ69" s="84">
        <v>1.105</v>
      </c>
      <c r="AR69" s="53">
        <v>0.90800000000000003</v>
      </c>
      <c r="AS69" s="84">
        <v>0.83199999999999996</v>
      </c>
      <c r="AT69" s="84">
        <v>0.76300000000000001</v>
      </c>
      <c r="AU69" s="53">
        <v>0.68200000000000005</v>
      </c>
      <c r="AV69" s="84">
        <v>0.64200000000000002</v>
      </c>
      <c r="AW69" s="53">
        <v>0.621</v>
      </c>
      <c r="AX69" s="53">
        <v>0.61899999999999999</v>
      </c>
    </row>
    <row r="70" spans="1:50" ht="15.75" customHeight="1" x14ac:dyDescent="0.25">
      <c r="A70" s="2">
        <v>254</v>
      </c>
      <c r="B70" s="2">
        <v>1.2450000000000001</v>
      </c>
      <c r="C70" s="2">
        <v>1.1679999999999999</v>
      </c>
      <c r="D70" s="2">
        <v>1.1479999999999999</v>
      </c>
      <c r="E70" s="2">
        <v>1.1419999999999999</v>
      </c>
      <c r="F70" s="2">
        <v>1.1240000000000001</v>
      </c>
      <c r="G70" s="2">
        <v>1.109</v>
      </c>
      <c r="H70" s="2">
        <v>1.1020000000000001</v>
      </c>
      <c r="I70" s="2">
        <v>1.099</v>
      </c>
      <c r="J70" s="2">
        <v>1.0820000000000001</v>
      </c>
      <c r="K70" s="2">
        <v>1.069</v>
      </c>
      <c r="L70" s="83"/>
      <c r="N70" s="2">
        <v>254</v>
      </c>
      <c r="O70" s="2">
        <v>1.2470000000000001</v>
      </c>
      <c r="P70" s="2">
        <v>1.125</v>
      </c>
      <c r="Q70" s="2">
        <v>1.044</v>
      </c>
      <c r="R70" s="2">
        <v>1.004</v>
      </c>
      <c r="S70" s="2">
        <v>0.96099999999999997</v>
      </c>
      <c r="T70" s="2">
        <v>0.92800000000000005</v>
      </c>
      <c r="U70" s="2">
        <v>0.91400000000000003</v>
      </c>
      <c r="V70" s="2">
        <v>0.89200000000000002</v>
      </c>
      <c r="W70" s="2">
        <v>0.89</v>
      </c>
      <c r="X70" s="2">
        <v>0.872</v>
      </c>
      <c r="Y70" s="83"/>
      <c r="AA70" s="2">
        <v>254</v>
      </c>
      <c r="AB70" s="2">
        <v>1.238</v>
      </c>
      <c r="AC70" s="2">
        <v>1.036</v>
      </c>
      <c r="AD70" s="2">
        <v>0.94</v>
      </c>
      <c r="AE70" s="2">
        <v>0.85699999999999998</v>
      </c>
      <c r="AF70" s="2">
        <v>0.78600000000000003</v>
      </c>
      <c r="AG70" s="2">
        <v>0.72099999999999997</v>
      </c>
      <c r="AH70" s="2">
        <v>0.68</v>
      </c>
      <c r="AI70" s="2">
        <v>0.63</v>
      </c>
      <c r="AJ70" s="2">
        <v>0.61299999999999999</v>
      </c>
      <c r="AK70" s="2">
        <v>0.61299999999999999</v>
      </c>
      <c r="AM70" s="19"/>
      <c r="AO70" s="2">
        <v>254</v>
      </c>
      <c r="AP70" s="26">
        <v>1.159</v>
      </c>
      <c r="AQ70" s="26">
        <v>1.111</v>
      </c>
      <c r="AR70" s="2">
        <v>0.91500000000000004</v>
      </c>
      <c r="AS70" s="26">
        <v>0.84099999999999997</v>
      </c>
      <c r="AT70" s="26">
        <v>0.77300000000000002</v>
      </c>
      <c r="AU70" s="2">
        <v>0.69399999999999995</v>
      </c>
      <c r="AV70" s="26">
        <v>0.65400000000000003</v>
      </c>
      <c r="AW70" s="2">
        <v>0.63500000000000001</v>
      </c>
      <c r="AX70" s="2">
        <v>0.63200000000000001</v>
      </c>
    </row>
    <row r="71" spans="1:50" ht="15.75" customHeight="1" x14ac:dyDescent="0.25">
      <c r="A71" s="2">
        <v>255</v>
      </c>
      <c r="B71" s="2">
        <v>1.1719999999999999</v>
      </c>
      <c r="C71" s="2">
        <v>1.103</v>
      </c>
      <c r="D71" s="2">
        <v>1.0820000000000001</v>
      </c>
      <c r="E71" s="2">
        <v>1.08</v>
      </c>
      <c r="F71" s="2">
        <v>1.0609999999999999</v>
      </c>
      <c r="G71" s="2">
        <v>1.05</v>
      </c>
      <c r="H71" s="2">
        <v>1.0429999999999999</v>
      </c>
      <c r="I71" s="2">
        <v>1.0409999999999999</v>
      </c>
      <c r="J71" s="2">
        <v>1.0249999999999999</v>
      </c>
      <c r="K71" s="2">
        <v>1.0149999999999999</v>
      </c>
      <c r="L71" s="83"/>
      <c r="N71" s="2">
        <v>255</v>
      </c>
      <c r="O71" s="2">
        <v>1.173</v>
      </c>
      <c r="P71" s="2">
        <v>1.0620000000000001</v>
      </c>
      <c r="Q71" s="2">
        <v>0.98599999999999999</v>
      </c>
      <c r="R71" s="2">
        <v>0.95</v>
      </c>
      <c r="S71" s="2">
        <v>0.90800000000000003</v>
      </c>
      <c r="T71" s="2">
        <v>0.878</v>
      </c>
      <c r="U71" s="2">
        <v>0.86599999999999999</v>
      </c>
      <c r="V71" s="2">
        <v>0.84599999999999997</v>
      </c>
      <c r="W71" s="2">
        <v>0.84499999999999997</v>
      </c>
      <c r="X71" s="2">
        <v>0.83</v>
      </c>
      <c r="Y71" s="83"/>
      <c r="AA71" s="2">
        <v>255</v>
      </c>
      <c r="AB71" s="2">
        <v>1.1639999999999999</v>
      </c>
      <c r="AC71" s="2">
        <v>0.97799999999999998</v>
      </c>
      <c r="AD71" s="2">
        <v>0.88900000000000001</v>
      </c>
      <c r="AE71" s="2">
        <v>0.81100000000000005</v>
      </c>
      <c r="AF71" s="2">
        <v>0.74399999999999999</v>
      </c>
      <c r="AG71" s="2">
        <v>0.68600000000000005</v>
      </c>
      <c r="AH71" s="2">
        <v>0.64800000000000002</v>
      </c>
      <c r="AI71" s="2">
        <v>0.60099999999999998</v>
      </c>
      <c r="AJ71" s="2">
        <v>0.58499999999999996</v>
      </c>
      <c r="AK71" s="2">
        <v>0.58699999999999997</v>
      </c>
      <c r="AM71" s="19"/>
      <c r="AO71" s="2">
        <v>255</v>
      </c>
      <c r="AP71" s="26">
        <v>1.089</v>
      </c>
      <c r="AQ71" s="26">
        <v>1.0429999999999999</v>
      </c>
      <c r="AR71" s="2">
        <v>0.85799999999999998</v>
      </c>
      <c r="AS71" s="26">
        <v>0.78900000000000003</v>
      </c>
      <c r="AT71" s="26">
        <v>0.72499999999999998</v>
      </c>
      <c r="AU71" s="2">
        <v>0.65100000000000002</v>
      </c>
      <c r="AV71" s="26">
        <v>0.61499999999999999</v>
      </c>
      <c r="AW71" s="2">
        <v>0.60199999999999998</v>
      </c>
      <c r="AX71" s="2">
        <v>0.59799999999999998</v>
      </c>
    </row>
    <row r="72" spans="1:50" ht="15.75" customHeight="1" x14ac:dyDescent="0.25">
      <c r="A72" s="2">
        <v>256</v>
      </c>
      <c r="B72" s="2">
        <v>1.0389999999999999</v>
      </c>
      <c r="C72" s="2">
        <v>0.98199999999999998</v>
      </c>
      <c r="D72" s="2">
        <v>0.96399999999999997</v>
      </c>
      <c r="E72" s="2">
        <v>0.96599999999999997</v>
      </c>
      <c r="F72" s="2">
        <v>0.94599999999999995</v>
      </c>
      <c r="G72" s="2">
        <v>0.94099999999999995</v>
      </c>
      <c r="H72" s="2">
        <v>0.93400000000000005</v>
      </c>
      <c r="I72" s="2">
        <v>0.93700000000000006</v>
      </c>
      <c r="J72" s="2">
        <v>0.92100000000000004</v>
      </c>
      <c r="K72" s="2">
        <v>0.91700000000000004</v>
      </c>
      <c r="L72" s="83"/>
      <c r="N72" s="2">
        <v>256</v>
      </c>
      <c r="O72" s="2">
        <v>1.0409999999999999</v>
      </c>
      <c r="P72" s="2">
        <v>0.94499999999999995</v>
      </c>
      <c r="Q72" s="2">
        <v>0.88</v>
      </c>
      <c r="R72" s="2">
        <v>0.84699999999999998</v>
      </c>
      <c r="S72" s="2">
        <v>0.81100000000000005</v>
      </c>
      <c r="T72" s="2">
        <v>0.78700000000000003</v>
      </c>
      <c r="U72" s="2">
        <v>0.77800000000000002</v>
      </c>
      <c r="V72" s="2">
        <v>0.76</v>
      </c>
      <c r="W72" s="2">
        <v>0.76100000000000001</v>
      </c>
      <c r="X72" s="2">
        <v>0.749</v>
      </c>
      <c r="Y72" s="83"/>
      <c r="AA72" s="2">
        <v>256</v>
      </c>
      <c r="AB72" s="2">
        <v>1.0329999999999999</v>
      </c>
      <c r="AC72" s="2">
        <v>0.86799999999999999</v>
      </c>
      <c r="AD72" s="2">
        <v>0.79200000000000004</v>
      </c>
      <c r="AE72" s="2">
        <v>0.72199999999999998</v>
      </c>
      <c r="AF72" s="2">
        <v>0.66400000000000003</v>
      </c>
      <c r="AG72" s="2">
        <v>0.61699999999999999</v>
      </c>
      <c r="AH72" s="2">
        <v>0.58199999999999996</v>
      </c>
      <c r="AI72" s="2">
        <v>0.54100000000000004</v>
      </c>
      <c r="AJ72" s="2">
        <v>0.52900000000000003</v>
      </c>
      <c r="AK72" s="2">
        <v>0.53300000000000003</v>
      </c>
      <c r="AM72" s="19"/>
      <c r="AO72" s="2">
        <v>256</v>
      </c>
      <c r="AP72" s="26">
        <v>0.95499999999999996</v>
      </c>
      <c r="AQ72" s="26">
        <v>0.91300000000000003</v>
      </c>
      <c r="AR72" s="2">
        <v>0.751</v>
      </c>
      <c r="AS72" s="26">
        <v>0.69099999999999995</v>
      </c>
      <c r="AT72" s="26">
        <v>0.63300000000000001</v>
      </c>
      <c r="AU72" s="2">
        <v>0.56899999999999995</v>
      </c>
      <c r="AV72" s="26">
        <v>0.53600000000000003</v>
      </c>
      <c r="AW72" s="2">
        <v>0.53300000000000003</v>
      </c>
      <c r="AX72" s="2">
        <v>0.52700000000000002</v>
      </c>
    </row>
    <row r="73" spans="1:50" ht="15.75" customHeight="1" x14ac:dyDescent="0.25">
      <c r="A73" s="2">
        <v>257</v>
      </c>
      <c r="B73" s="2">
        <v>0.89400000000000002</v>
      </c>
      <c r="C73" s="2">
        <v>0.84799999999999998</v>
      </c>
      <c r="D73" s="2">
        <v>0.83699999999999997</v>
      </c>
      <c r="E73" s="2">
        <v>0.83899999999999997</v>
      </c>
      <c r="F73" s="2">
        <v>0.82199999999999995</v>
      </c>
      <c r="G73" s="2">
        <v>0.82099999999999995</v>
      </c>
      <c r="H73" s="2">
        <v>0.81399999999999995</v>
      </c>
      <c r="I73" s="2">
        <v>0.82499999999999996</v>
      </c>
      <c r="J73" s="2">
        <v>0.80700000000000005</v>
      </c>
      <c r="K73" s="2">
        <v>0.81200000000000006</v>
      </c>
      <c r="L73" s="83"/>
      <c r="N73" s="2">
        <v>257</v>
      </c>
      <c r="O73" s="2">
        <v>0.89500000000000002</v>
      </c>
      <c r="P73" s="2">
        <v>0.81599999999999995</v>
      </c>
      <c r="Q73" s="2">
        <v>0.76100000000000001</v>
      </c>
      <c r="R73" s="2">
        <v>0.73199999999999998</v>
      </c>
      <c r="S73" s="2">
        <v>0.70499999999999996</v>
      </c>
      <c r="T73" s="2">
        <v>0.68799999999999994</v>
      </c>
      <c r="U73" s="2">
        <v>0.68200000000000005</v>
      </c>
      <c r="V73" s="2">
        <v>0.66700000000000004</v>
      </c>
      <c r="W73" s="2">
        <v>0.67300000000000004</v>
      </c>
      <c r="X73" s="2">
        <v>0.66</v>
      </c>
      <c r="Y73" s="83"/>
      <c r="AA73" s="2">
        <v>257</v>
      </c>
      <c r="AB73" s="2">
        <v>0.88800000000000001</v>
      </c>
      <c r="AC73" s="2">
        <v>0.75</v>
      </c>
      <c r="AD73" s="2">
        <v>0.68400000000000005</v>
      </c>
      <c r="AE73" s="2">
        <v>0.624</v>
      </c>
      <c r="AF73" s="2">
        <v>0.57599999999999996</v>
      </c>
      <c r="AG73" s="2">
        <v>0.53700000000000003</v>
      </c>
      <c r="AH73" s="2">
        <v>0.50800000000000001</v>
      </c>
      <c r="AI73" s="2">
        <v>0.47199999999999998</v>
      </c>
      <c r="AJ73" s="2">
        <v>0.46600000000000003</v>
      </c>
      <c r="AK73" s="2">
        <v>0.47099999999999997</v>
      </c>
      <c r="AM73" s="19"/>
      <c r="AO73" s="2">
        <v>257</v>
      </c>
      <c r="AP73" s="26">
        <v>0.80600000000000005</v>
      </c>
      <c r="AQ73" s="26">
        <v>0.76700000000000002</v>
      </c>
      <c r="AR73" s="2">
        <v>0.63200000000000001</v>
      </c>
      <c r="AS73" s="26">
        <v>0.57999999999999996</v>
      </c>
      <c r="AT73" s="26">
        <v>0.53100000000000003</v>
      </c>
      <c r="AU73" s="2">
        <v>0.47599999999999998</v>
      </c>
      <c r="AV73" s="26">
        <v>0.44900000000000001</v>
      </c>
      <c r="AW73" s="2">
        <v>0.45400000000000001</v>
      </c>
      <c r="AX73" s="2">
        <v>0.44400000000000001</v>
      </c>
    </row>
    <row r="74" spans="1:50" ht="15.75" customHeight="1" x14ac:dyDescent="0.25">
      <c r="A74" s="2">
        <v>258</v>
      </c>
      <c r="B74" s="2">
        <v>0.78200000000000003</v>
      </c>
      <c r="C74" s="2">
        <v>0.74299999999999999</v>
      </c>
      <c r="D74" s="2">
        <v>0.73699999999999999</v>
      </c>
      <c r="E74" s="2">
        <v>0.73799999999999999</v>
      </c>
      <c r="F74" s="2">
        <v>0.72699999999999998</v>
      </c>
      <c r="G74" s="2">
        <v>0.72899999999999998</v>
      </c>
      <c r="H74" s="2">
        <v>0.72199999999999998</v>
      </c>
      <c r="I74" s="2">
        <v>0.74</v>
      </c>
      <c r="J74" s="2">
        <v>0.71899999999999997</v>
      </c>
      <c r="K74" s="2">
        <v>0.72899999999999998</v>
      </c>
      <c r="L74" s="83"/>
      <c r="N74" s="2">
        <v>258</v>
      </c>
      <c r="O74" s="2">
        <v>0.78100000000000003</v>
      </c>
      <c r="P74" s="2">
        <v>0.71599999999999997</v>
      </c>
      <c r="Q74" s="2">
        <v>0.66800000000000004</v>
      </c>
      <c r="R74" s="2">
        <v>0.64300000000000002</v>
      </c>
      <c r="S74" s="2">
        <v>0.621</v>
      </c>
      <c r="T74" s="2">
        <v>0.60899999999999999</v>
      </c>
      <c r="U74" s="2">
        <v>0.60399999999999998</v>
      </c>
      <c r="V74" s="2">
        <v>0.59199999999999997</v>
      </c>
      <c r="W74" s="2">
        <v>0.60199999999999998</v>
      </c>
      <c r="X74" s="2">
        <v>0.59099999999999997</v>
      </c>
      <c r="Y74" s="83"/>
      <c r="AA74" s="2">
        <v>258</v>
      </c>
      <c r="AB74" s="2">
        <v>0.77400000000000002</v>
      </c>
      <c r="AC74" s="2">
        <v>0.65900000000000003</v>
      </c>
      <c r="AD74" s="2">
        <v>0.60099999999999998</v>
      </c>
      <c r="AE74" s="2">
        <v>0.54800000000000004</v>
      </c>
      <c r="AF74" s="2">
        <v>0.50600000000000001</v>
      </c>
      <c r="AG74" s="2">
        <v>0.47499999999999998</v>
      </c>
      <c r="AH74" s="2">
        <v>0.45</v>
      </c>
      <c r="AI74" s="2">
        <v>0.42</v>
      </c>
      <c r="AJ74" s="2">
        <v>0.41599999999999998</v>
      </c>
      <c r="AK74" s="2">
        <v>0.42199999999999999</v>
      </c>
      <c r="AM74" s="19"/>
      <c r="AO74" s="2">
        <v>258</v>
      </c>
      <c r="AP74" s="26">
        <v>0.68700000000000006</v>
      </c>
      <c r="AQ74" s="26">
        <v>0.65400000000000003</v>
      </c>
      <c r="AR74" s="2">
        <v>0.53800000000000003</v>
      </c>
      <c r="AS74" s="26">
        <v>0.49199999999999999</v>
      </c>
      <c r="AT74" s="26">
        <v>0.45</v>
      </c>
      <c r="AU74" s="2">
        <v>0.40200000000000002</v>
      </c>
      <c r="AV74" s="26">
        <v>0.38100000000000001</v>
      </c>
      <c r="AW74" s="2">
        <v>0.39200000000000002</v>
      </c>
      <c r="AX74" s="2">
        <v>0.38</v>
      </c>
    </row>
    <row r="75" spans="1:50" ht="15.75" customHeight="1" x14ac:dyDescent="0.25">
      <c r="A75" s="2">
        <v>259</v>
      </c>
      <c r="B75" s="2">
        <v>0.69299999999999995</v>
      </c>
      <c r="C75" s="2">
        <v>0.66300000000000003</v>
      </c>
      <c r="D75" s="2">
        <v>0.65700000000000003</v>
      </c>
      <c r="E75" s="2">
        <v>0.66</v>
      </c>
      <c r="F75" s="2">
        <v>0.65100000000000002</v>
      </c>
      <c r="G75" s="2">
        <v>0.65700000000000003</v>
      </c>
      <c r="H75" s="2">
        <v>0.65</v>
      </c>
      <c r="I75" s="2">
        <v>0.67200000000000004</v>
      </c>
      <c r="J75" s="2">
        <v>0.64900000000000002</v>
      </c>
      <c r="K75" s="2">
        <v>0.66300000000000003</v>
      </c>
      <c r="L75" s="83"/>
      <c r="N75" s="2">
        <v>259</v>
      </c>
      <c r="O75" s="2">
        <v>0.69099999999999995</v>
      </c>
      <c r="P75" s="2">
        <v>0.63900000000000001</v>
      </c>
      <c r="Q75" s="2">
        <v>0.59699999999999998</v>
      </c>
      <c r="R75" s="2">
        <v>0.57399999999999995</v>
      </c>
      <c r="S75" s="2">
        <v>0.55600000000000005</v>
      </c>
      <c r="T75" s="2">
        <v>0.54700000000000004</v>
      </c>
      <c r="U75" s="2">
        <v>0.54400000000000004</v>
      </c>
      <c r="V75" s="2">
        <v>0.53400000000000003</v>
      </c>
      <c r="W75" s="2">
        <v>0.54600000000000004</v>
      </c>
      <c r="X75" s="2">
        <v>0.53700000000000003</v>
      </c>
      <c r="Y75" s="83"/>
      <c r="AA75" s="2">
        <v>259</v>
      </c>
      <c r="AB75" s="2">
        <v>0.68500000000000005</v>
      </c>
      <c r="AC75" s="2">
        <v>0.58799999999999997</v>
      </c>
      <c r="AD75" s="2">
        <v>0.53500000000000003</v>
      </c>
      <c r="AE75" s="2">
        <v>0.49</v>
      </c>
      <c r="AF75" s="2">
        <v>0.45200000000000001</v>
      </c>
      <c r="AG75" s="2">
        <v>0.42699999999999999</v>
      </c>
      <c r="AH75" s="2">
        <v>0.40600000000000003</v>
      </c>
      <c r="AI75" s="2">
        <v>0.379</v>
      </c>
      <c r="AJ75" s="2">
        <v>0.379</v>
      </c>
      <c r="AK75" s="2">
        <v>0.38500000000000001</v>
      </c>
      <c r="AM75" s="19"/>
      <c r="AO75" s="2">
        <v>259</v>
      </c>
      <c r="AP75" s="26">
        <v>0.59299999999999997</v>
      </c>
      <c r="AQ75" s="26">
        <v>0.56499999999999995</v>
      </c>
      <c r="AR75" s="2">
        <v>0.46300000000000002</v>
      </c>
      <c r="AS75" s="26">
        <v>0.42299999999999999</v>
      </c>
      <c r="AT75" s="26">
        <v>0.38700000000000001</v>
      </c>
      <c r="AU75" s="2">
        <v>0.34499999999999997</v>
      </c>
      <c r="AV75" s="26">
        <v>0.32700000000000001</v>
      </c>
      <c r="AW75" s="2">
        <v>0.34399999999999997</v>
      </c>
      <c r="AX75" s="2">
        <v>0.33</v>
      </c>
    </row>
    <row r="76" spans="1:50" ht="15.75" customHeight="1" x14ac:dyDescent="0.25">
      <c r="A76" s="2">
        <v>260</v>
      </c>
      <c r="B76" s="2">
        <v>0.60899999999999999</v>
      </c>
      <c r="C76" s="2">
        <v>0.58699999999999997</v>
      </c>
      <c r="D76" s="2">
        <v>0.58299999999999996</v>
      </c>
      <c r="E76" s="2">
        <v>0.58599999999999997</v>
      </c>
      <c r="F76" s="2">
        <v>0.57999999999999996</v>
      </c>
      <c r="G76" s="2">
        <v>0.58799999999999997</v>
      </c>
      <c r="H76" s="2">
        <v>0.58099999999999996</v>
      </c>
      <c r="I76" s="2">
        <v>0.60699999999999998</v>
      </c>
      <c r="J76" s="2">
        <v>0.58199999999999996</v>
      </c>
      <c r="K76" s="2">
        <v>0.60099999999999998</v>
      </c>
      <c r="L76" s="83"/>
      <c r="N76" s="2">
        <v>260</v>
      </c>
      <c r="O76" s="2">
        <v>0.60599999999999998</v>
      </c>
      <c r="P76" s="2">
        <v>0.56499999999999995</v>
      </c>
      <c r="Q76" s="2">
        <v>0.52800000000000002</v>
      </c>
      <c r="R76" s="2">
        <v>0.51100000000000001</v>
      </c>
      <c r="S76" s="2">
        <v>0.495</v>
      </c>
      <c r="T76" s="2">
        <v>0.48899999999999999</v>
      </c>
      <c r="U76" s="2">
        <v>0.48799999999999999</v>
      </c>
      <c r="V76" s="2">
        <v>0.48</v>
      </c>
      <c r="W76" s="2">
        <v>0.495</v>
      </c>
      <c r="X76" s="2">
        <v>0.48599999999999999</v>
      </c>
      <c r="Y76" s="83"/>
      <c r="AA76" s="2">
        <v>260</v>
      </c>
      <c r="AB76" s="2">
        <v>0.60299999999999998</v>
      </c>
      <c r="AC76" s="2">
        <v>0.52100000000000002</v>
      </c>
      <c r="AD76" s="2">
        <v>0.47299999999999998</v>
      </c>
      <c r="AE76" s="2">
        <v>0.435</v>
      </c>
      <c r="AF76" s="2">
        <v>0.40300000000000002</v>
      </c>
      <c r="AG76" s="2">
        <v>0.38400000000000001</v>
      </c>
      <c r="AH76" s="2">
        <v>0.36399999999999999</v>
      </c>
      <c r="AI76" s="2">
        <v>0.34200000000000003</v>
      </c>
      <c r="AJ76" s="2">
        <v>0.34300000000000003</v>
      </c>
      <c r="AK76" s="2">
        <v>0.35</v>
      </c>
      <c r="AM76" s="19"/>
      <c r="AO76" s="2">
        <v>260</v>
      </c>
      <c r="AP76" s="26">
        <v>0.503</v>
      </c>
      <c r="AQ76" s="26">
        <v>0.48099999999999998</v>
      </c>
      <c r="AR76" s="2">
        <v>0.39200000000000002</v>
      </c>
      <c r="AS76" s="26">
        <v>0.35899999999999999</v>
      </c>
      <c r="AT76" s="26">
        <v>0.32700000000000001</v>
      </c>
      <c r="AU76" s="2">
        <v>0.29099999999999998</v>
      </c>
      <c r="AV76" s="26">
        <v>0.27700000000000002</v>
      </c>
      <c r="AW76" s="2">
        <v>0.29899999999999999</v>
      </c>
      <c r="AX76" s="2">
        <v>0.28399999999999997</v>
      </c>
    </row>
    <row r="77" spans="1:50" ht="15.75" customHeight="1" x14ac:dyDescent="0.25">
      <c r="A77" s="2">
        <v>261</v>
      </c>
      <c r="B77" s="2">
        <v>0.52200000000000002</v>
      </c>
      <c r="C77" s="2">
        <v>0.51</v>
      </c>
      <c r="D77" s="2">
        <v>0.50700000000000001</v>
      </c>
      <c r="E77" s="2">
        <v>0.51300000000000001</v>
      </c>
      <c r="F77" s="2">
        <v>0.50800000000000001</v>
      </c>
      <c r="G77" s="2">
        <v>0.51800000000000002</v>
      </c>
      <c r="H77" s="2">
        <v>0.51100000000000001</v>
      </c>
      <c r="I77" s="2">
        <v>0.54200000000000004</v>
      </c>
      <c r="J77" s="2">
        <v>0.51500000000000001</v>
      </c>
      <c r="K77" s="2">
        <v>0.53800000000000003</v>
      </c>
      <c r="L77" s="83"/>
      <c r="N77" s="2">
        <v>261</v>
      </c>
      <c r="O77" s="2">
        <v>0.51900000000000002</v>
      </c>
      <c r="P77" s="2">
        <v>0.48899999999999999</v>
      </c>
      <c r="Q77" s="2">
        <v>0.45800000000000002</v>
      </c>
      <c r="R77" s="2">
        <v>0.44400000000000001</v>
      </c>
      <c r="S77" s="2">
        <v>0.432</v>
      </c>
      <c r="T77" s="2">
        <v>0.43</v>
      </c>
      <c r="U77" s="2">
        <v>0.43</v>
      </c>
      <c r="V77" s="2">
        <v>0.42499999999999999</v>
      </c>
      <c r="W77" s="2">
        <v>0.441</v>
      </c>
      <c r="X77" s="2">
        <v>0.433</v>
      </c>
      <c r="Y77" s="83"/>
      <c r="AA77" s="2">
        <v>261</v>
      </c>
      <c r="AB77" s="2">
        <v>0.51800000000000002</v>
      </c>
      <c r="AC77" s="2">
        <v>0.45100000000000001</v>
      </c>
      <c r="AD77" s="2">
        <v>0.41</v>
      </c>
      <c r="AE77" s="2">
        <v>0.378</v>
      </c>
      <c r="AF77" s="2">
        <v>0.35099999999999998</v>
      </c>
      <c r="AG77" s="2">
        <v>0.33900000000000002</v>
      </c>
      <c r="AH77" s="2">
        <v>0.32100000000000001</v>
      </c>
      <c r="AI77" s="2">
        <v>0.30399999999999999</v>
      </c>
      <c r="AJ77" s="2">
        <v>0.307</v>
      </c>
      <c r="AK77" s="2">
        <v>0.314</v>
      </c>
      <c r="AM77" s="19"/>
      <c r="AO77" s="2">
        <v>261</v>
      </c>
      <c r="AP77" s="26">
        <v>0.41099999999999998</v>
      </c>
      <c r="AQ77" s="26">
        <v>0.39200000000000002</v>
      </c>
      <c r="AR77" s="2">
        <v>0.318</v>
      </c>
      <c r="AS77" s="26">
        <v>0.29099999999999998</v>
      </c>
      <c r="AT77" s="26">
        <v>0.26500000000000001</v>
      </c>
      <c r="AU77" s="2">
        <v>0.23499999999999999</v>
      </c>
      <c r="AV77" s="26">
        <v>0.224</v>
      </c>
      <c r="AW77" s="2">
        <v>0.251</v>
      </c>
      <c r="AX77" s="2">
        <v>0.23499999999999999</v>
      </c>
    </row>
    <row r="78" spans="1:50" ht="15.75" customHeight="1" x14ac:dyDescent="0.25">
      <c r="A78" s="2">
        <v>262</v>
      </c>
      <c r="B78" s="2">
        <v>0.442</v>
      </c>
      <c r="C78" s="2">
        <v>0.436</v>
      </c>
      <c r="D78" s="2">
        <v>0.434</v>
      </c>
      <c r="E78" s="2">
        <v>0.44400000000000001</v>
      </c>
      <c r="F78" s="2">
        <v>0.439</v>
      </c>
      <c r="G78" s="2">
        <v>0.45200000000000001</v>
      </c>
      <c r="H78" s="2">
        <v>0.44500000000000001</v>
      </c>
      <c r="I78" s="2">
        <v>0.48</v>
      </c>
      <c r="J78" s="2">
        <v>0.45200000000000001</v>
      </c>
      <c r="K78" s="2">
        <v>0.47899999999999998</v>
      </c>
      <c r="L78" s="83"/>
      <c r="N78" s="2">
        <v>262</v>
      </c>
      <c r="O78" s="2">
        <v>0.439</v>
      </c>
      <c r="P78" s="2">
        <v>0.41699999999999998</v>
      </c>
      <c r="Q78" s="2">
        <v>0.39200000000000002</v>
      </c>
      <c r="R78" s="2">
        <v>0.38200000000000001</v>
      </c>
      <c r="S78" s="2">
        <v>0.372</v>
      </c>
      <c r="T78" s="2">
        <v>0.374</v>
      </c>
      <c r="U78" s="2">
        <v>0.375</v>
      </c>
      <c r="V78" s="2">
        <v>0.373</v>
      </c>
      <c r="W78" s="2">
        <v>0.38900000000000001</v>
      </c>
      <c r="X78" s="2">
        <v>0.38300000000000001</v>
      </c>
      <c r="Y78" s="83"/>
      <c r="AA78" s="2">
        <v>262</v>
      </c>
      <c r="AB78" s="2">
        <v>0.436</v>
      </c>
      <c r="AC78" s="2">
        <v>0.38600000000000001</v>
      </c>
      <c r="AD78" s="2">
        <v>0.35199999999999998</v>
      </c>
      <c r="AE78" s="2">
        <v>0.32500000000000001</v>
      </c>
      <c r="AF78" s="2">
        <v>0.30299999999999999</v>
      </c>
      <c r="AG78" s="2">
        <v>0.29499999999999998</v>
      </c>
      <c r="AH78" s="2">
        <v>0.28100000000000003</v>
      </c>
      <c r="AI78" s="2">
        <v>0.26700000000000002</v>
      </c>
      <c r="AJ78" s="2">
        <v>0.27200000000000002</v>
      </c>
      <c r="AK78" s="2">
        <v>0.28000000000000003</v>
      </c>
      <c r="AM78" s="19"/>
      <c r="AO78" s="2">
        <v>262</v>
      </c>
      <c r="AP78" s="26">
        <v>0.32600000000000001</v>
      </c>
      <c r="AQ78" s="26">
        <v>0.309</v>
      </c>
      <c r="AR78" s="2">
        <v>0.251</v>
      </c>
      <c r="AS78" s="26">
        <v>0.22800000000000001</v>
      </c>
      <c r="AT78" s="26">
        <v>0.20599999999999999</v>
      </c>
      <c r="AU78" s="2">
        <v>0.184</v>
      </c>
      <c r="AV78" s="26">
        <v>0.17399999999999999</v>
      </c>
      <c r="AW78" s="2">
        <v>0.20599999999999999</v>
      </c>
      <c r="AX78" s="2">
        <v>0.189</v>
      </c>
    </row>
    <row r="79" spans="1:50" ht="15.75" customHeight="1" x14ac:dyDescent="0.25">
      <c r="A79" s="2">
        <v>263</v>
      </c>
      <c r="B79" s="2">
        <v>0.378</v>
      </c>
      <c r="C79" s="2">
        <v>0.376</v>
      </c>
      <c r="D79" s="2">
        <v>0.376</v>
      </c>
      <c r="E79" s="2">
        <v>0.38700000000000001</v>
      </c>
      <c r="F79" s="2">
        <v>0.38400000000000001</v>
      </c>
      <c r="G79" s="2">
        <v>0.39900000000000002</v>
      </c>
      <c r="H79" s="2">
        <v>0.39200000000000002</v>
      </c>
      <c r="I79" s="2">
        <v>0.43</v>
      </c>
      <c r="J79" s="2">
        <v>0.40300000000000002</v>
      </c>
      <c r="K79" s="2">
        <v>0.43099999999999999</v>
      </c>
      <c r="L79" s="83"/>
      <c r="N79" s="2">
        <v>263</v>
      </c>
      <c r="O79" s="2">
        <v>0.374</v>
      </c>
      <c r="P79" s="2">
        <v>0.36</v>
      </c>
      <c r="Q79" s="2">
        <v>0.34</v>
      </c>
      <c r="R79" s="2">
        <v>0.33100000000000002</v>
      </c>
      <c r="S79" s="2">
        <v>0.32500000000000001</v>
      </c>
      <c r="T79" s="2">
        <v>0.32800000000000001</v>
      </c>
      <c r="U79" s="2">
        <v>0.33100000000000002</v>
      </c>
      <c r="V79" s="2">
        <v>0.33100000000000002</v>
      </c>
      <c r="W79" s="2">
        <v>0.34799999999999998</v>
      </c>
      <c r="X79" s="2">
        <v>0.34200000000000003</v>
      </c>
      <c r="Y79" s="83"/>
      <c r="AA79" s="2">
        <v>263</v>
      </c>
      <c r="AB79" s="2">
        <v>0.37</v>
      </c>
      <c r="AC79" s="2">
        <v>0.33300000000000002</v>
      </c>
      <c r="AD79" s="2">
        <v>0.30499999999999999</v>
      </c>
      <c r="AE79" s="2">
        <v>0.28299999999999997</v>
      </c>
      <c r="AF79" s="2">
        <v>0.26400000000000001</v>
      </c>
      <c r="AG79" s="2">
        <v>0.26</v>
      </c>
      <c r="AH79" s="2">
        <v>0.249</v>
      </c>
      <c r="AI79" s="2">
        <v>0.23799999999999999</v>
      </c>
      <c r="AJ79" s="2">
        <v>0.24399999999999999</v>
      </c>
      <c r="AK79" s="2">
        <v>0.252</v>
      </c>
      <c r="AM79" s="19"/>
      <c r="AO79" s="2">
        <v>263</v>
      </c>
      <c r="AP79" s="26">
        <v>0.25900000000000001</v>
      </c>
      <c r="AQ79" s="26">
        <v>0.24399999999999999</v>
      </c>
      <c r="AR79" s="2">
        <v>0.19800000000000001</v>
      </c>
      <c r="AS79" s="26">
        <v>0.17799999999999999</v>
      </c>
      <c r="AT79" s="26">
        <v>0.161</v>
      </c>
      <c r="AU79" s="2">
        <v>0.14299999999999999</v>
      </c>
      <c r="AV79" s="26">
        <v>0.13600000000000001</v>
      </c>
      <c r="AW79" s="2">
        <v>0.17199999999999999</v>
      </c>
      <c r="AX79" s="2">
        <v>0.153</v>
      </c>
    </row>
    <row r="80" spans="1:50" ht="15.75" customHeight="1" x14ac:dyDescent="0.25">
      <c r="A80" s="2">
        <v>264</v>
      </c>
      <c r="B80" s="2">
        <v>0.33700000000000002</v>
      </c>
      <c r="C80" s="2">
        <v>0.33900000000000002</v>
      </c>
      <c r="D80" s="2">
        <v>0.34</v>
      </c>
      <c r="E80" s="2">
        <v>0.35199999999999998</v>
      </c>
      <c r="F80" s="2">
        <v>0.34899999999999998</v>
      </c>
      <c r="G80" s="2">
        <v>0.36599999999999999</v>
      </c>
      <c r="H80" s="2">
        <v>0.35899999999999999</v>
      </c>
      <c r="I80" s="2">
        <v>0.39900000000000002</v>
      </c>
      <c r="J80" s="2">
        <v>0.371</v>
      </c>
      <c r="K80" s="2">
        <v>0.4</v>
      </c>
      <c r="L80" s="83"/>
      <c r="N80" s="2">
        <v>264</v>
      </c>
      <c r="O80" s="2">
        <v>0.33200000000000002</v>
      </c>
      <c r="P80" s="2">
        <v>0.32400000000000001</v>
      </c>
      <c r="Q80" s="2">
        <v>0.308</v>
      </c>
      <c r="R80" s="2">
        <v>0.3</v>
      </c>
      <c r="S80" s="2">
        <v>0.29499999999999998</v>
      </c>
      <c r="T80" s="2">
        <v>0.3</v>
      </c>
      <c r="U80" s="2">
        <v>0.30399999999999999</v>
      </c>
      <c r="V80" s="2">
        <v>0.30399999999999999</v>
      </c>
      <c r="W80" s="2">
        <v>0.32200000000000001</v>
      </c>
      <c r="X80" s="2">
        <v>0.317</v>
      </c>
      <c r="Y80" s="83"/>
      <c r="AA80" s="2">
        <v>264</v>
      </c>
      <c r="AB80" s="2">
        <v>0.33</v>
      </c>
      <c r="AC80" s="2">
        <v>0.30099999999999999</v>
      </c>
      <c r="AD80" s="2">
        <v>0.27600000000000002</v>
      </c>
      <c r="AE80" s="2">
        <v>0.25600000000000001</v>
      </c>
      <c r="AF80" s="2">
        <v>0.24</v>
      </c>
      <c r="AG80" s="2">
        <v>0.23899999999999999</v>
      </c>
      <c r="AH80" s="2">
        <v>0.22900000000000001</v>
      </c>
      <c r="AI80" s="2">
        <v>0.22</v>
      </c>
      <c r="AJ80" s="2">
        <v>0.22700000000000001</v>
      </c>
      <c r="AK80" s="2">
        <v>0.23499999999999999</v>
      </c>
      <c r="AM80" s="19"/>
      <c r="AO80" s="2">
        <v>264</v>
      </c>
      <c r="AP80" s="26">
        <v>0.218</v>
      </c>
      <c r="AQ80" s="26">
        <v>0.20300000000000001</v>
      </c>
      <c r="AR80" s="2">
        <v>0.16500000000000001</v>
      </c>
      <c r="AS80" s="26">
        <v>0.14899999999999999</v>
      </c>
      <c r="AT80" s="26">
        <v>0.13400000000000001</v>
      </c>
      <c r="AU80" s="2">
        <v>0.11899999999999999</v>
      </c>
      <c r="AV80" s="26">
        <v>0.113</v>
      </c>
      <c r="AW80" s="2">
        <v>0.152</v>
      </c>
      <c r="AX80" s="2">
        <v>0.13200000000000001</v>
      </c>
    </row>
    <row r="81" spans="1:50" ht="15.75" customHeight="1" x14ac:dyDescent="0.25">
      <c r="A81" s="2">
        <v>265</v>
      </c>
      <c r="B81" s="2">
        <v>0.317</v>
      </c>
      <c r="C81" s="2">
        <v>0.32200000000000001</v>
      </c>
      <c r="D81" s="2">
        <v>0.32400000000000001</v>
      </c>
      <c r="E81" s="2">
        <v>0.33600000000000002</v>
      </c>
      <c r="F81" s="2">
        <v>0.33300000000000002</v>
      </c>
      <c r="G81" s="2">
        <v>0.35</v>
      </c>
      <c r="H81" s="2">
        <v>0.34300000000000003</v>
      </c>
      <c r="I81" s="2">
        <v>0.38400000000000001</v>
      </c>
      <c r="J81" s="2">
        <v>0.35599999999999998</v>
      </c>
      <c r="K81" s="2">
        <v>0.38600000000000001</v>
      </c>
      <c r="L81" s="83"/>
      <c r="N81" s="2">
        <v>265</v>
      </c>
      <c r="O81" s="2">
        <v>0.313</v>
      </c>
      <c r="P81" s="2">
        <v>0.307</v>
      </c>
      <c r="Q81" s="2">
        <v>0.29299999999999998</v>
      </c>
      <c r="R81" s="2">
        <v>0.28599999999999998</v>
      </c>
      <c r="S81" s="2">
        <v>0.28199999999999997</v>
      </c>
      <c r="T81" s="2">
        <v>0.28699999999999998</v>
      </c>
      <c r="U81" s="2">
        <v>0.29199999999999998</v>
      </c>
      <c r="V81" s="2">
        <v>0.29199999999999998</v>
      </c>
      <c r="W81" s="2">
        <v>0.311</v>
      </c>
      <c r="X81" s="2">
        <v>0.30599999999999999</v>
      </c>
      <c r="Y81" s="83"/>
      <c r="AA81" s="2">
        <v>265</v>
      </c>
      <c r="AB81" s="2">
        <v>0.31</v>
      </c>
      <c r="AC81" s="2">
        <v>0.28499999999999998</v>
      </c>
      <c r="AD81" s="2">
        <v>0.26300000000000001</v>
      </c>
      <c r="AE81" s="2">
        <v>0.24399999999999999</v>
      </c>
      <c r="AF81" s="2">
        <v>0.23</v>
      </c>
      <c r="AG81" s="2">
        <v>0.22900000000000001</v>
      </c>
      <c r="AH81" s="2">
        <v>0.221</v>
      </c>
      <c r="AI81" s="2">
        <v>0.21199999999999999</v>
      </c>
      <c r="AJ81" s="2">
        <v>0.22</v>
      </c>
      <c r="AK81" s="2">
        <v>0.22800000000000001</v>
      </c>
      <c r="AM81" s="19"/>
      <c r="AO81" s="2">
        <v>265</v>
      </c>
      <c r="AP81" s="26">
        <v>0.19900000000000001</v>
      </c>
      <c r="AQ81" s="26">
        <v>0.185</v>
      </c>
      <c r="AR81" s="2">
        <v>0.151</v>
      </c>
      <c r="AS81" s="26">
        <v>0.13700000000000001</v>
      </c>
      <c r="AT81" s="26">
        <v>0.123</v>
      </c>
      <c r="AU81" s="2">
        <v>0.109</v>
      </c>
      <c r="AV81" s="26">
        <v>0.104</v>
      </c>
      <c r="AW81" s="2">
        <v>0.14399999999999999</v>
      </c>
      <c r="AX81" s="2">
        <v>0.124</v>
      </c>
    </row>
    <row r="82" spans="1:50" ht="15.75" customHeight="1" x14ac:dyDescent="0.25">
      <c r="A82" s="2">
        <v>266</v>
      </c>
      <c r="B82" s="2">
        <v>0.3</v>
      </c>
      <c r="C82" s="2">
        <v>0.307</v>
      </c>
      <c r="D82" s="2">
        <v>0.309</v>
      </c>
      <c r="E82" s="2">
        <v>0.32100000000000001</v>
      </c>
      <c r="F82" s="2">
        <v>0.32</v>
      </c>
      <c r="G82" s="2">
        <v>0.33700000000000002</v>
      </c>
      <c r="H82" s="2">
        <v>0.33</v>
      </c>
      <c r="I82" s="2">
        <v>0.372</v>
      </c>
      <c r="J82" s="2">
        <v>0.34399999999999997</v>
      </c>
      <c r="K82" s="2">
        <v>0.374</v>
      </c>
      <c r="L82" s="83"/>
      <c r="N82" s="2">
        <v>266</v>
      </c>
      <c r="O82" s="2">
        <v>0.29599999999999999</v>
      </c>
      <c r="P82" s="2">
        <v>0.29199999999999998</v>
      </c>
      <c r="Q82" s="2">
        <v>0.27900000000000003</v>
      </c>
      <c r="R82" s="2">
        <v>0.27300000000000002</v>
      </c>
      <c r="S82" s="2">
        <v>0.27</v>
      </c>
      <c r="T82" s="2">
        <v>0.27600000000000002</v>
      </c>
      <c r="U82" s="2">
        <v>0.28199999999999997</v>
      </c>
      <c r="V82" s="2">
        <v>0.28199999999999997</v>
      </c>
      <c r="W82" s="2">
        <v>0.3</v>
      </c>
      <c r="X82" s="2">
        <v>0.29599999999999999</v>
      </c>
      <c r="Y82" s="83"/>
      <c r="AA82" s="2">
        <v>266</v>
      </c>
      <c r="AB82" s="2">
        <v>0.29299999999999998</v>
      </c>
      <c r="AC82" s="2">
        <v>0.27200000000000002</v>
      </c>
      <c r="AD82" s="2">
        <v>0.251</v>
      </c>
      <c r="AE82" s="2">
        <v>0.23400000000000001</v>
      </c>
      <c r="AF82" s="2">
        <v>0.22</v>
      </c>
      <c r="AG82" s="2">
        <v>0.221</v>
      </c>
      <c r="AH82" s="2">
        <v>0.21299999999999999</v>
      </c>
      <c r="AI82" s="2">
        <v>0.20499999999999999</v>
      </c>
      <c r="AJ82" s="2">
        <v>0.21299999999999999</v>
      </c>
      <c r="AK82" s="2">
        <v>0.222</v>
      </c>
      <c r="AM82" s="19"/>
      <c r="AO82" s="2">
        <v>266</v>
      </c>
      <c r="AP82" s="26">
        <v>0.183</v>
      </c>
      <c r="AQ82" s="26">
        <v>0.17</v>
      </c>
      <c r="AR82" s="2">
        <v>0.13900000000000001</v>
      </c>
      <c r="AS82" s="26">
        <v>0.127</v>
      </c>
      <c r="AT82" s="26">
        <v>0.114</v>
      </c>
      <c r="AU82" s="2">
        <v>0.10100000000000001</v>
      </c>
      <c r="AV82" s="26">
        <v>9.8000000000000004E-2</v>
      </c>
      <c r="AW82" s="2">
        <v>0.13800000000000001</v>
      </c>
      <c r="AX82" s="2">
        <v>0.11799999999999999</v>
      </c>
    </row>
    <row r="83" spans="1:50" ht="15.75" customHeight="1" x14ac:dyDescent="0.25">
      <c r="A83" s="2">
        <v>267</v>
      </c>
      <c r="B83" s="2">
        <v>0.28100000000000003</v>
      </c>
      <c r="C83" s="2">
        <v>0.28999999999999998</v>
      </c>
      <c r="D83" s="2">
        <v>0.29299999999999998</v>
      </c>
      <c r="E83" s="2">
        <v>0.30599999999999999</v>
      </c>
      <c r="F83" s="2">
        <v>0.30399999999999999</v>
      </c>
      <c r="G83" s="2">
        <v>0.32200000000000001</v>
      </c>
      <c r="H83" s="2">
        <v>0.315</v>
      </c>
      <c r="I83" s="2">
        <v>0.35799999999999998</v>
      </c>
      <c r="J83" s="2">
        <v>0.32900000000000001</v>
      </c>
      <c r="K83" s="2">
        <v>0.36099999999999999</v>
      </c>
      <c r="L83" s="83"/>
      <c r="N83" s="2">
        <v>267</v>
      </c>
      <c r="O83" s="2">
        <v>0.27700000000000002</v>
      </c>
      <c r="P83" s="2">
        <v>0.27600000000000002</v>
      </c>
      <c r="Q83" s="2">
        <v>0.26400000000000001</v>
      </c>
      <c r="R83" s="2">
        <v>0.25900000000000001</v>
      </c>
      <c r="S83" s="2">
        <v>0.25700000000000001</v>
      </c>
      <c r="T83" s="2">
        <v>0.26400000000000001</v>
      </c>
      <c r="U83" s="2">
        <v>0.27</v>
      </c>
      <c r="V83" s="2">
        <v>0.27</v>
      </c>
      <c r="W83" s="2">
        <v>0.28899999999999998</v>
      </c>
      <c r="X83" s="2">
        <v>0.28499999999999998</v>
      </c>
      <c r="Y83" s="83"/>
      <c r="AA83" s="2">
        <v>267</v>
      </c>
      <c r="AB83" s="2">
        <v>0.27400000000000002</v>
      </c>
      <c r="AC83" s="2">
        <v>0.25700000000000001</v>
      </c>
      <c r="AD83" s="2">
        <v>0.23799999999999999</v>
      </c>
      <c r="AE83" s="2">
        <v>0.222</v>
      </c>
      <c r="AF83" s="2">
        <v>0.21</v>
      </c>
      <c r="AG83" s="2">
        <v>0.21199999999999999</v>
      </c>
      <c r="AH83" s="2">
        <v>0.20499999999999999</v>
      </c>
      <c r="AI83" s="2">
        <v>0.19800000000000001</v>
      </c>
      <c r="AJ83" s="2">
        <v>0.20599999999999999</v>
      </c>
      <c r="AK83" s="2">
        <v>0.215</v>
      </c>
      <c r="AM83" s="19"/>
      <c r="AO83" s="2">
        <v>267</v>
      </c>
      <c r="AP83" s="26">
        <v>0.16500000000000001</v>
      </c>
      <c r="AQ83" s="26">
        <v>0.153</v>
      </c>
      <c r="AR83" s="2">
        <v>0.126</v>
      </c>
      <c r="AS83" s="26">
        <v>0.114</v>
      </c>
      <c r="AT83" s="26">
        <v>0.10299999999999999</v>
      </c>
      <c r="AU83" s="2">
        <v>9.1999999999999998E-2</v>
      </c>
      <c r="AV83" s="26">
        <v>8.8999999999999996E-2</v>
      </c>
      <c r="AW83" s="2">
        <v>0.13</v>
      </c>
      <c r="AX83" s="2">
        <v>0.11</v>
      </c>
    </row>
    <row r="84" spans="1:50" ht="15.75" customHeight="1" x14ac:dyDescent="0.25">
      <c r="A84" s="2">
        <v>268</v>
      </c>
      <c r="B84" s="2">
        <v>0.26700000000000002</v>
      </c>
      <c r="C84" s="2">
        <v>0.27700000000000002</v>
      </c>
      <c r="D84" s="2">
        <v>0.28100000000000003</v>
      </c>
      <c r="E84" s="2">
        <v>0.29399999999999998</v>
      </c>
      <c r="F84" s="2">
        <v>0.29199999999999998</v>
      </c>
      <c r="G84" s="2">
        <v>0.311</v>
      </c>
      <c r="H84" s="2">
        <v>0.30399999999999999</v>
      </c>
      <c r="I84" s="2">
        <v>0.34699999999999998</v>
      </c>
      <c r="J84" s="2">
        <v>0.31900000000000001</v>
      </c>
      <c r="K84" s="2">
        <v>0.35</v>
      </c>
      <c r="L84" s="83"/>
      <c r="N84" s="2">
        <v>268</v>
      </c>
      <c r="O84" s="2">
        <v>0.26200000000000001</v>
      </c>
      <c r="P84" s="2">
        <v>0.26400000000000001</v>
      </c>
      <c r="Q84" s="2">
        <v>0.253</v>
      </c>
      <c r="R84" s="2">
        <v>0.249</v>
      </c>
      <c r="S84" s="2">
        <v>0.247</v>
      </c>
      <c r="T84" s="2">
        <v>0.255</v>
      </c>
      <c r="U84" s="2">
        <v>0.26100000000000001</v>
      </c>
      <c r="V84" s="2">
        <v>0.26200000000000001</v>
      </c>
      <c r="W84" s="2">
        <v>0.28000000000000003</v>
      </c>
      <c r="X84" s="2">
        <v>0.27700000000000002</v>
      </c>
      <c r="Y84" s="83"/>
      <c r="AA84" s="2">
        <v>268</v>
      </c>
      <c r="AB84" s="2">
        <v>0.26</v>
      </c>
      <c r="AC84" s="2">
        <v>0.247</v>
      </c>
      <c r="AD84" s="2">
        <v>0.22800000000000001</v>
      </c>
      <c r="AE84" s="2">
        <v>0.214</v>
      </c>
      <c r="AF84" s="2">
        <v>0.20200000000000001</v>
      </c>
      <c r="AG84" s="2">
        <v>0.20599999999999999</v>
      </c>
      <c r="AH84" s="2">
        <v>0.19900000000000001</v>
      </c>
      <c r="AI84" s="2">
        <v>0.192</v>
      </c>
      <c r="AJ84" s="2">
        <v>0.20100000000000001</v>
      </c>
      <c r="AK84" s="2">
        <v>0.21</v>
      </c>
      <c r="AM84" s="19"/>
      <c r="AO84" s="2">
        <v>268</v>
      </c>
      <c r="AP84" s="26">
        <v>0.151</v>
      </c>
      <c r="AQ84" s="26">
        <v>0.14000000000000001</v>
      </c>
      <c r="AR84" s="2">
        <v>0.11600000000000001</v>
      </c>
      <c r="AS84" s="26">
        <v>0.106</v>
      </c>
      <c r="AT84" s="26">
        <v>9.5000000000000001E-2</v>
      </c>
      <c r="AU84" s="2">
        <v>8.5999999999999993E-2</v>
      </c>
      <c r="AV84" s="26">
        <v>8.3000000000000004E-2</v>
      </c>
      <c r="AW84" s="2">
        <v>0.125</v>
      </c>
      <c r="AX84" s="2">
        <v>0.105</v>
      </c>
    </row>
    <row r="85" spans="1:50" ht="15.75" customHeight="1" x14ac:dyDescent="0.25">
      <c r="A85" s="2">
        <v>269</v>
      </c>
      <c r="B85" s="2">
        <v>0.248</v>
      </c>
      <c r="C85" s="2">
        <v>0.26100000000000001</v>
      </c>
      <c r="D85" s="2">
        <v>0.26400000000000001</v>
      </c>
      <c r="E85" s="2">
        <v>0.27800000000000002</v>
      </c>
      <c r="F85" s="2">
        <v>0.27700000000000002</v>
      </c>
      <c r="G85" s="2">
        <v>0.29599999999999999</v>
      </c>
      <c r="H85" s="2">
        <v>0.28899999999999998</v>
      </c>
      <c r="I85" s="2">
        <v>0.33300000000000002</v>
      </c>
      <c r="J85" s="2">
        <v>0.30499999999999999</v>
      </c>
      <c r="K85" s="2">
        <v>0.33700000000000002</v>
      </c>
      <c r="L85" s="83"/>
      <c r="N85" s="2">
        <v>269</v>
      </c>
      <c r="O85" s="2">
        <v>0.24299999999999999</v>
      </c>
      <c r="P85" s="2">
        <v>0.248</v>
      </c>
      <c r="Q85" s="2">
        <v>0.23799999999999999</v>
      </c>
      <c r="R85" s="2">
        <v>0.23499999999999999</v>
      </c>
      <c r="S85" s="2">
        <v>0.23300000000000001</v>
      </c>
      <c r="T85" s="2">
        <v>0.24199999999999999</v>
      </c>
      <c r="U85" s="2">
        <v>0.249</v>
      </c>
      <c r="V85" s="2">
        <v>0.25</v>
      </c>
      <c r="W85" s="2">
        <v>0.26900000000000002</v>
      </c>
      <c r="X85" s="2">
        <v>0.26700000000000002</v>
      </c>
      <c r="Y85" s="83"/>
      <c r="AA85" s="2">
        <v>269</v>
      </c>
      <c r="AB85" s="2">
        <v>0.24199999999999999</v>
      </c>
      <c r="AC85" s="2">
        <v>0.23100000000000001</v>
      </c>
      <c r="AD85" s="2">
        <v>0.215</v>
      </c>
      <c r="AE85" s="2">
        <v>0.20200000000000001</v>
      </c>
      <c r="AF85" s="2">
        <v>0.191</v>
      </c>
      <c r="AG85" s="2">
        <v>0.19700000000000001</v>
      </c>
      <c r="AH85" s="2">
        <v>0.19</v>
      </c>
      <c r="AI85" s="2">
        <v>0.184</v>
      </c>
      <c r="AJ85" s="2">
        <v>0.193</v>
      </c>
      <c r="AK85" s="2">
        <v>0.20300000000000001</v>
      </c>
      <c r="AM85" s="19"/>
      <c r="AO85" s="2">
        <v>269</v>
      </c>
      <c r="AP85" s="26">
        <v>0.13300000000000001</v>
      </c>
      <c r="AQ85" s="26">
        <v>0.123</v>
      </c>
      <c r="AR85" s="2">
        <v>0.10299999999999999</v>
      </c>
      <c r="AS85" s="26">
        <v>9.2999999999999999E-2</v>
      </c>
      <c r="AT85" s="26">
        <v>8.4000000000000005E-2</v>
      </c>
      <c r="AU85" s="2">
        <v>7.5999999999999998E-2</v>
      </c>
      <c r="AV85" s="26">
        <v>7.3999999999999996E-2</v>
      </c>
      <c r="AW85" s="2">
        <v>0.11799999999999999</v>
      </c>
      <c r="AX85" s="2">
        <v>9.7000000000000003E-2</v>
      </c>
    </row>
    <row r="86" spans="1:50" ht="15.75" customHeight="1" x14ac:dyDescent="0.25">
      <c r="A86" s="2">
        <v>270</v>
      </c>
      <c r="B86" s="2">
        <v>0.221</v>
      </c>
      <c r="C86" s="2">
        <v>0.23499999999999999</v>
      </c>
      <c r="D86" s="2">
        <v>0.24</v>
      </c>
      <c r="E86" s="2">
        <v>0.254</v>
      </c>
      <c r="F86" s="2">
        <v>0.254</v>
      </c>
      <c r="G86" s="2">
        <v>0.27400000000000002</v>
      </c>
      <c r="H86" s="2">
        <v>0.26700000000000002</v>
      </c>
      <c r="I86" s="2">
        <v>0.313</v>
      </c>
      <c r="J86" s="2">
        <v>0.28499999999999998</v>
      </c>
      <c r="K86" s="2">
        <v>0.318</v>
      </c>
      <c r="L86" s="83"/>
      <c r="N86" s="2">
        <v>270</v>
      </c>
      <c r="O86" s="2">
        <v>0.216</v>
      </c>
      <c r="P86" s="2">
        <v>0.223</v>
      </c>
      <c r="Q86" s="2">
        <v>0.216</v>
      </c>
      <c r="R86" s="2">
        <v>0.214</v>
      </c>
      <c r="S86" s="2">
        <v>0.21299999999999999</v>
      </c>
      <c r="T86" s="2">
        <v>0.224</v>
      </c>
      <c r="U86" s="2">
        <v>0.23200000000000001</v>
      </c>
      <c r="V86" s="2">
        <v>0.23300000000000001</v>
      </c>
      <c r="W86" s="2">
        <v>0.252</v>
      </c>
      <c r="X86" s="2">
        <v>0.25</v>
      </c>
      <c r="Y86" s="83"/>
      <c r="AA86" s="2">
        <v>270</v>
      </c>
      <c r="AB86" s="2">
        <v>0.214</v>
      </c>
      <c r="AC86" s="2">
        <v>0.20899999999999999</v>
      </c>
      <c r="AD86" s="2">
        <v>0.19500000000000001</v>
      </c>
      <c r="AE86" s="2">
        <v>0.184</v>
      </c>
      <c r="AF86" s="2">
        <v>0.17499999999999999</v>
      </c>
      <c r="AG86" s="2">
        <v>0.182</v>
      </c>
      <c r="AH86" s="2">
        <v>0.17699999999999999</v>
      </c>
      <c r="AI86" s="2">
        <v>0.17199999999999999</v>
      </c>
      <c r="AJ86" s="2">
        <v>0.182</v>
      </c>
      <c r="AK86" s="2">
        <v>0.192</v>
      </c>
      <c r="AM86" s="19"/>
      <c r="AO86" s="2">
        <v>270</v>
      </c>
      <c r="AP86" s="26">
        <v>0.106</v>
      </c>
      <c r="AQ86" s="26">
        <v>9.6000000000000002E-2</v>
      </c>
      <c r="AR86" s="2">
        <v>8.2000000000000003E-2</v>
      </c>
      <c r="AS86" s="26">
        <v>7.3999999999999996E-2</v>
      </c>
      <c r="AT86" s="26">
        <v>6.6000000000000003E-2</v>
      </c>
      <c r="AU86" s="2">
        <v>6.0999999999999999E-2</v>
      </c>
      <c r="AV86" s="26">
        <v>0.06</v>
      </c>
      <c r="AW86" s="2">
        <v>0.105</v>
      </c>
      <c r="AX86" s="2">
        <v>8.3000000000000004E-2</v>
      </c>
    </row>
    <row r="87" spans="1:50" ht="15.75" customHeight="1" x14ac:dyDescent="0.25">
      <c r="A87" s="2">
        <v>271</v>
      </c>
      <c r="B87" s="2">
        <v>0.2</v>
      </c>
      <c r="C87" s="2">
        <v>0.216</v>
      </c>
      <c r="D87" s="2">
        <v>0.222</v>
      </c>
      <c r="E87" s="2">
        <v>0.23599999999999999</v>
      </c>
      <c r="F87" s="2">
        <v>0.23699999999999999</v>
      </c>
      <c r="G87" s="2">
        <v>0.25800000000000001</v>
      </c>
      <c r="H87" s="2">
        <v>0.25</v>
      </c>
      <c r="I87" s="2">
        <v>0.29799999999999999</v>
      </c>
      <c r="J87" s="2">
        <v>0.26900000000000002</v>
      </c>
      <c r="K87" s="2">
        <v>0.30299999999999999</v>
      </c>
      <c r="L87" s="83"/>
      <c r="N87" s="2">
        <v>271</v>
      </c>
      <c r="O87" s="2">
        <v>0.19500000000000001</v>
      </c>
      <c r="P87" s="2">
        <v>0.20499999999999999</v>
      </c>
      <c r="Q87" s="2">
        <v>0.2</v>
      </c>
      <c r="R87" s="2">
        <v>0.19800000000000001</v>
      </c>
      <c r="S87" s="2">
        <v>0.19900000000000001</v>
      </c>
      <c r="T87" s="2">
        <v>0.21</v>
      </c>
      <c r="U87" s="2">
        <v>0.219</v>
      </c>
      <c r="V87" s="2">
        <v>0.22</v>
      </c>
      <c r="W87" s="2">
        <v>0.24</v>
      </c>
      <c r="X87" s="2">
        <v>0.23799999999999999</v>
      </c>
      <c r="Y87" s="83"/>
      <c r="AA87" s="2">
        <v>271</v>
      </c>
      <c r="AB87" s="2">
        <v>0.193</v>
      </c>
      <c r="AC87" s="2">
        <v>0.193</v>
      </c>
      <c r="AD87" s="2">
        <v>0.18</v>
      </c>
      <c r="AE87" s="2">
        <v>0.17</v>
      </c>
      <c r="AF87" s="2">
        <v>0.16300000000000001</v>
      </c>
      <c r="AG87" s="2">
        <v>0.17199999999999999</v>
      </c>
      <c r="AH87" s="2">
        <v>0.16700000000000001</v>
      </c>
      <c r="AI87" s="2">
        <v>0.16300000000000001</v>
      </c>
      <c r="AJ87" s="2">
        <v>0.17299999999999999</v>
      </c>
      <c r="AK87" s="2">
        <v>0.184</v>
      </c>
      <c r="AM87" s="19"/>
      <c r="AO87" s="2">
        <v>271</v>
      </c>
      <c r="AP87" s="26">
        <v>8.5000000000000006E-2</v>
      </c>
      <c r="AQ87" s="26">
        <v>7.5999999999999998E-2</v>
      </c>
      <c r="AR87" s="2">
        <v>6.6000000000000003E-2</v>
      </c>
      <c r="AS87" s="26">
        <v>0.06</v>
      </c>
      <c r="AT87" s="26">
        <v>5.3999999999999999E-2</v>
      </c>
      <c r="AU87" s="2">
        <v>0.05</v>
      </c>
      <c r="AV87" s="26">
        <v>0.05</v>
      </c>
      <c r="AW87" s="2">
        <v>9.6000000000000002E-2</v>
      </c>
      <c r="AX87" s="2">
        <v>7.3999999999999996E-2</v>
      </c>
    </row>
    <row r="88" spans="1:50" ht="15.75" customHeight="1" x14ac:dyDescent="0.25">
      <c r="A88" s="2">
        <v>272</v>
      </c>
      <c r="B88" s="2">
        <v>0.19700000000000001</v>
      </c>
      <c r="C88" s="2">
        <v>0.214</v>
      </c>
      <c r="D88" s="2">
        <v>0.219</v>
      </c>
      <c r="E88" s="2">
        <v>0.23400000000000001</v>
      </c>
      <c r="F88" s="2">
        <v>0.23400000000000001</v>
      </c>
      <c r="G88" s="2">
        <v>0.25600000000000001</v>
      </c>
      <c r="H88" s="2">
        <v>0.248</v>
      </c>
      <c r="I88" s="2">
        <v>0.29599999999999999</v>
      </c>
      <c r="J88" s="2">
        <v>0.26700000000000002</v>
      </c>
      <c r="K88" s="2">
        <v>0.30099999999999999</v>
      </c>
      <c r="L88" s="83"/>
      <c r="N88" s="2">
        <v>272</v>
      </c>
      <c r="O88" s="2">
        <v>0.192</v>
      </c>
      <c r="P88" s="2">
        <v>0.20300000000000001</v>
      </c>
      <c r="Q88" s="2">
        <v>0.19700000000000001</v>
      </c>
      <c r="R88" s="2">
        <v>0.19600000000000001</v>
      </c>
      <c r="S88" s="2">
        <v>0.19700000000000001</v>
      </c>
      <c r="T88" s="2">
        <v>0.20899999999999999</v>
      </c>
      <c r="U88" s="2">
        <v>0.217</v>
      </c>
      <c r="V88" s="2">
        <v>0.219</v>
      </c>
      <c r="W88" s="2">
        <v>0.23899999999999999</v>
      </c>
      <c r="X88" s="2">
        <v>0.23699999999999999</v>
      </c>
      <c r="Y88" s="83"/>
      <c r="AA88" s="2">
        <v>272</v>
      </c>
      <c r="AB88" s="2">
        <v>0.19</v>
      </c>
      <c r="AC88" s="2">
        <v>0.191</v>
      </c>
      <c r="AD88" s="2">
        <v>0.17799999999999999</v>
      </c>
      <c r="AE88" s="2">
        <v>0.16900000000000001</v>
      </c>
      <c r="AF88" s="2">
        <v>0.16200000000000001</v>
      </c>
      <c r="AG88" s="2">
        <v>0.17100000000000001</v>
      </c>
      <c r="AH88" s="2">
        <v>0.16600000000000001</v>
      </c>
      <c r="AI88" s="2">
        <v>0.16300000000000001</v>
      </c>
      <c r="AJ88" s="2">
        <v>0.17299999999999999</v>
      </c>
      <c r="AK88" s="2">
        <v>0.184</v>
      </c>
      <c r="AM88" s="19"/>
      <c r="AO88" s="2">
        <v>272</v>
      </c>
      <c r="AP88" s="26">
        <v>8.4000000000000005E-2</v>
      </c>
      <c r="AQ88" s="26">
        <v>7.4999999999999997E-2</v>
      </c>
      <c r="AR88" s="2">
        <v>6.6000000000000003E-2</v>
      </c>
      <c r="AS88" s="26">
        <v>6.0999999999999999E-2</v>
      </c>
      <c r="AT88" s="26">
        <v>5.3999999999999999E-2</v>
      </c>
      <c r="AU88" s="2">
        <v>5.0999999999999997E-2</v>
      </c>
      <c r="AV88" s="26">
        <v>5.0999999999999997E-2</v>
      </c>
      <c r="AW88" s="2">
        <v>9.7000000000000003E-2</v>
      </c>
      <c r="AX88" s="2">
        <v>7.4999999999999997E-2</v>
      </c>
    </row>
    <row r="89" spans="1:50" ht="15.75" customHeight="1" x14ac:dyDescent="0.25">
      <c r="A89" s="2">
        <v>273</v>
      </c>
      <c r="B89" s="2">
        <v>0.20799999999999999</v>
      </c>
      <c r="C89" s="2">
        <v>0.224</v>
      </c>
      <c r="D89" s="2">
        <v>0.22900000000000001</v>
      </c>
      <c r="E89" s="2">
        <v>0.24299999999999999</v>
      </c>
      <c r="F89" s="2">
        <v>0.24399999999999999</v>
      </c>
      <c r="G89" s="2">
        <v>0.26500000000000001</v>
      </c>
      <c r="H89" s="2">
        <v>0.25700000000000001</v>
      </c>
      <c r="I89" s="2">
        <v>0.30499999999999999</v>
      </c>
      <c r="J89" s="2">
        <v>0.27600000000000002</v>
      </c>
      <c r="K89" s="2">
        <v>0.309</v>
      </c>
      <c r="L89" s="83"/>
      <c r="N89" s="2">
        <v>273</v>
      </c>
      <c r="O89" s="2">
        <v>0.20300000000000001</v>
      </c>
      <c r="P89" s="2">
        <v>0.21299999999999999</v>
      </c>
      <c r="Q89" s="2">
        <v>0.20599999999999999</v>
      </c>
      <c r="R89" s="2">
        <v>0.20499999999999999</v>
      </c>
      <c r="S89" s="2">
        <v>0.20499999999999999</v>
      </c>
      <c r="T89" s="2">
        <v>0.217</v>
      </c>
      <c r="U89" s="2">
        <v>0.22500000000000001</v>
      </c>
      <c r="V89" s="2">
        <v>0.22600000000000001</v>
      </c>
      <c r="W89" s="2">
        <v>0.246</v>
      </c>
      <c r="X89" s="2">
        <v>0.24399999999999999</v>
      </c>
      <c r="Y89" s="83"/>
      <c r="AA89" s="2">
        <v>273</v>
      </c>
      <c r="AB89" s="2">
        <v>0.2</v>
      </c>
      <c r="AC89" s="2">
        <v>0.2</v>
      </c>
      <c r="AD89" s="2">
        <v>0.186</v>
      </c>
      <c r="AE89" s="2">
        <v>0.17699999999999999</v>
      </c>
      <c r="AF89" s="2">
        <v>0.16900000000000001</v>
      </c>
      <c r="AG89" s="2">
        <v>0.17699999999999999</v>
      </c>
      <c r="AH89" s="2">
        <v>0.17299999999999999</v>
      </c>
      <c r="AI89" s="2">
        <v>0.16900000000000001</v>
      </c>
      <c r="AJ89" s="2">
        <v>0.17899999999999999</v>
      </c>
      <c r="AK89" s="2">
        <v>0.19</v>
      </c>
      <c r="AM89" s="19"/>
      <c r="AO89" s="2">
        <v>273</v>
      </c>
      <c r="AP89" s="26">
        <v>9.8000000000000004E-2</v>
      </c>
      <c r="AQ89" s="26">
        <v>8.7999999999999995E-2</v>
      </c>
      <c r="AR89" s="2">
        <v>7.8E-2</v>
      </c>
      <c r="AS89" s="26">
        <v>7.2999999999999995E-2</v>
      </c>
      <c r="AT89" s="26">
        <v>6.6000000000000003E-2</v>
      </c>
      <c r="AU89" s="2">
        <v>6.2E-2</v>
      </c>
      <c r="AV89" s="26">
        <v>6.2E-2</v>
      </c>
      <c r="AW89" s="2">
        <v>0.108</v>
      </c>
      <c r="AX89" s="2">
        <v>8.5999999999999993E-2</v>
      </c>
    </row>
    <row r="90" spans="1:50" ht="15.75" customHeight="1" x14ac:dyDescent="0.25">
      <c r="A90" s="2">
        <v>274</v>
      </c>
      <c r="B90" s="2">
        <v>0.221</v>
      </c>
      <c r="C90" s="2">
        <v>0.23599999999999999</v>
      </c>
      <c r="D90" s="2">
        <v>0.24099999999999999</v>
      </c>
      <c r="E90" s="2">
        <v>0.255</v>
      </c>
      <c r="F90" s="2">
        <v>0.255</v>
      </c>
      <c r="G90" s="2">
        <v>0.27600000000000002</v>
      </c>
      <c r="H90" s="2">
        <v>0.26800000000000002</v>
      </c>
      <c r="I90" s="2">
        <v>0.315</v>
      </c>
      <c r="J90" s="2">
        <v>0.28699999999999998</v>
      </c>
      <c r="K90" s="2">
        <v>0.32</v>
      </c>
      <c r="L90" s="83"/>
      <c r="N90" s="2">
        <v>274</v>
      </c>
      <c r="O90" s="2">
        <v>0.216</v>
      </c>
      <c r="P90" s="2">
        <v>0.22500000000000001</v>
      </c>
      <c r="Q90" s="2">
        <v>0.218</v>
      </c>
      <c r="R90" s="2">
        <v>0.216</v>
      </c>
      <c r="S90" s="2">
        <v>0.216</v>
      </c>
      <c r="T90" s="2">
        <v>0.22700000000000001</v>
      </c>
      <c r="U90" s="2">
        <v>0.23499999999999999</v>
      </c>
      <c r="V90" s="2">
        <v>0.23599999999999999</v>
      </c>
      <c r="W90" s="2">
        <v>0.255</v>
      </c>
      <c r="X90" s="2">
        <v>0.254</v>
      </c>
      <c r="Y90" s="83"/>
      <c r="AA90" s="2">
        <v>274</v>
      </c>
      <c r="AB90" s="2">
        <v>0.214</v>
      </c>
      <c r="AC90" s="2">
        <v>0.21099999999999999</v>
      </c>
      <c r="AD90" s="2">
        <v>0.19700000000000001</v>
      </c>
      <c r="AE90" s="2">
        <v>0.186</v>
      </c>
      <c r="AF90" s="2">
        <v>0.17799999999999999</v>
      </c>
      <c r="AG90" s="2">
        <v>0.185</v>
      </c>
      <c r="AH90" s="2">
        <v>0.18</v>
      </c>
      <c r="AI90" s="2">
        <v>0.17599999999999999</v>
      </c>
      <c r="AJ90" s="2">
        <v>0.185</v>
      </c>
      <c r="AK90" s="2">
        <v>0.19700000000000001</v>
      </c>
      <c r="AM90" s="19"/>
      <c r="AO90" s="2">
        <v>274</v>
      </c>
      <c r="AP90" s="26">
        <v>0.115</v>
      </c>
      <c r="AQ90" s="26">
        <v>0.106</v>
      </c>
      <c r="AR90" s="2">
        <v>9.4E-2</v>
      </c>
      <c r="AS90" s="26">
        <v>8.6999999999999994E-2</v>
      </c>
      <c r="AT90" s="26">
        <v>0.08</v>
      </c>
      <c r="AU90" s="2">
        <v>7.5999999999999998E-2</v>
      </c>
      <c r="AV90" s="26">
        <v>7.4999999999999997E-2</v>
      </c>
      <c r="AW90" s="2">
        <v>0.11899999999999999</v>
      </c>
      <c r="AX90" s="2">
        <v>9.8000000000000004E-2</v>
      </c>
    </row>
    <row r="91" spans="1:50" ht="15.75" customHeight="1" x14ac:dyDescent="0.25">
      <c r="A91" s="2">
        <v>275</v>
      </c>
      <c r="B91" s="2">
        <v>0.23200000000000001</v>
      </c>
      <c r="C91" s="2">
        <v>0.246</v>
      </c>
      <c r="D91" s="2">
        <v>0.251</v>
      </c>
      <c r="E91" s="2">
        <v>0.26500000000000001</v>
      </c>
      <c r="F91" s="2">
        <v>0.26500000000000001</v>
      </c>
      <c r="G91" s="2">
        <v>0.28599999999999998</v>
      </c>
      <c r="H91" s="2">
        <v>0.27800000000000002</v>
      </c>
      <c r="I91" s="2">
        <v>0.32500000000000001</v>
      </c>
      <c r="J91" s="2">
        <v>0.29599999999999999</v>
      </c>
      <c r="K91" s="2">
        <v>0.32900000000000001</v>
      </c>
      <c r="L91" s="83"/>
      <c r="N91" s="2">
        <v>275</v>
      </c>
      <c r="O91" s="2">
        <v>0.22800000000000001</v>
      </c>
      <c r="P91" s="2">
        <v>0.23499999999999999</v>
      </c>
      <c r="Q91" s="2">
        <v>0.22700000000000001</v>
      </c>
      <c r="R91" s="2">
        <v>0.22500000000000001</v>
      </c>
      <c r="S91" s="2">
        <v>0.22500000000000001</v>
      </c>
      <c r="T91" s="2">
        <v>0.23599999999999999</v>
      </c>
      <c r="U91" s="2">
        <v>0.24399999999999999</v>
      </c>
      <c r="V91" s="2">
        <v>0.24399999999999999</v>
      </c>
      <c r="W91" s="2">
        <v>0.26300000000000001</v>
      </c>
      <c r="X91" s="2">
        <v>0.26100000000000001</v>
      </c>
      <c r="Y91" s="83"/>
      <c r="AA91" s="2">
        <v>275</v>
      </c>
      <c r="AB91" s="2">
        <v>0.22500000000000001</v>
      </c>
      <c r="AC91" s="2">
        <v>0.22</v>
      </c>
      <c r="AD91" s="2">
        <v>0.20499999999999999</v>
      </c>
      <c r="AE91" s="2">
        <v>0.19400000000000001</v>
      </c>
      <c r="AF91" s="2">
        <v>0.186</v>
      </c>
      <c r="AG91" s="2">
        <v>0.192</v>
      </c>
      <c r="AH91" s="2">
        <v>0.187</v>
      </c>
      <c r="AI91" s="2">
        <v>0.182</v>
      </c>
      <c r="AJ91" s="2">
        <v>0.191</v>
      </c>
      <c r="AK91" s="2">
        <v>0.20300000000000001</v>
      </c>
      <c r="AM91" s="19"/>
      <c r="AO91" s="2">
        <v>275</v>
      </c>
      <c r="AP91" s="26">
        <v>0.129</v>
      </c>
      <c r="AQ91" s="26">
        <v>0.11899999999999999</v>
      </c>
      <c r="AR91" s="2">
        <v>0.106</v>
      </c>
      <c r="AS91" s="26">
        <v>9.9000000000000005E-2</v>
      </c>
      <c r="AT91" s="26">
        <v>9.0999999999999998E-2</v>
      </c>
      <c r="AU91" s="2">
        <v>8.5999999999999993E-2</v>
      </c>
      <c r="AV91" s="26">
        <v>8.5000000000000006E-2</v>
      </c>
      <c r="AW91" s="2">
        <v>0.129</v>
      </c>
      <c r="AX91" s="2">
        <v>0.108</v>
      </c>
    </row>
    <row r="92" spans="1:50" ht="15.75" customHeight="1" x14ac:dyDescent="0.25">
      <c r="A92" s="2">
        <v>276</v>
      </c>
      <c r="B92" s="2">
        <v>0.23899999999999999</v>
      </c>
      <c r="C92" s="2">
        <v>0.252</v>
      </c>
      <c r="D92" s="2">
        <v>0.25700000000000001</v>
      </c>
      <c r="E92" s="2">
        <v>0.27</v>
      </c>
      <c r="F92" s="2">
        <v>0.27100000000000002</v>
      </c>
      <c r="G92" s="2">
        <v>0.29099999999999998</v>
      </c>
      <c r="H92" s="2">
        <v>0.28399999999999997</v>
      </c>
      <c r="I92" s="2">
        <v>0.33</v>
      </c>
      <c r="J92" s="2">
        <v>0.30099999999999999</v>
      </c>
      <c r="K92" s="2">
        <v>0.33400000000000002</v>
      </c>
      <c r="L92" s="83"/>
      <c r="N92" s="2">
        <v>276</v>
      </c>
      <c r="O92" s="2">
        <v>0.23400000000000001</v>
      </c>
      <c r="P92" s="2">
        <v>0.24</v>
      </c>
      <c r="Q92" s="2">
        <v>0.23200000000000001</v>
      </c>
      <c r="R92" s="2">
        <v>0.23</v>
      </c>
      <c r="S92" s="2">
        <v>0.23</v>
      </c>
      <c r="T92" s="2">
        <v>0.24</v>
      </c>
      <c r="U92" s="2">
        <v>0.249</v>
      </c>
      <c r="V92" s="2">
        <v>0.248</v>
      </c>
      <c r="W92" s="2">
        <v>0.26700000000000002</v>
      </c>
      <c r="X92" s="2">
        <v>0.26600000000000001</v>
      </c>
      <c r="Y92" s="83"/>
      <c r="AA92" s="2">
        <v>276</v>
      </c>
      <c r="AB92" s="2">
        <v>0.23100000000000001</v>
      </c>
      <c r="AC92" s="2">
        <v>0.22600000000000001</v>
      </c>
      <c r="AD92" s="2">
        <v>0.21</v>
      </c>
      <c r="AE92" s="2">
        <v>0.19800000000000001</v>
      </c>
      <c r="AF92" s="2">
        <v>0.19</v>
      </c>
      <c r="AG92" s="2">
        <v>0.19600000000000001</v>
      </c>
      <c r="AH92" s="2">
        <v>0.191</v>
      </c>
      <c r="AI92" s="2">
        <v>0.185</v>
      </c>
      <c r="AJ92" s="2">
        <v>0.19500000000000001</v>
      </c>
      <c r="AK92" s="2">
        <v>0.20599999999999999</v>
      </c>
      <c r="AM92" s="19"/>
      <c r="AO92" s="2">
        <v>276</v>
      </c>
      <c r="AP92" s="26">
        <v>0.13800000000000001</v>
      </c>
      <c r="AQ92" s="26">
        <v>0.128</v>
      </c>
      <c r="AR92" s="2">
        <v>0.113</v>
      </c>
      <c r="AS92" s="26">
        <v>0.106</v>
      </c>
      <c r="AT92" s="26">
        <v>9.8000000000000004E-2</v>
      </c>
      <c r="AU92" s="2">
        <v>9.2999999999999999E-2</v>
      </c>
      <c r="AV92" s="26">
        <v>9.1999999999999998E-2</v>
      </c>
      <c r="AW92" s="2">
        <v>0.13600000000000001</v>
      </c>
      <c r="AX92" s="2">
        <v>0.114</v>
      </c>
    </row>
    <row r="93" spans="1:50" ht="15.75" customHeight="1" x14ac:dyDescent="0.25">
      <c r="A93" s="2">
        <v>277</v>
      </c>
      <c r="B93" s="2">
        <v>0.22900000000000001</v>
      </c>
      <c r="C93" s="2">
        <v>0.24299999999999999</v>
      </c>
      <c r="D93" s="2">
        <v>0.248</v>
      </c>
      <c r="E93" s="2">
        <v>0.26200000000000001</v>
      </c>
      <c r="F93" s="2">
        <v>0.26300000000000001</v>
      </c>
      <c r="G93" s="2">
        <v>0.28399999999999997</v>
      </c>
      <c r="H93" s="2">
        <v>0.27600000000000002</v>
      </c>
      <c r="I93" s="2">
        <v>0.32200000000000001</v>
      </c>
      <c r="J93" s="2">
        <v>0.29399999999999998</v>
      </c>
      <c r="K93" s="2">
        <v>0.32700000000000001</v>
      </c>
      <c r="L93" s="83"/>
      <c r="N93" s="2">
        <v>277</v>
      </c>
      <c r="O93" s="2">
        <v>0.224</v>
      </c>
      <c r="P93" s="2">
        <v>0.23200000000000001</v>
      </c>
      <c r="Q93" s="2">
        <v>0.224</v>
      </c>
      <c r="R93" s="2">
        <v>0.223</v>
      </c>
      <c r="S93" s="2">
        <v>0.223</v>
      </c>
      <c r="T93" s="2">
        <v>0.23400000000000001</v>
      </c>
      <c r="U93" s="2">
        <v>0.24199999999999999</v>
      </c>
      <c r="V93" s="2">
        <v>0.24199999999999999</v>
      </c>
      <c r="W93" s="2">
        <v>0.26100000000000001</v>
      </c>
      <c r="X93" s="2">
        <v>0.26</v>
      </c>
      <c r="Y93" s="83"/>
      <c r="AA93" s="2">
        <v>277</v>
      </c>
      <c r="AB93" s="2">
        <v>0.222</v>
      </c>
      <c r="AC93" s="2">
        <v>0.218</v>
      </c>
      <c r="AD93" s="2">
        <v>0.20300000000000001</v>
      </c>
      <c r="AE93" s="2">
        <v>0.192</v>
      </c>
      <c r="AF93" s="2">
        <v>0.184</v>
      </c>
      <c r="AG93" s="2">
        <v>0.192</v>
      </c>
      <c r="AH93" s="2">
        <v>0.186</v>
      </c>
      <c r="AI93" s="2">
        <v>0.18099999999999999</v>
      </c>
      <c r="AJ93" s="2">
        <v>0.191</v>
      </c>
      <c r="AK93" s="2">
        <v>0.20300000000000001</v>
      </c>
      <c r="AM93" s="19"/>
      <c r="AO93" s="2">
        <v>277</v>
      </c>
      <c r="AP93" s="26">
        <v>0.129</v>
      </c>
      <c r="AQ93" s="26">
        <v>0.11899999999999999</v>
      </c>
      <c r="AR93" s="2">
        <v>0.107</v>
      </c>
      <c r="AS93" s="26">
        <v>0.1</v>
      </c>
      <c r="AT93" s="26">
        <v>9.1999999999999998E-2</v>
      </c>
      <c r="AU93" s="2">
        <v>8.7999999999999995E-2</v>
      </c>
      <c r="AV93" s="26">
        <v>8.6999999999999994E-2</v>
      </c>
      <c r="AW93" s="2">
        <v>0.13200000000000001</v>
      </c>
      <c r="AX93" s="2">
        <v>0.11</v>
      </c>
    </row>
    <row r="94" spans="1:50" ht="15.75" customHeight="1" x14ac:dyDescent="0.25">
      <c r="A94" s="2">
        <v>278</v>
      </c>
      <c r="B94" s="2">
        <v>0.20200000000000001</v>
      </c>
      <c r="C94" s="2">
        <v>0.218</v>
      </c>
      <c r="D94" s="2">
        <v>0.224</v>
      </c>
      <c r="E94" s="2">
        <v>0.23899999999999999</v>
      </c>
      <c r="F94" s="2">
        <v>0.24</v>
      </c>
      <c r="G94" s="2">
        <v>0.26200000000000001</v>
      </c>
      <c r="H94" s="2">
        <v>0.254</v>
      </c>
      <c r="I94" s="2">
        <v>0.30199999999999999</v>
      </c>
      <c r="J94" s="2">
        <v>0.27300000000000002</v>
      </c>
      <c r="K94" s="2">
        <v>0.308</v>
      </c>
      <c r="L94" s="83"/>
      <c r="N94" s="2">
        <v>278</v>
      </c>
      <c r="O94" s="2">
        <v>0.19700000000000001</v>
      </c>
      <c r="P94" s="2">
        <v>0.20799999999999999</v>
      </c>
      <c r="Q94" s="2">
        <v>0.20200000000000001</v>
      </c>
      <c r="R94" s="2">
        <v>0.20100000000000001</v>
      </c>
      <c r="S94" s="2">
        <v>0.20300000000000001</v>
      </c>
      <c r="T94" s="2">
        <v>0.216</v>
      </c>
      <c r="U94" s="2">
        <v>0.224</v>
      </c>
      <c r="V94" s="2">
        <v>0.22500000000000001</v>
      </c>
      <c r="W94" s="2">
        <v>0.24399999999999999</v>
      </c>
      <c r="X94" s="2">
        <v>0.24399999999999999</v>
      </c>
      <c r="Y94" s="83"/>
      <c r="AA94" s="2">
        <v>278</v>
      </c>
      <c r="AB94" s="2">
        <v>0.19400000000000001</v>
      </c>
      <c r="AC94" s="2">
        <v>0.19500000000000001</v>
      </c>
      <c r="AD94" s="2">
        <v>0.183</v>
      </c>
      <c r="AE94" s="2">
        <v>0.17399999999999999</v>
      </c>
      <c r="AF94" s="2">
        <v>0.16800000000000001</v>
      </c>
      <c r="AG94" s="2">
        <v>0.17699999999999999</v>
      </c>
      <c r="AH94" s="2">
        <v>0.17299999999999999</v>
      </c>
      <c r="AI94" s="2">
        <v>0.16900000000000001</v>
      </c>
      <c r="AJ94" s="2">
        <v>0.17899999999999999</v>
      </c>
      <c r="AK94" s="2">
        <v>0.191</v>
      </c>
      <c r="AM94" s="19"/>
      <c r="AO94" s="2">
        <v>278</v>
      </c>
      <c r="AP94" s="26">
        <v>0.10100000000000001</v>
      </c>
      <c r="AQ94" s="26">
        <v>9.1999999999999998E-2</v>
      </c>
      <c r="AR94" s="2">
        <v>8.5000000000000006E-2</v>
      </c>
      <c r="AS94" s="26">
        <v>7.9000000000000001E-2</v>
      </c>
      <c r="AT94" s="26">
        <v>7.2999999999999995E-2</v>
      </c>
      <c r="AU94" s="2">
        <v>7.0999999999999994E-2</v>
      </c>
      <c r="AV94" s="26">
        <v>7.0999999999999994E-2</v>
      </c>
      <c r="AW94" s="2">
        <v>0.11700000000000001</v>
      </c>
      <c r="AX94" s="2">
        <v>9.5000000000000001E-2</v>
      </c>
    </row>
    <row r="95" spans="1:50" ht="15.75" customHeight="1" x14ac:dyDescent="0.25">
      <c r="A95" s="2">
        <v>279</v>
      </c>
      <c r="B95" s="2">
        <v>0.17100000000000001</v>
      </c>
      <c r="C95" s="2">
        <v>0.19</v>
      </c>
      <c r="D95" s="2">
        <v>0.19700000000000001</v>
      </c>
      <c r="E95" s="2">
        <v>0.21199999999999999</v>
      </c>
      <c r="F95" s="2">
        <v>0.214</v>
      </c>
      <c r="G95" s="2">
        <v>0.23699999999999999</v>
      </c>
      <c r="H95" s="2">
        <v>0.22900000000000001</v>
      </c>
      <c r="I95" s="2">
        <v>0.27800000000000002</v>
      </c>
      <c r="J95" s="2">
        <v>0.25</v>
      </c>
      <c r="K95" s="2">
        <v>0.28499999999999998</v>
      </c>
      <c r="L95" s="83"/>
      <c r="N95" s="2">
        <v>279</v>
      </c>
      <c r="O95" s="2">
        <v>0.16600000000000001</v>
      </c>
      <c r="P95" s="2">
        <v>0.18</v>
      </c>
      <c r="Q95" s="2">
        <v>0.17699999999999999</v>
      </c>
      <c r="R95" s="2">
        <v>0.17699999999999999</v>
      </c>
      <c r="S95" s="2">
        <v>0.18</v>
      </c>
      <c r="T95" s="2">
        <v>0.19400000000000001</v>
      </c>
      <c r="U95" s="2">
        <v>0.20300000000000001</v>
      </c>
      <c r="V95" s="2">
        <v>0.20499999999999999</v>
      </c>
      <c r="W95" s="2">
        <v>0.22500000000000001</v>
      </c>
      <c r="X95" s="2">
        <v>0.22500000000000001</v>
      </c>
      <c r="Y95" s="83"/>
      <c r="AA95" s="2">
        <v>279</v>
      </c>
      <c r="AB95" s="2">
        <v>0.16300000000000001</v>
      </c>
      <c r="AC95" s="2">
        <v>0.17100000000000001</v>
      </c>
      <c r="AD95" s="2">
        <v>0.161</v>
      </c>
      <c r="AE95" s="2">
        <v>0.154</v>
      </c>
      <c r="AF95" s="2">
        <v>0.14899999999999999</v>
      </c>
      <c r="AG95" s="2">
        <v>0.16</v>
      </c>
      <c r="AH95" s="2">
        <v>0.157</v>
      </c>
      <c r="AI95" s="2">
        <v>0.154</v>
      </c>
      <c r="AJ95" s="2">
        <v>0.16500000000000001</v>
      </c>
      <c r="AK95" s="2">
        <v>0.17799999999999999</v>
      </c>
      <c r="AM95" s="19"/>
      <c r="AO95" s="2">
        <v>279</v>
      </c>
      <c r="AP95" s="26">
        <v>7.0000000000000007E-2</v>
      </c>
      <c r="AQ95" s="26">
        <v>6.0999999999999999E-2</v>
      </c>
      <c r="AR95" s="2">
        <v>0.06</v>
      </c>
      <c r="AS95" s="26">
        <v>5.6000000000000001E-2</v>
      </c>
      <c r="AT95" s="26">
        <v>5.1999999999999998E-2</v>
      </c>
      <c r="AU95" s="2">
        <v>5.1999999999999998E-2</v>
      </c>
      <c r="AV95" s="26">
        <v>5.2999999999999999E-2</v>
      </c>
      <c r="AW95" s="2">
        <v>0.10199999999999999</v>
      </c>
      <c r="AX95" s="2">
        <v>7.8E-2</v>
      </c>
    </row>
    <row r="96" spans="1:50" ht="15.75" customHeight="1" x14ac:dyDescent="0.25">
      <c r="A96" s="2">
        <v>280</v>
      </c>
      <c r="B96" s="2">
        <v>0.15</v>
      </c>
      <c r="C96" s="2">
        <v>0.17100000000000001</v>
      </c>
      <c r="D96" s="2">
        <v>0.17799999999999999</v>
      </c>
      <c r="E96" s="2">
        <v>0.193</v>
      </c>
      <c r="F96" s="2">
        <v>0.19600000000000001</v>
      </c>
      <c r="G96" s="2">
        <v>0.22</v>
      </c>
      <c r="H96" s="2">
        <v>0.21199999999999999</v>
      </c>
      <c r="I96" s="2">
        <v>0.26300000000000001</v>
      </c>
      <c r="J96" s="2">
        <v>0.23300000000000001</v>
      </c>
      <c r="K96" s="2">
        <v>0.26900000000000002</v>
      </c>
      <c r="L96" s="83"/>
      <c r="N96" s="2">
        <v>280</v>
      </c>
      <c r="O96" s="2">
        <v>0.14499999999999999</v>
      </c>
      <c r="P96" s="2">
        <v>0.16200000000000001</v>
      </c>
      <c r="Q96" s="2">
        <v>0.16</v>
      </c>
      <c r="R96" s="2">
        <v>0.161</v>
      </c>
      <c r="S96" s="2">
        <v>0.16500000000000001</v>
      </c>
      <c r="T96" s="2">
        <v>0.17899999999999999</v>
      </c>
      <c r="U96" s="2">
        <v>0.189</v>
      </c>
      <c r="V96" s="2">
        <v>0.191</v>
      </c>
      <c r="W96" s="2">
        <v>0.21099999999999999</v>
      </c>
      <c r="X96" s="2">
        <v>0.21099999999999999</v>
      </c>
      <c r="Y96" s="83"/>
      <c r="AA96" s="2">
        <v>280</v>
      </c>
      <c r="AB96" s="2">
        <v>0.14199999999999999</v>
      </c>
      <c r="AC96" s="2">
        <v>0.154</v>
      </c>
      <c r="AD96" s="2">
        <v>0.14499999999999999</v>
      </c>
      <c r="AE96" s="2">
        <v>0.14000000000000001</v>
      </c>
      <c r="AF96" s="2">
        <v>0.13600000000000001</v>
      </c>
      <c r="AG96" s="2">
        <v>0.14899999999999999</v>
      </c>
      <c r="AH96" s="2">
        <v>0.14699999999999999</v>
      </c>
      <c r="AI96" s="2">
        <v>0.14399999999999999</v>
      </c>
      <c r="AJ96" s="2">
        <v>0.156</v>
      </c>
      <c r="AK96" s="2">
        <v>0.16900000000000001</v>
      </c>
      <c r="AM96" s="19"/>
      <c r="AO96" s="2">
        <v>280</v>
      </c>
      <c r="AP96" s="26">
        <v>4.9000000000000002E-2</v>
      </c>
      <c r="AQ96" s="26">
        <v>4.1000000000000002E-2</v>
      </c>
      <c r="AR96" s="2">
        <v>4.3999999999999997E-2</v>
      </c>
      <c r="AS96" s="26">
        <v>4.1000000000000002E-2</v>
      </c>
      <c r="AT96" s="26">
        <v>3.7999999999999999E-2</v>
      </c>
      <c r="AU96" s="2">
        <v>0.04</v>
      </c>
      <c r="AV96" s="26">
        <v>4.1000000000000002E-2</v>
      </c>
      <c r="AW96" s="2">
        <v>9.0999999999999998E-2</v>
      </c>
      <c r="AX96" s="2">
        <v>6.7000000000000004E-2</v>
      </c>
    </row>
    <row r="97" spans="1:50" ht="15.75" customHeight="1" x14ac:dyDescent="0.25">
      <c r="A97" s="2">
        <v>281</v>
      </c>
      <c r="B97" s="2">
        <v>0.14799999999999999</v>
      </c>
      <c r="C97" s="2">
        <v>0.16800000000000001</v>
      </c>
      <c r="D97" s="2">
        <v>0.17599999999999999</v>
      </c>
      <c r="E97" s="2">
        <v>0.191</v>
      </c>
      <c r="F97" s="2">
        <v>0.193</v>
      </c>
      <c r="G97" s="2">
        <v>0.218</v>
      </c>
      <c r="H97" s="2">
        <v>0.20899999999999999</v>
      </c>
      <c r="I97" s="2">
        <v>0.26</v>
      </c>
      <c r="J97" s="2">
        <v>0.23100000000000001</v>
      </c>
      <c r="K97" s="2">
        <v>0.26700000000000002</v>
      </c>
      <c r="L97" s="83"/>
      <c r="N97" s="2">
        <v>281</v>
      </c>
      <c r="O97" s="2">
        <v>0.14199999999999999</v>
      </c>
      <c r="P97" s="2">
        <v>0.16</v>
      </c>
      <c r="Q97" s="2">
        <v>0.158</v>
      </c>
      <c r="R97" s="2">
        <v>0.159</v>
      </c>
      <c r="S97" s="2">
        <v>0.16200000000000001</v>
      </c>
      <c r="T97" s="2">
        <v>0.17699999999999999</v>
      </c>
      <c r="U97" s="2">
        <v>0.187</v>
      </c>
      <c r="V97" s="2">
        <v>0.189</v>
      </c>
      <c r="W97" s="2">
        <v>0.20899999999999999</v>
      </c>
      <c r="X97" s="2">
        <v>0.21</v>
      </c>
      <c r="Y97" s="83"/>
      <c r="AA97" s="2">
        <v>281</v>
      </c>
      <c r="AB97" s="2">
        <v>0.14000000000000001</v>
      </c>
      <c r="AC97" s="2">
        <v>0.152</v>
      </c>
      <c r="AD97" s="2">
        <v>0.14299999999999999</v>
      </c>
      <c r="AE97" s="2">
        <v>0.13800000000000001</v>
      </c>
      <c r="AF97" s="2">
        <v>0.13500000000000001</v>
      </c>
      <c r="AG97" s="2">
        <v>0.14799999999999999</v>
      </c>
      <c r="AH97" s="2">
        <v>0.14599999999999999</v>
      </c>
      <c r="AI97" s="2">
        <v>0.14299999999999999</v>
      </c>
      <c r="AJ97" s="2">
        <v>0.155</v>
      </c>
      <c r="AK97" s="2">
        <v>0.16800000000000001</v>
      </c>
      <c r="AM97" s="19"/>
      <c r="AO97" s="2">
        <v>281</v>
      </c>
      <c r="AP97" s="26">
        <v>4.8000000000000001E-2</v>
      </c>
      <c r="AQ97" s="26">
        <v>0.04</v>
      </c>
      <c r="AR97" s="2">
        <v>4.2999999999999997E-2</v>
      </c>
      <c r="AS97" s="26">
        <v>4.1000000000000002E-2</v>
      </c>
      <c r="AT97" s="26">
        <v>3.7999999999999999E-2</v>
      </c>
      <c r="AU97" s="2">
        <v>0.04</v>
      </c>
      <c r="AV97" s="26">
        <v>4.1000000000000002E-2</v>
      </c>
      <c r="AW97" s="2">
        <v>9.1999999999999998E-2</v>
      </c>
      <c r="AX97" s="2">
        <v>6.8000000000000005E-2</v>
      </c>
    </row>
    <row r="98" spans="1:50" ht="15.75" customHeight="1" x14ac:dyDescent="0.25">
      <c r="A98" s="2">
        <v>282</v>
      </c>
      <c r="B98" s="2">
        <v>0.157</v>
      </c>
      <c r="C98" s="2">
        <v>0.17599999999999999</v>
      </c>
      <c r="D98" s="2">
        <v>0.184</v>
      </c>
      <c r="E98" s="2">
        <v>0.19900000000000001</v>
      </c>
      <c r="F98" s="2">
        <v>0.20100000000000001</v>
      </c>
      <c r="G98" s="2">
        <v>0.22500000000000001</v>
      </c>
      <c r="H98" s="2">
        <v>0.217</v>
      </c>
      <c r="I98" s="2">
        <v>0.26700000000000002</v>
      </c>
      <c r="J98" s="2">
        <v>0.23799999999999999</v>
      </c>
      <c r="K98" s="2">
        <v>0.27300000000000002</v>
      </c>
      <c r="L98" s="83"/>
      <c r="N98" s="2">
        <v>282</v>
      </c>
      <c r="O98" s="2">
        <v>0.152</v>
      </c>
      <c r="P98" s="2">
        <v>0.16800000000000001</v>
      </c>
      <c r="Q98" s="2">
        <v>0.16500000000000001</v>
      </c>
      <c r="R98" s="2">
        <v>0.16600000000000001</v>
      </c>
      <c r="S98" s="2">
        <v>0.16900000000000001</v>
      </c>
      <c r="T98" s="2">
        <v>0.184</v>
      </c>
      <c r="U98" s="2">
        <v>0.193</v>
      </c>
      <c r="V98" s="2">
        <v>0.19500000000000001</v>
      </c>
      <c r="W98" s="2">
        <v>0.215</v>
      </c>
      <c r="X98" s="2">
        <v>0.216</v>
      </c>
      <c r="Y98" s="83"/>
      <c r="AA98" s="2">
        <v>282</v>
      </c>
      <c r="AB98" s="2">
        <v>0.14899999999999999</v>
      </c>
      <c r="AC98" s="2">
        <v>0.159</v>
      </c>
      <c r="AD98" s="2">
        <v>0.15</v>
      </c>
      <c r="AE98" s="2">
        <v>0.14399999999999999</v>
      </c>
      <c r="AF98" s="2">
        <v>0.14099999999999999</v>
      </c>
      <c r="AG98" s="2">
        <v>0.153</v>
      </c>
      <c r="AH98" s="2">
        <v>0.151</v>
      </c>
      <c r="AI98" s="2">
        <v>0.14799999999999999</v>
      </c>
      <c r="AJ98" s="2">
        <v>0.159</v>
      </c>
      <c r="AK98" s="2">
        <v>0.17199999999999999</v>
      </c>
      <c r="AM98" s="19"/>
      <c r="AO98" s="2">
        <v>282</v>
      </c>
      <c r="AP98" s="26">
        <v>5.8999999999999997E-2</v>
      </c>
      <c r="AQ98" s="26">
        <v>5.0999999999999997E-2</v>
      </c>
      <c r="AR98" s="2">
        <v>5.2999999999999999E-2</v>
      </c>
      <c r="AS98" s="26">
        <v>5.0999999999999997E-2</v>
      </c>
      <c r="AT98" s="26">
        <v>4.5999999999999999E-2</v>
      </c>
      <c r="AU98" s="2">
        <v>4.9000000000000002E-2</v>
      </c>
      <c r="AV98" s="26">
        <v>0.05</v>
      </c>
      <c r="AW98" s="2">
        <v>0.1</v>
      </c>
      <c r="AX98" s="2">
        <v>7.5999999999999998E-2</v>
      </c>
    </row>
    <row r="99" spans="1:50" ht="15.75" customHeight="1" x14ac:dyDescent="0.25">
      <c r="A99" s="2">
        <v>283</v>
      </c>
      <c r="B99" s="2">
        <v>0.16500000000000001</v>
      </c>
      <c r="C99" s="2">
        <v>0.183</v>
      </c>
      <c r="D99" s="2">
        <v>0.19</v>
      </c>
      <c r="E99" s="2">
        <v>0.20499999999999999</v>
      </c>
      <c r="F99" s="2">
        <v>0.20699999999999999</v>
      </c>
      <c r="G99" s="2">
        <v>0.23100000000000001</v>
      </c>
      <c r="H99" s="2">
        <v>0.222</v>
      </c>
      <c r="I99" s="2">
        <v>0.27200000000000002</v>
      </c>
      <c r="J99" s="2">
        <v>0.24299999999999999</v>
      </c>
      <c r="K99" s="2">
        <v>0.27800000000000002</v>
      </c>
      <c r="L99" s="83"/>
      <c r="N99" s="2">
        <v>283</v>
      </c>
      <c r="O99" s="2">
        <v>0.16</v>
      </c>
      <c r="P99" s="2">
        <v>0.17499999999999999</v>
      </c>
      <c r="Q99" s="2">
        <v>0.17100000000000001</v>
      </c>
      <c r="R99" s="2">
        <v>0.17199999999999999</v>
      </c>
      <c r="S99" s="2">
        <v>0.17499999999999999</v>
      </c>
      <c r="T99" s="2">
        <v>0.189</v>
      </c>
      <c r="U99" s="2">
        <v>0.19800000000000001</v>
      </c>
      <c r="V99" s="2">
        <v>0.19900000000000001</v>
      </c>
      <c r="W99" s="2">
        <v>0.219</v>
      </c>
      <c r="X99" s="2">
        <v>0.22</v>
      </c>
      <c r="Y99" s="83"/>
      <c r="AA99" s="2">
        <v>283</v>
      </c>
      <c r="AB99" s="2">
        <v>0.157</v>
      </c>
      <c r="AC99" s="2">
        <v>0.16500000000000001</v>
      </c>
      <c r="AD99" s="2">
        <v>0.156</v>
      </c>
      <c r="AE99" s="2">
        <v>0.15</v>
      </c>
      <c r="AF99" s="2">
        <v>0.14599999999999999</v>
      </c>
      <c r="AG99" s="2">
        <v>0.157</v>
      </c>
      <c r="AH99" s="2">
        <v>0.155</v>
      </c>
      <c r="AI99" s="2">
        <v>0.151</v>
      </c>
      <c r="AJ99" s="2">
        <v>0.16300000000000001</v>
      </c>
      <c r="AK99" s="2">
        <v>0.17499999999999999</v>
      </c>
      <c r="AM99" s="19"/>
      <c r="AO99" s="2">
        <v>283</v>
      </c>
      <c r="AP99" s="26">
        <v>6.9000000000000006E-2</v>
      </c>
      <c r="AQ99" s="26">
        <v>0.06</v>
      </c>
      <c r="AR99" s="2">
        <v>6.0999999999999999E-2</v>
      </c>
      <c r="AS99" s="26">
        <v>5.8000000000000003E-2</v>
      </c>
      <c r="AT99" s="26">
        <v>5.2999999999999999E-2</v>
      </c>
      <c r="AU99" s="2">
        <v>5.5E-2</v>
      </c>
      <c r="AV99" s="26">
        <v>5.6000000000000001E-2</v>
      </c>
      <c r="AW99" s="2">
        <v>0.105</v>
      </c>
      <c r="AX99" s="2">
        <v>8.2000000000000003E-2</v>
      </c>
    </row>
    <row r="100" spans="1:50" ht="15.75" customHeight="1" x14ac:dyDescent="0.25">
      <c r="A100" s="2">
        <v>284</v>
      </c>
      <c r="B100" s="2">
        <v>0.156</v>
      </c>
      <c r="C100" s="2">
        <v>0.17499999999999999</v>
      </c>
      <c r="D100" s="2">
        <v>0.182</v>
      </c>
      <c r="E100" s="2">
        <v>0.19800000000000001</v>
      </c>
      <c r="F100" s="2">
        <v>0.2</v>
      </c>
      <c r="G100" s="2">
        <v>0.224</v>
      </c>
      <c r="H100" s="2">
        <v>0.215</v>
      </c>
      <c r="I100" s="2">
        <v>0.26500000000000001</v>
      </c>
      <c r="J100" s="2">
        <v>0.23599999999999999</v>
      </c>
      <c r="K100" s="2">
        <v>0.27100000000000002</v>
      </c>
      <c r="L100" s="83"/>
      <c r="N100" s="2">
        <v>284</v>
      </c>
      <c r="O100" s="2">
        <v>0.151</v>
      </c>
      <c r="P100" s="2">
        <v>0.16700000000000001</v>
      </c>
      <c r="Q100" s="2">
        <v>0.16400000000000001</v>
      </c>
      <c r="R100" s="2">
        <v>0.16500000000000001</v>
      </c>
      <c r="S100" s="2">
        <v>0.16800000000000001</v>
      </c>
      <c r="T100" s="2">
        <v>0.183</v>
      </c>
      <c r="U100" s="2">
        <v>0.191</v>
      </c>
      <c r="V100" s="2">
        <v>0.193</v>
      </c>
      <c r="W100" s="2">
        <v>0.21299999999999999</v>
      </c>
      <c r="X100" s="2">
        <v>0.214</v>
      </c>
      <c r="Y100" s="83"/>
      <c r="AA100" s="2">
        <v>284</v>
      </c>
      <c r="AB100" s="2">
        <v>0.14899999999999999</v>
      </c>
      <c r="AC100" s="2">
        <v>0.158</v>
      </c>
      <c r="AD100" s="2">
        <v>0.14899999999999999</v>
      </c>
      <c r="AE100" s="2">
        <v>0.14399999999999999</v>
      </c>
      <c r="AF100" s="2">
        <v>0.14000000000000001</v>
      </c>
      <c r="AG100" s="2">
        <v>0.153</v>
      </c>
      <c r="AH100" s="2">
        <v>0.15</v>
      </c>
      <c r="AI100" s="2">
        <v>0.14699999999999999</v>
      </c>
      <c r="AJ100" s="2">
        <v>0.159</v>
      </c>
      <c r="AK100" s="2">
        <v>0.17100000000000001</v>
      </c>
      <c r="AM100" s="19"/>
      <c r="AO100" s="2">
        <v>284</v>
      </c>
      <c r="AP100" s="26">
        <v>6.0999999999999999E-2</v>
      </c>
      <c r="AQ100" s="26">
        <v>5.2999999999999999E-2</v>
      </c>
      <c r="AR100" s="2">
        <v>5.3999999999999999E-2</v>
      </c>
      <c r="AS100" s="26">
        <v>5.0999999999999997E-2</v>
      </c>
      <c r="AT100" s="26">
        <v>4.7E-2</v>
      </c>
      <c r="AU100" s="2">
        <v>0.05</v>
      </c>
      <c r="AV100" s="26">
        <v>5.0999999999999997E-2</v>
      </c>
      <c r="AW100" s="2">
        <v>0.10100000000000001</v>
      </c>
      <c r="AX100" s="2">
        <v>7.6999999999999999E-2</v>
      </c>
    </row>
    <row r="101" spans="1:50" ht="15.75" customHeight="1" x14ac:dyDescent="0.25">
      <c r="A101" s="2">
        <v>285</v>
      </c>
      <c r="B101" s="2">
        <v>0.13200000000000001</v>
      </c>
      <c r="C101" s="2">
        <v>0.152</v>
      </c>
      <c r="D101" s="2">
        <v>0.159</v>
      </c>
      <c r="E101" s="2">
        <v>0.17499999999999999</v>
      </c>
      <c r="F101" s="2">
        <v>0.17799999999999999</v>
      </c>
      <c r="G101" s="2">
        <v>0.20300000000000001</v>
      </c>
      <c r="H101" s="2">
        <v>0.19400000000000001</v>
      </c>
      <c r="I101" s="2">
        <v>0.245</v>
      </c>
      <c r="J101" s="2">
        <v>0.216</v>
      </c>
      <c r="K101" s="2">
        <v>0.251</v>
      </c>
      <c r="L101" s="83"/>
      <c r="N101" s="2">
        <v>285</v>
      </c>
      <c r="O101" s="2">
        <v>0.126</v>
      </c>
      <c r="P101" s="2">
        <v>0.14399999999999999</v>
      </c>
      <c r="Q101" s="2">
        <v>0.14299999999999999</v>
      </c>
      <c r="R101" s="2">
        <v>0.14499999999999999</v>
      </c>
      <c r="S101" s="2">
        <v>0.14899999999999999</v>
      </c>
      <c r="T101" s="2">
        <v>0.16500000000000001</v>
      </c>
      <c r="U101" s="2">
        <v>0.17399999999999999</v>
      </c>
      <c r="V101" s="2">
        <v>0.17699999999999999</v>
      </c>
      <c r="W101" s="2">
        <v>0.19700000000000001</v>
      </c>
      <c r="X101" s="2">
        <v>0.19800000000000001</v>
      </c>
      <c r="Y101" s="83"/>
      <c r="AA101" s="2">
        <v>285</v>
      </c>
      <c r="AB101" s="2">
        <v>0.124</v>
      </c>
      <c r="AC101" s="2">
        <v>0.13800000000000001</v>
      </c>
      <c r="AD101" s="2">
        <v>0.13100000000000001</v>
      </c>
      <c r="AE101" s="2">
        <v>0.127</v>
      </c>
      <c r="AF101" s="2">
        <v>0.125</v>
      </c>
      <c r="AG101" s="2">
        <v>0.13900000000000001</v>
      </c>
      <c r="AH101" s="2">
        <v>0.13700000000000001</v>
      </c>
      <c r="AI101" s="2">
        <v>0.13500000000000001</v>
      </c>
      <c r="AJ101" s="2">
        <v>0.14699999999999999</v>
      </c>
      <c r="AK101" s="2">
        <v>0.159</v>
      </c>
      <c r="AM101" s="19"/>
      <c r="AO101" s="2">
        <v>285</v>
      </c>
      <c r="AP101" s="26">
        <v>3.4000000000000002E-2</v>
      </c>
      <c r="AQ101" s="26">
        <v>2.7E-2</v>
      </c>
      <c r="AR101" s="2">
        <v>3.3000000000000002E-2</v>
      </c>
      <c r="AS101" s="26">
        <v>3.1E-2</v>
      </c>
      <c r="AT101" s="26">
        <v>2.9000000000000001E-2</v>
      </c>
      <c r="AU101" s="2">
        <v>3.3000000000000002E-2</v>
      </c>
      <c r="AV101" s="26">
        <v>3.5000000000000003E-2</v>
      </c>
      <c r="AW101" s="2">
        <v>8.5999999999999993E-2</v>
      </c>
      <c r="AX101" s="2">
        <v>6.2E-2</v>
      </c>
    </row>
    <row r="102" spans="1:50" ht="15.75" customHeight="1" x14ac:dyDescent="0.25">
      <c r="A102" s="2">
        <v>286</v>
      </c>
      <c r="B102" s="2">
        <v>0.10299999999999999</v>
      </c>
      <c r="C102" s="2">
        <v>0.126</v>
      </c>
      <c r="D102" s="2">
        <v>0.13400000000000001</v>
      </c>
      <c r="E102" s="2">
        <v>0.15</v>
      </c>
      <c r="F102" s="2">
        <v>0.153</v>
      </c>
      <c r="G102" s="2">
        <v>0.17899999999999999</v>
      </c>
      <c r="H102" s="2">
        <v>0.17</v>
      </c>
      <c r="I102" s="2">
        <v>0.223</v>
      </c>
      <c r="J102" s="2">
        <v>0.19400000000000001</v>
      </c>
      <c r="K102" s="2">
        <v>0.23</v>
      </c>
      <c r="L102" s="83"/>
      <c r="N102" s="2">
        <v>286</v>
      </c>
      <c r="O102" s="2">
        <v>9.7000000000000003E-2</v>
      </c>
      <c r="P102" s="2">
        <v>0.11899999999999999</v>
      </c>
      <c r="Q102" s="2">
        <v>0.12</v>
      </c>
      <c r="R102" s="2">
        <v>0.122</v>
      </c>
      <c r="S102" s="2">
        <v>0.127</v>
      </c>
      <c r="T102" s="2">
        <v>0.14399999999999999</v>
      </c>
      <c r="U102" s="2">
        <v>0.154</v>
      </c>
      <c r="V102" s="2">
        <v>0.157</v>
      </c>
      <c r="W102" s="2">
        <v>0.17799999999999999</v>
      </c>
      <c r="X102" s="2">
        <v>0.18</v>
      </c>
      <c r="Y102" s="83"/>
      <c r="AA102" s="2">
        <v>286</v>
      </c>
      <c r="AB102" s="2">
        <v>9.5000000000000001E-2</v>
      </c>
      <c r="AC102" s="2">
        <v>0.114</v>
      </c>
      <c r="AD102" s="2">
        <v>0.11</v>
      </c>
      <c r="AE102" s="2">
        <v>0.107</v>
      </c>
      <c r="AF102" s="2">
        <v>0.107</v>
      </c>
      <c r="AG102" s="2">
        <v>0.123</v>
      </c>
      <c r="AH102" s="2">
        <v>0.122</v>
      </c>
      <c r="AI102" s="2">
        <v>0.121</v>
      </c>
      <c r="AJ102" s="2">
        <v>0.13400000000000001</v>
      </c>
      <c r="AK102" s="2">
        <v>0.14499999999999999</v>
      </c>
      <c r="AM102" s="19"/>
      <c r="AO102" s="2">
        <v>286</v>
      </c>
      <c r="AP102" s="26">
        <v>5.0000000000000001E-3</v>
      </c>
      <c r="AQ102" s="26">
        <v>-1E-3</v>
      </c>
      <c r="AR102" s="2">
        <v>8.9999999999999993E-3</v>
      </c>
      <c r="AS102" s="26">
        <v>8.9999999999999993E-3</v>
      </c>
      <c r="AT102" s="26">
        <v>8.0000000000000002E-3</v>
      </c>
      <c r="AU102" s="2">
        <v>1.4E-2</v>
      </c>
      <c r="AV102" s="26">
        <v>1.7000000000000001E-2</v>
      </c>
      <c r="AW102" s="2">
        <v>7.0000000000000007E-2</v>
      </c>
      <c r="AX102" s="2">
        <v>4.5999999999999999E-2</v>
      </c>
    </row>
    <row r="103" spans="1:50" ht="15.75" customHeight="1" x14ac:dyDescent="0.25">
      <c r="A103" s="2">
        <v>287</v>
      </c>
      <c r="B103" s="2">
        <v>8.1000000000000003E-2</v>
      </c>
      <c r="C103" s="2">
        <v>0.104</v>
      </c>
      <c r="D103" s="2">
        <v>0.113</v>
      </c>
      <c r="E103" s="2">
        <v>0.13</v>
      </c>
      <c r="F103" s="2">
        <v>0.13300000000000001</v>
      </c>
      <c r="G103" s="2">
        <v>0.159</v>
      </c>
      <c r="H103" s="2">
        <v>0.151</v>
      </c>
      <c r="I103" s="2">
        <v>0.20399999999999999</v>
      </c>
      <c r="J103" s="2">
        <v>0.17499999999999999</v>
      </c>
      <c r="K103" s="2">
        <v>0.21199999999999999</v>
      </c>
      <c r="L103" s="83"/>
      <c r="N103" s="2">
        <v>287</v>
      </c>
      <c r="O103" s="2">
        <v>7.4999999999999997E-2</v>
      </c>
      <c r="P103" s="2">
        <v>9.9000000000000005E-2</v>
      </c>
      <c r="Q103" s="2">
        <v>0.10100000000000001</v>
      </c>
      <c r="R103" s="2">
        <v>0.104</v>
      </c>
      <c r="S103" s="2">
        <v>0.11</v>
      </c>
      <c r="T103" s="2">
        <v>0.127</v>
      </c>
      <c r="U103" s="2">
        <v>0.13700000000000001</v>
      </c>
      <c r="V103" s="2">
        <v>0.14099999999999999</v>
      </c>
      <c r="W103" s="2">
        <v>0.16200000000000001</v>
      </c>
      <c r="X103" s="2">
        <v>0.16400000000000001</v>
      </c>
      <c r="Y103" s="83"/>
      <c r="AA103" s="2">
        <v>287</v>
      </c>
      <c r="AB103" s="2">
        <v>7.2999999999999995E-2</v>
      </c>
      <c r="AC103" s="2">
        <v>9.6000000000000002E-2</v>
      </c>
      <c r="AD103" s="2">
        <v>9.2999999999999999E-2</v>
      </c>
      <c r="AE103" s="2">
        <v>9.0999999999999998E-2</v>
      </c>
      <c r="AF103" s="2">
        <v>9.1999999999999998E-2</v>
      </c>
      <c r="AG103" s="2">
        <v>0.109</v>
      </c>
      <c r="AH103" s="2">
        <v>0.11</v>
      </c>
      <c r="AI103" s="2">
        <v>0.109</v>
      </c>
      <c r="AJ103" s="2">
        <v>0.124</v>
      </c>
      <c r="AK103" s="2">
        <v>0.13400000000000001</v>
      </c>
      <c r="AM103" s="19"/>
      <c r="AO103" s="2">
        <v>287</v>
      </c>
      <c r="AP103" s="26">
        <v>-1.7999999999999999E-2</v>
      </c>
      <c r="AQ103" s="26">
        <v>-2.4E-2</v>
      </c>
      <c r="AR103" s="2">
        <v>-0.01</v>
      </c>
      <c r="AS103" s="26">
        <v>-8.0000000000000002E-3</v>
      </c>
      <c r="AT103" s="26">
        <v>-8.9999999999999993E-3</v>
      </c>
      <c r="AU103" s="2">
        <v>-1E-3</v>
      </c>
      <c r="AV103" s="26">
        <v>3.0000000000000001E-3</v>
      </c>
      <c r="AW103" s="2">
        <v>5.8000000000000003E-2</v>
      </c>
      <c r="AX103" s="2">
        <v>3.2000000000000001E-2</v>
      </c>
    </row>
    <row r="104" spans="1:50" ht="15.75" customHeight="1" x14ac:dyDescent="0.25">
      <c r="A104" s="2">
        <v>288</v>
      </c>
      <c r="B104" s="2">
        <v>6.4000000000000001E-2</v>
      </c>
      <c r="C104" s="2">
        <v>8.8999999999999996E-2</v>
      </c>
      <c r="D104" s="2">
        <v>9.8000000000000004E-2</v>
      </c>
      <c r="E104" s="2">
        <v>0.114</v>
      </c>
      <c r="F104" s="2">
        <v>0.11799999999999999</v>
      </c>
      <c r="G104" s="2">
        <v>0.14499999999999999</v>
      </c>
      <c r="H104" s="2">
        <v>0.13600000000000001</v>
      </c>
      <c r="I104" s="2">
        <v>0.191</v>
      </c>
      <c r="J104" s="2">
        <v>0.161</v>
      </c>
      <c r="K104" s="2">
        <v>0.19800000000000001</v>
      </c>
      <c r="L104" s="83"/>
      <c r="N104" s="2">
        <v>288</v>
      </c>
      <c r="O104" s="2">
        <v>5.8000000000000003E-2</v>
      </c>
      <c r="P104" s="2">
        <v>8.3000000000000004E-2</v>
      </c>
      <c r="Q104" s="2">
        <v>8.6999999999999994E-2</v>
      </c>
      <c r="R104" s="2">
        <v>0.09</v>
      </c>
      <c r="S104" s="2">
        <v>9.7000000000000003E-2</v>
      </c>
      <c r="T104" s="2">
        <v>0.115</v>
      </c>
      <c r="U104" s="2">
        <v>0.125</v>
      </c>
      <c r="V104" s="2">
        <v>0.129</v>
      </c>
      <c r="W104" s="2">
        <v>0.151</v>
      </c>
      <c r="X104" s="2">
        <v>0.153</v>
      </c>
      <c r="Y104" s="83"/>
      <c r="AA104" s="2">
        <v>288</v>
      </c>
      <c r="AB104" s="2">
        <v>5.6000000000000001E-2</v>
      </c>
      <c r="AC104" s="2">
        <v>8.2000000000000003E-2</v>
      </c>
      <c r="AD104" s="2">
        <v>0.08</v>
      </c>
      <c r="AE104" s="2">
        <v>0.08</v>
      </c>
      <c r="AF104" s="2">
        <v>8.2000000000000003E-2</v>
      </c>
      <c r="AG104" s="2">
        <v>0.1</v>
      </c>
      <c r="AH104" s="2">
        <v>0.10100000000000001</v>
      </c>
      <c r="AI104" s="2">
        <v>0.10100000000000001</v>
      </c>
      <c r="AJ104" s="2">
        <v>0.11600000000000001</v>
      </c>
      <c r="AK104" s="2">
        <v>0.126</v>
      </c>
      <c r="AM104" s="19"/>
      <c r="AO104" s="2">
        <v>288</v>
      </c>
      <c r="AP104" s="26">
        <v>-3.4000000000000002E-2</v>
      </c>
      <c r="AQ104" s="26">
        <v>-3.9E-2</v>
      </c>
      <c r="AR104" s="2">
        <v>-2.3E-2</v>
      </c>
      <c r="AS104" s="26">
        <v>-0.02</v>
      </c>
      <c r="AT104" s="26">
        <v>-0.02</v>
      </c>
      <c r="AU104" s="2">
        <v>-1.0999999999999999E-2</v>
      </c>
      <c r="AV104" s="26">
        <v>-7.0000000000000001E-3</v>
      </c>
      <c r="AW104" s="2">
        <v>4.9000000000000002E-2</v>
      </c>
      <c r="AX104" s="2">
        <v>2.3E-2</v>
      </c>
    </row>
    <row r="105" spans="1:50" ht="15.75" customHeight="1" x14ac:dyDescent="0.25">
      <c r="A105" s="2">
        <v>289</v>
      </c>
      <c r="B105" s="2">
        <v>5.5E-2</v>
      </c>
      <c r="C105" s="2">
        <v>0.08</v>
      </c>
      <c r="D105" s="2">
        <v>8.8999999999999996E-2</v>
      </c>
      <c r="E105" s="2">
        <v>0.105</v>
      </c>
      <c r="F105" s="2">
        <v>0.109</v>
      </c>
      <c r="G105" s="2">
        <v>0.13600000000000001</v>
      </c>
      <c r="H105" s="2">
        <v>0.127</v>
      </c>
      <c r="I105" s="2">
        <v>0.182</v>
      </c>
      <c r="J105" s="2">
        <v>0.152</v>
      </c>
      <c r="K105" s="2">
        <v>0.19</v>
      </c>
      <c r="L105" s="83"/>
      <c r="N105" s="2">
        <v>289</v>
      </c>
      <c r="O105" s="2">
        <v>4.9000000000000002E-2</v>
      </c>
      <c r="P105" s="2">
        <v>7.4999999999999997E-2</v>
      </c>
      <c r="Q105" s="2">
        <v>7.8E-2</v>
      </c>
      <c r="R105" s="2">
        <v>8.2000000000000003E-2</v>
      </c>
      <c r="S105" s="2">
        <v>8.8999999999999996E-2</v>
      </c>
      <c r="T105" s="2">
        <v>0.107</v>
      </c>
      <c r="U105" s="2">
        <v>0.11799999999999999</v>
      </c>
      <c r="V105" s="2">
        <v>0.121</v>
      </c>
      <c r="W105" s="2">
        <v>0.14299999999999999</v>
      </c>
      <c r="X105" s="2">
        <v>0.14599999999999999</v>
      </c>
      <c r="Y105" s="83"/>
      <c r="AA105" s="2">
        <v>289</v>
      </c>
      <c r="AB105" s="2">
        <v>4.7E-2</v>
      </c>
      <c r="AC105" s="2">
        <v>7.3999999999999996E-2</v>
      </c>
      <c r="AD105" s="2">
        <v>7.2999999999999995E-2</v>
      </c>
      <c r="AE105" s="2">
        <v>7.2999999999999995E-2</v>
      </c>
      <c r="AF105" s="2">
        <v>7.4999999999999997E-2</v>
      </c>
      <c r="AG105" s="2">
        <v>9.4E-2</v>
      </c>
      <c r="AH105" s="2">
        <v>9.5000000000000001E-2</v>
      </c>
      <c r="AI105" s="2">
        <v>9.5000000000000001E-2</v>
      </c>
      <c r="AJ105" s="2">
        <v>0.111</v>
      </c>
      <c r="AK105" s="2">
        <v>0.12</v>
      </c>
      <c r="AM105" s="19"/>
      <c r="AO105" s="2">
        <v>289</v>
      </c>
      <c r="AP105" s="26">
        <v>-4.1000000000000002E-2</v>
      </c>
      <c r="AQ105" s="26">
        <v>-4.5999999999999999E-2</v>
      </c>
      <c r="AR105" s="2">
        <v>-2.9000000000000001E-2</v>
      </c>
      <c r="AS105" s="26">
        <v>-2.5999999999999999E-2</v>
      </c>
      <c r="AT105" s="26">
        <v>-2.5000000000000001E-2</v>
      </c>
      <c r="AU105" s="2">
        <v>-1.6E-2</v>
      </c>
      <c r="AV105" s="26">
        <v>-1.0999999999999999E-2</v>
      </c>
      <c r="AW105" s="2">
        <v>4.4999999999999998E-2</v>
      </c>
      <c r="AX105" s="2">
        <v>1.9E-2</v>
      </c>
    </row>
    <row r="106" spans="1:50" ht="15.75" customHeight="1" x14ac:dyDescent="0.25">
      <c r="A106" s="2">
        <v>290</v>
      </c>
      <c r="B106" s="2">
        <v>5.8999999999999997E-2</v>
      </c>
      <c r="C106" s="2">
        <v>8.3000000000000004E-2</v>
      </c>
      <c r="D106" s="2">
        <v>9.1999999999999998E-2</v>
      </c>
      <c r="E106" s="2">
        <v>0.108</v>
      </c>
      <c r="F106" s="2">
        <v>0.112</v>
      </c>
      <c r="G106" s="2">
        <v>0.13800000000000001</v>
      </c>
      <c r="H106" s="2">
        <v>0.129</v>
      </c>
      <c r="I106" s="2">
        <v>0.184</v>
      </c>
      <c r="J106" s="2">
        <v>0.154</v>
      </c>
      <c r="K106" s="2">
        <v>0.191</v>
      </c>
      <c r="L106" s="83"/>
      <c r="N106" s="2">
        <v>290</v>
      </c>
      <c r="O106" s="2">
        <v>5.2999999999999999E-2</v>
      </c>
      <c r="P106" s="2">
        <v>7.8E-2</v>
      </c>
      <c r="Q106" s="2">
        <v>8.1000000000000003E-2</v>
      </c>
      <c r="R106" s="2">
        <v>8.5000000000000006E-2</v>
      </c>
      <c r="S106" s="2">
        <v>9.0999999999999998E-2</v>
      </c>
      <c r="T106" s="2">
        <v>0.109</v>
      </c>
      <c r="U106" s="2">
        <v>0.11899999999999999</v>
      </c>
      <c r="V106" s="2">
        <v>0.123</v>
      </c>
      <c r="W106" s="2">
        <v>0.14499999999999999</v>
      </c>
      <c r="X106" s="2">
        <v>0.14699999999999999</v>
      </c>
      <c r="Y106" s="83"/>
      <c r="AA106" s="2">
        <v>290</v>
      </c>
      <c r="AB106" s="2">
        <v>5.1999999999999998E-2</v>
      </c>
      <c r="AC106" s="2">
        <v>7.6999999999999999E-2</v>
      </c>
      <c r="AD106" s="2">
        <v>7.4999999999999997E-2</v>
      </c>
      <c r="AE106" s="2">
        <v>7.4999999999999997E-2</v>
      </c>
      <c r="AF106" s="2">
        <v>7.6999999999999999E-2</v>
      </c>
      <c r="AG106" s="2">
        <v>9.5000000000000001E-2</v>
      </c>
      <c r="AH106" s="2">
        <v>9.7000000000000003E-2</v>
      </c>
      <c r="AI106" s="2">
        <v>9.6000000000000002E-2</v>
      </c>
      <c r="AJ106" s="2">
        <v>0.112</v>
      </c>
      <c r="AK106" s="2">
        <v>0.121</v>
      </c>
      <c r="AM106" s="19"/>
      <c r="AO106" s="2">
        <v>290</v>
      </c>
      <c r="AP106" s="26">
        <v>-3.3000000000000002E-2</v>
      </c>
      <c r="AQ106" s="26">
        <v>-3.9E-2</v>
      </c>
      <c r="AR106" s="2">
        <v>-2.1999999999999999E-2</v>
      </c>
      <c r="AS106" s="26">
        <v>-0.02</v>
      </c>
      <c r="AT106" s="26">
        <v>-1.9E-2</v>
      </c>
      <c r="AU106" s="2">
        <v>-0.01</v>
      </c>
      <c r="AV106" s="26">
        <v>-6.0000000000000001E-3</v>
      </c>
      <c r="AW106" s="2">
        <v>4.9000000000000002E-2</v>
      </c>
      <c r="AX106" s="2">
        <v>2.4E-2</v>
      </c>
    </row>
    <row r="107" spans="1:50" ht="15.75" customHeight="1" x14ac:dyDescent="0.25">
      <c r="A107" s="2">
        <v>291</v>
      </c>
      <c r="B107" s="2">
        <v>0.08</v>
      </c>
      <c r="C107" s="2">
        <v>0.10100000000000001</v>
      </c>
      <c r="D107" s="2">
        <v>0.11</v>
      </c>
      <c r="E107" s="2">
        <v>0.126</v>
      </c>
      <c r="F107" s="2">
        <v>0.128</v>
      </c>
      <c r="G107" s="2">
        <v>0.153</v>
      </c>
      <c r="H107" s="2">
        <v>0.14499999999999999</v>
      </c>
      <c r="I107" s="2">
        <v>0.19900000000000001</v>
      </c>
      <c r="J107" s="2">
        <v>0.16900000000000001</v>
      </c>
      <c r="K107" s="2">
        <v>0.20499999999999999</v>
      </c>
      <c r="L107" s="83"/>
      <c r="N107" s="2">
        <v>291</v>
      </c>
      <c r="O107" s="2">
        <v>7.4999999999999997E-2</v>
      </c>
      <c r="P107" s="2">
        <v>9.6000000000000002E-2</v>
      </c>
      <c r="Q107" s="2">
        <v>9.7000000000000003E-2</v>
      </c>
      <c r="R107" s="2">
        <v>0.1</v>
      </c>
      <c r="S107" s="2">
        <v>0.106</v>
      </c>
      <c r="T107" s="2">
        <v>0.123</v>
      </c>
      <c r="U107" s="2">
        <v>0.13200000000000001</v>
      </c>
      <c r="V107" s="2">
        <v>0.13600000000000001</v>
      </c>
      <c r="W107" s="2">
        <v>0.157</v>
      </c>
      <c r="X107" s="2">
        <v>0.159</v>
      </c>
      <c r="Y107" s="83"/>
      <c r="AA107" s="2">
        <v>291</v>
      </c>
      <c r="AB107" s="2">
        <v>7.2999999999999995E-2</v>
      </c>
      <c r="AC107" s="2">
        <v>9.2999999999999999E-2</v>
      </c>
      <c r="AD107" s="2">
        <v>0.09</v>
      </c>
      <c r="AE107" s="2">
        <v>8.8999999999999996E-2</v>
      </c>
      <c r="AF107" s="2">
        <v>8.8999999999999996E-2</v>
      </c>
      <c r="AG107" s="2">
        <v>0.106</v>
      </c>
      <c r="AH107" s="2">
        <v>0.107</v>
      </c>
      <c r="AI107" s="2">
        <v>0.105</v>
      </c>
      <c r="AJ107" s="2">
        <v>0.12</v>
      </c>
      <c r="AK107" s="2">
        <v>0.13</v>
      </c>
      <c r="AM107" s="19"/>
      <c r="AO107" s="2">
        <v>291</v>
      </c>
      <c r="AP107" s="26">
        <v>-6.0000000000000001E-3</v>
      </c>
      <c r="AQ107" s="26">
        <v>-1.2999999999999999E-2</v>
      </c>
      <c r="AR107" s="2">
        <v>0</v>
      </c>
      <c r="AS107" s="26">
        <v>1E-3</v>
      </c>
      <c r="AT107" s="26">
        <v>0</v>
      </c>
      <c r="AU107" s="2">
        <v>8.0000000000000002E-3</v>
      </c>
      <c r="AV107" s="26">
        <v>1.2E-2</v>
      </c>
      <c r="AW107" s="2">
        <v>6.5000000000000002E-2</v>
      </c>
      <c r="AX107" s="2">
        <v>3.9E-2</v>
      </c>
    </row>
    <row r="108" spans="1:50" ht="15.75" customHeight="1" x14ac:dyDescent="0.25">
      <c r="A108" s="2">
        <v>292</v>
      </c>
      <c r="B108" s="2">
        <v>0.109</v>
      </c>
      <c r="C108" s="2">
        <v>0.127</v>
      </c>
      <c r="D108" s="2">
        <v>0.13500000000000001</v>
      </c>
      <c r="E108" s="2">
        <v>0.15</v>
      </c>
      <c r="F108" s="2">
        <v>0.152</v>
      </c>
      <c r="G108" s="2">
        <v>0.17599999999999999</v>
      </c>
      <c r="H108" s="2">
        <v>0.16800000000000001</v>
      </c>
      <c r="I108" s="2">
        <v>0.22</v>
      </c>
      <c r="J108" s="2">
        <v>0.191</v>
      </c>
      <c r="K108" s="2">
        <v>0.22600000000000001</v>
      </c>
      <c r="L108" s="83"/>
      <c r="N108" s="2">
        <v>292</v>
      </c>
      <c r="O108" s="2">
        <v>0.104</v>
      </c>
      <c r="P108" s="2">
        <v>0.121</v>
      </c>
      <c r="Q108" s="2">
        <v>0.121</v>
      </c>
      <c r="R108" s="2">
        <v>0.123</v>
      </c>
      <c r="S108" s="2">
        <v>0.127</v>
      </c>
      <c r="T108" s="2">
        <v>0.14299999999999999</v>
      </c>
      <c r="U108" s="2">
        <v>0.151</v>
      </c>
      <c r="V108" s="2">
        <v>0.154</v>
      </c>
      <c r="W108" s="2">
        <v>0.17499999999999999</v>
      </c>
      <c r="X108" s="2">
        <v>0.17599999999999999</v>
      </c>
      <c r="Y108" s="83"/>
      <c r="AA108" s="2">
        <v>292</v>
      </c>
      <c r="AB108" s="2">
        <v>0.10199999999999999</v>
      </c>
      <c r="AC108" s="2">
        <v>0.11700000000000001</v>
      </c>
      <c r="AD108" s="2">
        <v>0.112</v>
      </c>
      <c r="AE108" s="2">
        <v>0.108</v>
      </c>
      <c r="AF108" s="2">
        <v>0.107</v>
      </c>
      <c r="AG108" s="2">
        <v>0.122</v>
      </c>
      <c r="AH108" s="2">
        <v>0.122</v>
      </c>
      <c r="AI108" s="2">
        <v>0.11899999999999999</v>
      </c>
      <c r="AJ108" s="2">
        <v>0.13300000000000001</v>
      </c>
      <c r="AK108" s="2">
        <v>0.14199999999999999</v>
      </c>
      <c r="AM108" s="19"/>
      <c r="AO108" s="2">
        <v>292</v>
      </c>
      <c r="AP108" s="26">
        <v>3.1E-2</v>
      </c>
      <c r="AQ108" s="26">
        <v>2.3E-2</v>
      </c>
      <c r="AR108" s="2">
        <v>0.03</v>
      </c>
      <c r="AS108" s="26">
        <v>0.03</v>
      </c>
      <c r="AT108" s="26">
        <v>2.7E-2</v>
      </c>
      <c r="AU108" s="2">
        <v>3.3000000000000002E-2</v>
      </c>
      <c r="AV108" s="26">
        <v>3.5000000000000003E-2</v>
      </c>
      <c r="AW108" s="2">
        <v>8.6999999999999994E-2</v>
      </c>
      <c r="AX108" s="2">
        <v>6.0999999999999999E-2</v>
      </c>
    </row>
    <row r="109" spans="1:50" ht="15.75" customHeight="1" x14ac:dyDescent="0.25">
      <c r="A109" s="2">
        <v>293</v>
      </c>
      <c r="B109" s="2">
        <v>0.14699999999999999</v>
      </c>
      <c r="C109" s="2">
        <v>0.161</v>
      </c>
      <c r="D109" s="2">
        <v>0.16800000000000001</v>
      </c>
      <c r="E109" s="2">
        <v>0.183</v>
      </c>
      <c r="F109" s="2">
        <v>0.184</v>
      </c>
      <c r="G109" s="2">
        <v>0.20699999999999999</v>
      </c>
      <c r="H109" s="2">
        <v>0.19900000000000001</v>
      </c>
      <c r="I109" s="2">
        <v>0.249</v>
      </c>
      <c r="J109" s="2">
        <v>0.221</v>
      </c>
      <c r="K109" s="2">
        <v>0.254</v>
      </c>
      <c r="L109" s="83"/>
      <c r="N109" s="2">
        <v>293</v>
      </c>
      <c r="O109" s="2">
        <v>0.14199999999999999</v>
      </c>
      <c r="P109" s="2">
        <v>0.154</v>
      </c>
      <c r="Q109" s="2">
        <v>0.152</v>
      </c>
      <c r="R109" s="2">
        <v>0.152</v>
      </c>
      <c r="S109" s="2">
        <v>0.156</v>
      </c>
      <c r="T109" s="2">
        <v>0.16900000000000001</v>
      </c>
      <c r="U109" s="2">
        <v>0.17699999999999999</v>
      </c>
      <c r="V109" s="2">
        <v>0.17899999999999999</v>
      </c>
      <c r="W109" s="2">
        <v>0.19900000000000001</v>
      </c>
      <c r="X109" s="2">
        <v>0.19900000000000001</v>
      </c>
      <c r="Y109" s="83"/>
      <c r="AA109" s="2">
        <v>293</v>
      </c>
      <c r="AB109" s="2">
        <v>0.14000000000000001</v>
      </c>
      <c r="AC109" s="2">
        <v>0.14699999999999999</v>
      </c>
      <c r="AD109" s="2">
        <v>0.14000000000000001</v>
      </c>
      <c r="AE109" s="2">
        <v>0.13300000000000001</v>
      </c>
      <c r="AF109" s="2">
        <v>0.13100000000000001</v>
      </c>
      <c r="AG109" s="2">
        <v>0.14199999999999999</v>
      </c>
      <c r="AH109" s="2">
        <v>0.14099999999999999</v>
      </c>
      <c r="AI109" s="2">
        <v>0.13700000000000001</v>
      </c>
      <c r="AJ109" s="2">
        <v>0.15</v>
      </c>
      <c r="AK109" s="2">
        <v>0.159</v>
      </c>
      <c r="AM109" s="19"/>
      <c r="AO109" s="2">
        <v>293</v>
      </c>
      <c r="AP109" s="26">
        <v>7.4999999999999997E-2</v>
      </c>
      <c r="AQ109" s="26">
        <v>6.6000000000000003E-2</v>
      </c>
      <c r="AR109" s="2">
        <v>6.7000000000000004E-2</v>
      </c>
      <c r="AS109" s="26">
        <v>6.5000000000000002E-2</v>
      </c>
      <c r="AT109" s="26">
        <v>0.06</v>
      </c>
      <c r="AU109" s="2">
        <v>6.3E-2</v>
      </c>
      <c r="AV109" s="26">
        <v>6.4000000000000001E-2</v>
      </c>
      <c r="AW109" s="2">
        <v>0.114</v>
      </c>
      <c r="AX109" s="2">
        <v>8.8999999999999996E-2</v>
      </c>
    </row>
    <row r="110" spans="1:50" ht="15.75" customHeight="1" x14ac:dyDescent="0.25">
      <c r="A110" s="2">
        <v>294</v>
      </c>
      <c r="B110" s="2">
        <v>0.2</v>
      </c>
      <c r="C110" s="2">
        <v>0.21</v>
      </c>
      <c r="D110" s="2">
        <v>0.216</v>
      </c>
      <c r="E110" s="2">
        <v>0.22800000000000001</v>
      </c>
      <c r="F110" s="2">
        <v>0.22900000000000001</v>
      </c>
      <c r="G110" s="2">
        <v>0.25</v>
      </c>
      <c r="H110" s="2">
        <v>0.24199999999999999</v>
      </c>
      <c r="I110" s="2">
        <v>0.28899999999999998</v>
      </c>
      <c r="J110" s="2">
        <v>0.26100000000000001</v>
      </c>
      <c r="K110" s="2">
        <v>0.29199999999999998</v>
      </c>
      <c r="L110" s="83"/>
      <c r="N110" s="2">
        <v>294</v>
      </c>
      <c r="O110" s="2">
        <v>0.19600000000000001</v>
      </c>
      <c r="P110" s="2">
        <v>0.20200000000000001</v>
      </c>
      <c r="Q110" s="2">
        <v>0.19600000000000001</v>
      </c>
      <c r="R110" s="2">
        <v>0.193</v>
      </c>
      <c r="S110" s="2">
        <v>0.19500000000000001</v>
      </c>
      <c r="T110" s="2">
        <v>0.20499999999999999</v>
      </c>
      <c r="U110" s="2">
        <v>0.214</v>
      </c>
      <c r="V110" s="2">
        <v>0.21299999999999999</v>
      </c>
      <c r="W110" s="2">
        <v>0.23300000000000001</v>
      </c>
      <c r="X110" s="2">
        <v>0.23200000000000001</v>
      </c>
      <c r="Y110" s="83"/>
      <c r="AA110" s="2">
        <v>294</v>
      </c>
      <c r="AB110" s="2">
        <v>0.193</v>
      </c>
      <c r="AC110" s="2">
        <v>0.19</v>
      </c>
      <c r="AD110" s="2">
        <v>0.17899999999999999</v>
      </c>
      <c r="AE110" s="2">
        <v>0.16900000000000001</v>
      </c>
      <c r="AF110" s="2">
        <v>0.16300000000000001</v>
      </c>
      <c r="AG110" s="2">
        <v>0.17100000000000001</v>
      </c>
      <c r="AH110" s="2">
        <v>0.16900000000000001</v>
      </c>
      <c r="AI110" s="2">
        <v>0.16200000000000001</v>
      </c>
      <c r="AJ110" s="2">
        <v>0.17399999999999999</v>
      </c>
      <c r="AK110" s="2">
        <v>0.182</v>
      </c>
      <c r="AM110" s="19"/>
      <c r="AO110" s="2">
        <v>294</v>
      </c>
      <c r="AP110" s="26">
        <v>0.13400000000000001</v>
      </c>
      <c r="AQ110" s="26">
        <v>0.123</v>
      </c>
      <c r="AR110" s="2">
        <v>0.114</v>
      </c>
      <c r="AS110" s="26">
        <v>0.11</v>
      </c>
      <c r="AT110" s="26">
        <v>0.10299999999999999</v>
      </c>
      <c r="AU110" s="2">
        <v>0.10100000000000001</v>
      </c>
      <c r="AV110" s="26">
        <v>0.10199999999999999</v>
      </c>
      <c r="AW110" s="2">
        <v>0.14799999999999999</v>
      </c>
      <c r="AX110" s="2">
        <v>0.124</v>
      </c>
    </row>
    <row r="111" spans="1:50" ht="15.75" customHeight="1" x14ac:dyDescent="0.25">
      <c r="A111" s="2">
        <v>295</v>
      </c>
      <c r="B111" s="2">
        <v>0.24</v>
      </c>
      <c r="C111" s="2">
        <v>0.245</v>
      </c>
      <c r="D111" s="2">
        <v>0.25</v>
      </c>
      <c r="E111" s="2">
        <v>0.26200000000000001</v>
      </c>
      <c r="F111" s="2">
        <v>0.26200000000000001</v>
      </c>
      <c r="G111" s="2">
        <v>0.28100000000000003</v>
      </c>
      <c r="H111" s="2">
        <v>0.27300000000000002</v>
      </c>
      <c r="I111" s="2">
        <v>0.317</v>
      </c>
      <c r="J111" s="2">
        <v>0.28999999999999998</v>
      </c>
      <c r="K111" s="2">
        <v>0.31900000000000001</v>
      </c>
      <c r="L111" s="83"/>
      <c r="N111" s="2">
        <v>295</v>
      </c>
      <c r="O111" s="2">
        <v>0.23599999999999999</v>
      </c>
      <c r="P111" s="2">
        <v>0.23599999999999999</v>
      </c>
      <c r="Q111" s="2">
        <v>0.22700000000000001</v>
      </c>
      <c r="R111" s="2">
        <v>0.223</v>
      </c>
      <c r="S111" s="2">
        <v>0.223</v>
      </c>
      <c r="T111" s="2">
        <v>0.23300000000000001</v>
      </c>
      <c r="U111" s="2">
        <v>0.24</v>
      </c>
      <c r="V111" s="2">
        <v>0.23799999999999999</v>
      </c>
      <c r="W111" s="2">
        <v>0.25600000000000001</v>
      </c>
      <c r="X111" s="2">
        <v>0.255</v>
      </c>
      <c r="Y111" s="83"/>
      <c r="AA111" s="2">
        <v>295</v>
      </c>
      <c r="AB111" s="2">
        <v>0.23200000000000001</v>
      </c>
      <c r="AC111" s="2">
        <v>0.222</v>
      </c>
      <c r="AD111" s="2">
        <v>0.20699999999999999</v>
      </c>
      <c r="AE111" s="2">
        <v>0.19500000000000001</v>
      </c>
      <c r="AF111" s="2">
        <v>0.187</v>
      </c>
      <c r="AG111" s="2">
        <v>0.193</v>
      </c>
      <c r="AH111" s="2">
        <v>0.188</v>
      </c>
      <c r="AI111" s="2">
        <v>0.18</v>
      </c>
      <c r="AJ111" s="2">
        <v>0.19</v>
      </c>
      <c r="AK111" s="2">
        <v>0.19900000000000001</v>
      </c>
      <c r="AM111" s="19"/>
      <c r="AO111" s="2">
        <v>295</v>
      </c>
      <c r="AP111" s="26">
        <v>0.17799999999999999</v>
      </c>
      <c r="AQ111" s="26">
        <v>0.16600000000000001</v>
      </c>
      <c r="AR111" s="2">
        <v>0.14899999999999999</v>
      </c>
      <c r="AS111" s="26">
        <v>0.14099999999999999</v>
      </c>
      <c r="AT111" s="26">
        <v>0.13200000000000001</v>
      </c>
      <c r="AU111" s="2">
        <v>0.129</v>
      </c>
      <c r="AV111" s="26">
        <v>0.128</v>
      </c>
      <c r="AW111" s="2">
        <v>0.17100000000000001</v>
      </c>
      <c r="AX111" s="2">
        <v>0.14799999999999999</v>
      </c>
    </row>
    <row r="112" spans="1:50" ht="15.75" customHeight="1" x14ac:dyDescent="0.25">
      <c r="A112" s="2">
        <v>296</v>
      </c>
      <c r="B112" s="2">
        <v>0.219</v>
      </c>
      <c r="C112" s="2">
        <v>0.22500000000000001</v>
      </c>
      <c r="D112" s="2">
        <v>0.22900000000000001</v>
      </c>
      <c r="E112" s="2">
        <v>0.24299999999999999</v>
      </c>
      <c r="F112" s="2">
        <v>0.24299999999999999</v>
      </c>
      <c r="G112" s="2">
        <v>0.26200000000000001</v>
      </c>
      <c r="H112" s="2">
        <v>0.25700000000000001</v>
      </c>
      <c r="I112" s="2">
        <v>0.29899999999999999</v>
      </c>
      <c r="J112" s="2">
        <v>0.27300000000000002</v>
      </c>
      <c r="K112" s="2">
        <v>0.30299999999999999</v>
      </c>
      <c r="L112" s="83"/>
      <c r="N112" s="2">
        <v>296</v>
      </c>
      <c r="O112" s="2">
        <v>0.214</v>
      </c>
      <c r="P112" s="2">
        <v>0.216</v>
      </c>
      <c r="Q112" s="2">
        <v>0.20899999999999999</v>
      </c>
      <c r="R112" s="2">
        <v>0.20599999999999999</v>
      </c>
      <c r="S112" s="2">
        <v>0.20799999999999999</v>
      </c>
      <c r="T112" s="2">
        <v>0.218</v>
      </c>
      <c r="U112" s="2">
        <v>0.224</v>
      </c>
      <c r="V112" s="2">
        <v>0.224</v>
      </c>
      <c r="W112" s="2">
        <v>0.24199999999999999</v>
      </c>
      <c r="X112" s="2">
        <v>0.24199999999999999</v>
      </c>
      <c r="Y112" s="83"/>
      <c r="AA112" s="2">
        <v>296</v>
      </c>
      <c r="AB112" s="2">
        <v>0.21</v>
      </c>
      <c r="AC112" s="2">
        <v>0.20399999999999999</v>
      </c>
      <c r="AD112" s="2">
        <v>0.191</v>
      </c>
      <c r="AE112" s="2">
        <v>0.18</v>
      </c>
      <c r="AF112" s="2">
        <v>0.17499999999999999</v>
      </c>
      <c r="AG112" s="2">
        <v>0.18099999999999999</v>
      </c>
      <c r="AH112" s="2">
        <v>0.17699999999999999</v>
      </c>
      <c r="AI112" s="2">
        <v>0.17</v>
      </c>
      <c r="AJ112" s="2">
        <v>0.18099999999999999</v>
      </c>
      <c r="AK112" s="2">
        <v>0.19</v>
      </c>
      <c r="AM112" s="19"/>
      <c r="AO112" s="2">
        <v>296</v>
      </c>
      <c r="AP112" s="26">
        <v>0.155</v>
      </c>
      <c r="AQ112" s="26">
        <v>0.14399999999999999</v>
      </c>
      <c r="AR112" s="2">
        <v>0.13100000000000001</v>
      </c>
      <c r="AS112" s="26">
        <v>0.124</v>
      </c>
      <c r="AT112" s="26">
        <v>0.115</v>
      </c>
      <c r="AU112" s="2">
        <v>0.113</v>
      </c>
      <c r="AV112" s="26">
        <v>0.113</v>
      </c>
      <c r="AW112" s="2">
        <v>0.159</v>
      </c>
      <c r="AX112" s="2">
        <v>0.13500000000000001</v>
      </c>
    </row>
    <row r="113" spans="1:50" ht="15.75" customHeight="1" x14ac:dyDescent="0.25">
      <c r="A113" s="2">
        <v>297</v>
      </c>
      <c r="B113" s="2">
        <v>0.14799999999999999</v>
      </c>
      <c r="C113" s="2">
        <v>0.159</v>
      </c>
      <c r="D113" s="2">
        <v>0.16600000000000001</v>
      </c>
      <c r="E113" s="2">
        <v>0.18</v>
      </c>
      <c r="F113" s="2">
        <v>0.183</v>
      </c>
      <c r="G113" s="2">
        <v>0.20399999999999999</v>
      </c>
      <c r="H113" s="2">
        <v>0.19800000000000001</v>
      </c>
      <c r="I113" s="2">
        <v>0.24399999999999999</v>
      </c>
      <c r="J113" s="2">
        <v>0.217</v>
      </c>
      <c r="K113" s="2">
        <v>0.251</v>
      </c>
      <c r="L113" s="83"/>
      <c r="N113" s="2">
        <v>297</v>
      </c>
      <c r="O113" s="2">
        <v>0.14199999999999999</v>
      </c>
      <c r="P113" s="2">
        <v>0.152</v>
      </c>
      <c r="Q113" s="2">
        <v>0.15</v>
      </c>
      <c r="R113" s="2">
        <v>0.14899999999999999</v>
      </c>
      <c r="S113" s="2">
        <v>0.155</v>
      </c>
      <c r="T113" s="2">
        <v>0.16800000000000001</v>
      </c>
      <c r="U113" s="2">
        <v>0.17499999999999999</v>
      </c>
      <c r="V113" s="2">
        <v>0.17699999999999999</v>
      </c>
      <c r="W113" s="2">
        <v>0.19800000000000001</v>
      </c>
      <c r="X113" s="2">
        <v>0.19700000000000001</v>
      </c>
      <c r="Y113" s="83"/>
      <c r="AA113" s="2">
        <v>297</v>
      </c>
      <c r="AB113" s="2">
        <v>0.13900000000000001</v>
      </c>
      <c r="AC113" s="2">
        <v>0.14499999999999999</v>
      </c>
      <c r="AD113" s="2">
        <v>0.13800000000000001</v>
      </c>
      <c r="AE113" s="2">
        <v>0.13200000000000001</v>
      </c>
      <c r="AF113" s="2">
        <v>0.13100000000000001</v>
      </c>
      <c r="AG113" s="2">
        <v>0.14199999999999999</v>
      </c>
      <c r="AH113" s="2">
        <v>0.14099999999999999</v>
      </c>
      <c r="AI113" s="2">
        <v>0.13600000000000001</v>
      </c>
      <c r="AJ113" s="2">
        <v>0.14899999999999999</v>
      </c>
      <c r="AK113" s="2">
        <v>0.158</v>
      </c>
      <c r="AM113" s="19"/>
      <c r="AO113" s="2">
        <v>297</v>
      </c>
      <c r="AP113" s="26">
        <v>7.8E-2</v>
      </c>
      <c r="AQ113" s="26">
        <v>6.9000000000000006E-2</v>
      </c>
      <c r="AR113" s="2">
        <v>6.8000000000000005E-2</v>
      </c>
      <c r="AS113" s="26">
        <v>6.6000000000000003E-2</v>
      </c>
      <c r="AT113" s="26">
        <v>0.06</v>
      </c>
      <c r="AU113" s="2">
        <v>6.3E-2</v>
      </c>
      <c r="AV113" s="26">
        <v>6.6000000000000003E-2</v>
      </c>
      <c r="AW113" s="2">
        <v>0.11600000000000001</v>
      </c>
      <c r="AX113" s="2">
        <v>0.09</v>
      </c>
    </row>
    <row r="114" spans="1:50" ht="15.75" customHeight="1" x14ac:dyDescent="0.25">
      <c r="A114" s="2">
        <v>298</v>
      </c>
      <c r="B114" s="2">
        <v>7.3999999999999996E-2</v>
      </c>
      <c r="C114" s="2">
        <v>9.0999999999999998E-2</v>
      </c>
      <c r="D114" s="2">
        <v>0.1</v>
      </c>
      <c r="E114" s="2">
        <v>0.115</v>
      </c>
      <c r="F114" s="2">
        <v>0.12</v>
      </c>
      <c r="G114" s="2">
        <v>0.14299999999999999</v>
      </c>
      <c r="H114" s="2">
        <v>0.13700000000000001</v>
      </c>
      <c r="I114" s="2">
        <v>0.188</v>
      </c>
      <c r="J114" s="2">
        <v>0.159</v>
      </c>
      <c r="K114" s="2">
        <v>0.19600000000000001</v>
      </c>
      <c r="L114" s="83"/>
      <c r="N114" s="2">
        <v>298</v>
      </c>
      <c r="O114" s="2">
        <v>6.7000000000000004E-2</v>
      </c>
      <c r="P114" s="2">
        <v>8.5999999999999993E-2</v>
      </c>
      <c r="Q114" s="2">
        <v>8.8999999999999996E-2</v>
      </c>
      <c r="R114" s="2">
        <v>9.0999999999999998E-2</v>
      </c>
      <c r="S114" s="2">
        <v>9.9000000000000005E-2</v>
      </c>
      <c r="T114" s="2">
        <v>0.115</v>
      </c>
      <c r="U114" s="2">
        <v>0.125</v>
      </c>
      <c r="V114" s="2">
        <v>0.128</v>
      </c>
      <c r="W114" s="2">
        <v>0.15</v>
      </c>
      <c r="X114" s="2">
        <v>0.15</v>
      </c>
      <c r="Y114" s="83"/>
      <c r="AA114" s="2">
        <v>298</v>
      </c>
      <c r="AB114" s="2">
        <v>6.5000000000000002E-2</v>
      </c>
      <c r="AC114" s="2">
        <v>8.5000000000000006E-2</v>
      </c>
      <c r="AD114" s="2">
        <v>8.3000000000000004E-2</v>
      </c>
      <c r="AE114" s="2">
        <v>8.2000000000000003E-2</v>
      </c>
      <c r="AF114" s="2">
        <v>8.5000000000000006E-2</v>
      </c>
      <c r="AG114" s="2">
        <v>0.1</v>
      </c>
      <c r="AH114" s="2">
        <v>0.10100000000000001</v>
      </c>
      <c r="AI114" s="2">
        <v>0.1</v>
      </c>
      <c r="AJ114" s="2">
        <v>0.115</v>
      </c>
      <c r="AK114" s="2">
        <v>0.125</v>
      </c>
      <c r="AM114" s="19"/>
      <c r="AO114" s="2">
        <v>298</v>
      </c>
      <c r="AP114" s="26">
        <v>-3.0000000000000001E-3</v>
      </c>
      <c r="AQ114" s="26">
        <v>-8.0000000000000002E-3</v>
      </c>
      <c r="AR114" s="2">
        <v>2E-3</v>
      </c>
      <c r="AS114" s="26">
        <v>5.0000000000000001E-3</v>
      </c>
      <c r="AT114" s="26">
        <v>4.0000000000000001E-3</v>
      </c>
      <c r="AU114" s="2">
        <v>1.0999999999999999E-2</v>
      </c>
      <c r="AV114" s="26">
        <v>1.7000000000000001E-2</v>
      </c>
      <c r="AW114" s="2">
        <v>7.0999999999999994E-2</v>
      </c>
      <c r="AX114" s="2">
        <v>4.3999999999999997E-2</v>
      </c>
    </row>
    <row r="115" spans="1:50" ht="15.75" customHeight="1" x14ac:dyDescent="0.25">
      <c r="A115" s="2">
        <v>299</v>
      </c>
      <c r="B115" s="2">
        <v>2.3E-2</v>
      </c>
      <c r="C115" s="2">
        <v>4.4999999999999998E-2</v>
      </c>
      <c r="D115" s="2">
        <v>5.6000000000000001E-2</v>
      </c>
      <c r="E115" s="2">
        <v>7.0999999999999994E-2</v>
      </c>
      <c r="F115" s="2">
        <v>7.5999999999999998E-2</v>
      </c>
      <c r="G115" s="2">
        <v>0.10199999999999999</v>
      </c>
      <c r="H115" s="2">
        <v>9.4E-2</v>
      </c>
      <c r="I115" s="2">
        <v>0.14899999999999999</v>
      </c>
      <c r="J115" s="2">
        <v>0.11799999999999999</v>
      </c>
      <c r="K115" s="2">
        <v>0.157</v>
      </c>
      <c r="L115" s="83"/>
      <c r="N115" s="2">
        <v>299</v>
      </c>
      <c r="O115" s="2">
        <v>1.7000000000000001E-2</v>
      </c>
      <c r="P115" s="2">
        <v>4.2000000000000003E-2</v>
      </c>
      <c r="Q115" s="2">
        <v>4.8000000000000001E-2</v>
      </c>
      <c r="R115" s="2">
        <v>5.1999999999999998E-2</v>
      </c>
      <c r="S115" s="2">
        <v>6.0999999999999999E-2</v>
      </c>
      <c r="T115" s="2">
        <v>7.8E-2</v>
      </c>
      <c r="U115" s="2">
        <v>0.09</v>
      </c>
      <c r="V115" s="2">
        <v>9.4E-2</v>
      </c>
      <c r="W115" s="2">
        <v>0.11700000000000001</v>
      </c>
      <c r="X115" s="2">
        <v>0.11799999999999999</v>
      </c>
      <c r="Y115" s="83"/>
      <c r="AA115" s="2">
        <v>299</v>
      </c>
      <c r="AB115" s="2">
        <v>1.4999999999999999E-2</v>
      </c>
      <c r="AC115" s="2">
        <v>4.3999999999999997E-2</v>
      </c>
      <c r="AD115" s="2">
        <v>4.5999999999999999E-2</v>
      </c>
      <c r="AE115" s="2">
        <v>4.8000000000000001E-2</v>
      </c>
      <c r="AF115" s="2">
        <v>5.2999999999999999E-2</v>
      </c>
      <c r="AG115" s="2">
        <v>7.1999999999999995E-2</v>
      </c>
      <c r="AH115" s="2">
        <v>7.4999999999999997E-2</v>
      </c>
      <c r="AI115" s="2">
        <v>7.5999999999999998E-2</v>
      </c>
      <c r="AJ115" s="2">
        <v>9.1999999999999998E-2</v>
      </c>
      <c r="AK115" s="2">
        <v>0.10199999999999999</v>
      </c>
      <c r="AM115" s="19"/>
      <c r="AO115" s="2">
        <v>299</v>
      </c>
      <c r="AP115" s="26">
        <v>-5.8000000000000003E-2</v>
      </c>
      <c r="AQ115" s="26">
        <v>-6.2E-2</v>
      </c>
      <c r="AR115" s="2">
        <v>-4.2999999999999997E-2</v>
      </c>
      <c r="AS115" s="26">
        <v>-3.6999999999999998E-2</v>
      </c>
      <c r="AT115" s="26">
        <v>-3.5000000000000003E-2</v>
      </c>
      <c r="AU115" s="2">
        <v>-2.5000000000000001E-2</v>
      </c>
      <c r="AV115" s="26">
        <v>-1.7000000000000001E-2</v>
      </c>
      <c r="AW115" s="2">
        <v>0.04</v>
      </c>
      <c r="AX115" s="2">
        <v>1.2E-2</v>
      </c>
    </row>
    <row r="116" spans="1:50" ht="15.75" customHeight="1" x14ac:dyDescent="0.25">
      <c r="A116" s="2">
        <v>300</v>
      </c>
      <c r="B116" s="2">
        <v>-1.0999999999999999E-2</v>
      </c>
      <c r="C116" s="2">
        <v>1.4E-2</v>
      </c>
      <c r="D116" s="2">
        <v>2.5000000000000001E-2</v>
      </c>
      <c r="E116" s="2">
        <v>4.1000000000000002E-2</v>
      </c>
      <c r="F116" s="2">
        <v>4.5999999999999999E-2</v>
      </c>
      <c r="G116" s="2">
        <v>7.3999999999999996E-2</v>
      </c>
      <c r="H116" s="2">
        <v>6.5000000000000002E-2</v>
      </c>
      <c r="I116" s="2">
        <v>0.121</v>
      </c>
      <c r="J116" s="2">
        <v>0.09</v>
      </c>
      <c r="K116" s="2">
        <v>0.13</v>
      </c>
      <c r="L116" s="83"/>
      <c r="N116" s="2">
        <v>300</v>
      </c>
      <c r="O116" s="2">
        <v>-1.7000000000000001E-2</v>
      </c>
      <c r="P116" s="2">
        <v>1.2E-2</v>
      </c>
      <c r="Q116" s="2">
        <v>0.02</v>
      </c>
      <c r="R116" s="2">
        <v>2.5000000000000001E-2</v>
      </c>
      <c r="S116" s="2">
        <v>3.5000000000000003E-2</v>
      </c>
      <c r="T116" s="2">
        <v>5.3999999999999999E-2</v>
      </c>
      <c r="U116" s="2">
        <v>6.6000000000000003E-2</v>
      </c>
      <c r="V116" s="2">
        <v>7.0999999999999994E-2</v>
      </c>
      <c r="W116" s="2">
        <v>9.4E-2</v>
      </c>
      <c r="X116" s="2">
        <v>9.6000000000000002E-2</v>
      </c>
      <c r="Y116" s="83"/>
      <c r="AA116" s="2">
        <v>300</v>
      </c>
      <c r="AB116" s="2">
        <v>-1.7999999999999999E-2</v>
      </c>
      <c r="AC116" s="2">
        <v>1.7000000000000001E-2</v>
      </c>
      <c r="AD116" s="2">
        <v>0.02</v>
      </c>
      <c r="AE116" s="2">
        <v>2.5000000000000001E-2</v>
      </c>
      <c r="AF116" s="2">
        <v>3.1E-2</v>
      </c>
      <c r="AG116" s="2">
        <v>5.2999999999999999E-2</v>
      </c>
      <c r="AH116" s="2">
        <v>5.7000000000000002E-2</v>
      </c>
      <c r="AI116" s="2">
        <v>5.8999999999999997E-2</v>
      </c>
      <c r="AJ116" s="2">
        <v>7.5999999999999998E-2</v>
      </c>
      <c r="AK116" s="2">
        <v>8.6999999999999994E-2</v>
      </c>
      <c r="AM116" s="19"/>
      <c r="AO116" s="2">
        <v>300</v>
      </c>
      <c r="AP116" s="26">
        <v>-9.4E-2</v>
      </c>
      <c r="AQ116" s="26">
        <v>-9.6000000000000002E-2</v>
      </c>
      <c r="AR116" s="2">
        <v>-7.1999999999999995E-2</v>
      </c>
      <c r="AS116" s="26">
        <v>-6.5000000000000002E-2</v>
      </c>
      <c r="AT116" s="26">
        <v>-0.06</v>
      </c>
      <c r="AU116" s="2">
        <v>-4.7E-2</v>
      </c>
      <c r="AV116" s="26">
        <v>-3.9E-2</v>
      </c>
      <c r="AW116" s="2">
        <v>0.02</v>
      </c>
      <c r="AX116" s="2">
        <v>-8.0000000000000002E-3</v>
      </c>
    </row>
    <row r="117" spans="1:50" ht="15.75" customHeight="1" x14ac:dyDescent="0.25">
      <c r="A117" s="2">
        <v>301</v>
      </c>
      <c r="B117" s="2">
        <v>-3.1E-2</v>
      </c>
      <c r="C117" s="2">
        <v>-4.0000000000000001E-3</v>
      </c>
      <c r="D117" s="2">
        <v>7.0000000000000001E-3</v>
      </c>
      <c r="E117" s="2">
        <v>2.3E-2</v>
      </c>
      <c r="F117" s="2">
        <v>2.8000000000000001E-2</v>
      </c>
      <c r="G117" s="2">
        <v>5.7000000000000002E-2</v>
      </c>
      <c r="H117" s="2">
        <v>4.8000000000000001E-2</v>
      </c>
      <c r="I117" s="2">
        <v>0.104</v>
      </c>
      <c r="J117" s="2">
        <v>7.3999999999999996E-2</v>
      </c>
      <c r="K117" s="2">
        <v>0.114</v>
      </c>
      <c r="L117" s="83"/>
      <c r="N117" s="2">
        <v>301</v>
      </c>
      <c r="O117" s="2">
        <v>-3.6999999999999998E-2</v>
      </c>
      <c r="P117" s="2">
        <v>-5.0000000000000001E-3</v>
      </c>
      <c r="Q117" s="2">
        <v>3.0000000000000001E-3</v>
      </c>
      <c r="R117" s="2">
        <v>8.9999999999999993E-3</v>
      </c>
      <c r="S117" s="2">
        <v>1.9E-2</v>
      </c>
      <c r="T117" s="2">
        <v>3.9E-2</v>
      </c>
      <c r="U117" s="2">
        <v>5.0999999999999997E-2</v>
      </c>
      <c r="V117" s="2">
        <v>5.7000000000000002E-2</v>
      </c>
      <c r="W117" s="2">
        <v>0.08</v>
      </c>
      <c r="X117" s="2">
        <v>8.3000000000000004E-2</v>
      </c>
      <c r="Y117" s="83"/>
      <c r="AA117" s="2">
        <v>301</v>
      </c>
      <c r="AB117" s="2">
        <v>-3.7999999999999999E-2</v>
      </c>
      <c r="AC117" s="2">
        <v>0</v>
      </c>
      <c r="AD117" s="2">
        <v>5.0000000000000001E-3</v>
      </c>
      <c r="AE117" s="2">
        <v>1.0999999999999999E-2</v>
      </c>
      <c r="AF117" s="2">
        <v>1.9E-2</v>
      </c>
      <c r="AG117" s="2">
        <v>4.2000000000000003E-2</v>
      </c>
      <c r="AH117" s="2">
        <v>4.5999999999999999E-2</v>
      </c>
      <c r="AI117" s="2">
        <v>0.05</v>
      </c>
      <c r="AJ117" s="2">
        <v>6.7000000000000004E-2</v>
      </c>
      <c r="AK117" s="2">
        <v>7.8E-2</v>
      </c>
      <c r="AM117" s="19"/>
      <c r="AO117" s="2">
        <v>301</v>
      </c>
      <c r="AP117" s="26">
        <v>-0.115</v>
      </c>
      <c r="AQ117" s="26">
        <v>-0.11700000000000001</v>
      </c>
      <c r="AR117" s="2">
        <v>-8.8999999999999996E-2</v>
      </c>
      <c r="AS117" s="26">
        <v>-8.1000000000000003E-2</v>
      </c>
      <c r="AT117" s="26">
        <v>-7.5999999999999998E-2</v>
      </c>
      <c r="AU117" s="2">
        <v>-6.0999999999999999E-2</v>
      </c>
      <c r="AV117" s="26">
        <v>-5.2999999999999999E-2</v>
      </c>
      <c r="AW117" s="2">
        <v>7.0000000000000001E-3</v>
      </c>
      <c r="AX117" s="2">
        <v>-2.1000000000000001E-2</v>
      </c>
    </row>
    <row r="118" spans="1:50" ht="15.75" customHeight="1" x14ac:dyDescent="0.25">
      <c r="A118" s="2">
        <v>302</v>
      </c>
      <c r="B118" s="2">
        <v>-4.2999999999999997E-2</v>
      </c>
      <c r="C118" s="2">
        <v>-1.4999999999999999E-2</v>
      </c>
      <c r="D118" s="2">
        <v>-4.0000000000000001E-3</v>
      </c>
      <c r="E118" s="2">
        <v>1.2E-2</v>
      </c>
      <c r="F118" s="2">
        <v>1.7000000000000001E-2</v>
      </c>
      <c r="G118" s="2">
        <v>4.7E-2</v>
      </c>
      <c r="H118" s="2">
        <v>3.6999999999999998E-2</v>
      </c>
      <c r="I118" s="2">
        <v>9.4E-2</v>
      </c>
      <c r="J118" s="2">
        <v>6.4000000000000001E-2</v>
      </c>
      <c r="K118" s="2">
        <v>0.104</v>
      </c>
      <c r="L118" s="83"/>
      <c r="N118" s="2">
        <v>302</v>
      </c>
      <c r="O118" s="2">
        <v>-4.9000000000000002E-2</v>
      </c>
      <c r="P118" s="2">
        <v>-1.6E-2</v>
      </c>
      <c r="Q118" s="2">
        <v>-6.0000000000000001E-3</v>
      </c>
      <c r="R118" s="2">
        <v>-1E-3</v>
      </c>
      <c r="S118" s="2">
        <v>0.01</v>
      </c>
      <c r="T118" s="2">
        <v>3.1E-2</v>
      </c>
      <c r="U118" s="2">
        <v>4.2000000000000003E-2</v>
      </c>
      <c r="V118" s="2">
        <v>4.9000000000000002E-2</v>
      </c>
      <c r="W118" s="2">
        <v>7.0999999999999994E-2</v>
      </c>
      <c r="X118" s="2">
        <v>7.3999999999999996E-2</v>
      </c>
      <c r="Y118" s="83"/>
      <c r="AA118" s="2">
        <v>302</v>
      </c>
      <c r="AB118" s="2">
        <v>-4.9000000000000002E-2</v>
      </c>
      <c r="AC118" s="2">
        <v>-8.9999999999999993E-3</v>
      </c>
      <c r="AD118" s="2">
        <v>-4.0000000000000001E-3</v>
      </c>
      <c r="AE118" s="2">
        <v>3.0000000000000001E-3</v>
      </c>
      <c r="AF118" s="2">
        <v>1.0999999999999999E-2</v>
      </c>
      <c r="AG118" s="2">
        <v>3.5000000000000003E-2</v>
      </c>
      <c r="AH118" s="2">
        <v>0.04</v>
      </c>
      <c r="AI118" s="2">
        <v>4.3999999999999997E-2</v>
      </c>
      <c r="AJ118" s="2">
        <v>6.0999999999999999E-2</v>
      </c>
      <c r="AK118" s="2">
        <v>7.1999999999999995E-2</v>
      </c>
      <c r="AM118" s="19"/>
      <c r="AO118" s="2">
        <v>302</v>
      </c>
      <c r="AP118" s="26">
        <v>-0.127</v>
      </c>
      <c r="AQ118" s="26">
        <v>-0.129</v>
      </c>
      <c r="AR118" s="2">
        <v>-9.9000000000000005E-2</v>
      </c>
      <c r="AS118" s="26">
        <v>-0.09</v>
      </c>
      <c r="AT118" s="26">
        <v>-8.5000000000000006E-2</v>
      </c>
      <c r="AU118" s="2">
        <v>-6.9000000000000006E-2</v>
      </c>
      <c r="AV118" s="26">
        <v>-0.06</v>
      </c>
      <c r="AW118" s="2">
        <v>0</v>
      </c>
      <c r="AX118" s="2">
        <v>-2.8000000000000001E-2</v>
      </c>
    </row>
    <row r="119" spans="1:50" ht="15.75" customHeight="1" x14ac:dyDescent="0.25">
      <c r="A119" s="2">
        <v>303</v>
      </c>
      <c r="B119" s="2">
        <v>-4.9000000000000002E-2</v>
      </c>
      <c r="C119" s="2">
        <v>-2.1000000000000001E-2</v>
      </c>
      <c r="D119" s="2">
        <v>-0.01</v>
      </c>
      <c r="E119" s="2">
        <v>6.0000000000000001E-3</v>
      </c>
      <c r="F119" s="2">
        <v>1.0999999999999999E-2</v>
      </c>
      <c r="G119" s="2">
        <v>4.1000000000000002E-2</v>
      </c>
      <c r="H119" s="2">
        <v>3.2000000000000001E-2</v>
      </c>
      <c r="I119" s="2">
        <v>8.7999999999999995E-2</v>
      </c>
      <c r="J119" s="2">
        <v>5.8000000000000003E-2</v>
      </c>
      <c r="K119" s="2">
        <v>9.8000000000000004E-2</v>
      </c>
      <c r="L119" s="83"/>
      <c r="N119" s="2">
        <v>303</v>
      </c>
      <c r="O119" s="2">
        <v>-5.5E-2</v>
      </c>
      <c r="P119" s="2">
        <v>-2.1999999999999999E-2</v>
      </c>
      <c r="Q119" s="2">
        <v>-1.0999999999999999E-2</v>
      </c>
      <c r="R119" s="2">
        <v>-6.0000000000000001E-3</v>
      </c>
      <c r="S119" s="2">
        <v>5.0000000000000001E-3</v>
      </c>
      <c r="T119" s="2">
        <v>2.5999999999999999E-2</v>
      </c>
      <c r="U119" s="2">
        <v>3.7999999999999999E-2</v>
      </c>
      <c r="V119" s="2">
        <v>4.3999999999999997E-2</v>
      </c>
      <c r="W119" s="2">
        <v>6.7000000000000004E-2</v>
      </c>
      <c r="X119" s="2">
        <v>7.0000000000000007E-2</v>
      </c>
      <c r="Y119" s="83"/>
      <c r="AA119" s="2">
        <v>303</v>
      </c>
      <c r="AB119" s="2">
        <v>-5.5E-2</v>
      </c>
      <c r="AC119" s="2">
        <v>-1.4E-2</v>
      </c>
      <c r="AD119" s="2">
        <v>-8.0000000000000002E-3</v>
      </c>
      <c r="AE119" s="2">
        <v>-1E-3</v>
      </c>
      <c r="AF119" s="2">
        <v>7.0000000000000001E-3</v>
      </c>
      <c r="AG119" s="2">
        <v>3.2000000000000001E-2</v>
      </c>
      <c r="AH119" s="2">
        <v>3.5999999999999997E-2</v>
      </c>
      <c r="AI119" s="2">
        <v>4.1000000000000002E-2</v>
      </c>
      <c r="AJ119" s="2">
        <v>5.8000000000000003E-2</v>
      </c>
      <c r="AK119" s="2">
        <v>6.9000000000000006E-2</v>
      </c>
      <c r="AM119" s="19"/>
      <c r="AO119" s="2">
        <v>303</v>
      </c>
      <c r="AP119" s="26">
        <v>-0.13300000000000001</v>
      </c>
      <c r="AQ119" s="26">
        <v>-0.13400000000000001</v>
      </c>
      <c r="AR119" s="2">
        <v>-0.10299999999999999</v>
      </c>
      <c r="AS119" s="26">
        <v>-9.4E-2</v>
      </c>
      <c r="AT119" s="26">
        <v>-8.7999999999999995E-2</v>
      </c>
      <c r="AU119" s="2">
        <v>-7.1999999999999995E-2</v>
      </c>
      <c r="AV119" s="26">
        <v>-6.3E-2</v>
      </c>
      <c r="AW119" s="2">
        <v>-2E-3</v>
      </c>
      <c r="AX119" s="2">
        <v>-0.03</v>
      </c>
    </row>
    <row r="120" spans="1:50" ht="15.75" customHeight="1" x14ac:dyDescent="0.25">
      <c r="A120" s="2">
        <v>304</v>
      </c>
      <c r="B120" s="2">
        <v>-5.1999999999999998E-2</v>
      </c>
      <c r="C120" s="2">
        <v>-2.4E-2</v>
      </c>
      <c r="D120" s="2">
        <v>-1.2999999999999999E-2</v>
      </c>
      <c r="E120" s="2">
        <v>3.0000000000000001E-3</v>
      </c>
      <c r="F120" s="2">
        <v>8.0000000000000002E-3</v>
      </c>
      <c r="G120" s="2">
        <v>3.7999999999999999E-2</v>
      </c>
      <c r="H120" s="2">
        <v>2.9000000000000001E-2</v>
      </c>
      <c r="I120" s="2">
        <v>8.5000000000000006E-2</v>
      </c>
      <c r="J120" s="2">
        <v>5.5E-2</v>
      </c>
      <c r="K120" s="2">
        <v>9.5000000000000001E-2</v>
      </c>
      <c r="L120" s="83"/>
      <c r="N120" s="2">
        <v>304</v>
      </c>
      <c r="O120" s="2">
        <v>-5.8000000000000003E-2</v>
      </c>
      <c r="P120" s="2">
        <v>-2.5000000000000001E-2</v>
      </c>
      <c r="Q120" s="2">
        <v>-1.4E-2</v>
      </c>
      <c r="R120" s="2">
        <v>-8.0000000000000002E-3</v>
      </c>
      <c r="S120" s="2">
        <v>2E-3</v>
      </c>
      <c r="T120" s="2">
        <v>2.3E-2</v>
      </c>
      <c r="U120" s="2">
        <v>3.5000000000000003E-2</v>
      </c>
      <c r="V120" s="2">
        <v>4.2000000000000003E-2</v>
      </c>
      <c r="W120" s="2">
        <v>6.4000000000000001E-2</v>
      </c>
      <c r="X120" s="2">
        <v>6.7000000000000004E-2</v>
      </c>
      <c r="Y120" s="83"/>
      <c r="AA120" s="2">
        <v>304</v>
      </c>
      <c r="AB120" s="2">
        <v>-5.8000000000000003E-2</v>
      </c>
      <c r="AC120" s="2">
        <v>-1.7000000000000001E-2</v>
      </c>
      <c r="AD120" s="2">
        <v>-0.01</v>
      </c>
      <c r="AE120" s="2">
        <v>-3.0000000000000001E-3</v>
      </c>
      <c r="AF120" s="2">
        <v>6.0000000000000001E-3</v>
      </c>
      <c r="AG120" s="2">
        <v>0.03</v>
      </c>
      <c r="AH120" s="2">
        <v>3.5000000000000003E-2</v>
      </c>
      <c r="AI120" s="2">
        <v>3.9E-2</v>
      </c>
      <c r="AJ120" s="2">
        <v>5.7000000000000002E-2</v>
      </c>
      <c r="AK120" s="2">
        <v>6.8000000000000005E-2</v>
      </c>
      <c r="AM120" s="19"/>
      <c r="AO120" s="2">
        <v>304</v>
      </c>
      <c r="AP120" s="26">
        <v>-0.13500000000000001</v>
      </c>
      <c r="AQ120" s="26">
        <v>-0.13600000000000001</v>
      </c>
      <c r="AR120" s="2">
        <v>-0.105</v>
      </c>
      <c r="AS120" s="26">
        <v>-9.6000000000000002E-2</v>
      </c>
      <c r="AT120" s="26">
        <v>-8.8999999999999996E-2</v>
      </c>
      <c r="AU120" s="2">
        <v>-7.2999999999999995E-2</v>
      </c>
      <c r="AV120" s="26">
        <v>-6.4000000000000001E-2</v>
      </c>
      <c r="AW120" s="2">
        <v>-4.0000000000000001E-3</v>
      </c>
      <c r="AX120" s="2">
        <v>-3.2000000000000001E-2</v>
      </c>
    </row>
    <row r="121" spans="1:50" ht="15.75" customHeight="1" x14ac:dyDescent="0.25">
      <c r="A121" s="2">
        <v>305</v>
      </c>
      <c r="B121" s="2">
        <v>-5.2999999999999999E-2</v>
      </c>
      <c r="C121" s="2">
        <v>-2.5999999999999999E-2</v>
      </c>
      <c r="D121" s="2">
        <v>-1.4E-2</v>
      </c>
      <c r="E121" s="2">
        <v>2E-3</v>
      </c>
      <c r="F121" s="2">
        <v>7.0000000000000001E-3</v>
      </c>
      <c r="G121" s="2">
        <v>3.5999999999999997E-2</v>
      </c>
      <c r="H121" s="2">
        <v>2.8000000000000001E-2</v>
      </c>
      <c r="I121" s="2">
        <v>8.3000000000000004E-2</v>
      </c>
      <c r="J121" s="2">
        <v>5.3999999999999999E-2</v>
      </c>
      <c r="K121" s="2">
        <v>9.4E-2</v>
      </c>
      <c r="L121" s="83"/>
      <c r="N121" s="2">
        <v>305</v>
      </c>
      <c r="O121" s="2">
        <v>-5.8999999999999997E-2</v>
      </c>
      <c r="P121" s="2">
        <v>-2.5999999999999999E-2</v>
      </c>
      <c r="Q121" s="2">
        <v>-1.4999999999999999E-2</v>
      </c>
      <c r="R121" s="2">
        <v>-8.9999999999999993E-3</v>
      </c>
      <c r="S121" s="2">
        <v>1E-3</v>
      </c>
      <c r="T121" s="2">
        <v>2.1999999999999999E-2</v>
      </c>
      <c r="U121" s="2">
        <v>3.4000000000000002E-2</v>
      </c>
      <c r="V121" s="2">
        <v>4.1000000000000002E-2</v>
      </c>
      <c r="W121" s="2">
        <v>6.3E-2</v>
      </c>
      <c r="X121" s="2">
        <v>6.6000000000000003E-2</v>
      </c>
      <c r="Y121" s="83"/>
      <c r="AA121" s="2">
        <v>305</v>
      </c>
      <c r="AB121" s="2">
        <v>-0.06</v>
      </c>
      <c r="AC121" s="2">
        <v>-1.7999999999999999E-2</v>
      </c>
      <c r="AD121" s="2">
        <v>-1.0999999999999999E-2</v>
      </c>
      <c r="AE121" s="2">
        <v>-4.0000000000000001E-3</v>
      </c>
      <c r="AF121" s="2">
        <v>5.0000000000000001E-3</v>
      </c>
      <c r="AG121" s="2">
        <v>0.03</v>
      </c>
      <c r="AH121" s="2">
        <v>3.4000000000000002E-2</v>
      </c>
      <c r="AI121" s="2">
        <v>3.9E-2</v>
      </c>
      <c r="AJ121" s="2">
        <v>5.6000000000000001E-2</v>
      </c>
      <c r="AK121" s="2">
        <v>6.7000000000000004E-2</v>
      </c>
      <c r="AM121" s="19"/>
      <c r="AO121" s="2">
        <v>305</v>
      </c>
      <c r="AP121" s="26">
        <v>-0.13500000000000001</v>
      </c>
      <c r="AQ121" s="26">
        <v>-0.13600000000000001</v>
      </c>
      <c r="AR121" s="2">
        <v>-0.105</v>
      </c>
      <c r="AS121" s="26">
        <v>-9.5000000000000001E-2</v>
      </c>
      <c r="AT121" s="26">
        <v>-8.8999999999999996E-2</v>
      </c>
      <c r="AU121" s="2">
        <v>-7.2999999999999995E-2</v>
      </c>
      <c r="AV121" s="26">
        <v>-6.3E-2</v>
      </c>
      <c r="AW121" s="2">
        <v>-3.0000000000000001E-3</v>
      </c>
      <c r="AX121" s="2">
        <v>-3.1E-2</v>
      </c>
    </row>
    <row r="122" spans="1:50" ht="15.75" customHeight="1" x14ac:dyDescent="0.25">
      <c r="A122" s="2">
        <v>306</v>
      </c>
      <c r="B122" s="2">
        <v>-5.3999999999999999E-2</v>
      </c>
      <c r="C122" s="2">
        <v>-2.8000000000000001E-2</v>
      </c>
      <c r="D122" s="2">
        <v>-1.6E-2</v>
      </c>
      <c r="E122" s="2">
        <v>0</v>
      </c>
      <c r="F122" s="2">
        <v>6.0000000000000001E-3</v>
      </c>
      <c r="G122" s="2">
        <v>3.4000000000000002E-2</v>
      </c>
      <c r="H122" s="2">
        <v>2.5999999999999999E-2</v>
      </c>
      <c r="I122" s="2">
        <v>8.1000000000000003E-2</v>
      </c>
      <c r="J122" s="2">
        <v>5.1999999999999998E-2</v>
      </c>
      <c r="K122" s="2">
        <v>9.1999999999999998E-2</v>
      </c>
      <c r="L122" s="83"/>
      <c r="N122" s="2">
        <v>306</v>
      </c>
      <c r="O122" s="2">
        <v>-0.06</v>
      </c>
      <c r="P122" s="2">
        <v>-2.8000000000000001E-2</v>
      </c>
      <c r="Q122" s="2">
        <v>-1.6E-2</v>
      </c>
      <c r="R122" s="2">
        <v>-1.0999999999999999E-2</v>
      </c>
      <c r="S122" s="2">
        <v>0</v>
      </c>
      <c r="T122" s="2">
        <v>0.02</v>
      </c>
      <c r="U122" s="2">
        <v>3.3000000000000002E-2</v>
      </c>
      <c r="V122" s="2">
        <v>0.04</v>
      </c>
      <c r="W122" s="2">
        <v>6.2E-2</v>
      </c>
      <c r="X122" s="2">
        <v>6.5000000000000002E-2</v>
      </c>
      <c r="Y122" s="83"/>
      <c r="AA122" s="2">
        <v>306</v>
      </c>
      <c r="AB122" s="2">
        <v>-6.0999999999999999E-2</v>
      </c>
      <c r="AC122" s="2">
        <v>-1.9E-2</v>
      </c>
      <c r="AD122" s="2">
        <v>-1.2999999999999999E-2</v>
      </c>
      <c r="AE122" s="2">
        <v>-5.0000000000000001E-3</v>
      </c>
      <c r="AF122" s="2">
        <v>4.0000000000000001E-3</v>
      </c>
      <c r="AG122" s="2">
        <v>2.8000000000000001E-2</v>
      </c>
      <c r="AH122" s="2">
        <v>3.3000000000000002E-2</v>
      </c>
      <c r="AI122" s="2">
        <v>3.7999999999999999E-2</v>
      </c>
      <c r="AJ122" s="2">
        <v>5.5E-2</v>
      </c>
      <c r="AK122" s="2">
        <v>6.6000000000000003E-2</v>
      </c>
      <c r="AM122" s="19"/>
      <c r="AO122" s="2">
        <v>306</v>
      </c>
      <c r="AP122" s="26">
        <v>-0.13300000000000001</v>
      </c>
      <c r="AQ122" s="26">
        <v>-0.13400000000000001</v>
      </c>
      <c r="AR122" s="2">
        <v>-0.10299999999999999</v>
      </c>
      <c r="AS122" s="26">
        <v>-9.4E-2</v>
      </c>
      <c r="AT122" s="26">
        <v>-8.6999999999999994E-2</v>
      </c>
      <c r="AU122" s="2">
        <v>-7.0999999999999994E-2</v>
      </c>
      <c r="AV122" s="26">
        <v>-6.2E-2</v>
      </c>
      <c r="AW122" s="2">
        <v>-2E-3</v>
      </c>
      <c r="AX122" s="2">
        <v>-0.03</v>
      </c>
    </row>
    <row r="123" spans="1:50" ht="15.75" customHeight="1" x14ac:dyDescent="0.25">
      <c r="A123" s="2">
        <v>307</v>
      </c>
      <c r="B123" s="2">
        <v>-5.3999999999999999E-2</v>
      </c>
      <c r="C123" s="2">
        <v>-2.8000000000000001E-2</v>
      </c>
      <c r="D123" s="2">
        <v>-1.6E-2</v>
      </c>
      <c r="E123" s="2">
        <v>0</v>
      </c>
      <c r="F123" s="2">
        <v>6.0000000000000001E-3</v>
      </c>
      <c r="G123" s="2">
        <v>3.4000000000000002E-2</v>
      </c>
      <c r="H123" s="2">
        <v>2.5999999999999999E-2</v>
      </c>
      <c r="I123" s="2">
        <v>8.1000000000000003E-2</v>
      </c>
      <c r="J123" s="2">
        <v>5.1999999999999998E-2</v>
      </c>
      <c r="K123" s="2">
        <v>9.0999999999999998E-2</v>
      </c>
      <c r="L123" s="83"/>
      <c r="N123" s="2">
        <v>307</v>
      </c>
      <c r="O123" s="2">
        <v>-5.8999999999999997E-2</v>
      </c>
      <c r="P123" s="2">
        <v>-2.8000000000000001E-2</v>
      </c>
      <c r="Q123" s="2">
        <v>-1.6E-2</v>
      </c>
      <c r="R123" s="2">
        <v>-1.0999999999999999E-2</v>
      </c>
      <c r="S123" s="2">
        <v>0</v>
      </c>
      <c r="T123" s="2">
        <v>0.02</v>
      </c>
      <c r="U123" s="2">
        <v>3.3000000000000002E-2</v>
      </c>
      <c r="V123" s="2">
        <v>0.04</v>
      </c>
      <c r="W123" s="2">
        <v>6.2E-2</v>
      </c>
      <c r="X123" s="2">
        <v>6.4000000000000001E-2</v>
      </c>
      <c r="Y123" s="83"/>
      <c r="AA123" s="2">
        <v>307</v>
      </c>
      <c r="AB123" s="2">
        <v>-0.06</v>
      </c>
      <c r="AC123" s="2">
        <v>-1.9E-2</v>
      </c>
      <c r="AD123" s="2">
        <v>-1.2999999999999999E-2</v>
      </c>
      <c r="AE123" s="2">
        <v>-5.0000000000000001E-3</v>
      </c>
      <c r="AF123" s="2">
        <v>4.0000000000000001E-3</v>
      </c>
      <c r="AG123" s="2">
        <v>2.8000000000000001E-2</v>
      </c>
      <c r="AH123" s="2">
        <v>3.3000000000000002E-2</v>
      </c>
      <c r="AI123" s="2">
        <v>3.9E-2</v>
      </c>
      <c r="AJ123" s="2">
        <v>5.5E-2</v>
      </c>
      <c r="AK123" s="2">
        <v>6.6000000000000003E-2</v>
      </c>
      <c r="AM123" s="19"/>
      <c r="AO123" s="2">
        <v>307</v>
      </c>
      <c r="AP123" s="26">
        <v>-0.13100000000000001</v>
      </c>
      <c r="AQ123" s="26">
        <v>-0.13200000000000001</v>
      </c>
      <c r="AR123" s="2">
        <v>-0.10100000000000001</v>
      </c>
      <c r="AS123" s="26">
        <v>-9.1999999999999998E-2</v>
      </c>
      <c r="AT123" s="26">
        <v>-8.5000000000000006E-2</v>
      </c>
      <c r="AU123" s="2">
        <v>-6.9000000000000006E-2</v>
      </c>
      <c r="AV123" s="26">
        <v>-0.06</v>
      </c>
      <c r="AW123" s="2">
        <v>0</v>
      </c>
      <c r="AX123" s="2">
        <v>-2.8000000000000001E-2</v>
      </c>
    </row>
    <row r="124" spans="1:50" ht="15.75" customHeight="1" x14ac:dyDescent="0.25">
      <c r="A124" s="2">
        <v>308</v>
      </c>
      <c r="B124" s="2">
        <v>-5.1999999999999998E-2</v>
      </c>
      <c r="C124" s="2">
        <v>-2.5999999999999999E-2</v>
      </c>
      <c r="D124" s="2">
        <v>-1.4E-2</v>
      </c>
      <c r="E124" s="2">
        <v>1E-3</v>
      </c>
      <c r="F124" s="2">
        <v>7.0000000000000001E-3</v>
      </c>
      <c r="G124" s="2">
        <v>3.5000000000000003E-2</v>
      </c>
      <c r="H124" s="2">
        <v>2.7E-2</v>
      </c>
      <c r="I124" s="2">
        <v>8.2000000000000003E-2</v>
      </c>
      <c r="J124" s="2">
        <v>5.2999999999999999E-2</v>
      </c>
      <c r="K124" s="2">
        <v>9.2999999999999999E-2</v>
      </c>
      <c r="L124" s="83"/>
      <c r="N124" s="2">
        <v>308</v>
      </c>
      <c r="O124" s="2">
        <v>-5.8000000000000003E-2</v>
      </c>
      <c r="P124" s="2">
        <v>-2.5999999999999999E-2</v>
      </c>
      <c r="Q124" s="2">
        <v>-1.4999999999999999E-2</v>
      </c>
      <c r="R124" s="2">
        <v>-8.9999999999999993E-3</v>
      </c>
      <c r="S124" s="2">
        <v>1E-3</v>
      </c>
      <c r="T124" s="2">
        <v>2.1000000000000001E-2</v>
      </c>
      <c r="U124" s="2">
        <v>3.4000000000000002E-2</v>
      </c>
      <c r="V124" s="2">
        <v>4.1000000000000002E-2</v>
      </c>
      <c r="W124" s="2">
        <v>6.3E-2</v>
      </c>
      <c r="X124" s="2">
        <v>6.5000000000000002E-2</v>
      </c>
      <c r="Y124" s="83"/>
      <c r="AA124" s="2">
        <v>308</v>
      </c>
      <c r="AB124" s="2">
        <v>-5.8000000000000003E-2</v>
      </c>
      <c r="AC124" s="2">
        <v>-1.7999999999999999E-2</v>
      </c>
      <c r="AD124" s="2">
        <v>-1.0999999999999999E-2</v>
      </c>
      <c r="AE124" s="2">
        <v>-4.0000000000000001E-3</v>
      </c>
      <c r="AF124" s="2">
        <v>5.0000000000000001E-3</v>
      </c>
      <c r="AG124" s="2">
        <v>0.03</v>
      </c>
      <c r="AH124" s="2">
        <v>3.4000000000000002E-2</v>
      </c>
      <c r="AI124" s="2">
        <v>0.04</v>
      </c>
      <c r="AJ124" s="2">
        <v>5.6000000000000001E-2</v>
      </c>
      <c r="AK124" s="2">
        <v>6.7000000000000004E-2</v>
      </c>
      <c r="AM124" s="19"/>
      <c r="AO124" s="2">
        <v>308</v>
      </c>
      <c r="AP124" s="26">
        <v>-0.129</v>
      </c>
      <c r="AQ124" s="26">
        <v>-0.129</v>
      </c>
      <c r="AR124" s="2">
        <v>-9.8000000000000004E-2</v>
      </c>
      <c r="AS124" s="26">
        <v>-8.8999999999999996E-2</v>
      </c>
      <c r="AT124" s="26">
        <v>-8.3000000000000004E-2</v>
      </c>
      <c r="AU124" s="2">
        <v>-6.7000000000000004E-2</v>
      </c>
      <c r="AV124" s="26">
        <v>-5.8000000000000003E-2</v>
      </c>
      <c r="AW124" s="2">
        <v>2E-3</v>
      </c>
      <c r="AX124" s="2">
        <v>-2.5999999999999999E-2</v>
      </c>
    </row>
    <row r="125" spans="1:50" ht="15.75" customHeight="1" x14ac:dyDescent="0.25">
      <c r="A125" s="2">
        <v>309</v>
      </c>
      <c r="B125" s="2">
        <v>-5.1999999999999998E-2</v>
      </c>
      <c r="C125" s="2">
        <v>-2.7E-2</v>
      </c>
      <c r="D125" s="2">
        <v>-1.4999999999999999E-2</v>
      </c>
      <c r="E125" s="2">
        <v>1E-3</v>
      </c>
      <c r="F125" s="2">
        <v>7.0000000000000001E-3</v>
      </c>
      <c r="G125" s="2">
        <v>3.5000000000000003E-2</v>
      </c>
      <c r="H125" s="2">
        <v>2.7E-2</v>
      </c>
      <c r="I125" s="2">
        <v>8.1000000000000003E-2</v>
      </c>
      <c r="J125" s="2">
        <v>5.1999999999999998E-2</v>
      </c>
      <c r="K125" s="2">
        <v>9.1999999999999998E-2</v>
      </c>
      <c r="L125" s="83"/>
      <c r="N125" s="2">
        <v>309</v>
      </c>
      <c r="O125" s="2">
        <v>-5.7000000000000002E-2</v>
      </c>
      <c r="P125" s="2">
        <v>-2.7E-2</v>
      </c>
      <c r="Q125" s="2">
        <v>-1.4999999999999999E-2</v>
      </c>
      <c r="R125" s="2">
        <v>-0.01</v>
      </c>
      <c r="S125" s="2">
        <v>1E-3</v>
      </c>
      <c r="T125" s="2">
        <v>2.1000000000000001E-2</v>
      </c>
      <c r="U125" s="2">
        <v>3.3000000000000002E-2</v>
      </c>
      <c r="V125" s="2">
        <v>4.1000000000000002E-2</v>
      </c>
      <c r="W125" s="2">
        <v>6.2E-2</v>
      </c>
      <c r="X125" s="2">
        <v>6.5000000000000002E-2</v>
      </c>
      <c r="Y125" s="83"/>
      <c r="AA125" s="2">
        <v>309</v>
      </c>
      <c r="AB125" s="2">
        <v>-5.8000000000000003E-2</v>
      </c>
      <c r="AC125" s="2">
        <v>-1.7999999999999999E-2</v>
      </c>
      <c r="AD125" s="2">
        <v>-1.2E-2</v>
      </c>
      <c r="AE125" s="2">
        <v>-4.0000000000000001E-3</v>
      </c>
      <c r="AF125" s="2">
        <v>5.0000000000000001E-3</v>
      </c>
      <c r="AG125" s="2">
        <v>2.9000000000000001E-2</v>
      </c>
      <c r="AH125" s="2">
        <v>3.4000000000000002E-2</v>
      </c>
      <c r="AI125" s="2">
        <v>3.9E-2</v>
      </c>
      <c r="AJ125" s="2">
        <v>5.6000000000000001E-2</v>
      </c>
      <c r="AK125" s="2">
        <v>6.6000000000000003E-2</v>
      </c>
      <c r="AM125" s="19"/>
      <c r="AO125" s="2">
        <v>309</v>
      </c>
      <c r="AP125" s="26">
        <v>-0.127</v>
      </c>
      <c r="AQ125" s="26">
        <v>-0.127</v>
      </c>
      <c r="AR125" s="2">
        <v>-9.7000000000000003E-2</v>
      </c>
      <c r="AS125" s="26">
        <v>-8.6999999999999994E-2</v>
      </c>
      <c r="AT125" s="26">
        <v>-8.1000000000000003E-2</v>
      </c>
      <c r="AU125" s="2">
        <v>-6.5000000000000002E-2</v>
      </c>
      <c r="AV125" s="26">
        <v>-5.6000000000000001E-2</v>
      </c>
      <c r="AW125" s="2">
        <v>3.0000000000000001E-3</v>
      </c>
      <c r="AX125" s="2">
        <v>-2.4E-2</v>
      </c>
    </row>
    <row r="126" spans="1:50" ht="15.75" customHeight="1" x14ac:dyDescent="0.25">
      <c r="A126" s="2">
        <v>310</v>
      </c>
      <c r="B126" s="2">
        <v>-5.0999999999999997E-2</v>
      </c>
      <c r="C126" s="2">
        <v>-2.5999999999999999E-2</v>
      </c>
      <c r="D126" s="2">
        <v>-1.4999999999999999E-2</v>
      </c>
      <c r="E126" s="2">
        <v>1E-3</v>
      </c>
      <c r="F126" s="2">
        <v>7.0000000000000001E-3</v>
      </c>
      <c r="G126" s="2">
        <v>3.4000000000000002E-2</v>
      </c>
      <c r="H126" s="2">
        <v>2.7E-2</v>
      </c>
      <c r="I126" s="2">
        <v>8.1000000000000003E-2</v>
      </c>
      <c r="J126" s="2">
        <v>5.1999999999999998E-2</v>
      </c>
      <c r="K126" s="2">
        <v>9.1999999999999998E-2</v>
      </c>
      <c r="L126" s="83"/>
      <c r="N126" s="2">
        <v>310</v>
      </c>
      <c r="O126" s="2">
        <v>-5.7000000000000002E-2</v>
      </c>
      <c r="P126" s="2">
        <v>-2.5999999999999999E-2</v>
      </c>
      <c r="Q126" s="2">
        <v>-1.4999999999999999E-2</v>
      </c>
      <c r="R126" s="2">
        <v>-0.01</v>
      </c>
      <c r="S126" s="2">
        <v>1E-3</v>
      </c>
      <c r="T126" s="2">
        <v>2.1000000000000001E-2</v>
      </c>
      <c r="U126" s="2">
        <v>3.3000000000000002E-2</v>
      </c>
      <c r="V126" s="2">
        <v>0.04</v>
      </c>
      <c r="W126" s="2">
        <v>6.2E-2</v>
      </c>
      <c r="X126" s="2">
        <v>6.5000000000000002E-2</v>
      </c>
      <c r="Y126" s="83"/>
      <c r="AA126" s="2">
        <v>310</v>
      </c>
      <c r="AB126" s="2">
        <v>-5.8000000000000003E-2</v>
      </c>
      <c r="AC126" s="2">
        <v>-1.7999999999999999E-2</v>
      </c>
      <c r="AD126" s="2">
        <v>-1.2E-2</v>
      </c>
      <c r="AE126" s="2">
        <v>-4.0000000000000001E-3</v>
      </c>
      <c r="AF126" s="2">
        <v>5.0000000000000001E-3</v>
      </c>
      <c r="AG126" s="2">
        <v>2.9000000000000001E-2</v>
      </c>
      <c r="AH126" s="2">
        <v>3.4000000000000002E-2</v>
      </c>
      <c r="AI126" s="2">
        <v>3.9E-2</v>
      </c>
      <c r="AJ126" s="2">
        <v>5.6000000000000001E-2</v>
      </c>
      <c r="AK126" s="2">
        <v>6.6000000000000003E-2</v>
      </c>
      <c r="AM126" s="19"/>
      <c r="AO126" s="2">
        <v>310</v>
      </c>
      <c r="AP126" s="26">
        <v>-0.125</v>
      </c>
      <c r="AQ126" s="26">
        <v>-0.126</v>
      </c>
      <c r="AR126" s="2">
        <v>-9.6000000000000002E-2</v>
      </c>
      <c r="AS126" s="26">
        <v>-8.6999999999999994E-2</v>
      </c>
      <c r="AT126" s="26">
        <v>-0.08</v>
      </c>
      <c r="AU126" s="2">
        <v>-6.5000000000000002E-2</v>
      </c>
      <c r="AV126" s="26">
        <v>-5.6000000000000001E-2</v>
      </c>
      <c r="AW126" s="2">
        <v>4.0000000000000001E-3</v>
      </c>
      <c r="AX126" s="2">
        <v>-2.4E-2</v>
      </c>
    </row>
    <row r="127" spans="1:50" ht="15.75" customHeight="1" x14ac:dyDescent="0.25">
      <c r="A127" s="2">
        <v>311</v>
      </c>
      <c r="B127" s="2">
        <v>-0.05</v>
      </c>
      <c r="C127" s="2">
        <v>-2.5999999999999999E-2</v>
      </c>
      <c r="D127" s="2">
        <v>-1.4E-2</v>
      </c>
      <c r="E127" s="2">
        <v>1E-3</v>
      </c>
      <c r="F127" s="2">
        <v>7.0000000000000001E-3</v>
      </c>
      <c r="G127" s="2">
        <v>3.5000000000000003E-2</v>
      </c>
      <c r="H127" s="2">
        <v>2.7E-2</v>
      </c>
      <c r="I127" s="2">
        <v>8.1000000000000003E-2</v>
      </c>
      <c r="J127" s="2">
        <v>5.1999999999999998E-2</v>
      </c>
      <c r="K127" s="2">
        <v>9.1999999999999998E-2</v>
      </c>
      <c r="L127" s="83"/>
      <c r="N127" s="2">
        <v>311</v>
      </c>
      <c r="O127" s="2">
        <v>-5.6000000000000001E-2</v>
      </c>
      <c r="P127" s="2">
        <v>-2.5999999999999999E-2</v>
      </c>
      <c r="Q127" s="2">
        <v>-1.4E-2</v>
      </c>
      <c r="R127" s="2">
        <v>-8.9999999999999993E-3</v>
      </c>
      <c r="S127" s="2">
        <v>2E-3</v>
      </c>
      <c r="T127" s="2">
        <v>2.1000000000000001E-2</v>
      </c>
      <c r="U127" s="2">
        <v>3.4000000000000002E-2</v>
      </c>
      <c r="V127" s="2">
        <v>4.1000000000000002E-2</v>
      </c>
      <c r="W127" s="2">
        <v>6.2E-2</v>
      </c>
      <c r="X127" s="2">
        <v>6.5000000000000002E-2</v>
      </c>
      <c r="Y127" s="83"/>
      <c r="AA127" s="2">
        <v>311</v>
      </c>
      <c r="AB127" s="2">
        <v>-5.6000000000000001E-2</v>
      </c>
      <c r="AC127" s="2">
        <v>-1.7000000000000001E-2</v>
      </c>
      <c r="AD127" s="2">
        <v>-1.0999999999999999E-2</v>
      </c>
      <c r="AE127" s="2">
        <v>-3.0000000000000001E-3</v>
      </c>
      <c r="AF127" s="2">
        <v>5.0000000000000001E-3</v>
      </c>
      <c r="AG127" s="2">
        <v>0.03</v>
      </c>
      <c r="AH127" s="2">
        <v>3.4000000000000002E-2</v>
      </c>
      <c r="AI127" s="2">
        <v>0.04</v>
      </c>
      <c r="AJ127" s="2">
        <v>5.6000000000000001E-2</v>
      </c>
      <c r="AK127" s="2">
        <v>6.7000000000000004E-2</v>
      </c>
      <c r="AM127" s="19"/>
      <c r="AO127" s="2">
        <v>311</v>
      </c>
      <c r="AP127" s="26">
        <v>-0.124</v>
      </c>
      <c r="AQ127" s="26">
        <v>-0.124</v>
      </c>
      <c r="AR127" s="2">
        <v>-9.4E-2</v>
      </c>
      <c r="AS127" s="26">
        <v>-8.5000000000000006E-2</v>
      </c>
      <c r="AT127" s="26">
        <v>-7.9000000000000001E-2</v>
      </c>
      <c r="AU127" s="2">
        <v>-6.3E-2</v>
      </c>
      <c r="AV127" s="26">
        <v>-5.3999999999999999E-2</v>
      </c>
      <c r="AW127" s="2">
        <v>5.0000000000000001E-3</v>
      </c>
      <c r="AX127" s="2">
        <v>-2.3E-2</v>
      </c>
    </row>
    <row r="128" spans="1:50" ht="15.75" customHeight="1" x14ac:dyDescent="0.25">
      <c r="A128" s="2">
        <v>312</v>
      </c>
      <c r="B128" s="2">
        <v>-4.9000000000000002E-2</v>
      </c>
      <c r="C128" s="2">
        <v>-2.5000000000000001E-2</v>
      </c>
      <c r="D128" s="2">
        <v>-1.2999999999999999E-2</v>
      </c>
      <c r="E128" s="2">
        <v>2E-3</v>
      </c>
      <c r="F128" s="2">
        <v>8.0000000000000002E-3</v>
      </c>
      <c r="G128" s="2">
        <v>3.5000000000000003E-2</v>
      </c>
      <c r="H128" s="2">
        <v>2.8000000000000001E-2</v>
      </c>
      <c r="I128" s="2">
        <v>8.2000000000000003E-2</v>
      </c>
      <c r="J128" s="2">
        <v>5.1999999999999998E-2</v>
      </c>
      <c r="K128" s="2">
        <v>9.1999999999999998E-2</v>
      </c>
      <c r="L128" s="83"/>
      <c r="N128" s="2">
        <v>312</v>
      </c>
      <c r="O128" s="2">
        <v>-5.3999999999999999E-2</v>
      </c>
      <c r="P128" s="2">
        <v>-2.5000000000000001E-2</v>
      </c>
      <c r="Q128" s="2">
        <v>-1.2999999999999999E-2</v>
      </c>
      <c r="R128" s="2">
        <v>-8.0000000000000002E-3</v>
      </c>
      <c r="S128" s="2">
        <v>2E-3</v>
      </c>
      <c r="T128" s="2">
        <v>2.1000000000000001E-2</v>
      </c>
      <c r="U128" s="2">
        <v>3.4000000000000002E-2</v>
      </c>
      <c r="V128" s="2">
        <v>4.2000000000000003E-2</v>
      </c>
      <c r="W128" s="2">
        <v>6.3E-2</v>
      </c>
      <c r="X128" s="2">
        <v>6.6000000000000003E-2</v>
      </c>
      <c r="Y128" s="83"/>
      <c r="AA128" s="2">
        <v>312</v>
      </c>
      <c r="AB128" s="2">
        <v>-5.5E-2</v>
      </c>
      <c r="AC128" s="2">
        <v>-1.6E-2</v>
      </c>
      <c r="AD128" s="2">
        <v>-0.01</v>
      </c>
      <c r="AE128" s="2">
        <v>-3.0000000000000001E-3</v>
      </c>
      <c r="AF128" s="2">
        <v>6.0000000000000001E-3</v>
      </c>
      <c r="AG128" s="2">
        <v>0.03</v>
      </c>
      <c r="AH128" s="2">
        <v>3.5000000000000003E-2</v>
      </c>
      <c r="AI128" s="2">
        <v>4.1000000000000002E-2</v>
      </c>
      <c r="AJ128" s="2">
        <v>5.6000000000000001E-2</v>
      </c>
      <c r="AK128" s="2">
        <v>6.7000000000000004E-2</v>
      </c>
      <c r="AM128" s="19"/>
      <c r="AO128" s="2">
        <v>312</v>
      </c>
      <c r="AP128" s="26">
        <v>-0.122</v>
      </c>
      <c r="AQ128" s="26">
        <v>-0.122</v>
      </c>
      <c r="AR128" s="2">
        <v>-9.1999999999999998E-2</v>
      </c>
      <c r="AS128" s="26">
        <v>-8.4000000000000005E-2</v>
      </c>
      <c r="AT128" s="26">
        <v>-7.6999999999999999E-2</v>
      </c>
      <c r="AU128" s="2">
        <v>-6.2E-2</v>
      </c>
      <c r="AV128" s="26">
        <v>-5.2999999999999999E-2</v>
      </c>
      <c r="AW128" s="2">
        <v>6.0000000000000001E-3</v>
      </c>
      <c r="AX128" s="2">
        <v>-2.1999999999999999E-2</v>
      </c>
    </row>
    <row r="129" spans="1:50" ht="15.75" customHeight="1" x14ac:dyDescent="0.25">
      <c r="A129" s="2">
        <v>313</v>
      </c>
      <c r="B129" s="2">
        <v>-4.9000000000000002E-2</v>
      </c>
      <c r="C129" s="2">
        <v>-2.5000000000000001E-2</v>
      </c>
      <c r="D129" s="2">
        <v>-1.2999999999999999E-2</v>
      </c>
      <c r="E129" s="2">
        <v>2E-3</v>
      </c>
      <c r="F129" s="2">
        <v>7.0000000000000001E-3</v>
      </c>
      <c r="G129" s="2">
        <v>3.5000000000000003E-2</v>
      </c>
      <c r="H129" s="2">
        <v>2.8000000000000001E-2</v>
      </c>
      <c r="I129" s="2">
        <v>8.2000000000000003E-2</v>
      </c>
      <c r="J129" s="2">
        <v>5.1999999999999998E-2</v>
      </c>
      <c r="K129" s="2">
        <v>9.1999999999999998E-2</v>
      </c>
      <c r="L129" s="83"/>
      <c r="N129" s="2">
        <v>313</v>
      </c>
      <c r="O129" s="2">
        <v>-5.3999999999999999E-2</v>
      </c>
      <c r="P129" s="2">
        <v>-2.5000000000000001E-2</v>
      </c>
      <c r="Q129" s="2">
        <v>-1.2999999999999999E-2</v>
      </c>
      <c r="R129" s="2">
        <v>-8.0000000000000002E-3</v>
      </c>
      <c r="S129" s="2">
        <v>2E-3</v>
      </c>
      <c r="T129" s="2">
        <v>2.1000000000000001E-2</v>
      </c>
      <c r="U129" s="2">
        <v>3.4000000000000002E-2</v>
      </c>
      <c r="V129" s="2">
        <v>4.1000000000000002E-2</v>
      </c>
      <c r="W129" s="2">
        <v>6.2E-2</v>
      </c>
      <c r="X129" s="2">
        <v>6.5000000000000002E-2</v>
      </c>
      <c r="Y129" s="83"/>
      <c r="AA129" s="2">
        <v>313</v>
      </c>
      <c r="AB129" s="2">
        <v>-5.5E-2</v>
      </c>
      <c r="AC129" s="2">
        <v>-1.6E-2</v>
      </c>
      <c r="AD129" s="2">
        <v>-0.01</v>
      </c>
      <c r="AE129" s="2">
        <v>-3.0000000000000001E-3</v>
      </c>
      <c r="AF129" s="2">
        <v>6.0000000000000001E-3</v>
      </c>
      <c r="AG129" s="2">
        <v>0.03</v>
      </c>
      <c r="AH129" s="2">
        <v>3.5000000000000003E-2</v>
      </c>
      <c r="AI129" s="2">
        <v>0.04</v>
      </c>
      <c r="AJ129" s="2">
        <v>5.6000000000000001E-2</v>
      </c>
      <c r="AK129" s="2">
        <v>6.7000000000000004E-2</v>
      </c>
      <c r="AM129" s="19"/>
      <c r="AO129" s="2">
        <v>313</v>
      </c>
      <c r="AP129" s="26">
        <v>-0.12</v>
      </c>
      <c r="AQ129" s="26">
        <v>-0.12</v>
      </c>
      <c r="AR129" s="2">
        <v>-9.0999999999999998E-2</v>
      </c>
      <c r="AS129" s="26">
        <v>-8.2000000000000003E-2</v>
      </c>
      <c r="AT129" s="26">
        <v>-7.5999999999999998E-2</v>
      </c>
      <c r="AU129" s="2">
        <v>-6.0999999999999999E-2</v>
      </c>
      <c r="AV129" s="26">
        <v>-5.1999999999999998E-2</v>
      </c>
      <c r="AW129" s="2">
        <v>7.0000000000000001E-3</v>
      </c>
      <c r="AX129" s="2">
        <v>-0.02</v>
      </c>
    </row>
    <row r="130" spans="1:50" ht="15.75" customHeight="1" x14ac:dyDescent="0.25">
      <c r="A130" s="2">
        <v>314</v>
      </c>
      <c r="B130" s="2">
        <v>-4.8000000000000001E-2</v>
      </c>
      <c r="C130" s="2">
        <v>-2.5000000000000001E-2</v>
      </c>
      <c r="D130" s="2">
        <v>-1.2999999999999999E-2</v>
      </c>
      <c r="E130" s="2">
        <v>2E-3</v>
      </c>
      <c r="F130" s="2">
        <v>7.0000000000000001E-3</v>
      </c>
      <c r="G130" s="2">
        <v>3.5000000000000003E-2</v>
      </c>
      <c r="H130" s="2">
        <v>2.8000000000000001E-2</v>
      </c>
      <c r="I130" s="2">
        <v>8.1000000000000003E-2</v>
      </c>
      <c r="J130" s="2">
        <v>5.1999999999999998E-2</v>
      </c>
      <c r="K130" s="2">
        <v>9.0999999999999998E-2</v>
      </c>
      <c r="L130" s="83"/>
      <c r="N130" s="2">
        <v>314</v>
      </c>
      <c r="O130" s="2">
        <v>-5.2999999999999999E-2</v>
      </c>
      <c r="P130" s="2">
        <v>-2.4E-2</v>
      </c>
      <c r="Q130" s="2">
        <v>-1.2999999999999999E-2</v>
      </c>
      <c r="R130" s="2">
        <v>-8.0000000000000002E-3</v>
      </c>
      <c r="S130" s="2">
        <v>2E-3</v>
      </c>
      <c r="T130" s="2">
        <v>2.1000000000000001E-2</v>
      </c>
      <c r="U130" s="2">
        <v>3.4000000000000002E-2</v>
      </c>
      <c r="V130" s="2">
        <v>4.1000000000000002E-2</v>
      </c>
      <c r="W130" s="2">
        <v>6.2E-2</v>
      </c>
      <c r="X130" s="2">
        <v>6.5000000000000002E-2</v>
      </c>
      <c r="Y130" s="83"/>
      <c r="AA130" s="2">
        <v>314</v>
      </c>
      <c r="AB130" s="2">
        <v>-5.3999999999999999E-2</v>
      </c>
      <c r="AC130" s="2">
        <v>-1.6E-2</v>
      </c>
      <c r="AD130" s="2">
        <v>-0.01</v>
      </c>
      <c r="AE130" s="2">
        <v>-3.0000000000000001E-3</v>
      </c>
      <c r="AF130" s="2">
        <v>6.0000000000000001E-3</v>
      </c>
      <c r="AG130" s="2">
        <v>0.03</v>
      </c>
      <c r="AH130" s="2">
        <v>3.5000000000000003E-2</v>
      </c>
      <c r="AI130" s="2">
        <v>0.04</v>
      </c>
      <c r="AJ130" s="2">
        <v>5.5E-2</v>
      </c>
      <c r="AK130" s="2">
        <v>6.7000000000000004E-2</v>
      </c>
      <c r="AM130" s="19"/>
      <c r="AO130" s="2">
        <v>314</v>
      </c>
      <c r="AP130" s="26">
        <v>-0.11700000000000001</v>
      </c>
      <c r="AQ130" s="26">
        <v>-0.11799999999999999</v>
      </c>
      <c r="AR130" s="2">
        <v>-8.8999999999999996E-2</v>
      </c>
      <c r="AS130" s="26">
        <v>-0.08</v>
      </c>
      <c r="AT130" s="26">
        <v>-7.3999999999999996E-2</v>
      </c>
      <c r="AU130" s="2">
        <v>-5.8999999999999997E-2</v>
      </c>
      <c r="AV130" s="26">
        <v>-0.05</v>
      </c>
      <c r="AW130" s="2">
        <v>8.9999999999999993E-3</v>
      </c>
      <c r="AX130" s="2">
        <v>-1.9E-2</v>
      </c>
    </row>
    <row r="131" spans="1:50" ht="15.75" customHeight="1" x14ac:dyDescent="0.25">
      <c r="A131" s="2">
        <v>315</v>
      </c>
      <c r="B131" s="2">
        <v>-4.8000000000000001E-2</v>
      </c>
      <c r="C131" s="2">
        <v>-2.5000000000000001E-2</v>
      </c>
      <c r="D131" s="2">
        <v>-1.2999999999999999E-2</v>
      </c>
      <c r="E131" s="2">
        <v>2E-3</v>
      </c>
      <c r="F131" s="2">
        <v>7.0000000000000001E-3</v>
      </c>
      <c r="G131" s="2">
        <v>3.5000000000000003E-2</v>
      </c>
      <c r="H131" s="2">
        <v>2.7E-2</v>
      </c>
      <c r="I131" s="2">
        <v>8.1000000000000003E-2</v>
      </c>
      <c r="J131" s="2">
        <v>5.1999999999999998E-2</v>
      </c>
      <c r="K131" s="2">
        <v>9.0999999999999998E-2</v>
      </c>
      <c r="L131" s="83"/>
      <c r="N131" s="2">
        <v>315</v>
      </c>
      <c r="O131" s="2">
        <v>-5.2999999999999999E-2</v>
      </c>
      <c r="P131" s="2">
        <v>-2.5000000000000001E-2</v>
      </c>
      <c r="Q131" s="2">
        <v>-1.2999999999999999E-2</v>
      </c>
      <c r="R131" s="2">
        <v>-8.0000000000000002E-3</v>
      </c>
      <c r="S131" s="2">
        <v>2E-3</v>
      </c>
      <c r="T131" s="2">
        <v>0.02</v>
      </c>
      <c r="U131" s="2">
        <v>3.4000000000000002E-2</v>
      </c>
      <c r="V131" s="2">
        <v>4.1000000000000002E-2</v>
      </c>
      <c r="W131" s="2">
        <v>6.2E-2</v>
      </c>
      <c r="X131" s="2">
        <v>6.4000000000000001E-2</v>
      </c>
      <c r="Y131" s="83"/>
      <c r="AA131" s="2">
        <v>315</v>
      </c>
      <c r="AB131" s="2">
        <v>-5.2999999999999999E-2</v>
      </c>
      <c r="AC131" s="2">
        <v>-1.6E-2</v>
      </c>
      <c r="AD131" s="2">
        <v>-0.01</v>
      </c>
      <c r="AE131" s="2">
        <v>-3.0000000000000001E-3</v>
      </c>
      <c r="AF131" s="2">
        <v>6.0000000000000001E-3</v>
      </c>
      <c r="AG131" s="2">
        <v>2.9000000000000001E-2</v>
      </c>
      <c r="AH131" s="2">
        <v>3.4000000000000002E-2</v>
      </c>
      <c r="AI131" s="2">
        <v>3.9E-2</v>
      </c>
      <c r="AJ131" s="2">
        <v>5.5E-2</v>
      </c>
      <c r="AK131" s="2">
        <v>6.6000000000000003E-2</v>
      </c>
      <c r="AM131" s="19"/>
      <c r="AO131" s="2">
        <v>315</v>
      </c>
      <c r="AP131" s="26">
        <v>-0.11600000000000001</v>
      </c>
      <c r="AQ131" s="26">
        <v>-0.11600000000000001</v>
      </c>
      <c r="AR131" s="2">
        <v>-8.7999999999999995E-2</v>
      </c>
      <c r="AS131" s="26">
        <v>-7.9000000000000001E-2</v>
      </c>
      <c r="AT131" s="26">
        <v>-7.2999999999999995E-2</v>
      </c>
      <c r="AU131" s="2">
        <v>-5.8000000000000003E-2</v>
      </c>
      <c r="AV131" s="26">
        <v>-4.9000000000000002E-2</v>
      </c>
      <c r="AW131" s="2">
        <v>0.01</v>
      </c>
      <c r="AX131" s="2">
        <v>-1.7999999999999999E-2</v>
      </c>
    </row>
    <row r="132" spans="1:50" ht="15.75" customHeight="1" x14ac:dyDescent="0.25">
      <c r="A132" s="2">
        <v>316</v>
      </c>
      <c r="B132" s="2">
        <v>-4.5999999999999999E-2</v>
      </c>
      <c r="C132" s="2">
        <v>-2.3E-2</v>
      </c>
      <c r="D132" s="2">
        <v>-1.2E-2</v>
      </c>
      <c r="E132" s="2">
        <v>3.0000000000000001E-3</v>
      </c>
      <c r="F132" s="2">
        <v>8.0000000000000002E-3</v>
      </c>
      <c r="G132" s="2">
        <v>3.5000000000000003E-2</v>
      </c>
      <c r="H132" s="2">
        <v>2.8000000000000001E-2</v>
      </c>
      <c r="I132" s="2">
        <v>8.1000000000000003E-2</v>
      </c>
      <c r="J132" s="2">
        <v>5.1999999999999998E-2</v>
      </c>
      <c r="K132" s="2">
        <v>9.0999999999999998E-2</v>
      </c>
      <c r="L132" s="83"/>
      <c r="N132" s="2">
        <v>316</v>
      </c>
      <c r="O132" s="2">
        <v>-5.0999999999999997E-2</v>
      </c>
      <c r="P132" s="2">
        <v>-2.3E-2</v>
      </c>
      <c r="Q132" s="2">
        <v>-1.2E-2</v>
      </c>
      <c r="R132" s="2">
        <v>-7.0000000000000001E-3</v>
      </c>
      <c r="S132" s="2">
        <v>3.0000000000000001E-3</v>
      </c>
      <c r="T132" s="2">
        <v>2.1000000000000001E-2</v>
      </c>
      <c r="U132" s="2">
        <v>3.4000000000000002E-2</v>
      </c>
      <c r="V132" s="2">
        <v>4.1000000000000002E-2</v>
      </c>
      <c r="W132" s="2">
        <v>6.2E-2</v>
      </c>
      <c r="X132" s="2">
        <v>6.5000000000000002E-2</v>
      </c>
      <c r="Y132" s="83"/>
      <c r="AA132" s="2">
        <v>316</v>
      </c>
      <c r="AB132" s="2">
        <v>-5.1999999999999998E-2</v>
      </c>
      <c r="AC132" s="2">
        <v>-1.4999999999999999E-2</v>
      </c>
      <c r="AD132" s="2">
        <v>-8.9999999999999993E-3</v>
      </c>
      <c r="AE132" s="2">
        <v>-2E-3</v>
      </c>
      <c r="AF132" s="2">
        <v>6.0000000000000001E-3</v>
      </c>
      <c r="AG132" s="2">
        <v>0.03</v>
      </c>
      <c r="AH132" s="2">
        <v>3.5000000000000003E-2</v>
      </c>
      <c r="AI132" s="2">
        <v>0.04</v>
      </c>
      <c r="AJ132" s="2">
        <v>5.6000000000000001E-2</v>
      </c>
      <c r="AK132" s="2">
        <v>6.7000000000000004E-2</v>
      </c>
      <c r="AM132" s="19"/>
      <c r="AO132" s="2">
        <v>316</v>
      </c>
      <c r="AP132" s="26">
        <v>-0.114</v>
      </c>
      <c r="AQ132" s="26">
        <v>-0.114</v>
      </c>
      <c r="AR132" s="2">
        <v>-8.6999999999999994E-2</v>
      </c>
      <c r="AS132" s="26">
        <v>-7.8E-2</v>
      </c>
      <c r="AT132" s="26">
        <v>-7.1999999999999995E-2</v>
      </c>
      <c r="AU132" s="2">
        <v>-5.7000000000000002E-2</v>
      </c>
      <c r="AV132" s="26">
        <v>-4.8000000000000001E-2</v>
      </c>
      <c r="AW132" s="2">
        <v>0.01</v>
      </c>
      <c r="AX132" s="2">
        <v>-1.7000000000000001E-2</v>
      </c>
    </row>
    <row r="133" spans="1:50" ht="15.75" customHeight="1" x14ac:dyDescent="0.25">
      <c r="A133" s="2">
        <v>317</v>
      </c>
      <c r="B133" s="2">
        <v>-4.5999999999999999E-2</v>
      </c>
      <c r="C133" s="2">
        <v>-2.3E-2</v>
      </c>
      <c r="D133" s="2">
        <v>-1.2E-2</v>
      </c>
      <c r="E133" s="2">
        <v>3.0000000000000001E-3</v>
      </c>
      <c r="F133" s="2">
        <v>8.0000000000000002E-3</v>
      </c>
      <c r="G133" s="2">
        <v>3.5000000000000003E-2</v>
      </c>
      <c r="H133" s="2">
        <v>2.8000000000000001E-2</v>
      </c>
      <c r="I133" s="2">
        <v>8.1000000000000003E-2</v>
      </c>
      <c r="J133" s="2">
        <v>5.1999999999999998E-2</v>
      </c>
      <c r="K133" s="2">
        <v>9.0999999999999998E-2</v>
      </c>
      <c r="L133" s="83"/>
      <c r="N133" s="2">
        <v>317</v>
      </c>
      <c r="O133" s="2">
        <v>-5.0999999999999997E-2</v>
      </c>
      <c r="P133" s="2">
        <v>-2.3E-2</v>
      </c>
      <c r="Q133" s="2">
        <v>-1.2E-2</v>
      </c>
      <c r="R133" s="2">
        <v>-7.0000000000000001E-3</v>
      </c>
      <c r="S133" s="2">
        <v>3.0000000000000001E-3</v>
      </c>
      <c r="T133" s="2">
        <v>2.1000000000000001E-2</v>
      </c>
      <c r="U133" s="2">
        <v>3.4000000000000002E-2</v>
      </c>
      <c r="V133" s="2">
        <v>4.1000000000000002E-2</v>
      </c>
      <c r="W133" s="2">
        <v>6.2E-2</v>
      </c>
      <c r="X133" s="2">
        <v>6.4000000000000001E-2</v>
      </c>
      <c r="Y133" s="83"/>
      <c r="AA133" s="2">
        <v>317</v>
      </c>
      <c r="AB133" s="2">
        <v>-5.0999999999999997E-2</v>
      </c>
      <c r="AC133" s="2">
        <v>-1.4E-2</v>
      </c>
      <c r="AD133" s="2">
        <v>-8.9999999999999993E-3</v>
      </c>
      <c r="AE133" s="2">
        <v>-2E-3</v>
      </c>
      <c r="AF133" s="2">
        <v>6.0000000000000001E-3</v>
      </c>
      <c r="AG133" s="2">
        <v>0.03</v>
      </c>
      <c r="AH133" s="2">
        <v>3.5000000000000003E-2</v>
      </c>
      <c r="AI133" s="2">
        <v>0.04</v>
      </c>
      <c r="AJ133" s="2">
        <v>5.5E-2</v>
      </c>
      <c r="AK133" s="2">
        <v>6.7000000000000004E-2</v>
      </c>
      <c r="AM133" s="19"/>
      <c r="AO133" s="2">
        <v>317</v>
      </c>
      <c r="AP133" s="26">
        <v>-0.112</v>
      </c>
      <c r="AQ133" s="26">
        <v>-0.113</v>
      </c>
      <c r="AR133" s="2">
        <v>-8.5000000000000006E-2</v>
      </c>
      <c r="AS133" s="26">
        <v>-7.6999999999999999E-2</v>
      </c>
      <c r="AT133" s="26">
        <v>-7.0000000000000007E-2</v>
      </c>
      <c r="AU133" s="2">
        <v>-5.6000000000000001E-2</v>
      </c>
      <c r="AV133" s="26">
        <v>-4.7E-2</v>
      </c>
      <c r="AW133" s="2">
        <v>1.0999999999999999E-2</v>
      </c>
      <c r="AX133" s="2">
        <v>-1.6E-2</v>
      </c>
    </row>
    <row r="134" spans="1:50" ht="15.75" customHeight="1" x14ac:dyDescent="0.25">
      <c r="A134" s="2">
        <v>318</v>
      </c>
      <c r="B134" s="2">
        <v>-4.5999999999999999E-2</v>
      </c>
      <c r="C134" s="2">
        <v>-2.4E-2</v>
      </c>
      <c r="D134" s="2">
        <v>-1.2E-2</v>
      </c>
      <c r="E134" s="2">
        <v>2E-3</v>
      </c>
      <c r="F134" s="2">
        <v>7.0000000000000001E-3</v>
      </c>
      <c r="G134" s="2">
        <v>3.4000000000000002E-2</v>
      </c>
      <c r="H134" s="2">
        <v>2.7E-2</v>
      </c>
      <c r="I134" s="2">
        <v>0.08</v>
      </c>
      <c r="J134" s="2">
        <v>5.0999999999999997E-2</v>
      </c>
      <c r="K134" s="2">
        <v>0.09</v>
      </c>
      <c r="L134" s="83"/>
      <c r="N134" s="2">
        <v>318</v>
      </c>
      <c r="O134" s="2">
        <v>-5.0999999999999997E-2</v>
      </c>
      <c r="P134" s="2">
        <v>-2.4E-2</v>
      </c>
      <c r="Q134" s="2">
        <v>-1.2999999999999999E-2</v>
      </c>
      <c r="R134" s="2">
        <v>-8.0000000000000002E-3</v>
      </c>
      <c r="S134" s="2">
        <v>2E-3</v>
      </c>
      <c r="T134" s="2">
        <v>0.02</v>
      </c>
      <c r="U134" s="2">
        <v>3.3000000000000002E-2</v>
      </c>
      <c r="V134" s="2">
        <v>0.04</v>
      </c>
      <c r="W134" s="2">
        <v>6.0999999999999999E-2</v>
      </c>
      <c r="X134" s="2">
        <v>6.4000000000000001E-2</v>
      </c>
      <c r="Y134" s="83"/>
      <c r="AA134" s="2">
        <v>318</v>
      </c>
      <c r="AB134" s="2">
        <v>-5.1999999999999998E-2</v>
      </c>
      <c r="AC134" s="2">
        <v>-1.4999999999999999E-2</v>
      </c>
      <c r="AD134" s="2">
        <v>-0.01</v>
      </c>
      <c r="AE134" s="2">
        <v>-3.0000000000000001E-3</v>
      </c>
      <c r="AF134" s="2">
        <v>6.0000000000000001E-3</v>
      </c>
      <c r="AG134" s="2">
        <v>2.9000000000000001E-2</v>
      </c>
      <c r="AH134" s="2">
        <v>3.4000000000000002E-2</v>
      </c>
      <c r="AI134" s="2">
        <v>3.9E-2</v>
      </c>
      <c r="AJ134" s="2">
        <v>5.5E-2</v>
      </c>
      <c r="AK134" s="2">
        <v>6.6000000000000003E-2</v>
      </c>
      <c r="AM134" s="19"/>
      <c r="AO134" s="2">
        <v>318</v>
      </c>
      <c r="AP134" s="26">
        <v>-0.112</v>
      </c>
      <c r="AQ134" s="26">
        <v>-0.112</v>
      </c>
      <c r="AR134" s="2">
        <v>-8.5000000000000006E-2</v>
      </c>
      <c r="AS134" s="26">
        <v>-7.5999999999999998E-2</v>
      </c>
      <c r="AT134" s="26">
        <v>-7.0000000000000007E-2</v>
      </c>
      <c r="AU134" s="2">
        <v>-5.6000000000000001E-2</v>
      </c>
      <c r="AV134" s="26">
        <v>-4.7E-2</v>
      </c>
      <c r="AW134" s="2">
        <v>1.0999999999999999E-2</v>
      </c>
      <c r="AX134" s="2">
        <v>-1.6E-2</v>
      </c>
    </row>
    <row r="135" spans="1:50" ht="15.75" customHeight="1" x14ac:dyDescent="0.25">
      <c r="A135" s="2">
        <v>319</v>
      </c>
      <c r="B135" s="2">
        <v>-4.4999999999999998E-2</v>
      </c>
      <c r="C135" s="2">
        <v>-2.4E-2</v>
      </c>
      <c r="D135" s="2">
        <v>-1.2E-2</v>
      </c>
      <c r="E135" s="2">
        <v>2E-3</v>
      </c>
      <c r="F135" s="2">
        <v>7.0000000000000001E-3</v>
      </c>
      <c r="G135" s="2">
        <v>3.4000000000000002E-2</v>
      </c>
      <c r="H135" s="2">
        <v>2.7E-2</v>
      </c>
      <c r="I135" s="2">
        <v>0.08</v>
      </c>
      <c r="J135" s="2">
        <v>5.0999999999999997E-2</v>
      </c>
      <c r="K135" s="2">
        <v>8.8999999999999996E-2</v>
      </c>
      <c r="L135" s="83"/>
      <c r="N135" s="2">
        <v>319</v>
      </c>
      <c r="O135" s="2">
        <v>-0.05</v>
      </c>
      <c r="P135" s="2">
        <v>-2.4E-2</v>
      </c>
      <c r="Q135" s="2">
        <v>-1.2999999999999999E-2</v>
      </c>
      <c r="R135" s="2">
        <v>-8.0000000000000002E-3</v>
      </c>
      <c r="S135" s="2">
        <v>2E-3</v>
      </c>
      <c r="T135" s="2">
        <v>0.02</v>
      </c>
      <c r="U135" s="2">
        <v>3.3000000000000002E-2</v>
      </c>
      <c r="V135" s="2">
        <v>0.04</v>
      </c>
      <c r="W135" s="2">
        <v>6.0999999999999999E-2</v>
      </c>
      <c r="X135" s="2">
        <v>6.3E-2</v>
      </c>
      <c r="Y135" s="83"/>
      <c r="AA135" s="2">
        <v>319</v>
      </c>
      <c r="AB135" s="2">
        <v>-5.0999999999999997E-2</v>
      </c>
      <c r="AC135" s="2">
        <v>-1.4999999999999999E-2</v>
      </c>
      <c r="AD135" s="2">
        <v>-0.01</v>
      </c>
      <c r="AE135" s="2">
        <v>-3.0000000000000001E-3</v>
      </c>
      <c r="AF135" s="2">
        <v>6.0000000000000001E-3</v>
      </c>
      <c r="AG135" s="2">
        <v>2.9000000000000001E-2</v>
      </c>
      <c r="AH135" s="2">
        <v>3.4000000000000002E-2</v>
      </c>
      <c r="AI135" s="2">
        <v>3.9E-2</v>
      </c>
      <c r="AJ135" s="2">
        <v>5.5E-2</v>
      </c>
      <c r="AK135" s="2">
        <v>6.6000000000000003E-2</v>
      </c>
      <c r="AM135" s="19"/>
      <c r="AO135" s="2">
        <v>319</v>
      </c>
      <c r="AP135" s="26">
        <v>-0.111</v>
      </c>
      <c r="AQ135" s="26">
        <v>-0.111</v>
      </c>
      <c r="AR135" s="2">
        <v>-8.4000000000000005E-2</v>
      </c>
      <c r="AS135" s="26">
        <v>-7.4999999999999997E-2</v>
      </c>
      <c r="AT135" s="26">
        <v>-6.9000000000000006E-2</v>
      </c>
      <c r="AU135" s="2">
        <v>-5.5E-2</v>
      </c>
      <c r="AV135" s="26">
        <v>-4.7E-2</v>
      </c>
      <c r="AW135" s="2">
        <v>1.2E-2</v>
      </c>
      <c r="AX135" s="2">
        <v>-1.6E-2</v>
      </c>
    </row>
    <row r="136" spans="1:50" ht="15.75" customHeight="1" x14ac:dyDescent="0.25">
      <c r="A136" s="2">
        <v>320</v>
      </c>
      <c r="B136" s="2">
        <v>-4.4999999999999998E-2</v>
      </c>
      <c r="C136" s="2">
        <v>-2.3E-2</v>
      </c>
      <c r="D136" s="2">
        <v>-1.2E-2</v>
      </c>
      <c r="E136" s="2">
        <v>2E-3</v>
      </c>
      <c r="F136" s="2">
        <v>7.0000000000000001E-3</v>
      </c>
      <c r="G136" s="2">
        <v>3.4000000000000002E-2</v>
      </c>
      <c r="H136" s="2">
        <v>2.7E-2</v>
      </c>
      <c r="I136" s="2">
        <v>7.9000000000000001E-2</v>
      </c>
      <c r="J136" s="2">
        <v>0.05</v>
      </c>
      <c r="K136" s="2">
        <v>8.8999999999999996E-2</v>
      </c>
      <c r="L136" s="83"/>
      <c r="N136" s="2">
        <v>320</v>
      </c>
      <c r="O136" s="2">
        <v>-0.05</v>
      </c>
      <c r="P136" s="2">
        <v>-2.4E-2</v>
      </c>
      <c r="Q136" s="2">
        <v>-1.2E-2</v>
      </c>
      <c r="R136" s="2">
        <v>-8.0000000000000002E-3</v>
      </c>
      <c r="S136" s="2">
        <v>2E-3</v>
      </c>
      <c r="T136" s="2">
        <v>0.02</v>
      </c>
      <c r="U136" s="2">
        <v>3.3000000000000002E-2</v>
      </c>
      <c r="V136" s="2">
        <v>3.9E-2</v>
      </c>
      <c r="W136" s="2">
        <v>6.0999999999999999E-2</v>
      </c>
      <c r="X136" s="2">
        <v>6.3E-2</v>
      </c>
      <c r="Y136" s="83"/>
      <c r="AA136" s="2">
        <v>320</v>
      </c>
      <c r="AB136" s="2">
        <v>-5.0999999999999997E-2</v>
      </c>
      <c r="AC136" s="2">
        <v>-1.4999999999999999E-2</v>
      </c>
      <c r="AD136" s="2">
        <v>-8.9999999999999993E-3</v>
      </c>
      <c r="AE136" s="2">
        <v>-2E-3</v>
      </c>
      <c r="AF136" s="2">
        <v>6.0000000000000001E-3</v>
      </c>
      <c r="AG136" s="2">
        <v>2.9000000000000001E-2</v>
      </c>
      <c r="AH136" s="2">
        <v>3.3000000000000002E-2</v>
      </c>
      <c r="AI136" s="2">
        <v>3.9E-2</v>
      </c>
      <c r="AJ136" s="2">
        <v>5.5E-2</v>
      </c>
      <c r="AK136" s="2">
        <v>6.6000000000000003E-2</v>
      </c>
      <c r="AM136" s="19"/>
      <c r="AO136" s="2">
        <v>320</v>
      </c>
      <c r="AP136" s="26">
        <v>-0.11</v>
      </c>
      <c r="AQ136" s="26">
        <v>-0.11</v>
      </c>
      <c r="AR136" s="2">
        <v>-8.3000000000000004E-2</v>
      </c>
      <c r="AS136" s="26">
        <v>-7.4999999999999997E-2</v>
      </c>
      <c r="AT136" s="26">
        <v>-6.9000000000000006E-2</v>
      </c>
      <c r="AU136" s="2">
        <v>-5.5E-2</v>
      </c>
      <c r="AV136" s="26">
        <v>-4.5999999999999999E-2</v>
      </c>
      <c r="AW136" s="2">
        <v>1.2E-2</v>
      </c>
      <c r="AX136" s="2">
        <v>-1.4999999999999999E-2</v>
      </c>
    </row>
    <row r="137" spans="1:50" ht="15.75" customHeight="1" x14ac:dyDescent="0.25">
      <c r="A137" s="2">
        <v>321</v>
      </c>
      <c r="B137" s="2">
        <v>-4.3999999999999997E-2</v>
      </c>
      <c r="C137" s="2">
        <v>-2.4E-2</v>
      </c>
      <c r="D137" s="2">
        <v>-1.2E-2</v>
      </c>
      <c r="E137" s="2">
        <v>2E-3</v>
      </c>
      <c r="F137" s="2">
        <v>7.0000000000000001E-3</v>
      </c>
      <c r="G137" s="2">
        <v>3.3000000000000002E-2</v>
      </c>
      <c r="H137" s="2">
        <v>2.5999999999999999E-2</v>
      </c>
      <c r="I137" s="2">
        <v>7.9000000000000001E-2</v>
      </c>
      <c r="J137" s="2">
        <v>0.05</v>
      </c>
      <c r="K137" s="2">
        <v>8.7999999999999995E-2</v>
      </c>
      <c r="L137" s="83"/>
      <c r="N137" s="2">
        <v>321</v>
      </c>
      <c r="O137" s="2">
        <v>-4.9000000000000002E-2</v>
      </c>
      <c r="P137" s="2">
        <v>-2.4E-2</v>
      </c>
      <c r="Q137" s="2">
        <v>-1.2999999999999999E-2</v>
      </c>
      <c r="R137" s="2">
        <v>-8.0000000000000002E-3</v>
      </c>
      <c r="S137" s="2">
        <v>2E-3</v>
      </c>
      <c r="T137" s="2">
        <v>1.9E-2</v>
      </c>
      <c r="U137" s="2">
        <v>3.2000000000000001E-2</v>
      </c>
      <c r="V137" s="2">
        <v>3.9E-2</v>
      </c>
      <c r="W137" s="2">
        <v>0.06</v>
      </c>
      <c r="X137" s="2">
        <v>6.2E-2</v>
      </c>
      <c r="Y137" s="83"/>
      <c r="AA137" s="2">
        <v>321</v>
      </c>
      <c r="AB137" s="2">
        <v>-0.05</v>
      </c>
      <c r="AC137" s="2">
        <v>-1.4999999999999999E-2</v>
      </c>
      <c r="AD137" s="2">
        <v>-0.01</v>
      </c>
      <c r="AE137" s="2">
        <v>-3.0000000000000001E-3</v>
      </c>
      <c r="AF137" s="2">
        <v>5.0000000000000001E-3</v>
      </c>
      <c r="AG137" s="2">
        <v>2.9000000000000001E-2</v>
      </c>
      <c r="AH137" s="2">
        <v>3.2000000000000001E-2</v>
      </c>
      <c r="AI137" s="2">
        <v>3.9E-2</v>
      </c>
      <c r="AJ137" s="2">
        <v>5.3999999999999999E-2</v>
      </c>
      <c r="AK137" s="2">
        <v>6.6000000000000003E-2</v>
      </c>
      <c r="AM137" s="19"/>
      <c r="AO137" s="2">
        <v>321</v>
      </c>
      <c r="AP137" s="26">
        <v>-0.108</v>
      </c>
      <c r="AQ137" s="26">
        <v>-0.108</v>
      </c>
      <c r="AR137" s="2">
        <v>-8.2000000000000003E-2</v>
      </c>
      <c r="AS137" s="26">
        <v>-7.2999999999999995E-2</v>
      </c>
      <c r="AT137" s="26">
        <v>-6.7000000000000004E-2</v>
      </c>
      <c r="AU137" s="2">
        <v>-5.2999999999999999E-2</v>
      </c>
      <c r="AV137" s="26">
        <v>-4.5999999999999999E-2</v>
      </c>
      <c r="AW137" s="2">
        <v>1.2999999999999999E-2</v>
      </c>
      <c r="AX137" s="2">
        <v>-1.4E-2</v>
      </c>
    </row>
    <row r="138" spans="1:50" ht="15.75" customHeight="1" x14ac:dyDescent="0.25">
      <c r="A138" s="2">
        <v>322</v>
      </c>
      <c r="B138" s="2">
        <v>-4.3999999999999997E-2</v>
      </c>
      <c r="C138" s="2">
        <v>-2.3E-2</v>
      </c>
      <c r="D138" s="2">
        <v>-1.2E-2</v>
      </c>
      <c r="E138" s="2">
        <v>2E-3</v>
      </c>
      <c r="F138" s="2">
        <v>7.0000000000000001E-3</v>
      </c>
      <c r="G138" s="2">
        <v>3.3000000000000002E-2</v>
      </c>
      <c r="H138" s="2">
        <v>2.5999999999999999E-2</v>
      </c>
      <c r="I138" s="2">
        <v>7.8E-2</v>
      </c>
      <c r="J138" s="2">
        <v>0.05</v>
      </c>
      <c r="K138" s="2">
        <v>8.7999999999999995E-2</v>
      </c>
      <c r="L138" s="83"/>
      <c r="N138" s="2">
        <v>322</v>
      </c>
      <c r="O138" s="2">
        <v>-4.8000000000000001E-2</v>
      </c>
      <c r="P138" s="2">
        <v>-2.3E-2</v>
      </c>
      <c r="Q138" s="2">
        <v>-1.2999999999999999E-2</v>
      </c>
      <c r="R138" s="2">
        <v>-8.0000000000000002E-3</v>
      </c>
      <c r="S138" s="2">
        <v>2E-3</v>
      </c>
      <c r="T138" s="2">
        <v>1.9E-2</v>
      </c>
      <c r="U138" s="2">
        <v>3.2000000000000001E-2</v>
      </c>
      <c r="V138" s="2">
        <v>3.7999999999999999E-2</v>
      </c>
      <c r="W138" s="2">
        <v>0.06</v>
      </c>
      <c r="X138" s="2">
        <v>6.2E-2</v>
      </c>
      <c r="Y138" s="83"/>
      <c r="AA138" s="2">
        <v>322</v>
      </c>
      <c r="AB138" s="2">
        <v>-4.9000000000000002E-2</v>
      </c>
      <c r="AC138" s="2">
        <v>-1.4E-2</v>
      </c>
      <c r="AD138" s="2">
        <v>-0.01</v>
      </c>
      <c r="AE138" s="2">
        <v>-3.0000000000000001E-3</v>
      </c>
      <c r="AF138" s="2">
        <v>5.0000000000000001E-3</v>
      </c>
      <c r="AG138" s="2">
        <v>2.8000000000000001E-2</v>
      </c>
      <c r="AH138" s="2">
        <v>3.2000000000000001E-2</v>
      </c>
      <c r="AI138" s="2">
        <v>3.9E-2</v>
      </c>
      <c r="AJ138" s="2">
        <v>5.3999999999999999E-2</v>
      </c>
      <c r="AK138" s="2">
        <v>6.6000000000000003E-2</v>
      </c>
      <c r="AM138" s="19"/>
      <c r="AO138" s="2">
        <v>322</v>
      </c>
      <c r="AP138" s="26">
        <v>-0.105</v>
      </c>
      <c r="AQ138" s="26">
        <v>-0.105</v>
      </c>
      <c r="AR138" s="2">
        <v>-0.08</v>
      </c>
      <c r="AS138" s="26">
        <v>-7.0999999999999994E-2</v>
      </c>
      <c r="AT138" s="26">
        <v>-6.5000000000000002E-2</v>
      </c>
      <c r="AU138" s="2">
        <v>-5.0999999999999997E-2</v>
      </c>
      <c r="AV138" s="26">
        <v>-4.3999999999999997E-2</v>
      </c>
      <c r="AW138" s="2">
        <v>1.4E-2</v>
      </c>
      <c r="AX138" s="2">
        <v>-1.2999999999999999E-2</v>
      </c>
    </row>
    <row r="139" spans="1:50" ht="15.75" customHeight="1" x14ac:dyDescent="0.25">
      <c r="A139" s="2">
        <v>323</v>
      </c>
      <c r="B139" s="2">
        <v>-4.2000000000000003E-2</v>
      </c>
      <c r="C139" s="2">
        <v>-2.1999999999999999E-2</v>
      </c>
      <c r="D139" s="2">
        <v>-0.01</v>
      </c>
      <c r="E139" s="2">
        <v>3.0000000000000001E-3</v>
      </c>
      <c r="F139" s="2">
        <v>8.0000000000000002E-3</v>
      </c>
      <c r="G139" s="2">
        <v>3.4000000000000002E-2</v>
      </c>
      <c r="H139" s="2">
        <v>2.7E-2</v>
      </c>
      <c r="I139" s="2">
        <v>7.9000000000000001E-2</v>
      </c>
      <c r="J139" s="2">
        <v>5.0999999999999997E-2</v>
      </c>
      <c r="K139" s="2">
        <v>8.8999999999999996E-2</v>
      </c>
      <c r="L139" s="83"/>
      <c r="N139" s="2">
        <v>323</v>
      </c>
      <c r="O139" s="2">
        <v>-4.5999999999999999E-2</v>
      </c>
      <c r="P139" s="2">
        <v>-2.1999999999999999E-2</v>
      </c>
      <c r="Q139" s="2">
        <v>-1.0999999999999999E-2</v>
      </c>
      <c r="R139" s="2">
        <v>-7.0000000000000001E-3</v>
      </c>
      <c r="S139" s="2">
        <v>3.0000000000000001E-3</v>
      </c>
      <c r="T139" s="2">
        <v>0.02</v>
      </c>
      <c r="U139" s="2">
        <v>3.3000000000000002E-2</v>
      </c>
      <c r="V139" s="2">
        <v>3.9E-2</v>
      </c>
      <c r="W139" s="2">
        <v>0.06</v>
      </c>
      <c r="X139" s="2">
        <v>6.2E-2</v>
      </c>
      <c r="Y139" s="83"/>
      <c r="AA139" s="2">
        <v>323</v>
      </c>
      <c r="AB139" s="2">
        <v>-4.7E-2</v>
      </c>
      <c r="AC139" s="2">
        <v>-1.2999999999999999E-2</v>
      </c>
      <c r="AD139" s="2">
        <v>-8.0000000000000002E-3</v>
      </c>
      <c r="AE139" s="2">
        <v>-2E-3</v>
      </c>
      <c r="AF139" s="2">
        <v>6.0000000000000001E-3</v>
      </c>
      <c r="AG139" s="2">
        <v>2.9000000000000001E-2</v>
      </c>
      <c r="AH139" s="2">
        <v>3.3000000000000002E-2</v>
      </c>
      <c r="AI139" s="2">
        <v>3.9E-2</v>
      </c>
      <c r="AJ139" s="2">
        <v>5.3999999999999999E-2</v>
      </c>
      <c r="AK139" s="2">
        <v>6.6000000000000003E-2</v>
      </c>
      <c r="AM139" s="19"/>
      <c r="AO139" s="2">
        <v>323</v>
      </c>
      <c r="AP139" s="26">
        <v>-0.10199999999999999</v>
      </c>
      <c r="AQ139" s="26">
        <v>-0.10299999999999999</v>
      </c>
      <c r="AR139" s="2">
        <v>-7.8E-2</v>
      </c>
      <c r="AS139" s="26">
        <v>-6.9000000000000006E-2</v>
      </c>
      <c r="AT139" s="26">
        <v>-6.4000000000000001E-2</v>
      </c>
      <c r="AU139" s="2">
        <v>-0.05</v>
      </c>
      <c r="AV139" s="26">
        <v>-4.2999999999999997E-2</v>
      </c>
      <c r="AW139" s="2">
        <v>1.4999999999999999E-2</v>
      </c>
      <c r="AX139" s="2">
        <v>-1.2E-2</v>
      </c>
    </row>
    <row r="140" spans="1:50" ht="15.75" customHeight="1" x14ac:dyDescent="0.25">
      <c r="A140" s="2">
        <v>324</v>
      </c>
      <c r="B140" s="2">
        <v>-4.1000000000000002E-2</v>
      </c>
      <c r="C140" s="2">
        <v>-2.1000000000000001E-2</v>
      </c>
      <c r="D140" s="2">
        <v>-0.01</v>
      </c>
      <c r="E140" s="2">
        <v>3.0000000000000001E-3</v>
      </c>
      <c r="F140" s="2">
        <v>8.0000000000000002E-3</v>
      </c>
      <c r="G140" s="2">
        <v>3.4000000000000002E-2</v>
      </c>
      <c r="H140" s="2">
        <v>2.7E-2</v>
      </c>
      <c r="I140" s="2">
        <v>7.9000000000000001E-2</v>
      </c>
      <c r="J140" s="2">
        <v>5.0999999999999997E-2</v>
      </c>
      <c r="K140" s="2">
        <v>8.7999999999999995E-2</v>
      </c>
      <c r="L140" s="83"/>
      <c r="N140" s="2">
        <v>324</v>
      </c>
      <c r="O140" s="2">
        <v>-4.5999999999999999E-2</v>
      </c>
      <c r="P140" s="2">
        <v>-2.1999999999999999E-2</v>
      </c>
      <c r="Q140" s="2">
        <v>-1.0999999999999999E-2</v>
      </c>
      <c r="R140" s="2">
        <v>-6.0000000000000001E-3</v>
      </c>
      <c r="S140" s="2">
        <v>2E-3</v>
      </c>
      <c r="T140" s="2">
        <v>0.02</v>
      </c>
      <c r="U140" s="2">
        <v>3.3000000000000002E-2</v>
      </c>
      <c r="V140" s="2">
        <v>3.7999999999999999E-2</v>
      </c>
      <c r="W140" s="2">
        <v>0.06</v>
      </c>
      <c r="X140" s="2">
        <v>6.2E-2</v>
      </c>
      <c r="Y140" s="83"/>
      <c r="AA140" s="2">
        <v>324</v>
      </c>
      <c r="AB140" s="2">
        <v>-4.5999999999999999E-2</v>
      </c>
      <c r="AC140" s="2">
        <v>-1.2999999999999999E-2</v>
      </c>
      <c r="AD140" s="2">
        <v>-8.0000000000000002E-3</v>
      </c>
      <c r="AE140" s="2">
        <v>-2E-3</v>
      </c>
      <c r="AF140" s="2">
        <v>6.0000000000000001E-3</v>
      </c>
      <c r="AG140" s="2">
        <v>2.9000000000000001E-2</v>
      </c>
      <c r="AH140" s="2">
        <v>3.2000000000000001E-2</v>
      </c>
      <c r="AI140" s="2">
        <v>3.9E-2</v>
      </c>
      <c r="AJ140" s="2">
        <v>5.3999999999999999E-2</v>
      </c>
      <c r="AK140" s="2">
        <v>6.6000000000000003E-2</v>
      </c>
      <c r="AM140" s="19"/>
      <c r="AO140" s="2">
        <v>324</v>
      </c>
      <c r="AP140" s="26">
        <v>-0.1</v>
      </c>
      <c r="AQ140" s="26">
        <v>-0.10100000000000001</v>
      </c>
      <c r="AR140" s="2">
        <v>-7.6999999999999999E-2</v>
      </c>
      <c r="AS140" s="26">
        <v>-6.8000000000000005E-2</v>
      </c>
      <c r="AT140" s="26">
        <v>-6.3E-2</v>
      </c>
      <c r="AU140" s="2">
        <v>-4.9000000000000002E-2</v>
      </c>
      <c r="AV140" s="26">
        <v>-4.2000000000000003E-2</v>
      </c>
      <c r="AW140" s="2">
        <v>1.6E-2</v>
      </c>
      <c r="AX140" s="2">
        <v>-1.0999999999999999E-2</v>
      </c>
    </row>
    <row r="141" spans="1:50" ht="15.75" customHeight="1" x14ac:dyDescent="0.25">
      <c r="A141" s="2">
        <v>325</v>
      </c>
      <c r="B141" s="2">
        <v>-4.1000000000000002E-2</v>
      </c>
      <c r="C141" s="2">
        <v>-2.1000000000000001E-2</v>
      </c>
      <c r="D141" s="2">
        <v>-0.01</v>
      </c>
      <c r="E141" s="2">
        <v>3.0000000000000001E-3</v>
      </c>
      <c r="F141" s="2">
        <v>7.0000000000000001E-3</v>
      </c>
      <c r="G141" s="2">
        <v>3.4000000000000002E-2</v>
      </c>
      <c r="H141" s="2">
        <v>2.7E-2</v>
      </c>
      <c r="I141" s="2">
        <v>7.8E-2</v>
      </c>
      <c r="J141" s="2">
        <v>0.05</v>
      </c>
      <c r="K141" s="2">
        <v>8.7999999999999995E-2</v>
      </c>
      <c r="L141" s="83"/>
      <c r="N141" s="2">
        <v>325</v>
      </c>
      <c r="O141" s="2">
        <v>-4.4999999999999998E-2</v>
      </c>
      <c r="P141" s="2">
        <v>-2.1999999999999999E-2</v>
      </c>
      <c r="Q141" s="2">
        <v>-1.2E-2</v>
      </c>
      <c r="R141" s="2">
        <v>-7.0000000000000001E-3</v>
      </c>
      <c r="S141" s="2">
        <v>2E-3</v>
      </c>
      <c r="T141" s="2">
        <v>1.9E-2</v>
      </c>
      <c r="U141" s="2">
        <v>3.2000000000000001E-2</v>
      </c>
      <c r="V141" s="2">
        <v>3.7999999999999999E-2</v>
      </c>
      <c r="W141" s="2">
        <v>5.8999999999999997E-2</v>
      </c>
      <c r="X141" s="2">
        <v>6.0999999999999999E-2</v>
      </c>
      <c r="Y141" s="83"/>
      <c r="AA141" s="2">
        <v>325</v>
      </c>
      <c r="AB141" s="2">
        <v>-4.5999999999999999E-2</v>
      </c>
      <c r="AC141" s="2">
        <v>-1.2999999999999999E-2</v>
      </c>
      <c r="AD141" s="2">
        <v>-8.0000000000000002E-3</v>
      </c>
      <c r="AE141" s="2">
        <v>-2E-3</v>
      </c>
      <c r="AF141" s="2">
        <v>6.0000000000000001E-3</v>
      </c>
      <c r="AG141" s="2">
        <v>2.9000000000000001E-2</v>
      </c>
      <c r="AH141" s="2">
        <v>3.2000000000000001E-2</v>
      </c>
      <c r="AI141" s="2">
        <v>3.9E-2</v>
      </c>
      <c r="AJ141" s="2">
        <v>5.3999999999999999E-2</v>
      </c>
      <c r="AK141" s="2">
        <v>6.5000000000000002E-2</v>
      </c>
      <c r="AM141" s="19"/>
      <c r="AO141" s="2">
        <v>325</v>
      </c>
      <c r="AP141" s="26">
        <v>-9.9000000000000005E-2</v>
      </c>
      <c r="AQ141" s="26">
        <v>-0.1</v>
      </c>
      <c r="AR141" s="2">
        <v>-7.5999999999999998E-2</v>
      </c>
      <c r="AS141" s="26">
        <v>-6.7000000000000004E-2</v>
      </c>
      <c r="AT141" s="26">
        <v>-6.2E-2</v>
      </c>
      <c r="AU141" s="2">
        <v>-4.9000000000000002E-2</v>
      </c>
      <c r="AV141" s="26">
        <v>-4.2000000000000003E-2</v>
      </c>
      <c r="AW141" s="2">
        <v>1.6E-2</v>
      </c>
      <c r="AX141" s="2">
        <v>-1.0999999999999999E-2</v>
      </c>
    </row>
    <row r="142" spans="1:50" ht="15.75" customHeight="1" x14ac:dyDescent="0.25">
      <c r="A142" s="2">
        <v>326</v>
      </c>
      <c r="B142" s="2">
        <v>-4.1000000000000002E-2</v>
      </c>
      <c r="C142" s="2">
        <v>-2.1999999999999999E-2</v>
      </c>
      <c r="D142" s="2">
        <v>-0.01</v>
      </c>
      <c r="E142" s="2">
        <v>2E-3</v>
      </c>
      <c r="F142" s="2">
        <v>6.0000000000000001E-3</v>
      </c>
      <c r="G142" s="2">
        <v>3.3000000000000002E-2</v>
      </c>
      <c r="H142" s="2">
        <v>2.5999999999999999E-2</v>
      </c>
      <c r="I142" s="2">
        <v>7.6999999999999999E-2</v>
      </c>
      <c r="J142" s="2">
        <v>0.05</v>
      </c>
      <c r="K142" s="2">
        <v>8.5999999999999993E-2</v>
      </c>
      <c r="L142" s="83"/>
      <c r="N142" s="2">
        <v>326</v>
      </c>
      <c r="O142" s="2">
        <v>-4.4999999999999998E-2</v>
      </c>
      <c r="P142" s="2">
        <v>-2.3E-2</v>
      </c>
      <c r="Q142" s="2">
        <v>-1.2E-2</v>
      </c>
      <c r="R142" s="2">
        <v>-7.0000000000000001E-3</v>
      </c>
      <c r="S142" s="2">
        <v>1E-3</v>
      </c>
      <c r="T142" s="2">
        <v>1.9E-2</v>
      </c>
      <c r="U142" s="2">
        <v>3.1E-2</v>
      </c>
      <c r="V142" s="2">
        <v>3.6999999999999998E-2</v>
      </c>
      <c r="W142" s="2">
        <v>5.8000000000000003E-2</v>
      </c>
      <c r="X142" s="2">
        <v>0.06</v>
      </c>
      <c r="Y142" s="83"/>
      <c r="AA142" s="2">
        <v>326</v>
      </c>
      <c r="AB142" s="2">
        <v>-4.5999999999999999E-2</v>
      </c>
      <c r="AC142" s="2">
        <v>-1.2999999999999999E-2</v>
      </c>
      <c r="AD142" s="2">
        <v>-8.9999999999999993E-3</v>
      </c>
      <c r="AE142" s="2">
        <v>-3.0000000000000001E-3</v>
      </c>
      <c r="AF142" s="2">
        <v>6.0000000000000001E-3</v>
      </c>
      <c r="AG142" s="2">
        <v>2.8000000000000001E-2</v>
      </c>
      <c r="AH142" s="2">
        <v>3.1E-2</v>
      </c>
      <c r="AI142" s="2">
        <v>3.7999999999999999E-2</v>
      </c>
      <c r="AJ142" s="2">
        <v>5.2999999999999999E-2</v>
      </c>
      <c r="AK142" s="2">
        <v>6.4000000000000001E-2</v>
      </c>
      <c r="AM142" s="19"/>
      <c r="AO142" s="2">
        <v>326</v>
      </c>
      <c r="AP142" s="26">
        <v>-9.9000000000000005E-2</v>
      </c>
      <c r="AQ142" s="26">
        <v>-9.9000000000000005E-2</v>
      </c>
      <c r="AR142" s="2">
        <v>-7.5999999999999998E-2</v>
      </c>
      <c r="AS142" s="26">
        <v>-6.7000000000000004E-2</v>
      </c>
      <c r="AT142" s="26">
        <v>-6.2E-2</v>
      </c>
      <c r="AU142" s="2">
        <v>-4.9000000000000002E-2</v>
      </c>
      <c r="AV142" s="26">
        <v>-4.2000000000000003E-2</v>
      </c>
      <c r="AW142" s="2">
        <v>1.4999999999999999E-2</v>
      </c>
      <c r="AX142" s="2">
        <v>-1.0999999999999999E-2</v>
      </c>
    </row>
    <row r="143" spans="1:50" ht="15.75" customHeight="1" x14ac:dyDescent="0.25">
      <c r="A143" s="2">
        <v>327</v>
      </c>
      <c r="B143" s="2">
        <v>-4.1000000000000002E-2</v>
      </c>
      <c r="C143" s="2">
        <v>-2.1999999999999999E-2</v>
      </c>
      <c r="D143" s="2">
        <v>-1.0999999999999999E-2</v>
      </c>
      <c r="E143" s="2">
        <v>2E-3</v>
      </c>
      <c r="F143" s="2">
        <v>6.0000000000000001E-3</v>
      </c>
      <c r="G143" s="2">
        <v>3.2000000000000001E-2</v>
      </c>
      <c r="H143" s="2">
        <v>2.5000000000000001E-2</v>
      </c>
      <c r="I143" s="2">
        <v>7.5999999999999998E-2</v>
      </c>
      <c r="J143" s="2">
        <v>4.9000000000000002E-2</v>
      </c>
      <c r="K143" s="2">
        <v>8.5999999999999993E-2</v>
      </c>
      <c r="L143" s="83"/>
      <c r="N143" s="2">
        <v>327</v>
      </c>
      <c r="O143" s="2">
        <v>-4.4999999999999998E-2</v>
      </c>
      <c r="P143" s="2">
        <v>-2.3E-2</v>
      </c>
      <c r="Q143" s="2">
        <v>-1.2999999999999999E-2</v>
      </c>
      <c r="R143" s="2">
        <v>-8.0000000000000002E-3</v>
      </c>
      <c r="S143" s="2">
        <v>1E-3</v>
      </c>
      <c r="T143" s="2">
        <v>1.7999999999999999E-2</v>
      </c>
      <c r="U143" s="2">
        <v>3.1E-2</v>
      </c>
      <c r="V143" s="2">
        <v>3.5999999999999997E-2</v>
      </c>
      <c r="W143" s="2">
        <v>5.8000000000000003E-2</v>
      </c>
      <c r="X143" s="2">
        <v>0.06</v>
      </c>
      <c r="Y143" s="83"/>
      <c r="AA143" s="2">
        <v>327</v>
      </c>
      <c r="AB143" s="2">
        <v>-4.5999999999999999E-2</v>
      </c>
      <c r="AC143" s="2">
        <v>-1.2999999999999999E-2</v>
      </c>
      <c r="AD143" s="2">
        <v>-8.9999999999999993E-3</v>
      </c>
      <c r="AE143" s="2">
        <v>-3.0000000000000001E-3</v>
      </c>
      <c r="AF143" s="2">
        <v>5.0000000000000001E-3</v>
      </c>
      <c r="AG143" s="2">
        <v>2.7E-2</v>
      </c>
      <c r="AH143" s="2">
        <v>0.03</v>
      </c>
      <c r="AI143" s="2">
        <v>3.7999999999999999E-2</v>
      </c>
      <c r="AJ143" s="2">
        <v>5.2999999999999999E-2</v>
      </c>
      <c r="AK143" s="2">
        <v>6.4000000000000001E-2</v>
      </c>
      <c r="AM143" s="19"/>
      <c r="AO143" s="2">
        <v>327</v>
      </c>
      <c r="AP143" s="26">
        <v>-9.8000000000000004E-2</v>
      </c>
      <c r="AQ143" s="26">
        <v>-9.9000000000000005E-2</v>
      </c>
      <c r="AR143" s="2">
        <v>-7.4999999999999997E-2</v>
      </c>
      <c r="AS143" s="26">
        <v>-6.7000000000000004E-2</v>
      </c>
      <c r="AT143" s="26">
        <v>-6.2E-2</v>
      </c>
      <c r="AU143" s="2">
        <v>-4.9000000000000002E-2</v>
      </c>
      <c r="AV143" s="26">
        <v>-4.2000000000000003E-2</v>
      </c>
      <c r="AW143" s="2">
        <v>1.4999999999999999E-2</v>
      </c>
      <c r="AX143" s="2">
        <v>-1.0999999999999999E-2</v>
      </c>
    </row>
    <row r="144" spans="1:50" ht="15.75" customHeight="1" x14ac:dyDescent="0.25">
      <c r="A144" s="2">
        <v>328</v>
      </c>
      <c r="B144" s="2">
        <v>-0.04</v>
      </c>
      <c r="C144" s="2">
        <v>-2.1999999999999999E-2</v>
      </c>
      <c r="D144" s="2">
        <v>-1.0999999999999999E-2</v>
      </c>
      <c r="E144" s="2">
        <v>2E-3</v>
      </c>
      <c r="F144" s="2">
        <v>6.0000000000000001E-3</v>
      </c>
      <c r="G144" s="2">
        <v>3.2000000000000001E-2</v>
      </c>
      <c r="H144" s="2">
        <v>2.5000000000000001E-2</v>
      </c>
      <c r="I144" s="2">
        <v>7.5999999999999998E-2</v>
      </c>
      <c r="J144" s="2">
        <v>4.9000000000000002E-2</v>
      </c>
      <c r="K144" s="2">
        <v>8.5000000000000006E-2</v>
      </c>
      <c r="L144" s="83"/>
      <c r="N144" s="2">
        <v>328</v>
      </c>
      <c r="O144" s="2">
        <v>-4.3999999999999997E-2</v>
      </c>
      <c r="P144" s="2">
        <v>-2.3E-2</v>
      </c>
      <c r="Q144" s="2">
        <v>-1.2E-2</v>
      </c>
      <c r="R144" s="2">
        <v>-8.0000000000000002E-3</v>
      </c>
      <c r="S144" s="2">
        <v>1E-3</v>
      </c>
      <c r="T144" s="2">
        <v>1.7999999999999999E-2</v>
      </c>
      <c r="U144" s="2">
        <v>3.1E-2</v>
      </c>
      <c r="V144" s="2">
        <v>3.5999999999999997E-2</v>
      </c>
      <c r="W144" s="2">
        <v>5.8000000000000003E-2</v>
      </c>
      <c r="X144" s="2">
        <v>5.8999999999999997E-2</v>
      </c>
      <c r="Y144" s="83"/>
      <c r="AA144" s="2">
        <v>328</v>
      </c>
      <c r="AB144" s="2">
        <v>-4.4999999999999998E-2</v>
      </c>
      <c r="AC144" s="2">
        <v>-1.2999999999999999E-2</v>
      </c>
      <c r="AD144" s="2">
        <v>-8.9999999999999993E-3</v>
      </c>
      <c r="AE144" s="2">
        <v>-3.0000000000000001E-3</v>
      </c>
      <c r="AF144" s="2">
        <v>5.0000000000000001E-3</v>
      </c>
      <c r="AG144" s="2">
        <v>2.7E-2</v>
      </c>
      <c r="AH144" s="2">
        <v>0.03</v>
      </c>
      <c r="AI144" s="2">
        <v>3.6999999999999998E-2</v>
      </c>
      <c r="AJ144" s="2">
        <v>5.2999999999999999E-2</v>
      </c>
      <c r="AK144" s="2">
        <v>6.3E-2</v>
      </c>
      <c r="AM144" s="19"/>
      <c r="AO144" s="2">
        <v>328</v>
      </c>
      <c r="AP144" s="26">
        <v>-9.8000000000000004E-2</v>
      </c>
      <c r="AQ144" s="26">
        <v>-9.8000000000000004E-2</v>
      </c>
      <c r="AR144" s="2">
        <v>-7.4999999999999997E-2</v>
      </c>
      <c r="AS144" s="26">
        <v>-6.7000000000000004E-2</v>
      </c>
      <c r="AT144" s="26">
        <v>-6.2E-2</v>
      </c>
      <c r="AU144" s="2">
        <v>-4.9000000000000002E-2</v>
      </c>
      <c r="AV144" s="26">
        <v>-4.2000000000000003E-2</v>
      </c>
      <c r="AW144" s="2">
        <v>1.4999999999999999E-2</v>
      </c>
      <c r="AX144" s="2">
        <v>-1.0999999999999999E-2</v>
      </c>
    </row>
    <row r="145" spans="1:50" ht="15.75" customHeight="1" x14ac:dyDescent="0.25">
      <c r="A145" s="2">
        <v>329</v>
      </c>
      <c r="B145" s="2">
        <v>-3.9E-2</v>
      </c>
      <c r="C145" s="2">
        <v>-2.1000000000000001E-2</v>
      </c>
      <c r="D145" s="2">
        <v>-0.01</v>
      </c>
      <c r="E145" s="2">
        <v>2E-3</v>
      </c>
      <c r="F145" s="2">
        <v>6.0000000000000001E-3</v>
      </c>
      <c r="G145" s="2">
        <v>3.2000000000000001E-2</v>
      </c>
      <c r="H145" s="2">
        <v>2.5000000000000001E-2</v>
      </c>
      <c r="I145" s="2">
        <v>7.5999999999999998E-2</v>
      </c>
      <c r="J145" s="2">
        <v>4.9000000000000002E-2</v>
      </c>
      <c r="K145" s="2">
        <v>8.5000000000000006E-2</v>
      </c>
      <c r="L145" s="83"/>
      <c r="N145" s="2">
        <v>329</v>
      </c>
      <c r="O145" s="2">
        <v>-4.2999999999999997E-2</v>
      </c>
      <c r="P145" s="2">
        <v>-2.1999999999999999E-2</v>
      </c>
      <c r="Q145" s="2">
        <v>-1.2E-2</v>
      </c>
      <c r="R145" s="2">
        <v>-7.0000000000000001E-3</v>
      </c>
      <c r="S145" s="2">
        <v>1E-3</v>
      </c>
      <c r="T145" s="2">
        <v>1.7999999999999999E-2</v>
      </c>
      <c r="U145" s="2">
        <v>3.1E-2</v>
      </c>
      <c r="V145" s="2">
        <v>3.5999999999999997E-2</v>
      </c>
      <c r="W145" s="2">
        <v>5.7000000000000002E-2</v>
      </c>
      <c r="X145" s="2">
        <v>5.8999999999999997E-2</v>
      </c>
      <c r="Y145" s="83"/>
      <c r="AA145" s="2">
        <v>329</v>
      </c>
      <c r="AB145" s="2">
        <v>-4.3999999999999997E-2</v>
      </c>
      <c r="AC145" s="2">
        <v>-1.2999999999999999E-2</v>
      </c>
      <c r="AD145" s="2">
        <v>-8.9999999999999993E-3</v>
      </c>
      <c r="AE145" s="2">
        <v>-3.0000000000000001E-3</v>
      </c>
      <c r="AF145" s="2">
        <v>5.0000000000000001E-3</v>
      </c>
      <c r="AG145" s="2">
        <v>2.7E-2</v>
      </c>
      <c r="AH145" s="2">
        <v>2.9000000000000001E-2</v>
      </c>
      <c r="AI145" s="2">
        <v>3.6999999999999998E-2</v>
      </c>
      <c r="AJ145" s="2">
        <v>5.2999999999999999E-2</v>
      </c>
      <c r="AK145" s="2">
        <v>6.2E-2</v>
      </c>
      <c r="AM145" s="19"/>
      <c r="AO145" s="2">
        <v>329</v>
      </c>
      <c r="AP145" s="26">
        <v>-9.5000000000000001E-2</v>
      </c>
      <c r="AQ145" s="26">
        <v>-9.6000000000000002E-2</v>
      </c>
      <c r="AR145" s="2">
        <v>-7.2999999999999995E-2</v>
      </c>
      <c r="AS145" s="26">
        <v>-6.5000000000000002E-2</v>
      </c>
      <c r="AT145" s="26">
        <v>-0.06</v>
      </c>
      <c r="AU145" s="2">
        <v>-4.7E-2</v>
      </c>
      <c r="AV145" s="26">
        <v>-4.1000000000000002E-2</v>
      </c>
      <c r="AW145" s="2">
        <v>1.6E-2</v>
      </c>
      <c r="AX145" s="2">
        <v>-0.01</v>
      </c>
    </row>
    <row r="146" spans="1:50" ht="15.75" customHeight="1" x14ac:dyDescent="0.25">
      <c r="A146" s="2">
        <v>330</v>
      </c>
      <c r="B146" s="2">
        <v>-3.7999999999999999E-2</v>
      </c>
      <c r="C146" s="2">
        <v>-0.02</v>
      </c>
      <c r="D146" s="2">
        <v>-8.9999999999999993E-3</v>
      </c>
      <c r="E146" s="2">
        <v>3.0000000000000001E-3</v>
      </c>
      <c r="F146" s="2">
        <v>7.0000000000000001E-3</v>
      </c>
      <c r="G146" s="2">
        <v>3.2000000000000001E-2</v>
      </c>
      <c r="H146" s="2">
        <v>2.5999999999999999E-2</v>
      </c>
      <c r="I146" s="2">
        <v>7.5999999999999998E-2</v>
      </c>
      <c r="J146" s="2">
        <v>4.9000000000000002E-2</v>
      </c>
      <c r="K146" s="2">
        <v>8.5000000000000006E-2</v>
      </c>
      <c r="L146" s="83"/>
      <c r="N146" s="2">
        <v>330</v>
      </c>
      <c r="O146" s="2">
        <v>-4.2000000000000003E-2</v>
      </c>
      <c r="P146" s="2">
        <v>-2.1000000000000001E-2</v>
      </c>
      <c r="Q146" s="2">
        <v>-1.2E-2</v>
      </c>
      <c r="R146" s="2">
        <v>-7.0000000000000001E-3</v>
      </c>
      <c r="S146" s="2">
        <v>2E-3</v>
      </c>
      <c r="T146" s="2">
        <v>1.7999999999999999E-2</v>
      </c>
      <c r="U146" s="2">
        <v>3.1E-2</v>
      </c>
      <c r="V146" s="2">
        <v>3.5999999999999997E-2</v>
      </c>
      <c r="W146" s="2">
        <v>5.7000000000000002E-2</v>
      </c>
      <c r="X146" s="2">
        <v>5.8999999999999997E-2</v>
      </c>
      <c r="Y146" s="83"/>
      <c r="AA146" s="2">
        <v>330</v>
      </c>
      <c r="AB146" s="2">
        <v>-4.2999999999999997E-2</v>
      </c>
      <c r="AC146" s="2">
        <v>-1.2E-2</v>
      </c>
      <c r="AD146" s="2">
        <v>-8.0000000000000002E-3</v>
      </c>
      <c r="AE146" s="2">
        <v>-2E-3</v>
      </c>
      <c r="AF146" s="2">
        <v>6.0000000000000001E-3</v>
      </c>
      <c r="AG146" s="2">
        <v>2.7E-2</v>
      </c>
      <c r="AH146" s="2">
        <v>2.9000000000000001E-2</v>
      </c>
      <c r="AI146" s="2">
        <v>3.6999999999999998E-2</v>
      </c>
      <c r="AJ146" s="2">
        <v>5.2999999999999999E-2</v>
      </c>
      <c r="AK146" s="2">
        <v>6.2E-2</v>
      </c>
      <c r="AM146" s="19"/>
      <c r="AO146" s="2">
        <v>330</v>
      </c>
      <c r="AP146" s="26">
        <v>-9.1999999999999998E-2</v>
      </c>
      <c r="AQ146" s="26">
        <v>-9.1999999999999998E-2</v>
      </c>
      <c r="AR146" s="2">
        <v>-7.0999999999999994E-2</v>
      </c>
      <c r="AS146" s="26">
        <v>-6.3E-2</v>
      </c>
      <c r="AT146" s="26">
        <v>-5.8000000000000003E-2</v>
      </c>
      <c r="AU146" s="2">
        <v>-4.4999999999999998E-2</v>
      </c>
      <c r="AV146" s="26">
        <v>-3.9E-2</v>
      </c>
      <c r="AW146" s="2">
        <v>1.7999999999999999E-2</v>
      </c>
      <c r="AX146" s="2">
        <v>-8.9999999999999993E-3</v>
      </c>
    </row>
    <row r="147" spans="1:50" ht="15.75" customHeight="1" x14ac:dyDescent="0.25">
      <c r="A147" s="2">
        <v>331</v>
      </c>
      <c r="B147" s="2">
        <v>-3.6999999999999998E-2</v>
      </c>
      <c r="C147" s="2">
        <v>-0.02</v>
      </c>
      <c r="D147" s="2">
        <v>-8.9999999999999993E-3</v>
      </c>
      <c r="E147" s="2">
        <v>3.0000000000000001E-3</v>
      </c>
      <c r="F147" s="2">
        <v>7.0000000000000001E-3</v>
      </c>
      <c r="G147" s="2">
        <v>3.2000000000000001E-2</v>
      </c>
      <c r="H147" s="2">
        <v>2.5999999999999999E-2</v>
      </c>
      <c r="I147" s="2">
        <v>7.4999999999999997E-2</v>
      </c>
      <c r="J147" s="2">
        <v>4.9000000000000002E-2</v>
      </c>
      <c r="K147" s="2">
        <v>8.5000000000000006E-2</v>
      </c>
      <c r="L147" s="83"/>
      <c r="N147" s="2">
        <v>331</v>
      </c>
      <c r="O147" s="2">
        <v>-4.1000000000000002E-2</v>
      </c>
      <c r="P147" s="2">
        <v>-2.1000000000000001E-2</v>
      </c>
      <c r="Q147" s="2">
        <v>-1.0999999999999999E-2</v>
      </c>
      <c r="R147" s="2">
        <v>-6.0000000000000001E-3</v>
      </c>
      <c r="S147" s="2">
        <v>2E-3</v>
      </c>
      <c r="T147" s="2">
        <v>1.7999999999999999E-2</v>
      </c>
      <c r="U147" s="2">
        <v>3.1E-2</v>
      </c>
      <c r="V147" s="2">
        <v>3.5999999999999997E-2</v>
      </c>
      <c r="W147" s="2">
        <v>5.7000000000000002E-2</v>
      </c>
      <c r="X147" s="2">
        <v>5.8000000000000003E-2</v>
      </c>
      <c r="Y147" s="83"/>
      <c r="AA147" s="2">
        <v>331</v>
      </c>
      <c r="AB147" s="2">
        <v>-4.2000000000000003E-2</v>
      </c>
      <c r="AC147" s="2">
        <v>-1.2E-2</v>
      </c>
      <c r="AD147" s="2">
        <v>-8.0000000000000002E-3</v>
      </c>
      <c r="AE147" s="2">
        <v>-2E-3</v>
      </c>
      <c r="AF147" s="2">
        <v>6.0000000000000001E-3</v>
      </c>
      <c r="AG147" s="2">
        <v>2.7E-2</v>
      </c>
      <c r="AH147" s="2">
        <v>2.9000000000000001E-2</v>
      </c>
      <c r="AI147" s="2">
        <v>3.6999999999999998E-2</v>
      </c>
      <c r="AJ147" s="2">
        <v>5.2999999999999999E-2</v>
      </c>
      <c r="AK147" s="2">
        <v>6.2E-2</v>
      </c>
      <c r="AM147" s="19"/>
      <c r="AO147" s="2">
        <v>331</v>
      </c>
      <c r="AP147" s="26">
        <v>-9.0999999999999998E-2</v>
      </c>
      <c r="AQ147" s="26">
        <v>-9.0999999999999998E-2</v>
      </c>
      <c r="AR147" s="2">
        <v>-7.0000000000000007E-2</v>
      </c>
      <c r="AS147" s="26">
        <v>-6.2E-2</v>
      </c>
      <c r="AT147" s="26">
        <v>-5.7000000000000002E-2</v>
      </c>
      <c r="AU147" s="2">
        <v>-4.4999999999999998E-2</v>
      </c>
      <c r="AV147" s="26">
        <v>-3.9E-2</v>
      </c>
      <c r="AW147" s="2">
        <v>1.7999999999999999E-2</v>
      </c>
      <c r="AX147" s="2">
        <v>-8.0000000000000002E-3</v>
      </c>
    </row>
    <row r="148" spans="1:50" ht="15.75" customHeight="1" x14ac:dyDescent="0.25">
      <c r="A148" s="2">
        <v>332</v>
      </c>
      <c r="B148" s="2">
        <v>-3.6999999999999998E-2</v>
      </c>
      <c r="C148" s="2">
        <v>-2.1000000000000001E-2</v>
      </c>
      <c r="D148" s="2">
        <v>-0.01</v>
      </c>
      <c r="E148" s="2">
        <v>2E-3</v>
      </c>
      <c r="F148" s="2">
        <v>6.0000000000000001E-3</v>
      </c>
      <c r="G148" s="2">
        <v>3.1E-2</v>
      </c>
      <c r="H148" s="2">
        <v>2.4E-2</v>
      </c>
      <c r="I148" s="2">
        <v>7.3999999999999996E-2</v>
      </c>
      <c r="J148" s="2">
        <v>4.8000000000000001E-2</v>
      </c>
      <c r="K148" s="2">
        <v>8.3000000000000004E-2</v>
      </c>
      <c r="L148" s="83"/>
      <c r="N148" s="2">
        <v>332</v>
      </c>
      <c r="O148" s="2">
        <v>-4.1000000000000002E-2</v>
      </c>
      <c r="P148" s="2">
        <v>-2.1000000000000001E-2</v>
      </c>
      <c r="Q148" s="2">
        <v>-1.2E-2</v>
      </c>
      <c r="R148" s="2">
        <v>-7.0000000000000001E-3</v>
      </c>
      <c r="S148" s="2">
        <v>1E-3</v>
      </c>
      <c r="T148" s="2">
        <v>1.7000000000000001E-2</v>
      </c>
      <c r="U148" s="2">
        <v>0.03</v>
      </c>
      <c r="V148" s="2">
        <v>3.5999999999999997E-2</v>
      </c>
      <c r="W148" s="2">
        <v>5.6000000000000001E-2</v>
      </c>
      <c r="X148" s="2">
        <v>5.7000000000000002E-2</v>
      </c>
      <c r="Y148" s="83"/>
      <c r="AA148" s="2">
        <v>332</v>
      </c>
      <c r="AB148" s="2">
        <v>-4.2000000000000003E-2</v>
      </c>
      <c r="AC148" s="2">
        <v>-1.2E-2</v>
      </c>
      <c r="AD148" s="2">
        <v>-8.0000000000000002E-3</v>
      </c>
      <c r="AE148" s="2">
        <v>-3.0000000000000001E-3</v>
      </c>
      <c r="AF148" s="2">
        <v>5.0000000000000001E-3</v>
      </c>
      <c r="AG148" s="2">
        <v>2.5999999999999999E-2</v>
      </c>
      <c r="AH148" s="2">
        <v>2.8000000000000001E-2</v>
      </c>
      <c r="AI148" s="2">
        <v>3.5999999999999997E-2</v>
      </c>
      <c r="AJ148" s="2">
        <v>5.1999999999999998E-2</v>
      </c>
      <c r="AK148" s="2">
        <v>6.0999999999999999E-2</v>
      </c>
      <c r="AM148" s="19"/>
      <c r="AO148" s="2">
        <v>332</v>
      </c>
      <c r="AP148" s="26">
        <v>-9.0999999999999998E-2</v>
      </c>
      <c r="AQ148" s="26">
        <v>-9.1999999999999998E-2</v>
      </c>
      <c r="AR148" s="2">
        <v>-7.0999999999999994E-2</v>
      </c>
      <c r="AS148" s="26">
        <v>-6.3E-2</v>
      </c>
      <c r="AT148" s="26">
        <v>-5.8000000000000003E-2</v>
      </c>
      <c r="AU148" s="2">
        <v>-4.4999999999999998E-2</v>
      </c>
      <c r="AV148" s="26">
        <v>-0.04</v>
      </c>
      <c r="AW148" s="2">
        <v>1.7000000000000001E-2</v>
      </c>
      <c r="AX148" s="2">
        <v>-8.9999999999999993E-3</v>
      </c>
    </row>
    <row r="149" spans="1:50" ht="15.75" customHeight="1" x14ac:dyDescent="0.25">
      <c r="A149" s="2">
        <v>333</v>
      </c>
      <c r="B149" s="2">
        <v>-3.7999999999999999E-2</v>
      </c>
      <c r="C149" s="2">
        <v>-2.1999999999999999E-2</v>
      </c>
      <c r="D149" s="2">
        <v>-1.0999999999999999E-2</v>
      </c>
      <c r="E149" s="2">
        <v>1E-3</v>
      </c>
      <c r="F149" s="2">
        <v>5.0000000000000001E-3</v>
      </c>
      <c r="G149" s="2">
        <v>2.9000000000000001E-2</v>
      </c>
      <c r="H149" s="2">
        <v>2.3E-2</v>
      </c>
      <c r="I149" s="2">
        <v>7.1999999999999995E-2</v>
      </c>
      <c r="J149" s="2">
        <v>4.7E-2</v>
      </c>
      <c r="K149" s="2">
        <v>8.2000000000000003E-2</v>
      </c>
      <c r="L149" s="83"/>
      <c r="N149" s="2">
        <v>333</v>
      </c>
      <c r="O149" s="2">
        <v>-4.2000000000000003E-2</v>
      </c>
      <c r="P149" s="2">
        <v>-2.3E-2</v>
      </c>
      <c r="Q149" s="2">
        <v>-1.2999999999999999E-2</v>
      </c>
      <c r="R149" s="2">
        <v>-8.0000000000000002E-3</v>
      </c>
      <c r="S149" s="2">
        <v>0</v>
      </c>
      <c r="T149" s="2">
        <v>1.6E-2</v>
      </c>
      <c r="U149" s="2">
        <v>2.9000000000000001E-2</v>
      </c>
      <c r="V149" s="2">
        <v>3.4000000000000002E-2</v>
      </c>
      <c r="W149" s="2">
        <v>5.5E-2</v>
      </c>
      <c r="X149" s="2">
        <v>5.6000000000000001E-2</v>
      </c>
      <c r="Y149" s="83"/>
      <c r="AA149" s="2">
        <v>333</v>
      </c>
      <c r="AB149" s="2">
        <v>-4.2999999999999997E-2</v>
      </c>
      <c r="AC149" s="2">
        <v>-1.2999999999999999E-2</v>
      </c>
      <c r="AD149" s="2">
        <v>-8.9999999999999993E-3</v>
      </c>
      <c r="AE149" s="2">
        <v>-4.0000000000000001E-3</v>
      </c>
      <c r="AF149" s="2">
        <v>4.0000000000000001E-3</v>
      </c>
      <c r="AG149" s="2">
        <v>2.5000000000000001E-2</v>
      </c>
      <c r="AH149" s="2">
        <v>2.7E-2</v>
      </c>
      <c r="AI149" s="2">
        <v>3.5000000000000003E-2</v>
      </c>
      <c r="AJ149" s="2">
        <v>5.0999999999999997E-2</v>
      </c>
      <c r="AK149" s="2">
        <v>0.06</v>
      </c>
      <c r="AM149" s="19"/>
      <c r="AO149" s="2">
        <v>333</v>
      </c>
      <c r="AP149" s="26">
        <v>-9.1999999999999998E-2</v>
      </c>
      <c r="AQ149" s="26">
        <v>-9.1999999999999998E-2</v>
      </c>
      <c r="AR149" s="2">
        <v>-7.1999999999999995E-2</v>
      </c>
      <c r="AS149" s="26">
        <v>-6.4000000000000001E-2</v>
      </c>
      <c r="AT149" s="26">
        <v>-5.8999999999999997E-2</v>
      </c>
      <c r="AU149" s="2">
        <v>-4.5999999999999999E-2</v>
      </c>
      <c r="AV149" s="26">
        <v>-0.04</v>
      </c>
      <c r="AW149" s="2">
        <v>1.6E-2</v>
      </c>
      <c r="AX149" s="2">
        <v>-0.01</v>
      </c>
    </row>
    <row r="150" spans="1:50" ht="15.75" customHeight="1" x14ac:dyDescent="0.25">
      <c r="A150" s="2">
        <v>334</v>
      </c>
      <c r="B150" s="2">
        <v>-3.9E-2</v>
      </c>
      <c r="C150" s="2">
        <v>-2.3E-2</v>
      </c>
      <c r="D150" s="2">
        <v>-1.2E-2</v>
      </c>
      <c r="E150" s="2">
        <v>0</v>
      </c>
      <c r="F150" s="2">
        <v>3.0000000000000001E-3</v>
      </c>
      <c r="G150" s="2">
        <v>2.8000000000000001E-2</v>
      </c>
      <c r="H150" s="2">
        <v>2.1999999999999999E-2</v>
      </c>
      <c r="I150" s="2">
        <v>7.0999999999999994E-2</v>
      </c>
      <c r="J150" s="2">
        <v>4.5999999999999999E-2</v>
      </c>
      <c r="K150" s="2">
        <v>8.1000000000000003E-2</v>
      </c>
      <c r="L150" s="83"/>
      <c r="N150" s="2">
        <v>334</v>
      </c>
      <c r="O150" s="2">
        <v>-4.2999999999999997E-2</v>
      </c>
      <c r="P150" s="2">
        <v>-2.3E-2</v>
      </c>
      <c r="Q150" s="2">
        <v>-1.4E-2</v>
      </c>
      <c r="R150" s="2">
        <v>-8.9999999999999993E-3</v>
      </c>
      <c r="S150" s="2">
        <v>-1E-3</v>
      </c>
      <c r="T150" s="2">
        <v>1.4999999999999999E-2</v>
      </c>
      <c r="U150" s="2">
        <v>2.7E-2</v>
      </c>
      <c r="V150" s="2">
        <v>3.3000000000000002E-2</v>
      </c>
      <c r="W150" s="2">
        <v>5.3999999999999999E-2</v>
      </c>
      <c r="X150" s="2">
        <v>5.3999999999999999E-2</v>
      </c>
      <c r="Y150" s="83"/>
      <c r="AA150" s="2">
        <v>334</v>
      </c>
      <c r="AB150" s="2">
        <v>-4.3999999999999997E-2</v>
      </c>
      <c r="AC150" s="2">
        <v>-1.4E-2</v>
      </c>
      <c r="AD150" s="2">
        <v>-0.01</v>
      </c>
      <c r="AE150" s="2">
        <v>-5.0000000000000001E-3</v>
      </c>
      <c r="AF150" s="2">
        <v>3.0000000000000001E-3</v>
      </c>
      <c r="AG150" s="2">
        <v>2.4E-2</v>
      </c>
      <c r="AH150" s="2">
        <v>2.5999999999999999E-2</v>
      </c>
      <c r="AI150" s="2">
        <v>3.4000000000000002E-2</v>
      </c>
      <c r="AJ150" s="2">
        <v>0.05</v>
      </c>
      <c r="AK150" s="2">
        <v>5.8999999999999997E-2</v>
      </c>
      <c r="AM150" s="19"/>
      <c r="AO150" s="2">
        <v>334</v>
      </c>
      <c r="AP150" s="26">
        <v>-9.0999999999999998E-2</v>
      </c>
      <c r="AQ150" s="26">
        <v>-9.1999999999999998E-2</v>
      </c>
      <c r="AR150" s="2">
        <v>-7.1999999999999995E-2</v>
      </c>
      <c r="AS150" s="26">
        <v>-6.4000000000000001E-2</v>
      </c>
      <c r="AT150" s="26">
        <v>-5.8999999999999997E-2</v>
      </c>
      <c r="AU150" s="2">
        <v>-4.5999999999999999E-2</v>
      </c>
      <c r="AV150" s="26">
        <v>-0.04</v>
      </c>
      <c r="AW150" s="2">
        <v>1.6E-2</v>
      </c>
      <c r="AX150" s="2">
        <v>-0.01</v>
      </c>
    </row>
    <row r="151" spans="1:50" ht="15.75" customHeight="1" x14ac:dyDescent="0.25">
      <c r="A151" s="2">
        <v>335</v>
      </c>
      <c r="B151" s="2">
        <v>-3.9E-2</v>
      </c>
      <c r="C151" s="2">
        <v>-2.3E-2</v>
      </c>
      <c r="D151" s="2">
        <v>-1.2E-2</v>
      </c>
      <c r="E151" s="2">
        <v>0</v>
      </c>
      <c r="F151" s="2">
        <v>3.0000000000000001E-3</v>
      </c>
      <c r="G151" s="2">
        <v>2.7E-2</v>
      </c>
      <c r="H151" s="2">
        <v>2.1999999999999999E-2</v>
      </c>
      <c r="I151" s="2">
        <v>7.0999999999999994E-2</v>
      </c>
      <c r="J151" s="2">
        <v>4.5999999999999999E-2</v>
      </c>
      <c r="K151" s="2">
        <v>0.08</v>
      </c>
      <c r="L151" s="83"/>
      <c r="N151" s="2">
        <v>335</v>
      </c>
      <c r="O151" s="2">
        <v>-4.2000000000000003E-2</v>
      </c>
      <c r="P151" s="2">
        <v>-2.3E-2</v>
      </c>
      <c r="Q151" s="2">
        <v>-1.4E-2</v>
      </c>
      <c r="R151" s="2">
        <v>-8.9999999999999993E-3</v>
      </c>
      <c r="S151" s="2">
        <v>-2E-3</v>
      </c>
      <c r="T151" s="2">
        <v>1.4E-2</v>
      </c>
      <c r="U151" s="2">
        <v>2.7E-2</v>
      </c>
      <c r="V151" s="2">
        <v>3.3000000000000002E-2</v>
      </c>
      <c r="W151" s="2">
        <v>5.2999999999999999E-2</v>
      </c>
      <c r="X151" s="2">
        <v>5.3999999999999999E-2</v>
      </c>
      <c r="Y151" s="83"/>
      <c r="AA151" s="2">
        <v>335</v>
      </c>
      <c r="AB151" s="2">
        <v>-4.2999999999999997E-2</v>
      </c>
      <c r="AC151" s="2">
        <v>-1.4E-2</v>
      </c>
      <c r="AD151" s="2">
        <v>-0.01</v>
      </c>
      <c r="AE151" s="2">
        <v>-5.0000000000000001E-3</v>
      </c>
      <c r="AF151" s="2">
        <v>3.0000000000000001E-3</v>
      </c>
      <c r="AG151" s="2">
        <v>2.4E-2</v>
      </c>
      <c r="AH151" s="2">
        <v>2.5999999999999999E-2</v>
      </c>
      <c r="AI151" s="2">
        <v>3.4000000000000002E-2</v>
      </c>
      <c r="AJ151" s="2">
        <v>0.05</v>
      </c>
      <c r="AK151" s="2">
        <v>5.8000000000000003E-2</v>
      </c>
      <c r="AM151" s="19"/>
      <c r="AO151" s="2">
        <v>335</v>
      </c>
      <c r="AP151" s="26">
        <v>-9.0999999999999998E-2</v>
      </c>
      <c r="AQ151" s="26">
        <v>-9.1999999999999998E-2</v>
      </c>
      <c r="AR151" s="2">
        <v>-7.1999999999999995E-2</v>
      </c>
      <c r="AS151" s="26">
        <v>-6.4000000000000001E-2</v>
      </c>
      <c r="AT151" s="26">
        <v>-5.8999999999999997E-2</v>
      </c>
      <c r="AU151" s="2">
        <v>-4.5999999999999999E-2</v>
      </c>
      <c r="AV151" s="26">
        <v>-4.1000000000000002E-2</v>
      </c>
      <c r="AW151" s="2">
        <v>1.6E-2</v>
      </c>
      <c r="AX151" s="2">
        <v>-1.0999999999999999E-2</v>
      </c>
    </row>
    <row r="152" spans="1:50" ht="15.75" customHeight="1" x14ac:dyDescent="0.25">
      <c r="A152" s="2">
        <v>336</v>
      </c>
      <c r="B152" s="2">
        <v>-3.7999999999999999E-2</v>
      </c>
      <c r="C152" s="2">
        <v>-2.3E-2</v>
      </c>
      <c r="D152" s="2">
        <v>-1.2E-2</v>
      </c>
      <c r="E152" s="2">
        <v>-1E-3</v>
      </c>
      <c r="F152" s="2">
        <v>3.0000000000000001E-3</v>
      </c>
      <c r="G152" s="2">
        <v>2.7E-2</v>
      </c>
      <c r="H152" s="2">
        <v>2.1000000000000001E-2</v>
      </c>
      <c r="I152" s="2">
        <v>7.0000000000000007E-2</v>
      </c>
      <c r="J152" s="2">
        <v>4.4999999999999998E-2</v>
      </c>
      <c r="K152" s="2">
        <v>7.9000000000000001E-2</v>
      </c>
      <c r="L152" s="83"/>
      <c r="N152" s="2">
        <v>336</v>
      </c>
      <c r="O152" s="2">
        <v>-4.2000000000000003E-2</v>
      </c>
      <c r="P152" s="2">
        <v>-2.3E-2</v>
      </c>
      <c r="Q152" s="2">
        <v>-1.4999999999999999E-2</v>
      </c>
      <c r="R152" s="2">
        <v>-8.9999999999999993E-3</v>
      </c>
      <c r="S152" s="2">
        <v>-2E-3</v>
      </c>
      <c r="T152" s="2">
        <v>1.4E-2</v>
      </c>
      <c r="U152" s="2">
        <v>2.5999999999999999E-2</v>
      </c>
      <c r="V152" s="2">
        <v>3.3000000000000002E-2</v>
      </c>
      <c r="W152" s="2">
        <v>5.1999999999999998E-2</v>
      </c>
      <c r="X152" s="2">
        <v>5.2999999999999999E-2</v>
      </c>
      <c r="Y152" s="83"/>
      <c r="AA152" s="2">
        <v>336</v>
      </c>
      <c r="AB152" s="2">
        <v>-4.2999999999999997E-2</v>
      </c>
      <c r="AC152" s="2">
        <v>-1.4E-2</v>
      </c>
      <c r="AD152" s="2">
        <v>-0.01</v>
      </c>
      <c r="AE152" s="2">
        <v>-5.0000000000000001E-3</v>
      </c>
      <c r="AF152" s="2">
        <v>3.0000000000000001E-3</v>
      </c>
      <c r="AG152" s="2">
        <v>2.4E-2</v>
      </c>
      <c r="AH152" s="2">
        <v>2.5999999999999999E-2</v>
      </c>
      <c r="AI152" s="2">
        <v>3.3000000000000002E-2</v>
      </c>
      <c r="AJ152" s="2">
        <v>4.9000000000000002E-2</v>
      </c>
      <c r="AK152" s="2">
        <v>5.8000000000000003E-2</v>
      </c>
      <c r="AM152" s="19"/>
      <c r="AO152" s="2">
        <v>336</v>
      </c>
      <c r="AP152" s="26">
        <v>-8.8999999999999996E-2</v>
      </c>
      <c r="AQ152" s="26">
        <v>-0.09</v>
      </c>
      <c r="AR152" s="2">
        <v>-7.0000000000000007E-2</v>
      </c>
      <c r="AS152" s="26">
        <v>-6.2E-2</v>
      </c>
      <c r="AT152" s="26">
        <v>-5.8000000000000003E-2</v>
      </c>
      <c r="AU152" s="2">
        <v>-4.4999999999999998E-2</v>
      </c>
      <c r="AV152" s="26">
        <v>-0.04</v>
      </c>
      <c r="AW152" s="2">
        <v>1.6E-2</v>
      </c>
      <c r="AX152" s="2">
        <v>-0.01</v>
      </c>
    </row>
    <row r="153" spans="1:50" ht="15.75" customHeight="1" x14ac:dyDescent="0.25">
      <c r="A153" s="2">
        <v>337</v>
      </c>
      <c r="B153" s="2">
        <v>-3.6999999999999998E-2</v>
      </c>
      <c r="C153" s="2">
        <v>-2.1999999999999999E-2</v>
      </c>
      <c r="D153" s="2">
        <v>-1.0999999999999999E-2</v>
      </c>
      <c r="E153" s="2">
        <v>0</v>
      </c>
      <c r="F153" s="2">
        <v>3.0000000000000001E-3</v>
      </c>
      <c r="G153" s="2">
        <v>2.7E-2</v>
      </c>
      <c r="H153" s="2">
        <v>2.1999999999999999E-2</v>
      </c>
      <c r="I153" s="2">
        <v>7.0000000000000007E-2</v>
      </c>
      <c r="J153" s="2">
        <v>4.5999999999999999E-2</v>
      </c>
      <c r="K153" s="2">
        <v>7.9000000000000001E-2</v>
      </c>
      <c r="L153" s="83"/>
      <c r="N153" s="2">
        <v>337</v>
      </c>
      <c r="O153" s="2">
        <v>-4.1000000000000002E-2</v>
      </c>
      <c r="P153" s="2">
        <v>-2.3E-2</v>
      </c>
      <c r="Q153" s="2">
        <v>-1.4E-2</v>
      </c>
      <c r="R153" s="2">
        <v>-8.9999999999999993E-3</v>
      </c>
      <c r="S153" s="2">
        <v>-2E-3</v>
      </c>
      <c r="T153" s="2">
        <v>1.4E-2</v>
      </c>
      <c r="U153" s="2">
        <v>2.7E-2</v>
      </c>
      <c r="V153" s="2">
        <v>3.3000000000000002E-2</v>
      </c>
      <c r="W153" s="2">
        <v>5.1999999999999998E-2</v>
      </c>
      <c r="X153" s="2">
        <v>5.2999999999999999E-2</v>
      </c>
      <c r="Y153" s="83"/>
      <c r="AA153" s="2">
        <v>337</v>
      </c>
      <c r="AB153" s="2">
        <v>-4.2000000000000003E-2</v>
      </c>
      <c r="AC153" s="2">
        <v>-1.2999999999999999E-2</v>
      </c>
      <c r="AD153" s="2">
        <v>-0.01</v>
      </c>
      <c r="AE153" s="2">
        <v>-5.0000000000000001E-3</v>
      </c>
      <c r="AF153" s="2">
        <v>3.0000000000000001E-3</v>
      </c>
      <c r="AG153" s="2">
        <v>2.4E-2</v>
      </c>
      <c r="AH153" s="2">
        <v>2.5999999999999999E-2</v>
      </c>
      <c r="AI153" s="2">
        <v>3.3000000000000002E-2</v>
      </c>
      <c r="AJ153" s="2">
        <v>4.9000000000000002E-2</v>
      </c>
      <c r="AK153" s="2">
        <v>5.8000000000000003E-2</v>
      </c>
      <c r="AM153" s="19"/>
      <c r="AO153" s="2">
        <v>337</v>
      </c>
      <c r="AP153" s="26">
        <v>-8.7999999999999995E-2</v>
      </c>
      <c r="AQ153" s="26">
        <v>-8.7999999999999995E-2</v>
      </c>
      <c r="AR153" s="2">
        <v>-6.9000000000000006E-2</v>
      </c>
      <c r="AS153" s="26">
        <v>-6.2E-2</v>
      </c>
      <c r="AT153" s="26">
        <v>-5.7000000000000002E-2</v>
      </c>
      <c r="AU153" s="2">
        <v>-4.4999999999999998E-2</v>
      </c>
      <c r="AV153" s="26">
        <v>-3.9E-2</v>
      </c>
      <c r="AW153" s="2">
        <v>1.7000000000000001E-2</v>
      </c>
      <c r="AX153" s="2">
        <v>-0.01</v>
      </c>
    </row>
    <row r="154" spans="1:50" ht="15.75" customHeight="1" x14ac:dyDescent="0.25">
      <c r="A154" s="2">
        <v>338</v>
      </c>
      <c r="B154" s="2">
        <v>-3.5999999999999997E-2</v>
      </c>
      <c r="C154" s="2">
        <v>-2.1000000000000001E-2</v>
      </c>
      <c r="D154" s="2">
        <v>-0.01</v>
      </c>
      <c r="E154" s="2">
        <v>1E-3</v>
      </c>
      <c r="F154" s="2">
        <v>4.0000000000000001E-3</v>
      </c>
      <c r="G154" s="2">
        <v>2.7E-2</v>
      </c>
      <c r="H154" s="2">
        <v>2.1999999999999999E-2</v>
      </c>
      <c r="I154" s="2">
        <v>7.0000000000000007E-2</v>
      </c>
      <c r="J154" s="2">
        <v>4.5999999999999999E-2</v>
      </c>
      <c r="K154" s="2">
        <v>7.9000000000000001E-2</v>
      </c>
      <c r="L154" s="83"/>
      <c r="N154" s="2">
        <v>338</v>
      </c>
      <c r="O154" s="2">
        <v>-3.9E-2</v>
      </c>
      <c r="P154" s="2">
        <v>-2.1999999999999999E-2</v>
      </c>
      <c r="Q154" s="2">
        <v>-1.4E-2</v>
      </c>
      <c r="R154" s="2">
        <v>-8.0000000000000002E-3</v>
      </c>
      <c r="S154" s="2">
        <v>-1E-3</v>
      </c>
      <c r="T154" s="2">
        <v>1.4E-2</v>
      </c>
      <c r="U154" s="2">
        <v>2.7E-2</v>
      </c>
      <c r="V154" s="2">
        <v>3.3000000000000002E-2</v>
      </c>
      <c r="W154" s="2">
        <v>5.1999999999999998E-2</v>
      </c>
      <c r="X154" s="2">
        <v>5.2999999999999999E-2</v>
      </c>
      <c r="Y154" s="83"/>
      <c r="AA154" s="2">
        <v>338</v>
      </c>
      <c r="AB154" s="2">
        <v>-0.04</v>
      </c>
      <c r="AC154" s="2">
        <v>-1.2999999999999999E-2</v>
      </c>
      <c r="AD154" s="2">
        <v>-8.9999999999999993E-3</v>
      </c>
      <c r="AE154" s="2">
        <v>-4.0000000000000001E-3</v>
      </c>
      <c r="AF154" s="2">
        <v>3.0000000000000001E-3</v>
      </c>
      <c r="AG154" s="2">
        <v>2.4E-2</v>
      </c>
      <c r="AH154" s="2">
        <v>2.5999999999999999E-2</v>
      </c>
      <c r="AI154" s="2">
        <v>3.3000000000000002E-2</v>
      </c>
      <c r="AJ154" s="2">
        <v>4.9000000000000002E-2</v>
      </c>
      <c r="AK154" s="2">
        <v>5.7000000000000002E-2</v>
      </c>
      <c r="AM154" s="19"/>
      <c r="AO154" s="2">
        <v>338</v>
      </c>
      <c r="AP154" s="26">
        <v>-8.5000000000000006E-2</v>
      </c>
      <c r="AQ154" s="26">
        <v>-8.5999999999999993E-2</v>
      </c>
      <c r="AR154" s="2">
        <v>-6.7000000000000004E-2</v>
      </c>
      <c r="AS154" s="26">
        <v>-0.06</v>
      </c>
      <c r="AT154" s="26">
        <v>-5.5E-2</v>
      </c>
      <c r="AU154" s="2">
        <v>-4.2999999999999997E-2</v>
      </c>
      <c r="AV154" s="26">
        <v>-3.7999999999999999E-2</v>
      </c>
      <c r="AW154" s="2">
        <v>1.7999999999999999E-2</v>
      </c>
      <c r="AX154" s="2">
        <v>-8.0000000000000002E-3</v>
      </c>
    </row>
    <row r="155" spans="1:50" ht="15.75" customHeight="1" x14ac:dyDescent="0.25">
      <c r="A155" s="2">
        <v>339</v>
      </c>
      <c r="B155" s="2">
        <v>-3.4000000000000002E-2</v>
      </c>
      <c r="C155" s="2">
        <v>-0.02</v>
      </c>
      <c r="D155" s="2">
        <v>-0.01</v>
      </c>
      <c r="E155" s="2">
        <v>1E-3</v>
      </c>
      <c r="F155" s="2">
        <v>4.0000000000000001E-3</v>
      </c>
      <c r="G155" s="2">
        <v>2.8000000000000001E-2</v>
      </c>
      <c r="H155" s="2">
        <v>2.3E-2</v>
      </c>
      <c r="I155" s="2">
        <v>7.0000000000000007E-2</v>
      </c>
      <c r="J155" s="2">
        <v>4.7E-2</v>
      </c>
      <c r="K155" s="2">
        <v>7.9000000000000001E-2</v>
      </c>
      <c r="L155" s="83"/>
      <c r="N155" s="2">
        <v>339</v>
      </c>
      <c r="O155" s="2">
        <v>-3.7999999999999999E-2</v>
      </c>
      <c r="P155" s="2">
        <v>-2.1000000000000001E-2</v>
      </c>
      <c r="Q155" s="2">
        <v>-1.2999999999999999E-2</v>
      </c>
      <c r="R155" s="2">
        <v>-8.0000000000000002E-3</v>
      </c>
      <c r="S155" s="2">
        <v>0</v>
      </c>
      <c r="T155" s="2">
        <v>1.4999999999999999E-2</v>
      </c>
      <c r="U155" s="2">
        <v>2.7E-2</v>
      </c>
      <c r="V155" s="2">
        <v>3.3000000000000002E-2</v>
      </c>
      <c r="W155" s="2">
        <v>5.2999999999999999E-2</v>
      </c>
      <c r="X155" s="2">
        <v>5.2999999999999999E-2</v>
      </c>
      <c r="Y155" s="83"/>
      <c r="AA155" s="2">
        <v>339</v>
      </c>
      <c r="AB155" s="2">
        <v>-3.9E-2</v>
      </c>
      <c r="AC155" s="2">
        <v>-1.2E-2</v>
      </c>
      <c r="AD155" s="2">
        <v>-8.0000000000000002E-3</v>
      </c>
      <c r="AE155" s="2">
        <v>-3.0000000000000001E-3</v>
      </c>
      <c r="AF155" s="2">
        <v>4.0000000000000001E-3</v>
      </c>
      <c r="AG155" s="2">
        <v>2.4E-2</v>
      </c>
      <c r="AH155" s="2">
        <v>2.5999999999999999E-2</v>
      </c>
      <c r="AI155" s="2">
        <v>3.3000000000000002E-2</v>
      </c>
      <c r="AJ155" s="2">
        <v>4.9000000000000002E-2</v>
      </c>
      <c r="AK155" s="2">
        <v>5.7000000000000002E-2</v>
      </c>
      <c r="AM155" s="19"/>
      <c r="AO155" s="2">
        <v>339</v>
      </c>
      <c r="AP155" s="26">
        <v>-8.3000000000000004E-2</v>
      </c>
      <c r="AQ155" s="26">
        <v>-8.4000000000000005E-2</v>
      </c>
      <c r="AR155" s="2">
        <v>-6.6000000000000003E-2</v>
      </c>
      <c r="AS155" s="26">
        <v>-5.8999999999999997E-2</v>
      </c>
      <c r="AT155" s="26">
        <v>-5.3999999999999999E-2</v>
      </c>
      <c r="AU155" s="2">
        <v>-4.2000000000000003E-2</v>
      </c>
      <c r="AV155" s="26">
        <v>-3.6999999999999998E-2</v>
      </c>
      <c r="AW155" s="2">
        <v>1.9E-2</v>
      </c>
      <c r="AX155" s="2">
        <v>-7.0000000000000001E-3</v>
      </c>
    </row>
    <row r="156" spans="1:50" ht="15.75" customHeight="1" x14ac:dyDescent="0.25">
      <c r="A156" s="2">
        <v>340</v>
      </c>
      <c r="B156" s="2">
        <v>-3.5000000000000003E-2</v>
      </c>
      <c r="C156" s="2">
        <v>-2.1999999999999999E-2</v>
      </c>
      <c r="D156" s="2">
        <v>-1.0999999999999999E-2</v>
      </c>
      <c r="E156" s="2">
        <v>0</v>
      </c>
      <c r="F156" s="2">
        <v>3.0000000000000001E-3</v>
      </c>
      <c r="G156" s="2">
        <v>2.5999999999999999E-2</v>
      </c>
      <c r="H156" s="2">
        <v>2.1000000000000001E-2</v>
      </c>
      <c r="I156" s="2">
        <v>6.9000000000000006E-2</v>
      </c>
      <c r="J156" s="2">
        <v>4.4999999999999998E-2</v>
      </c>
      <c r="K156" s="2">
        <v>7.6999999999999999E-2</v>
      </c>
      <c r="L156" s="83"/>
      <c r="N156" s="2">
        <v>340</v>
      </c>
      <c r="O156" s="2">
        <v>-3.9E-2</v>
      </c>
      <c r="P156" s="2">
        <v>-2.1999999999999999E-2</v>
      </c>
      <c r="Q156" s="2">
        <v>-1.4E-2</v>
      </c>
      <c r="R156" s="2">
        <v>-8.9999999999999993E-3</v>
      </c>
      <c r="S156" s="2">
        <v>-2E-3</v>
      </c>
      <c r="T156" s="2">
        <v>1.2999999999999999E-2</v>
      </c>
      <c r="U156" s="2">
        <v>2.5999999999999999E-2</v>
      </c>
      <c r="V156" s="2">
        <v>3.2000000000000001E-2</v>
      </c>
      <c r="W156" s="2">
        <v>5.0999999999999997E-2</v>
      </c>
      <c r="X156" s="2">
        <v>5.0999999999999997E-2</v>
      </c>
      <c r="Y156" s="83"/>
      <c r="AA156" s="2">
        <v>340</v>
      </c>
      <c r="AB156" s="2">
        <v>-0.04</v>
      </c>
      <c r="AC156" s="2">
        <v>-1.2999999999999999E-2</v>
      </c>
      <c r="AD156" s="2">
        <v>-0.01</v>
      </c>
      <c r="AE156" s="2">
        <v>-5.0000000000000001E-3</v>
      </c>
      <c r="AF156" s="2">
        <v>3.0000000000000001E-3</v>
      </c>
      <c r="AG156" s="2">
        <v>2.3E-2</v>
      </c>
      <c r="AH156" s="2">
        <v>2.5000000000000001E-2</v>
      </c>
      <c r="AI156" s="2">
        <v>3.2000000000000001E-2</v>
      </c>
      <c r="AJ156" s="2">
        <v>4.7E-2</v>
      </c>
      <c r="AK156" s="2">
        <v>5.6000000000000001E-2</v>
      </c>
      <c r="AM156" s="19"/>
      <c r="AO156" s="2">
        <v>340</v>
      </c>
      <c r="AP156" s="26">
        <v>-8.4000000000000005E-2</v>
      </c>
      <c r="AQ156" s="26">
        <v>-8.4000000000000005E-2</v>
      </c>
      <c r="AR156" s="2">
        <v>-6.6000000000000003E-2</v>
      </c>
      <c r="AS156" s="26">
        <v>-5.8999999999999997E-2</v>
      </c>
      <c r="AT156" s="26">
        <v>-5.5E-2</v>
      </c>
      <c r="AU156" s="2">
        <v>-4.2999999999999997E-2</v>
      </c>
      <c r="AV156" s="26">
        <v>-3.6999999999999998E-2</v>
      </c>
      <c r="AW156" s="2">
        <v>1.7999999999999999E-2</v>
      </c>
      <c r="AX156" s="2">
        <v>-8.0000000000000002E-3</v>
      </c>
    </row>
    <row r="157" spans="1:50" ht="15.75" customHeight="1" x14ac:dyDescent="0.25">
      <c r="A157" s="2">
        <v>341</v>
      </c>
      <c r="B157" s="2">
        <v>-3.5000000000000003E-2</v>
      </c>
      <c r="C157" s="2">
        <v>-2.1999999999999999E-2</v>
      </c>
      <c r="D157" s="2">
        <v>-1.2E-2</v>
      </c>
      <c r="E157" s="2">
        <v>-1E-3</v>
      </c>
      <c r="F157" s="2">
        <v>2E-3</v>
      </c>
      <c r="G157" s="2">
        <v>2.5000000000000001E-2</v>
      </c>
      <c r="H157" s="2">
        <v>2.1000000000000001E-2</v>
      </c>
      <c r="I157" s="2">
        <v>6.8000000000000005E-2</v>
      </c>
      <c r="J157" s="2">
        <v>4.3999999999999997E-2</v>
      </c>
      <c r="K157" s="2">
        <v>7.6999999999999999E-2</v>
      </c>
      <c r="L157" s="83"/>
      <c r="N157" s="2">
        <v>341</v>
      </c>
      <c r="O157" s="2">
        <v>-3.9E-2</v>
      </c>
      <c r="P157" s="2">
        <v>-2.1999999999999999E-2</v>
      </c>
      <c r="Q157" s="2">
        <v>-1.4999999999999999E-2</v>
      </c>
      <c r="R157" s="2">
        <v>-8.9999999999999993E-3</v>
      </c>
      <c r="S157" s="2">
        <v>-3.0000000000000001E-3</v>
      </c>
      <c r="T157" s="2">
        <v>1.2E-2</v>
      </c>
      <c r="U157" s="2">
        <v>2.5000000000000001E-2</v>
      </c>
      <c r="V157" s="2">
        <v>3.2000000000000001E-2</v>
      </c>
      <c r="W157" s="2">
        <v>0.05</v>
      </c>
      <c r="X157" s="2">
        <v>5.0999999999999997E-2</v>
      </c>
      <c r="Y157" s="83"/>
      <c r="AA157" s="2">
        <v>341</v>
      </c>
      <c r="AB157" s="2">
        <v>-0.04</v>
      </c>
      <c r="AC157" s="2">
        <v>-1.4E-2</v>
      </c>
      <c r="AD157" s="2">
        <v>-0.01</v>
      </c>
      <c r="AE157" s="2">
        <v>-5.0000000000000001E-3</v>
      </c>
      <c r="AF157" s="2">
        <v>2E-3</v>
      </c>
      <c r="AG157" s="2">
        <v>2.1999999999999999E-2</v>
      </c>
      <c r="AH157" s="2">
        <v>2.5000000000000001E-2</v>
      </c>
      <c r="AI157" s="2">
        <v>3.1E-2</v>
      </c>
      <c r="AJ157" s="2">
        <v>4.7E-2</v>
      </c>
      <c r="AK157" s="2">
        <v>5.6000000000000001E-2</v>
      </c>
      <c r="AM157" s="19"/>
      <c r="AO157" s="2">
        <v>341</v>
      </c>
      <c r="AP157" s="26">
        <v>-8.4000000000000005E-2</v>
      </c>
      <c r="AQ157" s="26">
        <v>-8.5000000000000006E-2</v>
      </c>
      <c r="AR157" s="2">
        <v>-6.7000000000000004E-2</v>
      </c>
      <c r="AS157" s="26">
        <v>-5.8999999999999997E-2</v>
      </c>
      <c r="AT157" s="26">
        <v>-5.5E-2</v>
      </c>
      <c r="AU157" s="2">
        <v>-4.2999999999999997E-2</v>
      </c>
      <c r="AV157" s="26">
        <v>-3.7999999999999999E-2</v>
      </c>
      <c r="AW157" s="2">
        <v>1.7000000000000001E-2</v>
      </c>
      <c r="AX157" s="2">
        <v>-8.0000000000000002E-3</v>
      </c>
    </row>
    <row r="158" spans="1:50" ht="15.75" customHeight="1" x14ac:dyDescent="0.25">
      <c r="A158" s="2">
        <v>342</v>
      </c>
      <c r="B158" s="2">
        <v>-3.5999999999999997E-2</v>
      </c>
      <c r="C158" s="2">
        <v>-2.3E-2</v>
      </c>
      <c r="D158" s="2">
        <v>-1.2E-2</v>
      </c>
      <c r="E158" s="2">
        <v>-2E-3</v>
      </c>
      <c r="F158" s="2">
        <v>1E-3</v>
      </c>
      <c r="G158" s="2">
        <v>2.4E-2</v>
      </c>
      <c r="H158" s="2">
        <v>0.02</v>
      </c>
      <c r="I158" s="2">
        <v>6.7000000000000004E-2</v>
      </c>
      <c r="J158" s="2">
        <v>4.3999999999999997E-2</v>
      </c>
      <c r="K158" s="2">
        <v>7.5999999999999998E-2</v>
      </c>
      <c r="L158" s="83"/>
      <c r="N158" s="2">
        <v>342</v>
      </c>
      <c r="O158" s="2">
        <v>-3.9E-2</v>
      </c>
      <c r="P158" s="2">
        <v>-2.3E-2</v>
      </c>
      <c r="Q158" s="2">
        <v>-1.6E-2</v>
      </c>
      <c r="R158" s="2">
        <v>-0.01</v>
      </c>
      <c r="S158" s="2">
        <v>-3.0000000000000001E-3</v>
      </c>
      <c r="T158" s="2">
        <v>1.0999999999999999E-2</v>
      </c>
      <c r="U158" s="2">
        <v>2.4E-2</v>
      </c>
      <c r="V158" s="2">
        <v>3.1E-2</v>
      </c>
      <c r="W158" s="2">
        <v>4.9000000000000002E-2</v>
      </c>
      <c r="X158" s="2">
        <v>0.05</v>
      </c>
      <c r="Y158" s="83"/>
      <c r="AA158" s="2">
        <v>342</v>
      </c>
      <c r="AB158" s="2">
        <v>-0.04</v>
      </c>
      <c r="AC158" s="2">
        <v>-1.4E-2</v>
      </c>
      <c r="AD158" s="2">
        <v>-1.0999999999999999E-2</v>
      </c>
      <c r="AE158" s="2">
        <v>-6.0000000000000001E-3</v>
      </c>
      <c r="AF158" s="2">
        <v>2E-3</v>
      </c>
      <c r="AG158" s="2">
        <v>2.1999999999999999E-2</v>
      </c>
      <c r="AH158" s="2">
        <v>2.4E-2</v>
      </c>
      <c r="AI158" s="2">
        <v>3.1E-2</v>
      </c>
      <c r="AJ158" s="2">
        <v>4.5999999999999999E-2</v>
      </c>
      <c r="AK158" s="2">
        <v>5.5E-2</v>
      </c>
      <c r="AM158" s="19"/>
      <c r="AO158" s="2">
        <v>342</v>
      </c>
      <c r="AP158" s="26">
        <v>-8.4000000000000005E-2</v>
      </c>
      <c r="AQ158" s="26">
        <v>-8.4000000000000005E-2</v>
      </c>
      <c r="AR158" s="2">
        <v>-6.6000000000000003E-2</v>
      </c>
      <c r="AS158" s="26">
        <v>-5.8999999999999997E-2</v>
      </c>
      <c r="AT158" s="26">
        <v>-5.5E-2</v>
      </c>
      <c r="AU158" s="2">
        <v>-4.2999999999999997E-2</v>
      </c>
      <c r="AV158" s="26">
        <v>-3.6999999999999998E-2</v>
      </c>
      <c r="AW158" s="2">
        <v>1.7000000000000001E-2</v>
      </c>
      <c r="AX158" s="2">
        <v>-8.0000000000000002E-3</v>
      </c>
    </row>
    <row r="159" spans="1:50" ht="15.75" customHeight="1" x14ac:dyDescent="0.25">
      <c r="A159" s="2">
        <v>343</v>
      </c>
      <c r="B159" s="2">
        <v>-3.6999999999999998E-2</v>
      </c>
      <c r="C159" s="2">
        <v>-2.4E-2</v>
      </c>
      <c r="D159" s="2">
        <v>-1.4E-2</v>
      </c>
      <c r="E159" s="2">
        <v>-3.0000000000000001E-3</v>
      </c>
      <c r="F159" s="2">
        <v>0</v>
      </c>
      <c r="G159" s="2">
        <v>2.3E-2</v>
      </c>
      <c r="H159" s="2">
        <v>1.7999999999999999E-2</v>
      </c>
      <c r="I159" s="2">
        <v>6.6000000000000003E-2</v>
      </c>
      <c r="J159" s="2">
        <v>4.2000000000000003E-2</v>
      </c>
      <c r="K159" s="2">
        <v>7.4999999999999997E-2</v>
      </c>
      <c r="L159" s="83"/>
      <c r="N159" s="2">
        <v>343</v>
      </c>
      <c r="O159" s="2">
        <v>-0.04</v>
      </c>
      <c r="P159" s="2">
        <v>-2.4E-2</v>
      </c>
      <c r="Q159" s="2">
        <v>-1.7000000000000001E-2</v>
      </c>
      <c r="R159" s="2">
        <v>-1.0999999999999999E-2</v>
      </c>
      <c r="S159" s="2">
        <v>-4.0000000000000001E-3</v>
      </c>
      <c r="T159" s="2">
        <v>0.01</v>
      </c>
      <c r="U159" s="2">
        <v>2.3E-2</v>
      </c>
      <c r="V159" s="2">
        <v>0.03</v>
      </c>
      <c r="W159" s="2">
        <v>4.8000000000000001E-2</v>
      </c>
      <c r="X159" s="2">
        <v>4.8000000000000001E-2</v>
      </c>
      <c r="Y159" s="83"/>
      <c r="AA159" s="2">
        <v>343</v>
      </c>
      <c r="AB159" s="2">
        <v>-4.1000000000000002E-2</v>
      </c>
      <c r="AC159" s="2">
        <v>-1.4999999999999999E-2</v>
      </c>
      <c r="AD159" s="2">
        <v>-1.2E-2</v>
      </c>
      <c r="AE159" s="2">
        <v>-7.0000000000000001E-3</v>
      </c>
      <c r="AF159" s="2">
        <v>0</v>
      </c>
      <c r="AG159" s="2">
        <v>2.1000000000000001E-2</v>
      </c>
      <c r="AH159" s="2">
        <v>2.3E-2</v>
      </c>
      <c r="AI159" s="2">
        <v>0.03</v>
      </c>
      <c r="AJ159" s="2">
        <v>4.4999999999999998E-2</v>
      </c>
      <c r="AK159" s="2">
        <v>5.3999999999999999E-2</v>
      </c>
      <c r="AM159" s="19"/>
      <c r="AO159" s="2">
        <v>343</v>
      </c>
      <c r="AP159" s="26">
        <v>-8.4000000000000005E-2</v>
      </c>
      <c r="AQ159" s="26">
        <v>-8.4000000000000005E-2</v>
      </c>
      <c r="AR159" s="2">
        <v>-6.6000000000000003E-2</v>
      </c>
      <c r="AS159" s="26">
        <v>-5.8999999999999997E-2</v>
      </c>
      <c r="AT159" s="26">
        <v>-5.5E-2</v>
      </c>
      <c r="AU159" s="2">
        <v>-4.2999999999999997E-2</v>
      </c>
      <c r="AV159" s="26">
        <v>-3.7999999999999999E-2</v>
      </c>
      <c r="AW159" s="2">
        <v>1.7000000000000001E-2</v>
      </c>
      <c r="AX159" s="2">
        <v>-8.0000000000000002E-3</v>
      </c>
    </row>
    <row r="160" spans="1:50" ht="15.75" customHeight="1" x14ac:dyDescent="0.25">
      <c r="A160" s="2">
        <v>344</v>
      </c>
      <c r="B160" s="2">
        <v>-3.5999999999999997E-2</v>
      </c>
      <c r="C160" s="2">
        <v>-2.3E-2</v>
      </c>
      <c r="D160" s="2">
        <v>-1.2999999999999999E-2</v>
      </c>
      <c r="E160" s="2">
        <v>-3.0000000000000001E-3</v>
      </c>
      <c r="F160" s="2">
        <v>0</v>
      </c>
      <c r="G160" s="2">
        <v>2.3E-2</v>
      </c>
      <c r="H160" s="2">
        <v>1.7999999999999999E-2</v>
      </c>
      <c r="I160" s="2">
        <v>6.5000000000000002E-2</v>
      </c>
      <c r="J160" s="2">
        <v>4.2000000000000003E-2</v>
      </c>
      <c r="K160" s="2">
        <v>7.4999999999999997E-2</v>
      </c>
      <c r="L160" s="83"/>
      <c r="N160" s="2">
        <v>344</v>
      </c>
      <c r="O160" s="2">
        <v>-3.9E-2</v>
      </c>
      <c r="P160" s="2">
        <v>-2.3E-2</v>
      </c>
      <c r="Q160" s="2">
        <v>-1.6E-2</v>
      </c>
      <c r="R160" s="2">
        <v>-1.0999999999999999E-2</v>
      </c>
      <c r="S160" s="2">
        <v>-4.0000000000000001E-3</v>
      </c>
      <c r="T160" s="2">
        <v>0.01</v>
      </c>
      <c r="U160" s="2">
        <v>2.3E-2</v>
      </c>
      <c r="V160" s="2">
        <v>0.03</v>
      </c>
      <c r="W160" s="2">
        <v>4.8000000000000001E-2</v>
      </c>
      <c r="X160" s="2">
        <v>4.8000000000000001E-2</v>
      </c>
      <c r="Y160" s="83"/>
      <c r="AA160" s="2">
        <v>344</v>
      </c>
      <c r="AB160" s="2">
        <v>-0.04</v>
      </c>
      <c r="AC160" s="2">
        <v>-1.4999999999999999E-2</v>
      </c>
      <c r="AD160" s="2">
        <v>-1.0999999999999999E-2</v>
      </c>
      <c r="AE160" s="2">
        <v>-7.0000000000000001E-3</v>
      </c>
      <c r="AF160" s="2">
        <v>1E-3</v>
      </c>
      <c r="AG160" s="2">
        <v>2.1000000000000001E-2</v>
      </c>
      <c r="AH160" s="2">
        <v>2.3E-2</v>
      </c>
      <c r="AI160" s="2">
        <v>0.03</v>
      </c>
      <c r="AJ160" s="2">
        <v>4.4999999999999998E-2</v>
      </c>
      <c r="AK160" s="2">
        <v>5.3999999999999999E-2</v>
      </c>
      <c r="AM160" s="19"/>
      <c r="AO160" s="2">
        <v>344</v>
      </c>
      <c r="AP160" s="26">
        <v>-8.3000000000000004E-2</v>
      </c>
      <c r="AQ160" s="26">
        <v>-8.3000000000000004E-2</v>
      </c>
      <c r="AR160" s="2">
        <v>-6.6000000000000003E-2</v>
      </c>
      <c r="AS160" s="26">
        <v>-5.8999999999999997E-2</v>
      </c>
      <c r="AT160" s="26">
        <v>-5.5E-2</v>
      </c>
      <c r="AU160" s="2">
        <v>-4.2999999999999997E-2</v>
      </c>
      <c r="AV160" s="26">
        <v>-3.6999999999999998E-2</v>
      </c>
      <c r="AW160" s="2">
        <v>1.7000000000000001E-2</v>
      </c>
      <c r="AX160" s="2">
        <v>-8.0000000000000002E-3</v>
      </c>
    </row>
    <row r="161" spans="1:50" ht="15.75" customHeight="1" x14ac:dyDescent="0.25">
      <c r="A161" s="2">
        <v>345</v>
      </c>
      <c r="B161" s="2">
        <v>-3.4000000000000002E-2</v>
      </c>
      <c r="C161" s="2">
        <v>-2.1999999999999999E-2</v>
      </c>
      <c r="D161" s="2">
        <v>-1.2E-2</v>
      </c>
      <c r="E161" s="2">
        <v>-2E-3</v>
      </c>
      <c r="F161" s="2">
        <v>1E-3</v>
      </c>
      <c r="G161" s="2">
        <v>2.3E-2</v>
      </c>
      <c r="H161" s="2">
        <v>1.9E-2</v>
      </c>
      <c r="I161" s="2">
        <v>6.6000000000000003E-2</v>
      </c>
      <c r="J161" s="2">
        <v>4.2000000000000003E-2</v>
      </c>
      <c r="K161" s="2">
        <v>7.5999999999999998E-2</v>
      </c>
      <c r="L161" s="83"/>
      <c r="N161" s="2">
        <v>345</v>
      </c>
      <c r="O161" s="2">
        <v>-3.7999999999999999E-2</v>
      </c>
      <c r="P161" s="2">
        <v>-2.1999999999999999E-2</v>
      </c>
      <c r="Q161" s="2">
        <v>-1.6E-2</v>
      </c>
      <c r="R161" s="2">
        <v>-0.01</v>
      </c>
      <c r="S161" s="2">
        <v>-4.0000000000000001E-3</v>
      </c>
      <c r="T161" s="2">
        <v>1.0999999999999999E-2</v>
      </c>
      <c r="U161" s="2">
        <v>2.3E-2</v>
      </c>
      <c r="V161" s="2">
        <v>0.03</v>
      </c>
      <c r="W161" s="2">
        <v>4.8000000000000001E-2</v>
      </c>
      <c r="X161" s="2">
        <v>4.8000000000000001E-2</v>
      </c>
      <c r="Y161" s="83"/>
      <c r="AA161" s="2">
        <v>345</v>
      </c>
      <c r="AB161" s="2">
        <v>-3.9E-2</v>
      </c>
      <c r="AC161" s="2">
        <v>-1.4E-2</v>
      </c>
      <c r="AD161" s="2">
        <v>-1.0999999999999999E-2</v>
      </c>
      <c r="AE161" s="2">
        <v>-6.0000000000000001E-3</v>
      </c>
      <c r="AF161" s="2">
        <v>1E-3</v>
      </c>
      <c r="AG161" s="2">
        <v>2.1000000000000001E-2</v>
      </c>
      <c r="AH161" s="2">
        <v>2.3E-2</v>
      </c>
      <c r="AI161" s="2">
        <v>0.03</v>
      </c>
      <c r="AJ161" s="2">
        <v>4.4999999999999998E-2</v>
      </c>
      <c r="AK161" s="2">
        <v>5.3999999999999999E-2</v>
      </c>
      <c r="AM161" s="19"/>
      <c r="AO161" s="2">
        <v>345</v>
      </c>
      <c r="AP161" s="26">
        <v>-0.08</v>
      </c>
      <c r="AQ161" s="26">
        <v>-8.1000000000000003E-2</v>
      </c>
      <c r="AR161" s="2">
        <v>-6.4000000000000001E-2</v>
      </c>
      <c r="AS161" s="26">
        <v>-5.7000000000000002E-2</v>
      </c>
      <c r="AT161" s="26">
        <v>-5.2999999999999999E-2</v>
      </c>
      <c r="AU161" s="2">
        <v>-4.1000000000000002E-2</v>
      </c>
      <c r="AV161" s="26">
        <v>-3.5999999999999997E-2</v>
      </c>
      <c r="AW161" s="2">
        <v>1.7999999999999999E-2</v>
      </c>
      <c r="AX161" s="2">
        <v>-6.0000000000000001E-3</v>
      </c>
    </row>
    <row r="162" spans="1:50" ht="15.75" customHeight="1" x14ac:dyDescent="0.25">
      <c r="A162" s="2">
        <v>346</v>
      </c>
      <c r="B162" s="2">
        <v>-3.2000000000000001E-2</v>
      </c>
      <c r="C162" s="2">
        <v>-0.02</v>
      </c>
      <c r="D162" s="2">
        <v>-1.0999999999999999E-2</v>
      </c>
      <c r="E162" s="2">
        <v>-1E-3</v>
      </c>
      <c r="F162" s="2">
        <v>2E-3</v>
      </c>
      <c r="G162" s="2">
        <v>2.5000000000000001E-2</v>
      </c>
      <c r="H162" s="2">
        <v>0.02</v>
      </c>
      <c r="I162" s="2">
        <v>6.7000000000000004E-2</v>
      </c>
      <c r="J162" s="2">
        <v>4.2999999999999997E-2</v>
      </c>
      <c r="K162" s="2">
        <v>7.6999999999999999E-2</v>
      </c>
      <c r="L162" s="83"/>
      <c r="N162" s="2">
        <v>346</v>
      </c>
      <c r="O162" s="2">
        <v>-3.5999999999999997E-2</v>
      </c>
      <c r="P162" s="2">
        <v>-2.1000000000000001E-2</v>
      </c>
      <c r="Q162" s="2">
        <v>-1.4E-2</v>
      </c>
      <c r="R162" s="2">
        <v>-8.9999999999999993E-3</v>
      </c>
      <c r="S162" s="2">
        <v>-2E-3</v>
      </c>
      <c r="T162" s="2">
        <v>1.0999999999999999E-2</v>
      </c>
      <c r="U162" s="2">
        <v>2.4E-2</v>
      </c>
      <c r="V162" s="2">
        <v>3.1E-2</v>
      </c>
      <c r="W162" s="2">
        <v>4.9000000000000002E-2</v>
      </c>
      <c r="X162" s="2">
        <v>4.9000000000000002E-2</v>
      </c>
      <c r="Y162" s="83"/>
      <c r="AA162" s="2">
        <v>346</v>
      </c>
      <c r="AB162" s="2">
        <v>-3.5999999999999997E-2</v>
      </c>
      <c r="AC162" s="2">
        <v>-1.2E-2</v>
      </c>
      <c r="AD162" s="2">
        <v>-8.9999999999999993E-3</v>
      </c>
      <c r="AE162" s="2">
        <v>-5.0000000000000001E-3</v>
      </c>
      <c r="AF162" s="2">
        <v>2E-3</v>
      </c>
      <c r="AG162" s="2">
        <v>2.1999999999999999E-2</v>
      </c>
      <c r="AH162" s="2">
        <v>2.4E-2</v>
      </c>
      <c r="AI162" s="2">
        <v>0.03</v>
      </c>
      <c r="AJ162" s="2">
        <v>4.4999999999999998E-2</v>
      </c>
      <c r="AK162" s="2">
        <v>5.3999999999999999E-2</v>
      </c>
      <c r="AM162" s="19"/>
      <c r="AO162" s="2">
        <v>346</v>
      </c>
      <c r="AP162" s="26">
        <v>-7.6999999999999999E-2</v>
      </c>
      <c r="AQ162" s="26">
        <v>-7.8E-2</v>
      </c>
      <c r="AR162" s="2">
        <v>-6.2E-2</v>
      </c>
      <c r="AS162" s="26">
        <v>-5.5E-2</v>
      </c>
      <c r="AT162" s="26">
        <v>-5.0999999999999997E-2</v>
      </c>
      <c r="AU162" s="2">
        <v>-0.04</v>
      </c>
      <c r="AV162" s="26">
        <v>-3.4000000000000002E-2</v>
      </c>
      <c r="AW162" s="2">
        <v>1.9E-2</v>
      </c>
      <c r="AX162" s="2">
        <v>-5.0000000000000001E-3</v>
      </c>
    </row>
    <row r="163" spans="1:50" ht="15.75" customHeight="1" x14ac:dyDescent="0.25">
      <c r="A163" s="2">
        <v>347</v>
      </c>
      <c r="B163" s="2">
        <v>-3.1E-2</v>
      </c>
      <c r="C163" s="2">
        <v>-0.02</v>
      </c>
      <c r="D163" s="2">
        <v>-0.01</v>
      </c>
      <c r="E163" s="2">
        <v>0</v>
      </c>
      <c r="F163" s="2">
        <v>3.0000000000000001E-3</v>
      </c>
      <c r="G163" s="2">
        <v>2.5000000000000001E-2</v>
      </c>
      <c r="H163" s="2">
        <v>0.02</v>
      </c>
      <c r="I163" s="2">
        <v>6.7000000000000004E-2</v>
      </c>
      <c r="J163" s="2">
        <v>4.3999999999999997E-2</v>
      </c>
      <c r="K163" s="2">
        <v>7.6999999999999999E-2</v>
      </c>
      <c r="L163" s="83"/>
      <c r="N163" s="2">
        <v>347</v>
      </c>
      <c r="O163" s="2">
        <v>-3.5000000000000003E-2</v>
      </c>
      <c r="P163" s="2">
        <v>-0.02</v>
      </c>
      <c r="Q163" s="2">
        <v>-1.4E-2</v>
      </c>
      <c r="R163" s="2">
        <v>-8.0000000000000002E-3</v>
      </c>
      <c r="S163" s="2">
        <v>-2E-3</v>
      </c>
      <c r="T163" s="2">
        <v>1.2E-2</v>
      </c>
      <c r="U163" s="2">
        <v>2.4E-2</v>
      </c>
      <c r="V163" s="2">
        <v>3.1E-2</v>
      </c>
      <c r="W163" s="2">
        <v>4.8000000000000001E-2</v>
      </c>
      <c r="X163" s="2">
        <v>4.9000000000000002E-2</v>
      </c>
      <c r="Y163" s="83"/>
      <c r="AA163" s="2">
        <v>347</v>
      </c>
      <c r="AB163" s="2">
        <v>-3.5999999999999997E-2</v>
      </c>
      <c r="AC163" s="2">
        <v>-1.2E-2</v>
      </c>
      <c r="AD163" s="2">
        <v>-8.9999999999999993E-3</v>
      </c>
      <c r="AE163" s="2">
        <v>-4.0000000000000001E-3</v>
      </c>
      <c r="AF163" s="2">
        <v>2E-3</v>
      </c>
      <c r="AG163" s="2">
        <v>2.1999999999999999E-2</v>
      </c>
      <c r="AH163" s="2">
        <v>2.4E-2</v>
      </c>
      <c r="AI163" s="2">
        <v>0.03</v>
      </c>
      <c r="AJ163" s="2">
        <v>4.4999999999999998E-2</v>
      </c>
      <c r="AK163" s="2">
        <v>5.3999999999999999E-2</v>
      </c>
      <c r="AM163" s="19"/>
      <c r="AO163" s="2">
        <v>347</v>
      </c>
      <c r="AP163" s="26">
        <v>-7.5999999999999998E-2</v>
      </c>
      <c r="AQ163" s="26">
        <v>-7.6999999999999999E-2</v>
      </c>
      <c r="AR163" s="2">
        <v>-0.06</v>
      </c>
      <c r="AS163" s="26">
        <v>-5.3999999999999999E-2</v>
      </c>
      <c r="AT163" s="26">
        <v>-0.05</v>
      </c>
      <c r="AU163" s="2">
        <v>-3.9E-2</v>
      </c>
      <c r="AV163" s="26">
        <v>-3.4000000000000002E-2</v>
      </c>
      <c r="AW163" s="2">
        <v>0.02</v>
      </c>
      <c r="AX163" s="2">
        <v>-4.0000000000000001E-3</v>
      </c>
    </row>
    <row r="164" spans="1:50" ht="15.75" customHeight="1" x14ac:dyDescent="0.25">
      <c r="A164" s="2">
        <v>348</v>
      </c>
      <c r="B164" s="2">
        <v>-3.3000000000000002E-2</v>
      </c>
      <c r="C164" s="2">
        <v>-2.1000000000000001E-2</v>
      </c>
      <c r="D164" s="2">
        <v>-1.2E-2</v>
      </c>
      <c r="E164" s="2">
        <v>-2E-3</v>
      </c>
      <c r="F164" s="2">
        <v>1E-3</v>
      </c>
      <c r="G164" s="2">
        <v>2.3E-2</v>
      </c>
      <c r="H164" s="2">
        <v>1.9E-2</v>
      </c>
      <c r="I164" s="2">
        <v>6.5000000000000002E-2</v>
      </c>
      <c r="J164" s="2">
        <v>4.2000000000000003E-2</v>
      </c>
      <c r="K164" s="2">
        <v>7.4999999999999997E-2</v>
      </c>
      <c r="L164" s="83"/>
      <c r="N164" s="2">
        <v>348</v>
      </c>
      <c r="O164" s="2">
        <v>-3.5999999999999997E-2</v>
      </c>
      <c r="P164" s="2">
        <v>-2.1000000000000001E-2</v>
      </c>
      <c r="Q164" s="2">
        <v>-1.4999999999999999E-2</v>
      </c>
      <c r="R164" s="2">
        <v>-0.01</v>
      </c>
      <c r="S164" s="2">
        <v>-4.0000000000000001E-3</v>
      </c>
      <c r="T164" s="2">
        <v>0.01</v>
      </c>
      <c r="U164" s="2">
        <v>2.3E-2</v>
      </c>
      <c r="V164" s="2">
        <v>0.03</v>
      </c>
      <c r="W164" s="2">
        <v>4.7E-2</v>
      </c>
      <c r="X164" s="2">
        <v>4.8000000000000001E-2</v>
      </c>
      <c r="Y164" s="83"/>
      <c r="AA164" s="2">
        <v>348</v>
      </c>
      <c r="AB164" s="2">
        <v>-3.6999999999999998E-2</v>
      </c>
      <c r="AC164" s="2">
        <v>-1.2999999999999999E-2</v>
      </c>
      <c r="AD164" s="2">
        <v>-0.01</v>
      </c>
      <c r="AE164" s="2">
        <v>-6.0000000000000001E-3</v>
      </c>
      <c r="AF164" s="2">
        <v>1E-3</v>
      </c>
      <c r="AG164" s="2">
        <v>2.1000000000000001E-2</v>
      </c>
      <c r="AH164" s="2">
        <v>2.3E-2</v>
      </c>
      <c r="AI164" s="2">
        <v>2.9000000000000001E-2</v>
      </c>
      <c r="AJ164" s="2">
        <v>4.2999999999999997E-2</v>
      </c>
      <c r="AK164" s="2">
        <v>5.1999999999999998E-2</v>
      </c>
      <c r="AM164" s="19"/>
      <c r="AO164" s="2">
        <v>348</v>
      </c>
      <c r="AP164" s="26">
        <v>-7.5999999999999998E-2</v>
      </c>
      <c r="AQ164" s="26">
        <v>-7.6999999999999999E-2</v>
      </c>
      <c r="AR164" s="2">
        <v>-6.0999999999999999E-2</v>
      </c>
      <c r="AS164" s="26">
        <v>-5.5E-2</v>
      </c>
      <c r="AT164" s="26">
        <v>-5.0999999999999997E-2</v>
      </c>
      <c r="AU164" s="2">
        <v>-3.9E-2</v>
      </c>
      <c r="AV164" s="26">
        <v>-3.4000000000000002E-2</v>
      </c>
      <c r="AW164" s="2">
        <v>1.9E-2</v>
      </c>
      <c r="AX164" s="2">
        <v>-5.0000000000000001E-3</v>
      </c>
    </row>
    <row r="165" spans="1:50" ht="15.75" customHeight="1" x14ac:dyDescent="0.25">
      <c r="A165" s="2">
        <v>349</v>
      </c>
      <c r="B165" s="2">
        <v>-3.4000000000000002E-2</v>
      </c>
      <c r="C165" s="2">
        <v>-2.3E-2</v>
      </c>
      <c r="D165" s="2">
        <v>-1.4E-2</v>
      </c>
      <c r="E165" s="2">
        <v>-4.0000000000000001E-3</v>
      </c>
      <c r="F165" s="2">
        <v>-1E-3</v>
      </c>
      <c r="G165" s="2">
        <v>2.1000000000000001E-2</v>
      </c>
      <c r="H165" s="2">
        <v>1.7000000000000001E-2</v>
      </c>
      <c r="I165" s="2">
        <v>6.3E-2</v>
      </c>
      <c r="J165" s="2">
        <v>3.9E-2</v>
      </c>
      <c r="K165" s="2">
        <v>7.1999999999999995E-2</v>
      </c>
      <c r="L165" s="83"/>
      <c r="N165" s="2">
        <v>349</v>
      </c>
      <c r="O165" s="2">
        <v>-3.7999999999999999E-2</v>
      </c>
      <c r="P165" s="2">
        <v>-2.3E-2</v>
      </c>
      <c r="Q165" s="2">
        <v>-1.7000000000000001E-2</v>
      </c>
      <c r="R165" s="2">
        <v>-1.0999999999999999E-2</v>
      </c>
      <c r="S165" s="2">
        <v>-5.0000000000000001E-3</v>
      </c>
      <c r="T165" s="2">
        <v>8.0000000000000002E-3</v>
      </c>
      <c r="U165" s="2">
        <v>2.1000000000000001E-2</v>
      </c>
      <c r="V165" s="2">
        <v>2.9000000000000001E-2</v>
      </c>
      <c r="W165" s="2">
        <v>4.4999999999999998E-2</v>
      </c>
      <c r="X165" s="2">
        <v>4.5999999999999999E-2</v>
      </c>
      <c r="Y165" s="83"/>
      <c r="AA165" s="2">
        <v>349</v>
      </c>
      <c r="AB165" s="2">
        <v>-3.7999999999999999E-2</v>
      </c>
      <c r="AC165" s="2">
        <v>-1.4999999999999999E-2</v>
      </c>
      <c r="AD165" s="2">
        <v>-1.2E-2</v>
      </c>
      <c r="AE165" s="2">
        <v>-7.0000000000000001E-3</v>
      </c>
      <c r="AF165" s="2">
        <v>0</v>
      </c>
      <c r="AG165" s="2">
        <v>1.9E-2</v>
      </c>
      <c r="AH165" s="2">
        <v>2.1999999999999999E-2</v>
      </c>
      <c r="AI165" s="2">
        <v>2.8000000000000001E-2</v>
      </c>
      <c r="AJ165" s="2">
        <v>4.2000000000000003E-2</v>
      </c>
      <c r="AK165" s="2">
        <v>5.0999999999999997E-2</v>
      </c>
      <c r="AM165" s="19"/>
      <c r="AO165" s="2">
        <v>349</v>
      </c>
      <c r="AP165" s="26">
        <v>-7.8E-2</v>
      </c>
      <c r="AQ165" s="26">
        <v>-7.9000000000000001E-2</v>
      </c>
      <c r="AR165" s="2">
        <v>-6.3E-2</v>
      </c>
      <c r="AS165" s="26">
        <v>-5.6000000000000001E-2</v>
      </c>
      <c r="AT165" s="26">
        <v>-5.2999999999999999E-2</v>
      </c>
      <c r="AU165" s="2">
        <v>-4.1000000000000002E-2</v>
      </c>
      <c r="AV165" s="26">
        <v>-3.5000000000000003E-2</v>
      </c>
      <c r="AW165" s="2">
        <v>1.7999999999999999E-2</v>
      </c>
      <c r="AX165" s="2">
        <v>-6.0000000000000001E-3</v>
      </c>
    </row>
    <row r="166" spans="1:50" ht="15.75" customHeight="1" x14ac:dyDescent="0.25">
      <c r="A166" s="2">
        <v>350</v>
      </c>
      <c r="B166" s="2">
        <v>-3.5000000000000003E-2</v>
      </c>
      <c r="C166" s="2">
        <v>-2.4E-2</v>
      </c>
      <c r="D166" s="2">
        <v>-1.4999999999999999E-2</v>
      </c>
      <c r="E166" s="2">
        <v>-5.0000000000000001E-3</v>
      </c>
      <c r="F166" s="2">
        <v>-2E-3</v>
      </c>
      <c r="G166" s="2">
        <v>0.02</v>
      </c>
      <c r="H166" s="2">
        <v>1.4999999999999999E-2</v>
      </c>
      <c r="I166" s="2">
        <v>6.2E-2</v>
      </c>
      <c r="J166" s="2">
        <v>3.7999999999999999E-2</v>
      </c>
      <c r="K166" s="2">
        <v>7.0000000000000007E-2</v>
      </c>
      <c r="L166" s="83"/>
      <c r="N166" s="2">
        <v>350</v>
      </c>
      <c r="O166" s="2">
        <v>-3.9E-2</v>
      </c>
      <c r="P166" s="2">
        <v>-2.4E-2</v>
      </c>
      <c r="Q166" s="2">
        <v>-1.7999999999999999E-2</v>
      </c>
      <c r="R166" s="2">
        <v>-1.2999999999999999E-2</v>
      </c>
      <c r="S166" s="2">
        <v>-7.0000000000000001E-3</v>
      </c>
      <c r="T166" s="2">
        <v>7.0000000000000001E-3</v>
      </c>
      <c r="U166" s="2">
        <v>1.9E-2</v>
      </c>
      <c r="V166" s="2">
        <v>2.7E-2</v>
      </c>
      <c r="W166" s="2">
        <v>4.3999999999999997E-2</v>
      </c>
      <c r="X166" s="2">
        <v>4.3999999999999997E-2</v>
      </c>
      <c r="Y166" s="83"/>
      <c r="AA166" s="2">
        <v>350</v>
      </c>
      <c r="AB166" s="2">
        <v>-0.04</v>
      </c>
      <c r="AC166" s="2">
        <v>-1.6E-2</v>
      </c>
      <c r="AD166" s="2">
        <v>-1.2999999999999999E-2</v>
      </c>
      <c r="AE166" s="2">
        <v>-8.0000000000000002E-3</v>
      </c>
      <c r="AF166" s="2">
        <v>-2E-3</v>
      </c>
      <c r="AG166" s="2">
        <v>1.7999999999999999E-2</v>
      </c>
      <c r="AH166" s="2">
        <v>0.02</v>
      </c>
      <c r="AI166" s="2">
        <v>2.7E-2</v>
      </c>
      <c r="AJ166" s="2">
        <v>4.1000000000000002E-2</v>
      </c>
      <c r="AK166" s="2">
        <v>0.05</v>
      </c>
      <c r="AM166" s="19"/>
      <c r="AO166" s="2">
        <v>350</v>
      </c>
      <c r="AP166" s="26">
        <v>-7.9000000000000001E-2</v>
      </c>
      <c r="AQ166" s="26">
        <v>-0.08</v>
      </c>
      <c r="AR166" s="2">
        <v>-6.4000000000000001E-2</v>
      </c>
      <c r="AS166" s="26">
        <v>-5.7000000000000002E-2</v>
      </c>
      <c r="AT166" s="26">
        <v>-5.2999999999999999E-2</v>
      </c>
      <c r="AU166" s="2">
        <v>-4.1000000000000002E-2</v>
      </c>
      <c r="AV166" s="26">
        <v>-3.5999999999999997E-2</v>
      </c>
      <c r="AW166" s="2">
        <v>1.7000000000000001E-2</v>
      </c>
      <c r="AX166" s="2">
        <v>-7.0000000000000001E-3</v>
      </c>
    </row>
    <row r="167" spans="1:50" ht="15.75" customHeight="1" x14ac:dyDescent="0.25">
      <c r="A167" s="2">
        <v>351</v>
      </c>
      <c r="B167" s="2">
        <v>-3.5999999999999997E-2</v>
      </c>
      <c r="C167" s="2">
        <v>-2.5000000000000001E-2</v>
      </c>
      <c r="D167" s="2">
        <v>-1.6E-2</v>
      </c>
      <c r="E167" s="2">
        <v>-6.0000000000000001E-3</v>
      </c>
      <c r="F167" s="2">
        <v>-3.0000000000000001E-3</v>
      </c>
      <c r="G167" s="2">
        <v>1.9E-2</v>
      </c>
      <c r="H167" s="2">
        <v>1.4999999999999999E-2</v>
      </c>
      <c r="I167" s="2">
        <v>6.0999999999999999E-2</v>
      </c>
      <c r="J167" s="2">
        <v>3.6999999999999998E-2</v>
      </c>
      <c r="K167" s="2">
        <v>6.9000000000000006E-2</v>
      </c>
      <c r="L167" s="83"/>
      <c r="N167" s="2">
        <v>351</v>
      </c>
      <c r="O167" s="2">
        <v>-3.9E-2</v>
      </c>
      <c r="P167" s="2">
        <v>-2.5000000000000001E-2</v>
      </c>
      <c r="Q167" s="2">
        <v>-1.9E-2</v>
      </c>
      <c r="R167" s="2">
        <v>-1.2999999999999999E-2</v>
      </c>
      <c r="S167" s="2">
        <v>-7.0000000000000001E-3</v>
      </c>
      <c r="T167" s="2">
        <v>6.0000000000000001E-3</v>
      </c>
      <c r="U167" s="2">
        <v>1.9E-2</v>
      </c>
      <c r="V167" s="2">
        <v>2.7E-2</v>
      </c>
      <c r="W167" s="2">
        <v>4.2999999999999997E-2</v>
      </c>
      <c r="X167" s="2">
        <v>4.2999999999999997E-2</v>
      </c>
      <c r="Y167" s="83"/>
      <c r="AA167" s="2">
        <v>351</v>
      </c>
      <c r="AB167" s="2">
        <v>-0.04</v>
      </c>
      <c r="AC167" s="2">
        <v>-1.7000000000000001E-2</v>
      </c>
      <c r="AD167" s="2">
        <v>-1.2999999999999999E-2</v>
      </c>
      <c r="AE167" s="2">
        <v>-8.0000000000000002E-3</v>
      </c>
      <c r="AF167" s="2">
        <v>-2E-3</v>
      </c>
      <c r="AG167" s="2">
        <v>1.7999999999999999E-2</v>
      </c>
      <c r="AH167" s="2">
        <v>0.02</v>
      </c>
      <c r="AI167" s="2">
        <v>2.5999999999999999E-2</v>
      </c>
      <c r="AJ167" s="2">
        <v>0.04</v>
      </c>
      <c r="AK167" s="2">
        <v>4.9000000000000002E-2</v>
      </c>
      <c r="AM167" s="19"/>
      <c r="AO167" s="2">
        <v>351</v>
      </c>
      <c r="AP167" s="26">
        <v>-7.9000000000000001E-2</v>
      </c>
      <c r="AQ167" s="26">
        <v>-0.08</v>
      </c>
      <c r="AR167" s="2">
        <v>-6.4000000000000001E-2</v>
      </c>
      <c r="AS167" s="26">
        <v>-5.8000000000000003E-2</v>
      </c>
      <c r="AT167" s="26">
        <v>-5.3999999999999999E-2</v>
      </c>
      <c r="AU167" s="2">
        <v>-4.2000000000000003E-2</v>
      </c>
      <c r="AV167" s="26">
        <v>-3.5999999999999997E-2</v>
      </c>
      <c r="AW167" s="2">
        <v>1.7000000000000001E-2</v>
      </c>
      <c r="AX167" s="2">
        <v>-7.0000000000000001E-3</v>
      </c>
    </row>
    <row r="168" spans="1:50" ht="15.75" customHeight="1" x14ac:dyDescent="0.25">
      <c r="A168" s="2">
        <v>352</v>
      </c>
      <c r="B168" s="2">
        <v>-3.5999999999999997E-2</v>
      </c>
      <c r="C168" s="2">
        <v>-2.5000000000000001E-2</v>
      </c>
      <c r="D168" s="2">
        <v>-1.6E-2</v>
      </c>
      <c r="E168" s="2">
        <v>-6.0000000000000001E-3</v>
      </c>
      <c r="F168" s="2">
        <v>-3.0000000000000001E-3</v>
      </c>
      <c r="G168" s="2">
        <v>1.9E-2</v>
      </c>
      <c r="H168" s="2">
        <v>1.4999999999999999E-2</v>
      </c>
      <c r="I168" s="2">
        <v>6.0999999999999999E-2</v>
      </c>
      <c r="J168" s="2">
        <v>3.6999999999999998E-2</v>
      </c>
      <c r="K168" s="2">
        <v>6.9000000000000006E-2</v>
      </c>
      <c r="L168" s="83"/>
      <c r="N168" s="2">
        <v>352</v>
      </c>
      <c r="O168" s="2">
        <v>-3.9E-2</v>
      </c>
      <c r="P168" s="2">
        <v>-2.5000000000000001E-2</v>
      </c>
      <c r="Q168" s="2">
        <v>-1.9E-2</v>
      </c>
      <c r="R168" s="2">
        <v>-1.2999999999999999E-2</v>
      </c>
      <c r="S168" s="2">
        <v>-7.0000000000000001E-3</v>
      </c>
      <c r="T168" s="2">
        <v>6.0000000000000001E-3</v>
      </c>
      <c r="U168" s="2">
        <v>1.9E-2</v>
      </c>
      <c r="V168" s="2">
        <v>2.7E-2</v>
      </c>
      <c r="W168" s="2">
        <v>4.2000000000000003E-2</v>
      </c>
      <c r="X168" s="2">
        <v>4.2999999999999997E-2</v>
      </c>
      <c r="Y168" s="83"/>
      <c r="AA168" s="2">
        <v>352</v>
      </c>
      <c r="AB168" s="2">
        <v>-0.04</v>
      </c>
      <c r="AC168" s="2">
        <v>-1.6E-2</v>
      </c>
      <c r="AD168" s="2">
        <v>-1.2999999999999999E-2</v>
      </c>
      <c r="AE168" s="2">
        <v>-8.0000000000000002E-3</v>
      </c>
      <c r="AF168" s="2">
        <v>-2E-3</v>
      </c>
      <c r="AG168" s="2">
        <v>1.7000000000000001E-2</v>
      </c>
      <c r="AH168" s="2">
        <v>0.02</v>
      </c>
      <c r="AI168" s="2">
        <v>2.5999999999999999E-2</v>
      </c>
      <c r="AJ168" s="2">
        <v>0.04</v>
      </c>
      <c r="AK168" s="2">
        <v>4.9000000000000002E-2</v>
      </c>
      <c r="AM168" s="19"/>
      <c r="AO168" s="2">
        <v>352</v>
      </c>
      <c r="AP168" s="26">
        <v>-7.8E-2</v>
      </c>
      <c r="AQ168" s="26">
        <v>-7.9000000000000001E-2</v>
      </c>
      <c r="AR168" s="2">
        <v>-6.4000000000000001E-2</v>
      </c>
      <c r="AS168" s="26">
        <v>-5.7000000000000002E-2</v>
      </c>
      <c r="AT168" s="26">
        <v>-5.2999999999999999E-2</v>
      </c>
      <c r="AU168" s="2">
        <v>-4.2000000000000003E-2</v>
      </c>
      <c r="AV168" s="26">
        <v>-3.5999999999999997E-2</v>
      </c>
      <c r="AW168" s="2">
        <v>1.7000000000000001E-2</v>
      </c>
      <c r="AX168" s="2">
        <v>-7.0000000000000001E-3</v>
      </c>
    </row>
    <row r="169" spans="1:50" ht="15.75" customHeight="1" x14ac:dyDescent="0.25">
      <c r="A169" s="2">
        <v>353</v>
      </c>
      <c r="B169" s="2">
        <v>-3.5000000000000003E-2</v>
      </c>
      <c r="C169" s="2">
        <v>-2.5000000000000001E-2</v>
      </c>
      <c r="D169" s="2">
        <v>-1.6E-2</v>
      </c>
      <c r="E169" s="2">
        <v>-6.0000000000000001E-3</v>
      </c>
      <c r="F169" s="2">
        <v>-3.0000000000000001E-3</v>
      </c>
      <c r="G169" s="2">
        <v>1.7999999999999999E-2</v>
      </c>
      <c r="H169" s="2">
        <v>1.4E-2</v>
      </c>
      <c r="I169" s="2">
        <v>0.06</v>
      </c>
      <c r="J169" s="2">
        <v>3.5999999999999997E-2</v>
      </c>
      <c r="K169" s="2">
        <v>6.8000000000000005E-2</v>
      </c>
      <c r="L169" s="83"/>
      <c r="N169" s="2">
        <v>353</v>
      </c>
      <c r="O169" s="2">
        <v>-3.7999999999999999E-2</v>
      </c>
      <c r="P169" s="2">
        <v>-2.5000000000000001E-2</v>
      </c>
      <c r="Q169" s="2">
        <v>-1.9E-2</v>
      </c>
      <c r="R169" s="2">
        <v>-1.2999999999999999E-2</v>
      </c>
      <c r="S169" s="2">
        <v>-8.0000000000000002E-3</v>
      </c>
      <c r="T169" s="2">
        <v>6.0000000000000001E-3</v>
      </c>
      <c r="U169" s="2">
        <v>1.7999999999999999E-2</v>
      </c>
      <c r="V169" s="2">
        <v>2.5999999999999999E-2</v>
      </c>
      <c r="W169" s="2">
        <v>4.2000000000000003E-2</v>
      </c>
      <c r="X169" s="2">
        <v>4.2000000000000003E-2</v>
      </c>
      <c r="Y169" s="83"/>
      <c r="AA169" s="2">
        <v>353</v>
      </c>
      <c r="AB169" s="2">
        <v>-3.9E-2</v>
      </c>
      <c r="AC169" s="2">
        <v>-1.7000000000000001E-2</v>
      </c>
      <c r="AD169" s="2">
        <v>-1.2999999999999999E-2</v>
      </c>
      <c r="AE169" s="2">
        <v>-8.0000000000000002E-3</v>
      </c>
      <c r="AF169" s="2">
        <v>-2E-3</v>
      </c>
      <c r="AG169" s="2">
        <v>1.7000000000000001E-2</v>
      </c>
      <c r="AH169" s="2">
        <v>0.02</v>
      </c>
      <c r="AI169" s="2">
        <v>2.5000000000000001E-2</v>
      </c>
      <c r="AJ169" s="2">
        <v>3.9E-2</v>
      </c>
      <c r="AK169" s="2">
        <v>4.8000000000000001E-2</v>
      </c>
      <c r="AM169" s="19"/>
      <c r="AO169" s="2">
        <v>353</v>
      </c>
      <c r="AP169" s="26">
        <v>-7.6999999999999999E-2</v>
      </c>
      <c r="AQ169" s="26">
        <v>-7.9000000000000001E-2</v>
      </c>
      <c r="AR169" s="2">
        <v>-6.4000000000000001E-2</v>
      </c>
      <c r="AS169" s="26">
        <v>-5.7000000000000002E-2</v>
      </c>
      <c r="AT169" s="26">
        <v>-5.2999999999999999E-2</v>
      </c>
      <c r="AU169" s="2">
        <v>-4.2000000000000003E-2</v>
      </c>
      <c r="AV169" s="26">
        <v>-3.5999999999999997E-2</v>
      </c>
      <c r="AW169" s="2">
        <v>1.6E-2</v>
      </c>
      <c r="AX169" s="2">
        <v>-8.0000000000000002E-3</v>
      </c>
    </row>
    <row r="170" spans="1:50" ht="15.75" customHeight="1" x14ac:dyDescent="0.25">
      <c r="A170" s="2">
        <v>354</v>
      </c>
      <c r="B170" s="2">
        <v>-3.5000000000000003E-2</v>
      </c>
      <c r="C170" s="2">
        <v>-2.5000000000000001E-2</v>
      </c>
      <c r="D170" s="2">
        <v>-1.6E-2</v>
      </c>
      <c r="E170" s="2">
        <v>-6.0000000000000001E-3</v>
      </c>
      <c r="F170" s="2">
        <v>-4.0000000000000001E-3</v>
      </c>
      <c r="G170" s="2">
        <v>1.7999999999999999E-2</v>
      </c>
      <c r="H170" s="2">
        <v>1.4E-2</v>
      </c>
      <c r="I170" s="2">
        <v>0.06</v>
      </c>
      <c r="J170" s="2">
        <v>3.5999999999999997E-2</v>
      </c>
      <c r="K170" s="2">
        <v>6.7000000000000004E-2</v>
      </c>
      <c r="L170" s="83"/>
      <c r="N170" s="2">
        <v>354</v>
      </c>
      <c r="O170" s="2">
        <v>-3.7999999999999999E-2</v>
      </c>
      <c r="P170" s="2">
        <v>-2.4E-2</v>
      </c>
      <c r="Q170" s="2">
        <v>-1.9E-2</v>
      </c>
      <c r="R170" s="2">
        <v>-1.4E-2</v>
      </c>
      <c r="S170" s="2">
        <v>-8.0000000000000002E-3</v>
      </c>
      <c r="T170" s="2">
        <v>6.0000000000000001E-3</v>
      </c>
      <c r="U170" s="2">
        <v>1.7999999999999999E-2</v>
      </c>
      <c r="V170" s="2">
        <v>2.5999999999999999E-2</v>
      </c>
      <c r="W170" s="2">
        <v>4.1000000000000002E-2</v>
      </c>
      <c r="X170" s="2">
        <v>4.2000000000000003E-2</v>
      </c>
      <c r="Y170" s="83"/>
      <c r="AA170" s="2">
        <v>354</v>
      </c>
      <c r="AB170" s="2">
        <v>-3.9E-2</v>
      </c>
      <c r="AC170" s="2">
        <v>-1.6E-2</v>
      </c>
      <c r="AD170" s="2">
        <v>-1.2999999999999999E-2</v>
      </c>
      <c r="AE170" s="2">
        <v>-8.0000000000000002E-3</v>
      </c>
      <c r="AF170" s="2">
        <v>-2E-3</v>
      </c>
      <c r="AG170" s="2">
        <v>1.7000000000000001E-2</v>
      </c>
      <c r="AH170" s="2">
        <v>0.02</v>
      </c>
      <c r="AI170" s="2">
        <v>2.5000000000000001E-2</v>
      </c>
      <c r="AJ170" s="2">
        <v>3.9E-2</v>
      </c>
      <c r="AK170" s="2">
        <v>4.8000000000000001E-2</v>
      </c>
      <c r="AM170" s="19"/>
      <c r="AO170" s="2">
        <v>354</v>
      </c>
      <c r="AP170" s="26">
        <v>-7.6999999999999999E-2</v>
      </c>
      <c r="AQ170" s="26">
        <v>-7.8E-2</v>
      </c>
      <c r="AR170" s="2">
        <v>-6.3E-2</v>
      </c>
      <c r="AS170" s="26">
        <v>-5.7000000000000002E-2</v>
      </c>
      <c r="AT170" s="26">
        <v>-5.2999999999999999E-2</v>
      </c>
      <c r="AU170" s="2">
        <v>-4.1000000000000002E-2</v>
      </c>
      <c r="AV170" s="26">
        <v>-3.5999999999999997E-2</v>
      </c>
      <c r="AW170" s="2">
        <v>1.6E-2</v>
      </c>
      <c r="AX170" s="2">
        <v>-8.0000000000000002E-3</v>
      </c>
    </row>
    <row r="171" spans="1:50" ht="15.75" customHeight="1" x14ac:dyDescent="0.25">
      <c r="A171" s="2">
        <v>355</v>
      </c>
      <c r="B171" s="2">
        <v>-3.5000000000000003E-2</v>
      </c>
      <c r="C171" s="2">
        <v>-2.5000000000000001E-2</v>
      </c>
      <c r="D171" s="2">
        <v>-1.6E-2</v>
      </c>
      <c r="E171" s="2">
        <v>-6.0000000000000001E-3</v>
      </c>
      <c r="F171" s="2">
        <v>-4.0000000000000001E-3</v>
      </c>
      <c r="G171" s="2">
        <v>1.7999999999999999E-2</v>
      </c>
      <c r="H171" s="2">
        <v>1.4E-2</v>
      </c>
      <c r="I171" s="2">
        <v>0.06</v>
      </c>
      <c r="J171" s="2">
        <v>3.5000000000000003E-2</v>
      </c>
      <c r="K171" s="2">
        <v>6.7000000000000004E-2</v>
      </c>
      <c r="L171" s="83"/>
      <c r="N171" s="2">
        <v>355</v>
      </c>
      <c r="O171" s="2">
        <v>-3.7999999999999999E-2</v>
      </c>
      <c r="P171" s="2">
        <v>-2.4E-2</v>
      </c>
      <c r="Q171" s="2">
        <v>-1.9E-2</v>
      </c>
      <c r="R171" s="2">
        <v>-1.2999999999999999E-2</v>
      </c>
      <c r="S171" s="2">
        <v>-8.0000000000000002E-3</v>
      </c>
      <c r="T171" s="2">
        <v>5.0000000000000001E-3</v>
      </c>
      <c r="U171" s="2">
        <v>1.7000000000000001E-2</v>
      </c>
      <c r="V171" s="2">
        <v>2.5999999999999999E-2</v>
      </c>
      <c r="W171" s="2">
        <v>4.1000000000000002E-2</v>
      </c>
      <c r="X171" s="2">
        <v>4.2000000000000003E-2</v>
      </c>
      <c r="Y171" s="83"/>
      <c r="AA171" s="2">
        <v>355</v>
      </c>
      <c r="AB171" s="2">
        <v>-3.9E-2</v>
      </c>
      <c r="AC171" s="2">
        <v>-1.6E-2</v>
      </c>
      <c r="AD171" s="2">
        <v>-1.2999999999999999E-2</v>
      </c>
      <c r="AE171" s="2">
        <v>-8.0000000000000002E-3</v>
      </c>
      <c r="AF171" s="2">
        <v>-3.0000000000000001E-3</v>
      </c>
      <c r="AG171" s="2">
        <v>1.7000000000000001E-2</v>
      </c>
      <c r="AH171" s="2">
        <v>0.02</v>
      </c>
      <c r="AI171" s="2">
        <v>2.5000000000000001E-2</v>
      </c>
      <c r="AJ171" s="2">
        <v>3.9E-2</v>
      </c>
      <c r="AK171" s="2">
        <v>4.7E-2</v>
      </c>
      <c r="AM171" s="19"/>
      <c r="AO171" s="2">
        <v>355</v>
      </c>
      <c r="AP171" s="26">
        <v>-7.5999999999999998E-2</v>
      </c>
      <c r="AQ171" s="26">
        <v>-7.6999999999999999E-2</v>
      </c>
      <c r="AR171" s="2">
        <v>-6.2E-2</v>
      </c>
      <c r="AS171" s="26">
        <v>-5.6000000000000001E-2</v>
      </c>
      <c r="AT171" s="26">
        <v>-5.1999999999999998E-2</v>
      </c>
      <c r="AU171" s="2">
        <v>-4.1000000000000002E-2</v>
      </c>
      <c r="AV171" s="26">
        <v>-3.5999999999999997E-2</v>
      </c>
      <c r="AW171" s="2">
        <v>1.7000000000000001E-2</v>
      </c>
      <c r="AX171" s="2">
        <v>-7.0000000000000001E-3</v>
      </c>
    </row>
    <row r="172" spans="1:50" ht="15.75" customHeight="1" x14ac:dyDescent="0.25">
      <c r="A172" s="2">
        <v>356</v>
      </c>
      <c r="B172" s="2">
        <v>-3.4000000000000002E-2</v>
      </c>
      <c r="C172" s="2">
        <v>-2.5000000000000001E-2</v>
      </c>
      <c r="D172" s="2">
        <v>-1.6E-2</v>
      </c>
      <c r="E172" s="2">
        <v>-6.0000000000000001E-3</v>
      </c>
      <c r="F172" s="2">
        <v>-4.0000000000000001E-3</v>
      </c>
      <c r="G172" s="2">
        <v>1.7999999999999999E-2</v>
      </c>
      <c r="H172" s="2">
        <v>1.4E-2</v>
      </c>
      <c r="I172" s="2">
        <v>0.06</v>
      </c>
      <c r="J172" s="2">
        <v>3.5000000000000003E-2</v>
      </c>
      <c r="K172" s="2">
        <v>6.6000000000000003E-2</v>
      </c>
      <c r="L172" s="83"/>
      <c r="N172" s="2">
        <v>356</v>
      </c>
      <c r="O172" s="2">
        <v>-3.6999999999999998E-2</v>
      </c>
      <c r="P172" s="2">
        <v>-2.4E-2</v>
      </c>
      <c r="Q172" s="2">
        <v>-1.9E-2</v>
      </c>
      <c r="R172" s="2">
        <v>-1.4E-2</v>
      </c>
      <c r="S172" s="2">
        <v>-8.0000000000000002E-3</v>
      </c>
      <c r="T172" s="2">
        <v>5.0000000000000001E-3</v>
      </c>
      <c r="U172" s="2">
        <v>1.7000000000000001E-2</v>
      </c>
      <c r="V172" s="2">
        <v>2.5999999999999999E-2</v>
      </c>
      <c r="W172" s="2">
        <v>0.04</v>
      </c>
      <c r="X172" s="2">
        <v>4.1000000000000002E-2</v>
      </c>
      <c r="Y172" s="83"/>
      <c r="AA172" s="2">
        <v>356</v>
      </c>
      <c r="AB172" s="2">
        <v>-3.7999999999999999E-2</v>
      </c>
      <c r="AC172" s="2">
        <v>-1.6E-2</v>
      </c>
      <c r="AD172" s="2">
        <v>-1.2999999999999999E-2</v>
      </c>
      <c r="AE172" s="2">
        <v>-8.0000000000000002E-3</v>
      </c>
      <c r="AF172" s="2">
        <v>-3.0000000000000001E-3</v>
      </c>
      <c r="AG172" s="2">
        <v>1.6E-2</v>
      </c>
      <c r="AH172" s="2">
        <v>1.9E-2</v>
      </c>
      <c r="AI172" s="2">
        <v>2.4E-2</v>
      </c>
      <c r="AJ172" s="2">
        <v>3.7999999999999999E-2</v>
      </c>
      <c r="AK172" s="2">
        <v>4.7E-2</v>
      </c>
      <c r="AM172" s="19"/>
      <c r="AO172" s="2">
        <v>356</v>
      </c>
      <c r="AP172" s="26">
        <v>-7.4999999999999997E-2</v>
      </c>
      <c r="AQ172" s="26">
        <v>-7.5999999999999998E-2</v>
      </c>
      <c r="AR172" s="2">
        <v>-6.2E-2</v>
      </c>
      <c r="AS172" s="26">
        <v>-5.6000000000000001E-2</v>
      </c>
      <c r="AT172" s="26">
        <v>-5.1999999999999998E-2</v>
      </c>
      <c r="AU172" s="2">
        <v>-4.1000000000000002E-2</v>
      </c>
      <c r="AV172" s="26">
        <v>-3.5000000000000003E-2</v>
      </c>
      <c r="AW172" s="2">
        <v>1.7000000000000001E-2</v>
      </c>
      <c r="AX172" s="2">
        <v>-7.0000000000000001E-3</v>
      </c>
    </row>
    <row r="173" spans="1:50" ht="15.75" customHeight="1" x14ac:dyDescent="0.25">
      <c r="A173" s="2">
        <v>357</v>
      </c>
      <c r="B173" s="2">
        <v>-3.4000000000000002E-2</v>
      </c>
      <c r="C173" s="2">
        <v>-2.5000000000000001E-2</v>
      </c>
      <c r="D173" s="2">
        <v>-1.7000000000000001E-2</v>
      </c>
      <c r="E173" s="2">
        <v>-7.0000000000000001E-3</v>
      </c>
      <c r="F173" s="2">
        <v>-4.0000000000000001E-3</v>
      </c>
      <c r="G173" s="2">
        <v>1.7999999999999999E-2</v>
      </c>
      <c r="H173" s="2">
        <v>1.4E-2</v>
      </c>
      <c r="I173" s="2">
        <v>5.8999999999999997E-2</v>
      </c>
      <c r="J173" s="2">
        <v>3.4000000000000002E-2</v>
      </c>
      <c r="K173" s="2">
        <v>6.5000000000000002E-2</v>
      </c>
      <c r="L173" s="83"/>
      <c r="N173" s="2">
        <v>357</v>
      </c>
      <c r="O173" s="2">
        <v>-3.6999999999999998E-2</v>
      </c>
      <c r="P173" s="2">
        <v>-2.4E-2</v>
      </c>
      <c r="Q173" s="2">
        <v>-1.9E-2</v>
      </c>
      <c r="R173" s="2">
        <v>-1.4E-2</v>
      </c>
      <c r="S173" s="2">
        <v>-8.0000000000000002E-3</v>
      </c>
      <c r="T173" s="2">
        <v>5.0000000000000001E-3</v>
      </c>
      <c r="U173" s="2">
        <v>1.7000000000000001E-2</v>
      </c>
      <c r="V173" s="2">
        <v>2.5999999999999999E-2</v>
      </c>
      <c r="W173" s="2">
        <v>0.04</v>
      </c>
      <c r="X173" s="2">
        <v>0.04</v>
      </c>
      <c r="Y173" s="83"/>
      <c r="AA173" s="2">
        <v>357</v>
      </c>
      <c r="AB173" s="2">
        <v>-3.7999999999999999E-2</v>
      </c>
      <c r="AC173" s="2">
        <v>-1.6E-2</v>
      </c>
      <c r="AD173" s="2">
        <v>-1.4E-2</v>
      </c>
      <c r="AE173" s="2">
        <v>-8.0000000000000002E-3</v>
      </c>
      <c r="AF173" s="2">
        <v>-3.0000000000000001E-3</v>
      </c>
      <c r="AG173" s="2">
        <v>1.6E-2</v>
      </c>
      <c r="AH173" s="2">
        <v>1.9E-2</v>
      </c>
      <c r="AI173" s="2">
        <v>2.4E-2</v>
      </c>
      <c r="AJ173" s="2">
        <v>3.7999999999999999E-2</v>
      </c>
      <c r="AK173" s="2">
        <v>4.5999999999999999E-2</v>
      </c>
      <c r="AM173" s="19"/>
      <c r="AO173" s="2">
        <v>357</v>
      </c>
      <c r="AP173" s="26">
        <v>-7.3999999999999996E-2</v>
      </c>
      <c r="AQ173" s="26">
        <v>-7.4999999999999997E-2</v>
      </c>
      <c r="AR173" s="2">
        <v>-6.0999999999999999E-2</v>
      </c>
      <c r="AS173" s="26">
        <v>-5.5E-2</v>
      </c>
      <c r="AT173" s="26">
        <v>-5.0999999999999997E-2</v>
      </c>
      <c r="AU173" s="2">
        <v>-0.04</v>
      </c>
      <c r="AV173" s="26">
        <v>-3.5000000000000003E-2</v>
      </c>
      <c r="AW173" s="2">
        <v>1.7000000000000001E-2</v>
      </c>
      <c r="AX173" s="2">
        <v>-7.0000000000000001E-3</v>
      </c>
    </row>
    <row r="174" spans="1:50" ht="15.75" customHeight="1" x14ac:dyDescent="0.25">
      <c r="A174" s="2">
        <v>358</v>
      </c>
      <c r="B174" s="2">
        <v>-3.4000000000000002E-2</v>
      </c>
      <c r="C174" s="2">
        <v>-2.5000000000000001E-2</v>
      </c>
      <c r="D174" s="2">
        <v>-1.6E-2</v>
      </c>
      <c r="E174" s="2">
        <v>-6.0000000000000001E-3</v>
      </c>
      <c r="F174" s="2">
        <v>-4.0000000000000001E-3</v>
      </c>
      <c r="G174" s="2">
        <v>1.7000000000000001E-2</v>
      </c>
      <c r="H174" s="2">
        <v>1.2999999999999999E-2</v>
      </c>
      <c r="I174" s="2">
        <v>5.8999999999999997E-2</v>
      </c>
      <c r="J174" s="2">
        <v>3.4000000000000002E-2</v>
      </c>
      <c r="K174" s="2">
        <v>6.5000000000000002E-2</v>
      </c>
      <c r="L174" s="83"/>
      <c r="N174" s="2">
        <v>358</v>
      </c>
      <c r="O174" s="2">
        <v>-3.6999999999999998E-2</v>
      </c>
      <c r="P174" s="2">
        <v>-2.4E-2</v>
      </c>
      <c r="Q174" s="2">
        <v>-1.9E-2</v>
      </c>
      <c r="R174" s="2">
        <v>-1.4E-2</v>
      </c>
      <c r="S174" s="2">
        <v>-8.9999999999999993E-3</v>
      </c>
      <c r="T174" s="2">
        <v>5.0000000000000001E-3</v>
      </c>
      <c r="U174" s="2">
        <v>1.6E-2</v>
      </c>
      <c r="V174" s="2">
        <v>2.5999999999999999E-2</v>
      </c>
      <c r="W174" s="2">
        <v>3.9E-2</v>
      </c>
      <c r="X174" s="2">
        <v>0.04</v>
      </c>
      <c r="Y174" s="83"/>
      <c r="AA174" s="2">
        <v>358</v>
      </c>
      <c r="AB174" s="2">
        <v>-3.7999999999999999E-2</v>
      </c>
      <c r="AC174" s="2">
        <v>-1.6E-2</v>
      </c>
      <c r="AD174" s="2">
        <v>-1.4E-2</v>
      </c>
      <c r="AE174" s="2">
        <v>-8.0000000000000002E-3</v>
      </c>
      <c r="AF174" s="2">
        <v>-3.0000000000000001E-3</v>
      </c>
      <c r="AG174" s="2">
        <v>1.6E-2</v>
      </c>
      <c r="AH174" s="2">
        <v>1.9E-2</v>
      </c>
      <c r="AI174" s="2">
        <v>2.3E-2</v>
      </c>
      <c r="AJ174" s="2">
        <v>3.6999999999999998E-2</v>
      </c>
      <c r="AK174" s="2">
        <v>4.5999999999999999E-2</v>
      </c>
      <c r="AM174" s="19"/>
      <c r="AO174" s="2">
        <v>358</v>
      </c>
      <c r="AP174" s="26">
        <v>-7.1999999999999995E-2</v>
      </c>
      <c r="AQ174" s="26">
        <v>-7.3999999999999996E-2</v>
      </c>
      <c r="AR174" s="2">
        <v>-0.06</v>
      </c>
      <c r="AS174" s="26">
        <v>-5.3999999999999999E-2</v>
      </c>
      <c r="AT174" s="26">
        <v>-5.0999999999999997E-2</v>
      </c>
      <c r="AU174" s="2">
        <v>-0.04</v>
      </c>
      <c r="AV174" s="26">
        <v>-3.4000000000000002E-2</v>
      </c>
      <c r="AW174" s="2">
        <v>1.7000000000000001E-2</v>
      </c>
      <c r="AX174" s="2">
        <v>-7.0000000000000001E-3</v>
      </c>
    </row>
    <row r="175" spans="1:50" ht="15.75" customHeight="1" x14ac:dyDescent="0.25">
      <c r="A175" s="2">
        <v>359</v>
      </c>
      <c r="B175" s="2">
        <v>-3.3000000000000002E-2</v>
      </c>
      <c r="C175" s="2">
        <v>-2.5000000000000001E-2</v>
      </c>
      <c r="D175" s="2">
        <v>-1.6E-2</v>
      </c>
      <c r="E175" s="2">
        <v>-6.0000000000000001E-3</v>
      </c>
      <c r="F175" s="2">
        <v>-4.0000000000000001E-3</v>
      </c>
      <c r="G175" s="2">
        <v>1.7000000000000001E-2</v>
      </c>
      <c r="H175" s="2">
        <v>1.2999999999999999E-2</v>
      </c>
      <c r="I175" s="2">
        <v>5.8999999999999997E-2</v>
      </c>
      <c r="J175" s="2">
        <v>3.4000000000000002E-2</v>
      </c>
      <c r="K175" s="2">
        <v>6.5000000000000002E-2</v>
      </c>
      <c r="L175" s="83"/>
      <c r="N175" s="2">
        <v>359</v>
      </c>
      <c r="O175" s="2">
        <v>-3.5999999999999997E-2</v>
      </c>
      <c r="P175" s="2">
        <v>-2.4E-2</v>
      </c>
      <c r="Q175" s="2">
        <v>-1.9E-2</v>
      </c>
      <c r="R175" s="2">
        <v>-1.4E-2</v>
      </c>
      <c r="S175" s="2">
        <v>-8.9999999999999993E-3</v>
      </c>
      <c r="T175" s="2">
        <v>5.0000000000000001E-3</v>
      </c>
      <c r="U175" s="2">
        <v>1.6E-2</v>
      </c>
      <c r="V175" s="2">
        <v>2.5000000000000001E-2</v>
      </c>
      <c r="W175" s="2">
        <v>3.9E-2</v>
      </c>
      <c r="X175" s="2">
        <v>0.04</v>
      </c>
      <c r="Y175" s="83"/>
      <c r="AA175" s="2">
        <v>359</v>
      </c>
      <c r="AB175" s="2">
        <v>-3.6999999999999998E-2</v>
      </c>
      <c r="AC175" s="2">
        <v>-1.6E-2</v>
      </c>
      <c r="AD175" s="2">
        <v>-1.2999999999999999E-2</v>
      </c>
      <c r="AE175" s="2">
        <v>-8.0000000000000002E-3</v>
      </c>
      <c r="AF175" s="2">
        <v>-3.0000000000000001E-3</v>
      </c>
      <c r="AG175" s="2">
        <v>1.6E-2</v>
      </c>
      <c r="AH175" s="2">
        <v>1.9E-2</v>
      </c>
      <c r="AI175" s="2">
        <v>2.3E-2</v>
      </c>
      <c r="AJ175" s="2">
        <v>3.6999999999999998E-2</v>
      </c>
      <c r="AK175" s="2">
        <v>4.4999999999999998E-2</v>
      </c>
      <c r="AM175" s="19"/>
      <c r="AO175" s="2">
        <v>359</v>
      </c>
      <c r="AP175" s="26">
        <v>-7.1999999999999995E-2</v>
      </c>
      <c r="AQ175" s="26">
        <v>-7.2999999999999995E-2</v>
      </c>
      <c r="AR175" s="2">
        <v>-0.06</v>
      </c>
      <c r="AS175" s="26">
        <v>-5.3999999999999999E-2</v>
      </c>
      <c r="AT175" s="26">
        <v>-0.05</v>
      </c>
      <c r="AU175" s="2">
        <v>-0.04</v>
      </c>
      <c r="AV175" s="26">
        <v>-3.4000000000000002E-2</v>
      </c>
      <c r="AW175" s="2">
        <v>1.7000000000000001E-2</v>
      </c>
      <c r="AX175" s="2">
        <v>-7.0000000000000001E-3</v>
      </c>
    </row>
    <row r="176" spans="1:50" ht="15.75" customHeight="1" x14ac:dyDescent="0.25">
      <c r="A176" s="2">
        <v>360</v>
      </c>
      <c r="B176" s="2">
        <v>-3.3000000000000002E-2</v>
      </c>
      <c r="C176" s="2">
        <v>-2.5000000000000001E-2</v>
      </c>
      <c r="D176" s="2">
        <v>-1.6E-2</v>
      </c>
      <c r="E176" s="2">
        <v>-6.0000000000000001E-3</v>
      </c>
      <c r="F176" s="2">
        <v>-4.0000000000000001E-3</v>
      </c>
      <c r="G176" s="2">
        <v>1.7999999999999999E-2</v>
      </c>
      <c r="H176" s="2">
        <v>1.2999999999999999E-2</v>
      </c>
      <c r="I176" s="2">
        <v>5.8999999999999997E-2</v>
      </c>
      <c r="J176" s="2">
        <v>3.4000000000000002E-2</v>
      </c>
      <c r="K176" s="2">
        <v>6.5000000000000002E-2</v>
      </c>
      <c r="L176" s="83"/>
      <c r="N176" s="2">
        <v>360</v>
      </c>
      <c r="O176" s="2">
        <v>-3.5999999999999997E-2</v>
      </c>
      <c r="P176" s="2">
        <v>-2.3E-2</v>
      </c>
      <c r="Q176" s="2">
        <v>-1.9E-2</v>
      </c>
      <c r="R176" s="2">
        <v>-1.4E-2</v>
      </c>
      <c r="S176" s="2">
        <v>-8.0000000000000002E-3</v>
      </c>
      <c r="T176" s="2">
        <v>5.0000000000000001E-3</v>
      </c>
      <c r="U176" s="2">
        <v>1.6E-2</v>
      </c>
      <c r="V176" s="2">
        <v>2.5000000000000001E-2</v>
      </c>
      <c r="W176" s="2">
        <v>3.9E-2</v>
      </c>
      <c r="X176" s="2">
        <v>0.04</v>
      </c>
      <c r="Y176" s="83"/>
      <c r="AA176" s="2">
        <v>360</v>
      </c>
      <c r="AB176" s="2">
        <v>-3.6999999999999998E-2</v>
      </c>
      <c r="AC176" s="2">
        <v>-1.6E-2</v>
      </c>
      <c r="AD176" s="2">
        <v>-1.2999999999999999E-2</v>
      </c>
      <c r="AE176" s="2">
        <v>-8.0000000000000002E-3</v>
      </c>
      <c r="AF176" s="2">
        <v>-3.0000000000000001E-3</v>
      </c>
      <c r="AG176" s="2">
        <v>1.6E-2</v>
      </c>
      <c r="AH176" s="2">
        <v>1.9E-2</v>
      </c>
      <c r="AI176" s="2">
        <v>2.3E-2</v>
      </c>
      <c r="AJ176" s="2">
        <v>3.6999999999999998E-2</v>
      </c>
      <c r="AK176" s="2">
        <v>4.4999999999999998E-2</v>
      </c>
      <c r="AM176" s="19"/>
      <c r="AO176" s="2">
        <v>360</v>
      </c>
      <c r="AP176" s="26">
        <v>-7.0999999999999994E-2</v>
      </c>
      <c r="AQ176" s="26">
        <v>-7.2999999999999995E-2</v>
      </c>
      <c r="AR176" s="2">
        <v>-0.06</v>
      </c>
      <c r="AS176" s="26">
        <v>-5.3999999999999999E-2</v>
      </c>
      <c r="AT176" s="26">
        <v>-0.05</v>
      </c>
      <c r="AU176" s="2">
        <v>-0.04</v>
      </c>
      <c r="AV176" s="26">
        <v>-3.4000000000000002E-2</v>
      </c>
      <c r="AW176" s="2">
        <v>1.7000000000000001E-2</v>
      </c>
      <c r="AX176" s="2">
        <v>-7.0000000000000001E-3</v>
      </c>
    </row>
    <row r="177" spans="1:50" ht="15.75" customHeight="1" x14ac:dyDescent="0.25">
      <c r="A177" s="2">
        <v>361</v>
      </c>
      <c r="B177" s="2">
        <v>-3.3000000000000002E-2</v>
      </c>
      <c r="C177" s="2">
        <v>-2.5000000000000001E-2</v>
      </c>
      <c r="D177" s="2">
        <v>-1.7000000000000001E-2</v>
      </c>
      <c r="E177" s="2">
        <v>-6.0000000000000001E-3</v>
      </c>
      <c r="F177" s="2">
        <v>-4.0000000000000001E-3</v>
      </c>
      <c r="G177" s="2">
        <v>1.7000000000000001E-2</v>
      </c>
      <c r="H177" s="2">
        <v>1.2999999999999999E-2</v>
      </c>
      <c r="I177" s="2">
        <v>5.8000000000000003E-2</v>
      </c>
      <c r="J177" s="2">
        <v>3.3000000000000002E-2</v>
      </c>
      <c r="K177" s="2">
        <v>6.4000000000000001E-2</v>
      </c>
      <c r="L177" s="83"/>
      <c r="N177" s="2">
        <v>361</v>
      </c>
      <c r="O177" s="2">
        <v>-3.5999999999999997E-2</v>
      </c>
      <c r="P177" s="2">
        <v>-2.4E-2</v>
      </c>
      <c r="Q177" s="2">
        <v>-1.9E-2</v>
      </c>
      <c r="R177" s="2">
        <v>-1.4E-2</v>
      </c>
      <c r="S177" s="2">
        <v>-8.9999999999999993E-3</v>
      </c>
      <c r="T177" s="2">
        <v>4.0000000000000001E-3</v>
      </c>
      <c r="U177" s="2">
        <v>1.6E-2</v>
      </c>
      <c r="V177" s="2">
        <v>2.5000000000000001E-2</v>
      </c>
      <c r="W177" s="2">
        <v>3.7999999999999999E-2</v>
      </c>
      <c r="X177" s="2">
        <v>3.9E-2</v>
      </c>
      <c r="Y177" s="83"/>
      <c r="AA177" s="2">
        <v>361</v>
      </c>
      <c r="AB177" s="2">
        <v>-3.6999999999999998E-2</v>
      </c>
      <c r="AC177" s="2">
        <v>-1.6E-2</v>
      </c>
      <c r="AD177" s="2">
        <v>-1.2999999999999999E-2</v>
      </c>
      <c r="AE177" s="2">
        <v>-8.0000000000000002E-3</v>
      </c>
      <c r="AF177" s="2">
        <v>-3.0000000000000001E-3</v>
      </c>
      <c r="AG177" s="2">
        <v>1.6E-2</v>
      </c>
      <c r="AH177" s="2">
        <v>1.7999999999999999E-2</v>
      </c>
      <c r="AI177" s="2">
        <v>2.3E-2</v>
      </c>
      <c r="AJ177" s="2">
        <v>3.6999999999999998E-2</v>
      </c>
      <c r="AK177" s="2">
        <v>4.4999999999999998E-2</v>
      </c>
      <c r="AM177" s="19"/>
      <c r="AO177" s="2">
        <v>361</v>
      </c>
      <c r="AP177" s="26">
        <v>-7.0999999999999994E-2</v>
      </c>
      <c r="AQ177" s="26">
        <v>-7.1999999999999995E-2</v>
      </c>
      <c r="AR177" s="2">
        <v>-5.8999999999999997E-2</v>
      </c>
      <c r="AS177" s="26">
        <v>-5.3999999999999999E-2</v>
      </c>
      <c r="AT177" s="26">
        <v>-0.05</v>
      </c>
      <c r="AU177" s="2">
        <v>-3.9E-2</v>
      </c>
      <c r="AV177" s="26">
        <v>-3.4000000000000002E-2</v>
      </c>
      <c r="AW177" s="2">
        <v>1.7000000000000001E-2</v>
      </c>
      <c r="AX177" s="2">
        <v>-8.0000000000000002E-3</v>
      </c>
    </row>
    <row r="178" spans="1:50" ht="15.75" customHeight="1" x14ac:dyDescent="0.25">
      <c r="A178" s="2">
        <v>362</v>
      </c>
      <c r="B178" s="2">
        <v>-3.3000000000000002E-2</v>
      </c>
      <c r="C178" s="2">
        <v>-2.5999999999999999E-2</v>
      </c>
      <c r="D178" s="2">
        <v>-1.7000000000000001E-2</v>
      </c>
      <c r="E178" s="2">
        <v>-7.0000000000000001E-3</v>
      </c>
      <c r="F178" s="2">
        <v>-5.0000000000000001E-3</v>
      </c>
      <c r="G178" s="2">
        <v>1.6E-2</v>
      </c>
      <c r="H178" s="2">
        <v>1.2E-2</v>
      </c>
      <c r="I178" s="2">
        <v>5.7000000000000002E-2</v>
      </c>
      <c r="J178" s="2">
        <v>3.2000000000000001E-2</v>
      </c>
      <c r="K178" s="2">
        <v>6.4000000000000001E-2</v>
      </c>
      <c r="L178" s="83"/>
      <c r="N178" s="2">
        <v>362</v>
      </c>
      <c r="O178" s="2">
        <v>-3.5999999999999997E-2</v>
      </c>
      <c r="P178" s="2">
        <v>-2.4E-2</v>
      </c>
      <c r="Q178" s="2">
        <v>-0.02</v>
      </c>
      <c r="R178" s="2">
        <v>-1.4E-2</v>
      </c>
      <c r="S178" s="2">
        <v>-8.9999999999999993E-3</v>
      </c>
      <c r="T178" s="2">
        <v>3.0000000000000001E-3</v>
      </c>
      <c r="U178" s="2">
        <v>1.4999999999999999E-2</v>
      </c>
      <c r="V178" s="2">
        <v>2.4E-2</v>
      </c>
      <c r="W178" s="2">
        <v>3.6999999999999998E-2</v>
      </c>
      <c r="X178" s="2">
        <v>3.7999999999999999E-2</v>
      </c>
      <c r="Y178" s="83"/>
      <c r="AA178" s="2">
        <v>362</v>
      </c>
      <c r="AB178" s="2">
        <v>-3.6999999999999998E-2</v>
      </c>
      <c r="AC178" s="2">
        <v>-1.7000000000000001E-2</v>
      </c>
      <c r="AD178" s="2">
        <v>-1.4E-2</v>
      </c>
      <c r="AE178" s="2">
        <v>-8.0000000000000002E-3</v>
      </c>
      <c r="AF178" s="2">
        <v>-4.0000000000000001E-3</v>
      </c>
      <c r="AG178" s="2">
        <v>1.4999999999999999E-2</v>
      </c>
      <c r="AH178" s="2">
        <v>1.7999999999999999E-2</v>
      </c>
      <c r="AI178" s="2">
        <v>2.1999999999999999E-2</v>
      </c>
      <c r="AJ178" s="2">
        <v>3.5999999999999997E-2</v>
      </c>
      <c r="AK178" s="2">
        <v>4.3999999999999997E-2</v>
      </c>
      <c r="AM178" s="19"/>
      <c r="AO178" s="2">
        <v>362</v>
      </c>
      <c r="AP178" s="26">
        <v>-7.0999999999999994E-2</v>
      </c>
      <c r="AQ178" s="26">
        <v>-7.1999999999999995E-2</v>
      </c>
      <c r="AR178" s="2">
        <v>-5.8999999999999997E-2</v>
      </c>
      <c r="AS178" s="26">
        <v>-5.3999999999999999E-2</v>
      </c>
      <c r="AT178" s="26">
        <v>-0.05</v>
      </c>
      <c r="AU178" s="2">
        <v>-3.9E-2</v>
      </c>
      <c r="AV178" s="26">
        <v>-3.4000000000000002E-2</v>
      </c>
      <c r="AW178" s="2">
        <v>1.7000000000000001E-2</v>
      </c>
      <c r="AX178" s="2">
        <v>-8.0000000000000002E-3</v>
      </c>
    </row>
    <row r="179" spans="1:50" ht="15.75" customHeight="1" x14ac:dyDescent="0.25">
      <c r="A179" s="2">
        <v>363</v>
      </c>
      <c r="B179" s="2">
        <v>-3.3000000000000002E-2</v>
      </c>
      <c r="C179" s="2">
        <v>-2.5999999999999999E-2</v>
      </c>
      <c r="D179" s="2">
        <v>-1.7000000000000001E-2</v>
      </c>
      <c r="E179" s="2">
        <v>-8.0000000000000002E-3</v>
      </c>
      <c r="F179" s="2">
        <v>-5.0000000000000001E-3</v>
      </c>
      <c r="G179" s="2">
        <v>1.6E-2</v>
      </c>
      <c r="H179" s="2">
        <v>1.2E-2</v>
      </c>
      <c r="I179" s="2">
        <v>5.6000000000000001E-2</v>
      </c>
      <c r="J179" s="2">
        <v>3.1E-2</v>
      </c>
      <c r="K179" s="2">
        <v>6.3E-2</v>
      </c>
      <c r="L179" s="83"/>
      <c r="N179" s="2">
        <v>363</v>
      </c>
      <c r="O179" s="2">
        <v>-3.5999999999999997E-2</v>
      </c>
      <c r="P179" s="2">
        <v>-2.4E-2</v>
      </c>
      <c r="Q179" s="2">
        <v>-0.02</v>
      </c>
      <c r="R179" s="2">
        <v>-1.4999999999999999E-2</v>
      </c>
      <c r="S179" s="2">
        <v>-0.01</v>
      </c>
      <c r="T179" s="2">
        <v>3.0000000000000001E-3</v>
      </c>
      <c r="U179" s="2">
        <v>1.4999999999999999E-2</v>
      </c>
      <c r="V179" s="2">
        <v>2.3E-2</v>
      </c>
      <c r="W179" s="2">
        <v>3.6999999999999998E-2</v>
      </c>
      <c r="X179" s="2">
        <v>3.6999999999999998E-2</v>
      </c>
      <c r="Y179" s="83"/>
      <c r="AA179" s="2">
        <v>363</v>
      </c>
      <c r="AB179" s="2">
        <v>-3.6999999999999998E-2</v>
      </c>
      <c r="AC179" s="2">
        <v>-1.7000000000000001E-2</v>
      </c>
      <c r="AD179" s="2">
        <v>-1.4999999999999999E-2</v>
      </c>
      <c r="AE179" s="2">
        <v>-8.9999999999999993E-3</v>
      </c>
      <c r="AF179" s="2">
        <v>-4.0000000000000001E-3</v>
      </c>
      <c r="AG179" s="2">
        <v>1.4999999999999999E-2</v>
      </c>
      <c r="AH179" s="2">
        <v>1.7000000000000001E-2</v>
      </c>
      <c r="AI179" s="2">
        <v>2.1000000000000001E-2</v>
      </c>
      <c r="AJ179" s="2">
        <v>3.5000000000000003E-2</v>
      </c>
      <c r="AK179" s="2">
        <v>4.2999999999999997E-2</v>
      </c>
      <c r="AM179" s="19"/>
      <c r="AO179" s="2">
        <v>363</v>
      </c>
      <c r="AP179" s="26">
        <v>-7.0000000000000007E-2</v>
      </c>
      <c r="AQ179" s="26">
        <v>-7.1999999999999995E-2</v>
      </c>
      <c r="AR179" s="2">
        <v>-5.8999999999999997E-2</v>
      </c>
      <c r="AS179" s="26">
        <v>-5.3999999999999999E-2</v>
      </c>
      <c r="AT179" s="26">
        <v>-0.05</v>
      </c>
      <c r="AU179" s="2">
        <v>-3.9E-2</v>
      </c>
      <c r="AV179" s="26">
        <v>-3.4000000000000002E-2</v>
      </c>
      <c r="AW179" s="2">
        <v>1.7000000000000001E-2</v>
      </c>
      <c r="AX179" s="2">
        <v>-8.0000000000000002E-3</v>
      </c>
    </row>
    <row r="180" spans="1:50" ht="15.75" customHeight="1" x14ac:dyDescent="0.25">
      <c r="A180" s="2">
        <v>364</v>
      </c>
      <c r="B180" s="2">
        <v>-3.4000000000000002E-2</v>
      </c>
      <c r="C180" s="2">
        <v>-2.7E-2</v>
      </c>
      <c r="D180" s="2">
        <v>-1.7999999999999999E-2</v>
      </c>
      <c r="E180" s="2">
        <v>-8.0000000000000002E-3</v>
      </c>
      <c r="F180" s="2">
        <v>-6.0000000000000001E-3</v>
      </c>
      <c r="G180" s="2">
        <v>1.4999999999999999E-2</v>
      </c>
      <c r="H180" s="2">
        <v>1.0999999999999999E-2</v>
      </c>
      <c r="I180" s="2">
        <v>5.6000000000000001E-2</v>
      </c>
      <c r="J180" s="2">
        <v>3.1E-2</v>
      </c>
      <c r="K180" s="2">
        <v>6.0999999999999999E-2</v>
      </c>
      <c r="L180" s="83"/>
      <c r="N180" s="2">
        <v>364</v>
      </c>
      <c r="O180" s="2">
        <v>-3.5999999999999997E-2</v>
      </c>
      <c r="P180" s="2">
        <v>-2.5000000000000001E-2</v>
      </c>
      <c r="Q180" s="2">
        <v>-0.02</v>
      </c>
      <c r="R180" s="2">
        <v>-1.4999999999999999E-2</v>
      </c>
      <c r="S180" s="2">
        <v>-0.01</v>
      </c>
      <c r="T180" s="2">
        <v>2E-3</v>
      </c>
      <c r="U180" s="2">
        <v>1.4E-2</v>
      </c>
      <c r="V180" s="2">
        <v>2.1999999999999999E-2</v>
      </c>
      <c r="W180" s="2">
        <v>3.5999999999999997E-2</v>
      </c>
      <c r="X180" s="2">
        <v>3.6999999999999998E-2</v>
      </c>
      <c r="Y180" s="83"/>
      <c r="AA180" s="2">
        <v>364</v>
      </c>
      <c r="AB180" s="2">
        <v>-3.6999999999999998E-2</v>
      </c>
      <c r="AC180" s="2">
        <v>-1.7999999999999999E-2</v>
      </c>
      <c r="AD180" s="2">
        <v>-1.4999999999999999E-2</v>
      </c>
      <c r="AE180" s="2">
        <v>-0.01</v>
      </c>
      <c r="AF180" s="2">
        <v>-5.0000000000000001E-3</v>
      </c>
      <c r="AG180" s="2">
        <v>1.4E-2</v>
      </c>
      <c r="AH180" s="2">
        <v>1.6E-2</v>
      </c>
      <c r="AI180" s="2">
        <v>2.1000000000000001E-2</v>
      </c>
      <c r="AJ180" s="2">
        <v>3.4000000000000002E-2</v>
      </c>
      <c r="AK180" s="2">
        <v>4.2999999999999997E-2</v>
      </c>
      <c r="AM180" s="19"/>
      <c r="AO180" s="2">
        <v>364</v>
      </c>
      <c r="AP180" s="26">
        <v>-7.0000000000000007E-2</v>
      </c>
      <c r="AQ180" s="26">
        <v>-7.0999999999999994E-2</v>
      </c>
      <c r="AR180" s="2">
        <v>-5.8999999999999997E-2</v>
      </c>
      <c r="AS180" s="26">
        <v>-5.3999999999999999E-2</v>
      </c>
      <c r="AT180" s="26">
        <v>-0.05</v>
      </c>
      <c r="AU180" s="2">
        <v>-3.9E-2</v>
      </c>
      <c r="AV180" s="26">
        <v>-3.4000000000000002E-2</v>
      </c>
      <c r="AW180" s="2">
        <v>1.7000000000000001E-2</v>
      </c>
      <c r="AX180" s="2">
        <v>-8.0000000000000002E-3</v>
      </c>
    </row>
    <row r="181" spans="1:50" ht="15.75" customHeight="1" x14ac:dyDescent="0.25">
      <c r="A181" s="2">
        <v>365</v>
      </c>
      <c r="B181" s="2">
        <v>-3.3000000000000002E-2</v>
      </c>
      <c r="C181" s="2">
        <v>-2.7E-2</v>
      </c>
      <c r="D181" s="2">
        <v>-1.7999999999999999E-2</v>
      </c>
      <c r="E181" s="2">
        <v>-8.0000000000000002E-3</v>
      </c>
      <c r="F181" s="2">
        <v>-6.0000000000000001E-3</v>
      </c>
      <c r="G181" s="2">
        <v>1.4999999999999999E-2</v>
      </c>
      <c r="H181" s="2">
        <v>1.0999999999999999E-2</v>
      </c>
      <c r="I181" s="2">
        <v>5.5E-2</v>
      </c>
      <c r="J181" s="2">
        <v>3.1E-2</v>
      </c>
      <c r="K181" s="2">
        <v>6.0999999999999999E-2</v>
      </c>
      <c r="L181" s="83"/>
      <c r="N181" s="2">
        <v>365</v>
      </c>
      <c r="O181" s="2">
        <v>-3.5999999999999997E-2</v>
      </c>
      <c r="P181" s="2">
        <v>-2.5000000000000001E-2</v>
      </c>
      <c r="Q181" s="2">
        <v>-0.02</v>
      </c>
      <c r="R181" s="2">
        <v>-1.4999999999999999E-2</v>
      </c>
      <c r="S181" s="2">
        <v>-0.01</v>
      </c>
      <c r="T181" s="2">
        <v>2E-3</v>
      </c>
      <c r="U181" s="2">
        <v>1.4E-2</v>
      </c>
      <c r="V181" s="2">
        <v>2.1999999999999999E-2</v>
      </c>
      <c r="W181" s="2">
        <v>3.5999999999999997E-2</v>
      </c>
      <c r="X181" s="2">
        <v>3.5999999999999997E-2</v>
      </c>
      <c r="Y181" s="83"/>
      <c r="AA181" s="2">
        <v>365</v>
      </c>
      <c r="AB181" s="2">
        <v>-3.6999999999999998E-2</v>
      </c>
      <c r="AC181" s="2">
        <v>-1.7000000000000001E-2</v>
      </c>
      <c r="AD181" s="2">
        <v>-1.4999999999999999E-2</v>
      </c>
      <c r="AE181" s="2">
        <v>-0.01</v>
      </c>
      <c r="AF181" s="2">
        <v>-5.0000000000000001E-3</v>
      </c>
      <c r="AG181" s="2">
        <v>1.4E-2</v>
      </c>
      <c r="AH181" s="2">
        <v>1.6E-2</v>
      </c>
      <c r="AI181" s="2">
        <v>2.1000000000000001E-2</v>
      </c>
      <c r="AJ181" s="2">
        <v>3.4000000000000002E-2</v>
      </c>
      <c r="AK181" s="2">
        <v>4.2999999999999997E-2</v>
      </c>
      <c r="AM181" s="19"/>
      <c r="AO181" s="2">
        <v>365</v>
      </c>
      <c r="AP181" s="26">
        <v>-7.0000000000000007E-2</v>
      </c>
      <c r="AQ181" s="26">
        <v>-7.0999999999999994E-2</v>
      </c>
      <c r="AR181" s="2">
        <v>-5.8999999999999997E-2</v>
      </c>
      <c r="AS181" s="26">
        <v>-5.3999999999999999E-2</v>
      </c>
      <c r="AT181" s="26">
        <v>-0.05</v>
      </c>
      <c r="AU181" s="2">
        <v>-0.04</v>
      </c>
      <c r="AV181" s="26">
        <v>-3.4000000000000002E-2</v>
      </c>
      <c r="AW181" s="2">
        <v>1.7000000000000001E-2</v>
      </c>
      <c r="AX181" s="2">
        <v>-8.9999999999999993E-3</v>
      </c>
    </row>
    <row r="182" spans="1:50" ht="15.75" customHeight="1" x14ac:dyDescent="0.25">
      <c r="A182" s="2">
        <v>366</v>
      </c>
      <c r="B182" s="2">
        <v>-3.3000000000000002E-2</v>
      </c>
      <c r="C182" s="2">
        <v>-2.7E-2</v>
      </c>
      <c r="D182" s="2">
        <v>-1.7999999999999999E-2</v>
      </c>
      <c r="E182" s="2">
        <v>-8.0000000000000002E-3</v>
      </c>
      <c r="F182" s="2">
        <v>-6.0000000000000001E-3</v>
      </c>
      <c r="G182" s="2">
        <v>1.4999999999999999E-2</v>
      </c>
      <c r="H182" s="2">
        <v>0.01</v>
      </c>
      <c r="I182" s="2">
        <v>5.5E-2</v>
      </c>
      <c r="J182" s="2">
        <v>3.1E-2</v>
      </c>
      <c r="K182" s="2">
        <v>0.06</v>
      </c>
      <c r="L182" s="83"/>
      <c r="N182" s="2">
        <v>366</v>
      </c>
      <c r="O182" s="2">
        <v>-3.5999999999999997E-2</v>
      </c>
      <c r="P182" s="2">
        <v>-2.5000000000000001E-2</v>
      </c>
      <c r="Q182" s="2">
        <v>-2.1000000000000001E-2</v>
      </c>
      <c r="R182" s="2">
        <v>-1.6E-2</v>
      </c>
      <c r="S182" s="2">
        <v>-1.0999999999999999E-2</v>
      </c>
      <c r="T182" s="2">
        <v>2E-3</v>
      </c>
      <c r="U182" s="2">
        <v>1.4E-2</v>
      </c>
      <c r="V182" s="2">
        <v>2.1000000000000001E-2</v>
      </c>
      <c r="W182" s="2">
        <v>3.5000000000000003E-2</v>
      </c>
      <c r="X182" s="2">
        <v>3.5999999999999997E-2</v>
      </c>
      <c r="Y182" s="83"/>
      <c r="AA182" s="2">
        <v>366</v>
      </c>
      <c r="AB182" s="2">
        <v>-3.6999999999999998E-2</v>
      </c>
      <c r="AC182" s="2">
        <v>-1.7999999999999999E-2</v>
      </c>
      <c r="AD182" s="2">
        <v>-1.4999999999999999E-2</v>
      </c>
      <c r="AE182" s="2">
        <v>-0.01</v>
      </c>
      <c r="AF182" s="2">
        <v>-5.0000000000000001E-3</v>
      </c>
      <c r="AG182" s="2">
        <v>1.4E-2</v>
      </c>
      <c r="AH182" s="2">
        <v>1.4999999999999999E-2</v>
      </c>
      <c r="AI182" s="2">
        <v>0.02</v>
      </c>
      <c r="AJ182" s="2">
        <v>3.4000000000000002E-2</v>
      </c>
      <c r="AK182" s="2">
        <v>4.2999999999999997E-2</v>
      </c>
      <c r="AM182" s="19"/>
      <c r="AO182" s="2">
        <v>366</v>
      </c>
      <c r="AP182" s="26">
        <v>-6.9000000000000006E-2</v>
      </c>
      <c r="AQ182" s="26">
        <v>-7.0999999999999994E-2</v>
      </c>
      <c r="AR182" s="2">
        <v>-5.8999999999999997E-2</v>
      </c>
      <c r="AS182" s="26">
        <v>-5.3999999999999999E-2</v>
      </c>
      <c r="AT182" s="26">
        <v>-0.05</v>
      </c>
      <c r="AU182" s="2">
        <v>-0.04</v>
      </c>
      <c r="AV182" s="26">
        <v>-3.4000000000000002E-2</v>
      </c>
      <c r="AW182" s="2">
        <v>1.7000000000000001E-2</v>
      </c>
      <c r="AX182" s="2">
        <v>-8.9999999999999993E-3</v>
      </c>
    </row>
    <row r="183" spans="1:50" ht="15.75" customHeight="1" x14ac:dyDescent="0.25">
      <c r="A183" s="2">
        <v>367</v>
      </c>
      <c r="B183" s="2">
        <v>-3.3000000000000002E-2</v>
      </c>
      <c r="C183" s="2">
        <v>-2.7E-2</v>
      </c>
      <c r="D183" s="2">
        <v>-1.9E-2</v>
      </c>
      <c r="E183" s="2">
        <v>-8.9999999999999993E-3</v>
      </c>
      <c r="F183" s="2">
        <v>-7.0000000000000001E-3</v>
      </c>
      <c r="G183" s="2">
        <v>1.4E-2</v>
      </c>
      <c r="H183" s="2">
        <v>0.01</v>
      </c>
      <c r="I183" s="2">
        <v>5.3999999999999999E-2</v>
      </c>
      <c r="J183" s="2">
        <v>0.03</v>
      </c>
      <c r="K183" s="2">
        <v>5.8999999999999997E-2</v>
      </c>
      <c r="L183" s="83"/>
      <c r="N183" s="2">
        <v>367</v>
      </c>
      <c r="O183" s="2">
        <v>-3.5999999999999997E-2</v>
      </c>
      <c r="P183" s="2">
        <v>-2.5000000000000001E-2</v>
      </c>
      <c r="Q183" s="2">
        <v>-2.1000000000000001E-2</v>
      </c>
      <c r="R183" s="2">
        <v>-1.6E-2</v>
      </c>
      <c r="S183" s="2">
        <v>-1.0999999999999999E-2</v>
      </c>
      <c r="T183" s="2">
        <v>1E-3</v>
      </c>
      <c r="U183" s="2">
        <v>1.2999999999999999E-2</v>
      </c>
      <c r="V183" s="2">
        <v>0.02</v>
      </c>
      <c r="W183" s="2">
        <v>3.5000000000000003E-2</v>
      </c>
      <c r="X183" s="2">
        <v>3.5000000000000003E-2</v>
      </c>
      <c r="Y183" s="83"/>
      <c r="AA183" s="2">
        <v>367</v>
      </c>
      <c r="AB183" s="2">
        <v>-3.6999999999999998E-2</v>
      </c>
      <c r="AC183" s="2">
        <v>-1.7999999999999999E-2</v>
      </c>
      <c r="AD183" s="2">
        <v>-1.6E-2</v>
      </c>
      <c r="AE183" s="2">
        <v>-1.0999999999999999E-2</v>
      </c>
      <c r="AF183" s="2">
        <v>-6.0000000000000001E-3</v>
      </c>
      <c r="AG183" s="2">
        <v>1.2999999999999999E-2</v>
      </c>
      <c r="AH183" s="2">
        <v>1.4E-2</v>
      </c>
      <c r="AI183" s="2">
        <v>1.9E-2</v>
      </c>
      <c r="AJ183" s="2">
        <v>3.3000000000000002E-2</v>
      </c>
      <c r="AK183" s="2">
        <v>4.2000000000000003E-2</v>
      </c>
      <c r="AM183" s="19"/>
      <c r="AO183" s="2">
        <v>367</v>
      </c>
      <c r="AP183" s="26">
        <v>-6.9000000000000006E-2</v>
      </c>
      <c r="AQ183" s="26">
        <v>-7.0999999999999994E-2</v>
      </c>
      <c r="AR183" s="2">
        <v>-5.8999999999999997E-2</v>
      </c>
      <c r="AS183" s="26">
        <v>-5.3999999999999999E-2</v>
      </c>
      <c r="AT183" s="26">
        <v>-0.05</v>
      </c>
      <c r="AU183" s="2">
        <v>-0.04</v>
      </c>
      <c r="AV183" s="26">
        <v>-3.4000000000000002E-2</v>
      </c>
      <c r="AW183" s="2">
        <v>1.7000000000000001E-2</v>
      </c>
      <c r="AX183" s="2">
        <v>-8.9999999999999993E-3</v>
      </c>
    </row>
    <row r="184" spans="1:50" ht="15.75" customHeight="1" x14ac:dyDescent="0.25">
      <c r="A184" s="2">
        <v>368</v>
      </c>
      <c r="B184" s="2">
        <v>-3.3000000000000002E-2</v>
      </c>
      <c r="C184" s="2">
        <v>-2.7E-2</v>
      </c>
      <c r="D184" s="2">
        <v>-1.9E-2</v>
      </c>
      <c r="E184" s="2">
        <v>-8.9999999999999993E-3</v>
      </c>
      <c r="F184" s="2">
        <v>-7.0000000000000001E-3</v>
      </c>
      <c r="G184" s="2">
        <v>1.4E-2</v>
      </c>
      <c r="H184" s="2">
        <v>0.01</v>
      </c>
      <c r="I184" s="2">
        <v>5.3999999999999999E-2</v>
      </c>
      <c r="J184" s="2">
        <v>0.03</v>
      </c>
      <c r="K184" s="2">
        <v>5.8000000000000003E-2</v>
      </c>
      <c r="L184" s="83"/>
      <c r="N184" s="2">
        <v>368</v>
      </c>
      <c r="O184" s="2">
        <v>-3.5999999999999997E-2</v>
      </c>
      <c r="P184" s="2">
        <v>-2.5000000000000001E-2</v>
      </c>
      <c r="Q184" s="2">
        <v>-2.1000000000000001E-2</v>
      </c>
      <c r="R184" s="2">
        <v>-1.6E-2</v>
      </c>
      <c r="S184" s="2">
        <v>-1.0999999999999999E-2</v>
      </c>
      <c r="T184" s="2">
        <v>1E-3</v>
      </c>
      <c r="U184" s="2">
        <v>1.2999999999999999E-2</v>
      </c>
      <c r="V184" s="2">
        <v>0.02</v>
      </c>
      <c r="W184" s="2">
        <v>3.4000000000000002E-2</v>
      </c>
      <c r="X184" s="2">
        <v>3.5000000000000003E-2</v>
      </c>
      <c r="Y184" s="83"/>
      <c r="AA184" s="2">
        <v>368</v>
      </c>
      <c r="AB184" s="2">
        <v>-3.5999999999999997E-2</v>
      </c>
      <c r="AC184" s="2">
        <v>-1.7999999999999999E-2</v>
      </c>
      <c r="AD184" s="2">
        <v>-1.6E-2</v>
      </c>
      <c r="AE184" s="2">
        <v>-1.0999999999999999E-2</v>
      </c>
      <c r="AF184" s="2">
        <v>-6.0000000000000001E-3</v>
      </c>
      <c r="AG184" s="2">
        <v>1.2999999999999999E-2</v>
      </c>
      <c r="AH184" s="2">
        <v>1.4E-2</v>
      </c>
      <c r="AI184" s="2">
        <v>1.9E-2</v>
      </c>
      <c r="AJ184" s="2">
        <v>3.3000000000000002E-2</v>
      </c>
      <c r="AK184" s="2">
        <v>4.2000000000000003E-2</v>
      </c>
      <c r="AM184" s="19"/>
      <c r="AO184" s="2">
        <v>368</v>
      </c>
      <c r="AP184" s="26">
        <v>-6.8000000000000005E-2</v>
      </c>
      <c r="AQ184" s="26">
        <v>-7.0000000000000007E-2</v>
      </c>
      <c r="AR184" s="2">
        <v>-5.8000000000000003E-2</v>
      </c>
      <c r="AS184" s="26">
        <v>-5.3999999999999999E-2</v>
      </c>
      <c r="AT184" s="26">
        <v>-0.05</v>
      </c>
      <c r="AU184" s="2">
        <v>-0.04</v>
      </c>
      <c r="AV184" s="26">
        <v>-3.4000000000000002E-2</v>
      </c>
      <c r="AW184" s="2">
        <v>1.6E-2</v>
      </c>
      <c r="AX184" s="2">
        <v>-8.9999999999999993E-3</v>
      </c>
    </row>
    <row r="185" spans="1:50" ht="15.75" customHeight="1" x14ac:dyDescent="0.25">
      <c r="A185" s="2">
        <v>369</v>
      </c>
      <c r="B185" s="2">
        <v>-3.3000000000000002E-2</v>
      </c>
      <c r="C185" s="2">
        <v>-2.7E-2</v>
      </c>
      <c r="D185" s="2">
        <v>-1.9E-2</v>
      </c>
      <c r="E185" s="2">
        <v>-8.9999999999999993E-3</v>
      </c>
      <c r="F185" s="2">
        <v>-7.0000000000000001E-3</v>
      </c>
      <c r="G185" s="2">
        <v>1.4E-2</v>
      </c>
      <c r="H185" s="2">
        <v>8.9999999999999993E-3</v>
      </c>
      <c r="I185" s="2">
        <v>5.2999999999999999E-2</v>
      </c>
      <c r="J185" s="2">
        <v>2.9000000000000001E-2</v>
      </c>
      <c r="K185" s="2">
        <v>5.8000000000000003E-2</v>
      </c>
      <c r="L185" s="83"/>
      <c r="N185" s="2">
        <v>369</v>
      </c>
      <c r="O185" s="2">
        <v>-3.5000000000000003E-2</v>
      </c>
      <c r="P185" s="2">
        <v>-2.5000000000000001E-2</v>
      </c>
      <c r="Q185" s="2">
        <v>-2.1000000000000001E-2</v>
      </c>
      <c r="R185" s="2">
        <v>-1.6E-2</v>
      </c>
      <c r="S185" s="2">
        <v>-1.0999999999999999E-2</v>
      </c>
      <c r="T185" s="2">
        <v>1E-3</v>
      </c>
      <c r="U185" s="2">
        <v>1.2999999999999999E-2</v>
      </c>
      <c r="V185" s="2">
        <v>1.9E-2</v>
      </c>
      <c r="W185" s="2">
        <v>3.4000000000000002E-2</v>
      </c>
      <c r="X185" s="2">
        <v>3.5000000000000003E-2</v>
      </c>
      <c r="Y185" s="83"/>
      <c r="AA185" s="2">
        <v>369</v>
      </c>
      <c r="AB185" s="2">
        <v>-3.5999999999999997E-2</v>
      </c>
      <c r="AC185" s="2">
        <v>-1.7999999999999999E-2</v>
      </c>
      <c r="AD185" s="2">
        <v>-1.6E-2</v>
      </c>
      <c r="AE185" s="2">
        <v>-1.0999999999999999E-2</v>
      </c>
      <c r="AF185" s="2">
        <v>-6.0000000000000001E-3</v>
      </c>
      <c r="AG185" s="2">
        <v>1.2999999999999999E-2</v>
      </c>
      <c r="AH185" s="2">
        <v>1.4E-2</v>
      </c>
      <c r="AI185" s="2">
        <v>1.9E-2</v>
      </c>
      <c r="AJ185" s="2">
        <v>3.3000000000000002E-2</v>
      </c>
      <c r="AK185" s="2">
        <v>4.1000000000000002E-2</v>
      </c>
      <c r="AM185" s="19"/>
      <c r="AO185" s="2">
        <v>369</v>
      </c>
      <c r="AP185" s="26">
        <v>-6.8000000000000005E-2</v>
      </c>
      <c r="AQ185" s="26">
        <v>-6.9000000000000006E-2</v>
      </c>
      <c r="AR185" s="2">
        <v>-5.8000000000000003E-2</v>
      </c>
      <c r="AS185" s="26">
        <v>-5.2999999999999999E-2</v>
      </c>
      <c r="AT185" s="26">
        <v>-4.9000000000000002E-2</v>
      </c>
      <c r="AU185" s="2">
        <v>-3.9E-2</v>
      </c>
      <c r="AV185" s="26">
        <v>-3.4000000000000002E-2</v>
      </c>
      <c r="AW185" s="2">
        <v>1.7000000000000001E-2</v>
      </c>
      <c r="AX185" s="2">
        <v>-8.9999999999999993E-3</v>
      </c>
    </row>
    <row r="186" spans="1:50" ht="15.75" customHeight="1" x14ac:dyDescent="0.25">
      <c r="A186" s="2">
        <v>370</v>
      </c>
      <c r="B186" s="2">
        <v>-3.2000000000000001E-2</v>
      </c>
      <c r="C186" s="2">
        <v>-2.7E-2</v>
      </c>
      <c r="D186" s="2">
        <v>-1.9E-2</v>
      </c>
      <c r="E186" s="2">
        <v>-8.9999999999999993E-3</v>
      </c>
      <c r="F186" s="2">
        <v>-7.0000000000000001E-3</v>
      </c>
      <c r="G186" s="2">
        <v>1.4E-2</v>
      </c>
      <c r="H186" s="2">
        <v>8.9999999999999993E-3</v>
      </c>
      <c r="I186" s="2">
        <v>5.2999999999999999E-2</v>
      </c>
      <c r="J186" s="2">
        <v>0.03</v>
      </c>
      <c r="K186" s="2">
        <v>5.8000000000000003E-2</v>
      </c>
      <c r="L186" s="83"/>
      <c r="N186" s="2">
        <v>370</v>
      </c>
      <c r="O186" s="2">
        <v>-3.5000000000000003E-2</v>
      </c>
      <c r="P186" s="2">
        <v>-2.5000000000000001E-2</v>
      </c>
      <c r="Q186" s="2">
        <v>-2.1000000000000001E-2</v>
      </c>
      <c r="R186" s="2">
        <v>-1.6E-2</v>
      </c>
      <c r="S186" s="2">
        <v>-1.0999999999999999E-2</v>
      </c>
      <c r="T186" s="2">
        <v>1E-3</v>
      </c>
      <c r="U186" s="2">
        <v>1.2999999999999999E-2</v>
      </c>
      <c r="V186" s="2">
        <v>1.7999999999999999E-2</v>
      </c>
      <c r="W186" s="2">
        <v>3.4000000000000002E-2</v>
      </c>
      <c r="X186" s="2">
        <v>3.4000000000000002E-2</v>
      </c>
      <c r="Y186" s="83"/>
      <c r="AA186" s="2">
        <v>370</v>
      </c>
      <c r="AB186" s="2">
        <v>-3.5999999999999997E-2</v>
      </c>
      <c r="AC186" s="2">
        <v>-1.7999999999999999E-2</v>
      </c>
      <c r="AD186" s="2">
        <v>-1.6E-2</v>
      </c>
      <c r="AE186" s="2">
        <v>-1.0999999999999999E-2</v>
      </c>
      <c r="AF186" s="2">
        <v>-6.0000000000000001E-3</v>
      </c>
      <c r="AG186" s="2">
        <v>1.2E-2</v>
      </c>
      <c r="AH186" s="2">
        <v>1.4E-2</v>
      </c>
      <c r="AI186" s="2">
        <v>1.9E-2</v>
      </c>
      <c r="AJ186" s="2">
        <v>3.3000000000000002E-2</v>
      </c>
      <c r="AK186" s="2">
        <v>4.1000000000000002E-2</v>
      </c>
      <c r="AM186" s="19"/>
      <c r="AO186" s="2">
        <v>370</v>
      </c>
      <c r="AP186" s="26">
        <v>-6.7000000000000004E-2</v>
      </c>
      <c r="AQ186" s="26">
        <v>-6.9000000000000006E-2</v>
      </c>
      <c r="AR186" s="2">
        <v>-5.8000000000000003E-2</v>
      </c>
      <c r="AS186" s="26">
        <v>-5.2999999999999999E-2</v>
      </c>
      <c r="AT186" s="26">
        <v>-4.9000000000000002E-2</v>
      </c>
      <c r="AU186" s="2">
        <v>-3.9E-2</v>
      </c>
      <c r="AV186" s="26">
        <v>-3.3000000000000002E-2</v>
      </c>
      <c r="AW186" s="2">
        <v>1.7000000000000001E-2</v>
      </c>
      <c r="AX186" s="2">
        <v>-8.9999999999999993E-3</v>
      </c>
    </row>
    <row r="187" spans="1:50" ht="15.75" customHeight="1" x14ac:dyDescent="0.25">
      <c r="A187" s="2">
        <v>371</v>
      </c>
      <c r="B187" s="2">
        <v>-3.2000000000000001E-2</v>
      </c>
      <c r="C187" s="2">
        <v>-2.7E-2</v>
      </c>
      <c r="D187" s="2">
        <v>-1.9E-2</v>
      </c>
      <c r="E187" s="2">
        <v>-8.9999999999999993E-3</v>
      </c>
      <c r="F187" s="2">
        <v>-7.0000000000000001E-3</v>
      </c>
      <c r="G187" s="2">
        <v>1.4E-2</v>
      </c>
      <c r="H187" s="2">
        <v>8.9999999999999993E-3</v>
      </c>
      <c r="I187" s="2">
        <v>5.2999999999999999E-2</v>
      </c>
      <c r="J187" s="2">
        <v>2.9000000000000001E-2</v>
      </c>
      <c r="K187" s="2">
        <v>5.8000000000000003E-2</v>
      </c>
      <c r="L187" s="83"/>
      <c r="N187" s="2">
        <v>371</v>
      </c>
      <c r="O187" s="2">
        <v>-3.5000000000000003E-2</v>
      </c>
      <c r="P187" s="2">
        <v>-2.5000000000000001E-2</v>
      </c>
      <c r="Q187" s="2">
        <v>-2.1000000000000001E-2</v>
      </c>
      <c r="R187" s="2">
        <v>-1.6E-2</v>
      </c>
      <c r="S187" s="2">
        <v>-1.0999999999999999E-2</v>
      </c>
      <c r="T187" s="2">
        <v>1E-3</v>
      </c>
      <c r="U187" s="2">
        <v>1.2999999999999999E-2</v>
      </c>
      <c r="V187" s="2">
        <v>1.7999999999999999E-2</v>
      </c>
      <c r="W187" s="2">
        <v>3.3000000000000002E-2</v>
      </c>
      <c r="X187" s="2">
        <v>3.4000000000000002E-2</v>
      </c>
      <c r="Y187" s="83"/>
      <c r="AA187" s="2">
        <v>371</v>
      </c>
      <c r="AB187" s="2">
        <v>-3.5999999999999997E-2</v>
      </c>
      <c r="AC187" s="2">
        <v>-1.7999999999999999E-2</v>
      </c>
      <c r="AD187" s="2">
        <v>-1.6E-2</v>
      </c>
      <c r="AE187" s="2">
        <v>-1.0999999999999999E-2</v>
      </c>
      <c r="AF187" s="2">
        <v>-6.0000000000000001E-3</v>
      </c>
      <c r="AG187" s="2">
        <v>1.2E-2</v>
      </c>
      <c r="AH187" s="2">
        <v>1.4E-2</v>
      </c>
      <c r="AI187" s="2">
        <v>1.9E-2</v>
      </c>
      <c r="AJ187" s="2">
        <v>3.2000000000000001E-2</v>
      </c>
      <c r="AK187" s="2">
        <v>4.1000000000000002E-2</v>
      </c>
      <c r="AM187" s="19"/>
      <c r="AO187" s="2">
        <v>371</v>
      </c>
      <c r="AP187" s="26">
        <v>-6.6000000000000003E-2</v>
      </c>
      <c r="AQ187" s="26">
        <v>-6.8000000000000005E-2</v>
      </c>
      <c r="AR187" s="2">
        <v>-5.7000000000000002E-2</v>
      </c>
      <c r="AS187" s="26">
        <v>-5.1999999999999998E-2</v>
      </c>
      <c r="AT187" s="26">
        <v>-4.8000000000000001E-2</v>
      </c>
      <c r="AU187" s="2">
        <v>-3.9E-2</v>
      </c>
      <c r="AV187" s="26">
        <v>-3.3000000000000002E-2</v>
      </c>
      <c r="AW187" s="2">
        <v>1.7000000000000001E-2</v>
      </c>
      <c r="AX187" s="2">
        <v>-8.9999999999999993E-3</v>
      </c>
    </row>
    <row r="188" spans="1:50" ht="15.75" customHeight="1" x14ac:dyDescent="0.25">
      <c r="A188" s="2">
        <v>372</v>
      </c>
      <c r="B188" s="2">
        <v>-3.2000000000000001E-2</v>
      </c>
      <c r="C188" s="2">
        <v>-2.7E-2</v>
      </c>
      <c r="D188" s="2">
        <v>-1.9E-2</v>
      </c>
      <c r="E188" s="2">
        <v>-8.9999999999999993E-3</v>
      </c>
      <c r="F188" s="2">
        <v>-7.0000000000000001E-3</v>
      </c>
      <c r="G188" s="2">
        <v>1.2999999999999999E-2</v>
      </c>
      <c r="H188" s="2">
        <v>8.9999999999999993E-3</v>
      </c>
      <c r="I188" s="2">
        <v>5.1999999999999998E-2</v>
      </c>
      <c r="J188" s="2">
        <v>2.9000000000000001E-2</v>
      </c>
      <c r="K188" s="2">
        <v>5.8000000000000003E-2</v>
      </c>
      <c r="L188" s="83"/>
      <c r="N188" s="2">
        <v>372</v>
      </c>
      <c r="O188" s="2">
        <v>-3.4000000000000002E-2</v>
      </c>
      <c r="P188" s="2">
        <v>-2.5000000000000001E-2</v>
      </c>
      <c r="Q188" s="2">
        <v>-2.1000000000000001E-2</v>
      </c>
      <c r="R188" s="2">
        <v>-1.7000000000000001E-2</v>
      </c>
      <c r="S188" s="2">
        <v>-1.2E-2</v>
      </c>
      <c r="T188" s="2">
        <v>0</v>
      </c>
      <c r="U188" s="2">
        <v>1.2E-2</v>
      </c>
      <c r="V188" s="2">
        <v>1.7000000000000001E-2</v>
      </c>
      <c r="W188" s="2">
        <v>3.3000000000000002E-2</v>
      </c>
      <c r="X188" s="2">
        <v>3.4000000000000002E-2</v>
      </c>
      <c r="Y188" s="83"/>
      <c r="AA188" s="2">
        <v>372</v>
      </c>
      <c r="AB188" s="2">
        <v>-3.5000000000000003E-2</v>
      </c>
      <c r="AC188" s="2">
        <v>-1.7999999999999999E-2</v>
      </c>
      <c r="AD188" s="2">
        <v>-1.6E-2</v>
      </c>
      <c r="AE188" s="2">
        <v>-1.0999999999999999E-2</v>
      </c>
      <c r="AF188" s="2">
        <v>-6.0000000000000001E-3</v>
      </c>
      <c r="AG188" s="2">
        <v>1.2E-2</v>
      </c>
      <c r="AH188" s="2">
        <v>1.4E-2</v>
      </c>
      <c r="AI188" s="2">
        <v>1.7999999999999999E-2</v>
      </c>
      <c r="AJ188" s="2">
        <v>3.2000000000000001E-2</v>
      </c>
      <c r="AK188" s="2">
        <v>0.04</v>
      </c>
      <c r="AM188" s="19"/>
      <c r="AO188" s="2">
        <v>372</v>
      </c>
      <c r="AP188" s="26">
        <v>-6.5000000000000002E-2</v>
      </c>
      <c r="AQ188" s="26">
        <v>-6.7000000000000004E-2</v>
      </c>
      <c r="AR188" s="2">
        <v>-5.7000000000000002E-2</v>
      </c>
      <c r="AS188" s="26">
        <v>-5.1999999999999998E-2</v>
      </c>
      <c r="AT188" s="26">
        <v>-4.8000000000000001E-2</v>
      </c>
      <c r="AU188" s="2">
        <v>-3.9E-2</v>
      </c>
      <c r="AV188" s="26">
        <v>-3.3000000000000002E-2</v>
      </c>
      <c r="AW188" s="2">
        <v>1.7999999999999999E-2</v>
      </c>
      <c r="AX188" s="2">
        <v>-8.9999999999999993E-3</v>
      </c>
    </row>
    <row r="189" spans="1:50" ht="15.75" customHeight="1" x14ac:dyDescent="0.25">
      <c r="A189" s="2">
        <v>373</v>
      </c>
      <c r="B189" s="2">
        <v>-3.2000000000000001E-2</v>
      </c>
      <c r="C189" s="2">
        <v>-2.7E-2</v>
      </c>
      <c r="D189" s="2">
        <v>-1.9E-2</v>
      </c>
      <c r="E189" s="2">
        <v>-0.01</v>
      </c>
      <c r="F189" s="2">
        <v>-8.0000000000000002E-3</v>
      </c>
      <c r="G189" s="2">
        <v>1.2999999999999999E-2</v>
      </c>
      <c r="H189" s="2">
        <v>8.0000000000000002E-3</v>
      </c>
      <c r="I189" s="2">
        <v>5.1999999999999998E-2</v>
      </c>
      <c r="J189" s="2">
        <v>2.9000000000000001E-2</v>
      </c>
      <c r="K189" s="2">
        <v>5.7000000000000002E-2</v>
      </c>
      <c r="L189" s="83"/>
      <c r="N189" s="2">
        <v>373</v>
      </c>
      <c r="O189" s="2">
        <v>-3.4000000000000002E-2</v>
      </c>
      <c r="P189" s="2">
        <v>-2.5000000000000001E-2</v>
      </c>
      <c r="Q189" s="2">
        <v>-2.1000000000000001E-2</v>
      </c>
      <c r="R189" s="2">
        <v>-1.7000000000000001E-2</v>
      </c>
      <c r="S189" s="2">
        <v>-1.2E-2</v>
      </c>
      <c r="T189" s="2">
        <v>0</v>
      </c>
      <c r="U189" s="2">
        <v>1.2E-2</v>
      </c>
      <c r="V189" s="2">
        <v>1.6E-2</v>
      </c>
      <c r="W189" s="2">
        <v>3.2000000000000001E-2</v>
      </c>
      <c r="X189" s="2">
        <v>3.3000000000000002E-2</v>
      </c>
      <c r="Y189" s="83"/>
      <c r="AA189" s="2">
        <v>373</v>
      </c>
      <c r="AB189" s="2">
        <v>-3.5000000000000003E-2</v>
      </c>
      <c r="AC189" s="2">
        <v>-1.7000000000000001E-2</v>
      </c>
      <c r="AD189" s="2">
        <v>-1.6E-2</v>
      </c>
      <c r="AE189" s="2">
        <v>-1.2E-2</v>
      </c>
      <c r="AF189" s="2">
        <v>-7.0000000000000001E-3</v>
      </c>
      <c r="AG189" s="2">
        <v>1.0999999999999999E-2</v>
      </c>
      <c r="AH189" s="2">
        <v>1.4E-2</v>
      </c>
      <c r="AI189" s="2">
        <v>1.7999999999999999E-2</v>
      </c>
      <c r="AJ189" s="2">
        <v>3.1E-2</v>
      </c>
      <c r="AK189" s="2">
        <v>0.04</v>
      </c>
      <c r="AM189" s="19"/>
      <c r="AO189" s="2">
        <v>373</v>
      </c>
      <c r="AP189" s="26">
        <v>-6.5000000000000002E-2</v>
      </c>
      <c r="AQ189" s="26">
        <v>-6.7000000000000004E-2</v>
      </c>
      <c r="AR189" s="2">
        <v>-5.6000000000000001E-2</v>
      </c>
      <c r="AS189" s="26">
        <v>-5.1999999999999998E-2</v>
      </c>
      <c r="AT189" s="26">
        <v>-4.8000000000000001E-2</v>
      </c>
      <c r="AU189" s="2">
        <v>-3.7999999999999999E-2</v>
      </c>
      <c r="AV189" s="26">
        <v>-3.3000000000000002E-2</v>
      </c>
      <c r="AW189" s="2">
        <v>1.7999999999999999E-2</v>
      </c>
      <c r="AX189" s="2">
        <v>-8.9999999999999993E-3</v>
      </c>
    </row>
    <row r="190" spans="1:50" ht="15.75" customHeight="1" x14ac:dyDescent="0.25">
      <c r="A190" s="2">
        <v>374</v>
      </c>
      <c r="B190" s="2">
        <v>-3.1E-2</v>
      </c>
      <c r="C190" s="2">
        <v>-2.7E-2</v>
      </c>
      <c r="D190" s="2">
        <v>-1.9E-2</v>
      </c>
      <c r="E190" s="2">
        <v>-8.9999999999999993E-3</v>
      </c>
      <c r="F190" s="2">
        <v>-7.0000000000000001E-3</v>
      </c>
      <c r="G190" s="2">
        <v>1.2999999999999999E-2</v>
      </c>
      <c r="H190" s="2">
        <v>8.9999999999999993E-3</v>
      </c>
      <c r="I190" s="2">
        <v>5.1999999999999998E-2</v>
      </c>
      <c r="J190" s="2">
        <v>2.9000000000000001E-2</v>
      </c>
      <c r="K190" s="2">
        <v>5.8000000000000003E-2</v>
      </c>
      <c r="L190" s="83"/>
      <c r="N190" s="2">
        <v>374</v>
      </c>
      <c r="O190" s="2">
        <v>-3.4000000000000002E-2</v>
      </c>
      <c r="P190" s="2">
        <v>-2.5000000000000001E-2</v>
      </c>
      <c r="Q190" s="2">
        <v>-2.1000000000000001E-2</v>
      </c>
      <c r="R190" s="2">
        <v>-1.7000000000000001E-2</v>
      </c>
      <c r="S190" s="2">
        <v>-1.2E-2</v>
      </c>
      <c r="T190" s="2">
        <v>0</v>
      </c>
      <c r="U190" s="2">
        <v>1.2E-2</v>
      </c>
      <c r="V190" s="2">
        <v>1.6E-2</v>
      </c>
      <c r="W190" s="2">
        <v>3.2000000000000001E-2</v>
      </c>
      <c r="X190" s="2">
        <v>3.3000000000000002E-2</v>
      </c>
      <c r="Y190" s="83"/>
      <c r="AA190" s="2">
        <v>374</v>
      </c>
      <c r="AB190" s="2">
        <v>-3.5000000000000003E-2</v>
      </c>
      <c r="AC190" s="2">
        <v>-1.7000000000000001E-2</v>
      </c>
      <c r="AD190" s="2">
        <v>-1.6E-2</v>
      </c>
      <c r="AE190" s="2">
        <v>-1.2E-2</v>
      </c>
      <c r="AF190" s="2">
        <v>-6.0000000000000001E-3</v>
      </c>
      <c r="AG190" s="2">
        <v>1.2E-2</v>
      </c>
      <c r="AH190" s="2">
        <v>1.4E-2</v>
      </c>
      <c r="AI190" s="2">
        <v>1.7999999999999999E-2</v>
      </c>
      <c r="AJ190" s="2">
        <v>3.2000000000000001E-2</v>
      </c>
      <c r="AK190" s="2">
        <v>0.04</v>
      </c>
      <c r="AM190" s="19"/>
      <c r="AO190" s="2">
        <v>374</v>
      </c>
      <c r="AP190" s="26">
        <v>-6.4000000000000001E-2</v>
      </c>
      <c r="AQ190" s="26">
        <v>-6.6000000000000003E-2</v>
      </c>
      <c r="AR190" s="2">
        <v>-5.6000000000000001E-2</v>
      </c>
      <c r="AS190" s="26">
        <v>-5.0999999999999997E-2</v>
      </c>
      <c r="AT190" s="26">
        <v>-4.7E-2</v>
      </c>
      <c r="AU190" s="2">
        <v>-3.7999999999999999E-2</v>
      </c>
      <c r="AV190" s="26">
        <v>-3.3000000000000002E-2</v>
      </c>
      <c r="AW190" s="2">
        <v>1.7999999999999999E-2</v>
      </c>
      <c r="AX190" s="2">
        <v>-8.0000000000000002E-3</v>
      </c>
    </row>
    <row r="191" spans="1:50" ht="15.75" customHeight="1" x14ac:dyDescent="0.25">
      <c r="A191" s="2">
        <v>375</v>
      </c>
      <c r="B191" s="2">
        <v>-3.1E-2</v>
      </c>
      <c r="C191" s="2">
        <v>-2.7E-2</v>
      </c>
      <c r="D191" s="2">
        <v>-1.9E-2</v>
      </c>
      <c r="E191" s="2">
        <v>-8.9999999999999993E-3</v>
      </c>
      <c r="F191" s="2">
        <v>-7.0000000000000001E-3</v>
      </c>
      <c r="G191" s="2">
        <v>1.2999999999999999E-2</v>
      </c>
      <c r="H191" s="2">
        <v>8.0000000000000002E-3</v>
      </c>
      <c r="I191" s="2">
        <v>5.1999999999999998E-2</v>
      </c>
      <c r="J191" s="2">
        <v>2.9000000000000001E-2</v>
      </c>
      <c r="K191" s="2">
        <v>5.7000000000000002E-2</v>
      </c>
      <c r="L191" s="83"/>
      <c r="N191" s="2">
        <v>375</v>
      </c>
      <c r="O191" s="2">
        <v>-3.3000000000000002E-2</v>
      </c>
      <c r="P191" s="2">
        <v>-2.5000000000000001E-2</v>
      </c>
      <c r="Q191" s="2">
        <v>-2.1000000000000001E-2</v>
      </c>
      <c r="R191" s="2">
        <v>-1.7000000000000001E-2</v>
      </c>
      <c r="S191" s="2">
        <v>-1.2E-2</v>
      </c>
      <c r="T191" s="2">
        <v>0</v>
      </c>
      <c r="U191" s="2">
        <v>1.2E-2</v>
      </c>
      <c r="V191" s="2">
        <v>1.6E-2</v>
      </c>
      <c r="W191" s="2">
        <v>3.2000000000000001E-2</v>
      </c>
      <c r="X191" s="2">
        <v>3.2000000000000001E-2</v>
      </c>
      <c r="Y191" s="83"/>
      <c r="AA191" s="2">
        <v>375</v>
      </c>
      <c r="AB191" s="2">
        <v>-3.5000000000000003E-2</v>
      </c>
      <c r="AC191" s="2">
        <v>-1.7999999999999999E-2</v>
      </c>
      <c r="AD191" s="2">
        <v>-1.6E-2</v>
      </c>
      <c r="AE191" s="2">
        <v>-1.2E-2</v>
      </c>
      <c r="AF191" s="2">
        <v>-6.0000000000000001E-3</v>
      </c>
      <c r="AG191" s="2">
        <v>1.0999999999999999E-2</v>
      </c>
      <c r="AH191" s="2">
        <v>1.4E-2</v>
      </c>
      <c r="AI191" s="2">
        <v>1.7000000000000001E-2</v>
      </c>
      <c r="AJ191" s="2">
        <v>3.1E-2</v>
      </c>
      <c r="AK191" s="2">
        <v>0.04</v>
      </c>
      <c r="AM191" s="19"/>
      <c r="AO191" s="2">
        <v>375</v>
      </c>
      <c r="AP191" s="26">
        <v>-6.3E-2</v>
      </c>
      <c r="AQ191" s="26">
        <v>-6.5000000000000002E-2</v>
      </c>
      <c r="AR191" s="2">
        <v>-5.5E-2</v>
      </c>
      <c r="AS191" s="26">
        <v>-5.0999999999999997E-2</v>
      </c>
      <c r="AT191" s="26">
        <v>-4.7E-2</v>
      </c>
      <c r="AU191" s="2">
        <v>-3.7999999999999999E-2</v>
      </c>
      <c r="AV191" s="26">
        <v>-3.2000000000000001E-2</v>
      </c>
      <c r="AW191" s="2">
        <v>1.7999999999999999E-2</v>
      </c>
      <c r="AX191" s="2">
        <v>-8.0000000000000002E-3</v>
      </c>
    </row>
    <row r="192" spans="1:50" ht="15.75" customHeight="1" x14ac:dyDescent="0.25">
      <c r="A192" s="2">
        <v>376</v>
      </c>
      <c r="B192" s="2">
        <v>-3.1E-2</v>
      </c>
      <c r="C192" s="2">
        <v>-2.7E-2</v>
      </c>
      <c r="D192" s="2">
        <v>-1.9E-2</v>
      </c>
      <c r="E192" s="2">
        <v>-8.9999999999999993E-3</v>
      </c>
      <c r="F192" s="2">
        <v>-7.0000000000000001E-3</v>
      </c>
      <c r="G192" s="2">
        <v>1.2999999999999999E-2</v>
      </c>
      <c r="H192" s="2">
        <v>8.0000000000000002E-3</v>
      </c>
      <c r="I192" s="2">
        <v>5.1999999999999998E-2</v>
      </c>
      <c r="J192" s="2">
        <v>2.9000000000000001E-2</v>
      </c>
      <c r="K192" s="2">
        <v>5.7000000000000002E-2</v>
      </c>
      <c r="L192" s="83"/>
      <c r="N192" s="2">
        <v>376</v>
      </c>
      <c r="O192" s="2">
        <v>-3.3000000000000002E-2</v>
      </c>
      <c r="P192" s="2">
        <v>-2.5000000000000001E-2</v>
      </c>
      <c r="Q192" s="2">
        <v>-2.1000000000000001E-2</v>
      </c>
      <c r="R192" s="2">
        <v>-1.7000000000000001E-2</v>
      </c>
      <c r="S192" s="2">
        <v>-1.2E-2</v>
      </c>
      <c r="T192" s="2">
        <v>0</v>
      </c>
      <c r="U192" s="2">
        <v>1.2E-2</v>
      </c>
      <c r="V192" s="2">
        <v>1.4999999999999999E-2</v>
      </c>
      <c r="W192" s="2">
        <v>3.2000000000000001E-2</v>
      </c>
      <c r="X192" s="2">
        <v>3.2000000000000001E-2</v>
      </c>
      <c r="Y192" s="83"/>
      <c r="AA192" s="2">
        <v>376</v>
      </c>
      <c r="AB192" s="2">
        <v>-3.4000000000000002E-2</v>
      </c>
      <c r="AC192" s="2">
        <v>-1.7000000000000001E-2</v>
      </c>
      <c r="AD192" s="2">
        <v>-1.6E-2</v>
      </c>
      <c r="AE192" s="2">
        <v>-1.2E-2</v>
      </c>
      <c r="AF192" s="2">
        <v>-6.0000000000000001E-3</v>
      </c>
      <c r="AG192" s="2">
        <v>1.0999999999999999E-2</v>
      </c>
      <c r="AH192" s="2">
        <v>1.4E-2</v>
      </c>
      <c r="AI192" s="2">
        <v>1.7000000000000001E-2</v>
      </c>
      <c r="AJ192" s="2">
        <v>3.1E-2</v>
      </c>
      <c r="AK192" s="2">
        <v>0.04</v>
      </c>
      <c r="AM192" s="19"/>
      <c r="AO192" s="2">
        <v>376</v>
      </c>
      <c r="AP192" s="26">
        <v>-6.2E-2</v>
      </c>
      <c r="AQ192" s="26">
        <v>-6.4000000000000001E-2</v>
      </c>
      <c r="AR192" s="2">
        <v>-5.5E-2</v>
      </c>
      <c r="AS192" s="26">
        <v>-0.05</v>
      </c>
      <c r="AT192" s="26">
        <v>-4.5999999999999999E-2</v>
      </c>
      <c r="AU192" s="2">
        <v>-3.6999999999999998E-2</v>
      </c>
      <c r="AV192" s="26">
        <v>-3.2000000000000001E-2</v>
      </c>
      <c r="AW192" s="2">
        <v>1.7999999999999999E-2</v>
      </c>
      <c r="AX192" s="2">
        <v>-8.0000000000000002E-3</v>
      </c>
    </row>
    <row r="193" spans="1:50" ht="15.75" customHeight="1" x14ac:dyDescent="0.25">
      <c r="A193" s="2">
        <v>377</v>
      </c>
      <c r="B193" s="2">
        <v>-0.03</v>
      </c>
      <c r="C193" s="2">
        <v>-2.7E-2</v>
      </c>
      <c r="D193" s="2">
        <v>-1.9E-2</v>
      </c>
      <c r="E193" s="2">
        <v>-8.9999999999999993E-3</v>
      </c>
      <c r="F193" s="2">
        <v>-7.0000000000000001E-3</v>
      </c>
      <c r="G193" s="2">
        <v>1.2999999999999999E-2</v>
      </c>
      <c r="H193" s="2">
        <v>8.0000000000000002E-3</v>
      </c>
      <c r="I193" s="2">
        <v>5.1999999999999998E-2</v>
      </c>
      <c r="J193" s="2">
        <v>2.9000000000000001E-2</v>
      </c>
      <c r="K193" s="2">
        <v>5.7000000000000002E-2</v>
      </c>
      <c r="L193" s="83"/>
      <c r="N193" s="2">
        <v>377</v>
      </c>
      <c r="O193" s="2">
        <v>-3.3000000000000002E-2</v>
      </c>
      <c r="P193" s="2">
        <v>-2.5000000000000001E-2</v>
      </c>
      <c r="Q193" s="2">
        <v>-2.1000000000000001E-2</v>
      </c>
      <c r="R193" s="2">
        <v>-1.7000000000000001E-2</v>
      </c>
      <c r="S193" s="2">
        <v>-1.2E-2</v>
      </c>
      <c r="T193" s="2">
        <v>0</v>
      </c>
      <c r="U193" s="2">
        <v>1.2E-2</v>
      </c>
      <c r="V193" s="2">
        <v>1.4999999999999999E-2</v>
      </c>
      <c r="W193" s="2">
        <v>3.1E-2</v>
      </c>
      <c r="X193" s="2">
        <v>3.2000000000000001E-2</v>
      </c>
      <c r="Y193" s="83"/>
      <c r="AA193" s="2">
        <v>377</v>
      </c>
      <c r="AB193" s="2">
        <v>-3.4000000000000002E-2</v>
      </c>
      <c r="AC193" s="2">
        <v>-1.7000000000000001E-2</v>
      </c>
      <c r="AD193" s="2">
        <v>-1.6E-2</v>
      </c>
      <c r="AE193" s="2">
        <v>-1.2E-2</v>
      </c>
      <c r="AF193" s="2">
        <v>-6.0000000000000001E-3</v>
      </c>
      <c r="AG193" s="2">
        <v>1.0999999999999999E-2</v>
      </c>
      <c r="AH193" s="2">
        <v>1.2999999999999999E-2</v>
      </c>
      <c r="AI193" s="2">
        <v>1.7000000000000001E-2</v>
      </c>
      <c r="AJ193" s="2">
        <v>0.03</v>
      </c>
      <c r="AK193" s="2">
        <v>0.04</v>
      </c>
      <c r="AM193" s="19"/>
      <c r="AO193" s="2">
        <v>377</v>
      </c>
      <c r="AP193" s="26">
        <v>-6.2E-2</v>
      </c>
      <c r="AQ193" s="26">
        <v>-6.4000000000000001E-2</v>
      </c>
      <c r="AR193" s="2">
        <v>-5.5E-2</v>
      </c>
      <c r="AS193" s="26">
        <v>-0.05</v>
      </c>
      <c r="AT193" s="26">
        <v>-4.5999999999999999E-2</v>
      </c>
      <c r="AU193" s="2">
        <v>-3.6999999999999998E-2</v>
      </c>
      <c r="AV193" s="26">
        <v>-3.2000000000000001E-2</v>
      </c>
      <c r="AW193" s="2">
        <v>1.7999999999999999E-2</v>
      </c>
      <c r="AX193" s="2">
        <v>-8.0000000000000002E-3</v>
      </c>
    </row>
    <row r="194" spans="1:50" ht="15.75" customHeight="1" x14ac:dyDescent="0.25">
      <c r="A194" s="2">
        <v>378</v>
      </c>
      <c r="B194" s="2">
        <v>-0.03</v>
      </c>
      <c r="C194" s="2">
        <v>-2.5999999999999999E-2</v>
      </c>
      <c r="D194" s="2">
        <v>-1.7999999999999999E-2</v>
      </c>
      <c r="E194" s="2">
        <v>-8.9999999999999993E-3</v>
      </c>
      <c r="F194" s="2">
        <v>-7.0000000000000001E-3</v>
      </c>
      <c r="G194" s="2">
        <v>1.2999999999999999E-2</v>
      </c>
      <c r="H194" s="2">
        <v>8.0000000000000002E-3</v>
      </c>
      <c r="I194" s="2">
        <v>5.1999999999999998E-2</v>
      </c>
      <c r="J194" s="2">
        <v>2.9000000000000001E-2</v>
      </c>
      <c r="K194" s="2">
        <v>5.7000000000000002E-2</v>
      </c>
      <c r="L194" s="83"/>
      <c r="N194" s="2">
        <v>378</v>
      </c>
      <c r="O194" s="2">
        <v>-3.2000000000000001E-2</v>
      </c>
      <c r="P194" s="2">
        <v>-2.4E-2</v>
      </c>
      <c r="Q194" s="2">
        <v>-2.1000000000000001E-2</v>
      </c>
      <c r="R194" s="2">
        <v>-1.7000000000000001E-2</v>
      </c>
      <c r="S194" s="2">
        <v>-1.2E-2</v>
      </c>
      <c r="T194" s="2">
        <v>0</v>
      </c>
      <c r="U194" s="2">
        <v>1.2E-2</v>
      </c>
      <c r="V194" s="2">
        <v>1.4999999999999999E-2</v>
      </c>
      <c r="W194" s="2">
        <v>3.1E-2</v>
      </c>
      <c r="X194" s="2">
        <v>3.2000000000000001E-2</v>
      </c>
      <c r="Y194" s="83"/>
      <c r="AA194" s="2">
        <v>378</v>
      </c>
      <c r="AB194" s="2">
        <v>-3.3000000000000002E-2</v>
      </c>
      <c r="AC194" s="2">
        <v>-1.7000000000000001E-2</v>
      </c>
      <c r="AD194" s="2">
        <v>-1.6E-2</v>
      </c>
      <c r="AE194" s="2">
        <v>-1.0999999999999999E-2</v>
      </c>
      <c r="AF194" s="2">
        <v>-6.0000000000000001E-3</v>
      </c>
      <c r="AG194" s="2">
        <v>1.0999999999999999E-2</v>
      </c>
      <c r="AH194" s="2">
        <v>1.2999999999999999E-2</v>
      </c>
      <c r="AI194" s="2">
        <v>1.6E-2</v>
      </c>
      <c r="AJ194" s="2">
        <v>0.03</v>
      </c>
      <c r="AK194" s="2">
        <v>3.9E-2</v>
      </c>
      <c r="AM194" s="19"/>
      <c r="AO194" s="2">
        <v>378</v>
      </c>
      <c r="AP194" s="26">
        <v>-6.0999999999999999E-2</v>
      </c>
      <c r="AQ194" s="26">
        <v>-6.3E-2</v>
      </c>
      <c r="AR194" s="2">
        <v>-5.3999999999999999E-2</v>
      </c>
      <c r="AS194" s="26">
        <v>-0.05</v>
      </c>
      <c r="AT194" s="26">
        <v>-4.5999999999999999E-2</v>
      </c>
      <c r="AU194" s="2">
        <v>-3.6999999999999998E-2</v>
      </c>
      <c r="AV194" s="26">
        <v>-3.1E-2</v>
      </c>
      <c r="AW194" s="2">
        <v>1.7999999999999999E-2</v>
      </c>
      <c r="AX194" s="2">
        <v>-7.0000000000000001E-3</v>
      </c>
    </row>
    <row r="195" spans="1:50" ht="15.75" customHeight="1" x14ac:dyDescent="0.25">
      <c r="A195" s="2">
        <v>379</v>
      </c>
      <c r="B195" s="2">
        <v>-0.03</v>
      </c>
      <c r="C195" s="2">
        <v>-2.5999999999999999E-2</v>
      </c>
      <c r="D195" s="2">
        <v>-1.7999999999999999E-2</v>
      </c>
      <c r="E195" s="2">
        <v>-8.9999999999999993E-3</v>
      </c>
      <c r="F195" s="2">
        <v>-6.0000000000000001E-3</v>
      </c>
      <c r="G195" s="2">
        <v>1.2999999999999999E-2</v>
      </c>
      <c r="H195" s="2">
        <v>8.0000000000000002E-3</v>
      </c>
      <c r="I195" s="2">
        <v>5.1999999999999998E-2</v>
      </c>
      <c r="J195" s="2">
        <v>2.9000000000000001E-2</v>
      </c>
      <c r="K195" s="2">
        <v>5.7000000000000002E-2</v>
      </c>
      <c r="L195" s="83"/>
      <c r="N195" s="2">
        <v>379</v>
      </c>
      <c r="O195" s="2">
        <v>-3.2000000000000001E-2</v>
      </c>
      <c r="P195" s="2">
        <v>-2.4E-2</v>
      </c>
      <c r="Q195" s="2">
        <v>-2.1000000000000001E-2</v>
      </c>
      <c r="R195" s="2">
        <v>-1.6E-2</v>
      </c>
      <c r="S195" s="2">
        <v>-1.0999999999999999E-2</v>
      </c>
      <c r="T195" s="2">
        <v>0</v>
      </c>
      <c r="U195" s="2">
        <v>1.2E-2</v>
      </c>
      <c r="V195" s="2">
        <v>1.4999999999999999E-2</v>
      </c>
      <c r="W195" s="2">
        <v>3.1E-2</v>
      </c>
      <c r="X195" s="2">
        <v>3.2000000000000001E-2</v>
      </c>
      <c r="Y195" s="83"/>
      <c r="AA195" s="2">
        <v>379</v>
      </c>
      <c r="AB195" s="2">
        <v>-3.3000000000000002E-2</v>
      </c>
      <c r="AC195" s="2">
        <v>-1.7000000000000001E-2</v>
      </c>
      <c r="AD195" s="2">
        <v>-1.6E-2</v>
      </c>
      <c r="AE195" s="2">
        <v>-1.0999999999999999E-2</v>
      </c>
      <c r="AF195" s="2">
        <v>-6.0000000000000001E-3</v>
      </c>
      <c r="AG195" s="2">
        <v>1.0999999999999999E-2</v>
      </c>
      <c r="AH195" s="2">
        <v>1.2999999999999999E-2</v>
      </c>
      <c r="AI195" s="2">
        <v>1.6E-2</v>
      </c>
      <c r="AJ195" s="2">
        <v>0.03</v>
      </c>
      <c r="AK195" s="2">
        <v>0.04</v>
      </c>
      <c r="AM195" s="19"/>
      <c r="AO195" s="2">
        <v>379</v>
      </c>
      <c r="AP195" s="26">
        <v>-0.06</v>
      </c>
      <c r="AQ195" s="26">
        <v>-6.3E-2</v>
      </c>
      <c r="AR195" s="2">
        <v>-5.3999999999999999E-2</v>
      </c>
      <c r="AS195" s="26">
        <v>-4.9000000000000002E-2</v>
      </c>
      <c r="AT195" s="26">
        <v>-4.4999999999999998E-2</v>
      </c>
      <c r="AU195" s="2">
        <v>-3.5999999999999997E-2</v>
      </c>
      <c r="AV195" s="26">
        <v>-3.1E-2</v>
      </c>
      <c r="AW195" s="2">
        <v>1.9E-2</v>
      </c>
      <c r="AX195" s="2">
        <v>-7.0000000000000001E-3</v>
      </c>
    </row>
    <row r="196" spans="1:50" ht="15.75" customHeight="1" x14ac:dyDescent="0.25">
      <c r="A196" s="2">
        <v>380</v>
      </c>
      <c r="B196" s="2">
        <v>-0.03</v>
      </c>
      <c r="C196" s="2">
        <v>-2.7E-2</v>
      </c>
      <c r="D196" s="2">
        <v>-1.9E-2</v>
      </c>
      <c r="E196" s="2">
        <v>-0.01</v>
      </c>
      <c r="F196" s="2">
        <v>-7.0000000000000001E-3</v>
      </c>
      <c r="G196" s="2">
        <v>1.2999999999999999E-2</v>
      </c>
      <c r="H196" s="2">
        <v>8.0000000000000002E-3</v>
      </c>
      <c r="I196" s="2">
        <v>5.1999999999999998E-2</v>
      </c>
      <c r="J196" s="2">
        <v>2.8000000000000001E-2</v>
      </c>
      <c r="K196" s="2">
        <v>5.7000000000000002E-2</v>
      </c>
      <c r="L196" s="83"/>
      <c r="N196" s="2">
        <v>380</v>
      </c>
      <c r="O196" s="2">
        <v>-3.2000000000000001E-2</v>
      </c>
      <c r="P196" s="2">
        <v>-2.5000000000000001E-2</v>
      </c>
      <c r="Q196" s="2">
        <v>-2.1000000000000001E-2</v>
      </c>
      <c r="R196" s="2">
        <v>-1.7000000000000001E-2</v>
      </c>
      <c r="S196" s="2">
        <v>-1.2E-2</v>
      </c>
      <c r="T196" s="2">
        <v>-1E-3</v>
      </c>
      <c r="U196" s="2">
        <v>1.2E-2</v>
      </c>
      <c r="V196" s="2">
        <v>1.4E-2</v>
      </c>
      <c r="W196" s="2">
        <v>3.1E-2</v>
      </c>
      <c r="X196" s="2">
        <v>3.1E-2</v>
      </c>
      <c r="Y196" s="83"/>
      <c r="AA196" s="2">
        <v>380</v>
      </c>
      <c r="AB196" s="2">
        <v>-3.3000000000000002E-2</v>
      </c>
      <c r="AC196" s="2">
        <v>-1.7000000000000001E-2</v>
      </c>
      <c r="AD196" s="2">
        <v>-1.6E-2</v>
      </c>
      <c r="AE196" s="2">
        <v>-1.2E-2</v>
      </c>
      <c r="AF196" s="2">
        <v>-7.0000000000000001E-3</v>
      </c>
      <c r="AG196" s="2">
        <v>1.0999999999999999E-2</v>
      </c>
      <c r="AH196" s="2">
        <v>1.2999999999999999E-2</v>
      </c>
      <c r="AI196" s="2">
        <v>1.6E-2</v>
      </c>
      <c r="AJ196" s="2">
        <v>2.9000000000000001E-2</v>
      </c>
      <c r="AK196" s="2">
        <v>3.9E-2</v>
      </c>
      <c r="AM196" s="19"/>
      <c r="AO196" s="2">
        <v>380</v>
      </c>
      <c r="AP196" s="26">
        <v>-0.06</v>
      </c>
      <c r="AQ196" s="26">
        <v>-6.2E-2</v>
      </c>
      <c r="AR196" s="2">
        <v>-5.3999999999999999E-2</v>
      </c>
      <c r="AS196" s="26">
        <v>-4.9000000000000002E-2</v>
      </c>
      <c r="AT196" s="26">
        <v>-4.4999999999999998E-2</v>
      </c>
      <c r="AU196" s="2">
        <v>-3.5999999999999997E-2</v>
      </c>
      <c r="AV196" s="26">
        <v>-3.1E-2</v>
      </c>
      <c r="AW196" s="2">
        <v>1.9E-2</v>
      </c>
      <c r="AX196" s="2">
        <v>-7.0000000000000001E-3</v>
      </c>
    </row>
    <row r="197" spans="1:50" ht="15.75" customHeight="1" x14ac:dyDescent="0.25">
      <c r="A197" s="2">
        <v>381</v>
      </c>
      <c r="B197" s="2">
        <v>-0.03</v>
      </c>
      <c r="C197" s="2">
        <v>-2.7E-2</v>
      </c>
      <c r="D197" s="2">
        <v>-1.9E-2</v>
      </c>
      <c r="E197" s="2">
        <v>-0.01</v>
      </c>
      <c r="F197" s="2">
        <v>-8.0000000000000002E-3</v>
      </c>
      <c r="G197" s="2">
        <v>1.2E-2</v>
      </c>
      <c r="H197" s="2">
        <v>7.0000000000000001E-3</v>
      </c>
      <c r="I197" s="2">
        <v>5.0999999999999997E-2</v>
      </c>
      <c r="J197" s="2">
        <v>2.8000000000000001E-2</v>
      </c>
      <c r="K197" s="2">
        <v>5.6000000000000001E-2</v>
      </c>
      <c r="L197" s="83"/>
      <c r="N197" s="2">
        <v>381</v>
      </c>
      <c r="O197" s="2">
        <v>-3.3000000000000002E-2</v>
      </c>
      <c r="P197" s="2">
        <v>-2.5000000000000001E-2</v>
      </c>
      <c r="Q197" s="2">
        <v>-2.1999999999999999E-2</v>
      </c>
      <c r="R197" s="2">
        <v>-1.7000000000000001E-2</v>
      </c>
      <c r="S197" s="2">
        <v>-1.2E-2</v>
      </c>
      <c r="T197" s="2">
        <v>-1E-3</v>
      </c>
      <c r="U197" s="2">
        <v>1.0999999999999999E-2</v>
      </c>
      <c r="V197" s="2">
        <v>1.2999999999999999E-2</v>
      </c>
      <c r="W197" s="2">
        <v>0.03</v>
      </c>
      <c r="X197" s="2">
        <v>0.03</v>
      </c>
      <c r="Y197" s="83"/>
      <c r="AA197" s="2">
        <v>381</v>
      </c>
      <c r="AB197" s="2">
        <v>-3.4000000000000002E-2</v>
      </c>
      <c r="AC197" s="2">
        <v>-1.7999999999999999E-2</v>
      </c>
      <c r="AD197" s="2">
        <v>-1.7000000000000001E-2</v>
      </c>
      <c r="AE197" s="2">
        <v>-1.2E-2</v>
      </c>
      <c r="AF197" s="2">
        <v>-7.0000000000000001E-3</v>
      </c>
      <c r="AG197" s="2">
        <v>0.01</v>
      </c>
      <c r="AH197" s="2">
        <v>1.2E-2</v>
      </c>
      <c r="AI197" s="2">
        <v>1.4999999999999999E-2</v>
      </c>
      <c r="AJ197" s="2">
        <v>2.8000000000000001E-2</v>
      </c>
      <c r="AK197" s="2">
        <v>3.9E-2</v>
      </c>
      <c r="AM197" s="19"/>
      <c r="AO197" s="2">
        <v>381</v>
      </c>
      <c r="AP197" s="26">
        <v>-0.06</v>
      </c>
      <c r="AQ197" s="26">
        <v>-6.2E-2</v>
      </c>
      <c r="AR197" s="2">
        <v>-5.3999999999999999E-2</v>
      </c>
      <c r="AS197" s="26">
        <v>-0.05</v>
      </c>
      <c r="AT197" s="26">
        <v>-4.4999999999999998E-2</v>
      </c>
      <c r="AU197" s="2">
        <v>-3.6999999999999998E-2</v>
      </c>
      <c r="AV197" s="26">
        <v>-3.1E-2</v>
      </c>
      <c r="AW197" s="2">
        <v>1.7999999999999999E-2</v>
      </c>
      <c r="AX197" s="2">
        <v>-8.0000000000000002E-3</v>
      </c>
    </row>
    <row r="198" spans="1:50" ht="15.75" customHeight="1" x14ac:dyDescent="0.25">
      <c r="A198" s="2">
        <v>382</v>
      </c>
      <c r="B198" s="2">
        <v>-3.1E-2</v>
      </c>
      <c r="C198" s="2">
        <v>-2.7E-2</v>
      </c>
      <c r="D198" s="2">
        <v>-0.02</v>
      </c>
      <c r="E198" s="2">
        <v>-1.0999999999999999E-2</v>
      </c>
      <c r="F198" s="2">
        <v>-8.0000000000000002E-3</v>
      </c>
      <c r="G198" s="2">
        <v>1.2E-2</v>
      </c>
      <c r="H198" s="2">
        <v>7.0000000000000001E-3</v>
      </c>
      <c r="I198" s="2">
        <v>5.0999999999999997E-2</v>
      </c>
      <c r="J198" s="2">
        <v>2.7E-2</v>
      </c>
      <c r="K198" s="2">
        <v>5.5E-2</v>
      </c>
      <c r="L198" s="83"/>
      <c r="N198" s="2">
        <v>382</v>
      </c>
      <c r="O198" s="2">
        <v>-3.3000000000000002E-2</v>
      </c>
      <c r="P198" s="2">
        <v>-2.5000000000000001E-2</v>
      </c>
      <c r="Q198" s="2">
        <v>-2.1999999999999999E-2</v>
      </c>
      <c r="R198" s="2">
        <v>-1.7999999999999999E-2</v>
      </c>
      <c r="S198" s="2">
        <v>-1.2999999999999999E-2</v>
      </c>
      <c r="T198" s="2">
        <v>-2E-3</v>
      </c>
      <c r="U198" s="2">
        <v>1.0999999999999999E-2</v>
      </c>
      <c r="V198" s="2">
        <v>1.2999999999999999E-2</v>
      </c>
      <c r="W198" s="2">
        <v>0.03</v>
      </c>
      <c r="X198" s="2">
        <v>0.03</v>
      </c>
      <c r="Y198" s="83"/>
      <c r="AA198" s="2">
        <v>382</v>
      </c>
      <c r="AB198" s="2">
        <v>-3.4000000000000002E-2</v>
      </c>
      <c r="AC198" s="2">
        <v>-1.7999999999999999E-2</v>
      </c>
      <c r="AD198" s="2">
        <v>-1.7000000000000001E-2</v>
      </c>
      <c r="AE198" s="2">
        <v>-1.2E-2</v>
      </c>
      <c r="AF198" s="2">
        <v>-7.0000000000000001E-3</v>
      </c>
      <c r="AG198" s="2">
        <v>0.01</v>
      </c>
      <c r="AH198" s="2">
        <v>1.2E-2</v>
      </c>
      <c r="AI198" s="2">
        <v>1.4E-2</v>
      </c>
      <c r="AJ198" s="2">
        <v>2.8000000000000001E-2</v>
      </c>
      <c r="AK198" s="2">
        <v>3.7999999999999999E-2</v>
      </c>
      <c r="AM198" s="19"/>
      <c r="AO198" s="2">
        <v>382</v>
      </c>
      <c r="AP198" s="26">
        <v>-0.06</v>
      </c>
      <c r="AQ198" s="26">
        <v>-6.2E-2</v>
      </c>
      <c r="AR198" s="2">
        <v>-5.5E-2</v>
      </c>
      <c r="AS198" s="26">
        <v>-0.05</v>
      </c>
      <c r="AT198" s="26">
        <v>-4.5999999999999999E-2</v>
      </c>
      <c r="AU198" s="2">
        <v>-3.6999999999999998E-2</v>
      </c>
      <c r="AV198" s="26">
        <v>-3.2000000000000001E-2</v>
      </c>
      <c r="AW198" s="2">
        <v>1.7999999999999999E-2</v>
      </c>
      <c r="AX198" s="2">
        <v>-8.0000000000000002E-3</v>
      </c>
    </row>
    <row r="199" spans="1:50" ht="15.75" customHeight="1" x14ac:dyDescent="0.25">
      <c r="A199" s="2">
        <v>383</v>
      </c>
      <c r="B199" s="2">
        <v>-3.1E-2</v>
      </c>
      <c r="C199" s="2">
        <v>-2.8000000000000001E-2</v>
      </c>
      <c r="D199" s="2">
        <v>-0.02</v>
      </c>
      <c r="E199" s="2">
        <v>-1.0999999999999999E-2</v>
      </c>
      <c r="F199" s="2">
        <v>-8.0000000000000002E-3</v>
      </c>
      <c r="G199" s="2">
        <v>1.0999999999999999E-2</v>
      </c>
      <c r="H199" s="2">
        <v>6.0000000000000001E-3</v>
      </c>
      <c r="I199" s="2">
        <v>5.0999999999999997E-2</v>
      </c>
      <c r="J199" s="2">
        <v>2.7E-2</v>
      </c>
      <c r="K199" s="2">
        <v>5.3999999999999999E-2</v>
      </c>
      <c r="L199" s="83"/>
      <c r="N199" s="2">
        <v>383</v>
      </c>
      <c r="O199" s="2">
        <v>-3.3000000000000002E-2</v>
      </c>
      <c r="P199" s="2">
        <v>-2.5999999999999999E-2</v>
      </c>
      <c r="Q199" s="2">
        <v>-2.1999999999999999E-2</v>
      </c>
      <c r="R199" s="2">
        <v>-1.7999999999999999E-2</v>
      </c>
      <c r="S199" s="2">
        <v>-1.2999999999999999E-2</v>
      </c>
      <c r="T199" s="2">
        <v>-2E-3</v>
      </c>
      <c r="U199" s="2">
        <v>0.01</v>
      </c>
      <c r="V199" s="2">
        <v>1.2E-2</v>
      </c>
      <c r="W199" s="2">
        <v>2.9000000000000001E-2</v>
      </c>
      <c r="X199" s="2">
        <v>2.9000000000000001E-2</v>
      </c>
      <c r="Y199" s="83"/>
      <c r="AA199" s="2">
        <v>383</v>
      </c>
      <c r="AB199" s="2">
        <v>-3.4000000000000002E-2</v>
      </c>
      <c r="AC199" s="2">
        <v>-1.7999999999999999E-2</v>
      </c>
      <c r="AD199" s="2">
        <v>-1.7000000000000001E-2</v>
      </c>
      <c r="AE199" s="2">
        <v>-1.2999999999999999E-2</v>
      </c>
      <c r="AF199" s="2">
        <v>-8.0000000000000002E-3</v>
      </c>
      <c r="AG199" s="2">
        <v>8.9999999999999993E-3</v>
      </c>
      <c r="AH199" s="2">
        <v>1.2E-2</v>
      </c>
      <c r="AI199" s="2">
        <v>1.4E-2</v>
      </c>
      <c r="AJ199" s="2">
        <v>2.7E-2</v>
      </c>
      <c r="AK199" s="2">
        <v>3.7999999999999999E-2</v>
      </c>
      <c r="AM199" s="19"/>
      <c r="AO199" s="2">
        <v>383</v>
      </c>
      <c r="AP199" s="26">
        <v>-0.06</v>
      </c>
      <c r="AQ199" s="26">
        <v>-6.2E-2</v>
      </c>
      <c r="AR199" s="2">
        <v>-5.5E-2</v>
      </c>
      <c r="AS199" s="26">
        <v>-0.05</v>
      </c>
      <c r="AT199" s="26">
        <v>-4.5999999999999999E-2</v>
      </c>
      <c r="AU199" s="2">
        <v>-3.6999999999999998E-2</v>
      </c>
      <c r="AV199" s="26">
        <v>-3.2000000000000001E-2</v>
      </c>
      <c r="AW199" s="2">
        <v>1.7999999999999999E-2</v>
      </c>
      <c r="AX199" s="2">
        <v>-8.0000000000000002E-3</v>
      </c>
    </row>
    <row r="200" spans="1:50" ht="15.75" customHeight="1" x14ac:dyDescent="0.25">
      <c r="A200" s="2">
        <v>384</v>
      </c>
      <c r="B200" s="2">
        <v>-3.1E-2</v>
      </c>
      <c r="C200" s="2">
        <v>-2.8000000000000001E-2</v>
      </c>
      <c r="D200" s="2">
        <v>-0.02</v>
      </c>
      <c r="E200" s="2">
        <v>-1.2E-2</v>
      </c>
      <c r="F200" s="2">
        <v>-8.9999999999999993E-3</v>
      </c>
      <c r="G200" s="2">
        <v>1.0999999999999999E-2</v>
      </c>
      <c r="H200" s="2">
        <v>6.0000000000000001E-3</v>
      </c>
      <c r="I200" s="2">
        <v>0.05</v>
      </c>
      <c r="J200" s="2">
        <v>2.5999999999999999E-2</v>
      </c>
      <c r="K200" s="2">
        <v>5.2999999999999999E-2</v>
      </c>
      <c r="L200" s="83"/>
      <c r="N200" s="2">
        <v>384</v>
      </c>
      <c r="O200" s="2">
        <v>-3.3000000000000002E-2</v>
      </c>
      <c r="P200" s="2">
        <v>-2.5999999999999999E-2</v>
      </c>
      <c r="Q200" s="2">
        <v>-2.3E-2</v>
      </c>
      <c r="R200" s="2">
        <v>-1.7999999999999999E-2</v>
      </c>
      <c r="S200" s="2">
        <v>-1.2999999999999999E-2</v>
      </c>
      <c r="T200" s="2">
        <v>-2E-3</v>
      </c>
      <c r="U200" s="2">
        <v>0.01</v>
      </c>
      <c r="V200" s="2">
        <v>1.2E-2</v>
      </c>
      <c r="W200" s="2">
        <v>2.9000000000000001E-2</v>
      </c>
      <c r="X200" s="2">
        <v>2.9000000000000001E-2</v>
      </c>
      <c r="Y200" s="83"/>
      <c r="AA200" s="2">
        <v>384</v>
      </c>
      <c r="AB200" s="2">
        <v>-3.4000000000000002E-2</v>
      </c>
      <c r="AC200" s="2">
        <v>-1.7999999999999999E-2</v>
      </c>
      <c r="AD200" s="2">
        <v>-1.7999999999999999E-2</v>
      </c>
      <c r="AE200" s="2">
        <v>-1.2999999999999999E-2</v>
      </c>
      <c r="AF200" s="2">
        <v>-8.0000000000000002E-3</v>
      </c>
      <c r="AG200" s="2">
        <v>8.9999999999999993E-3</v>
      </c>
      <c r="AH200" s="2">
        <v>1.0999999999999999E-2</v>
      </c>
      <c r="AI200" s="2">
        <v>1.2999999999999999E-2</v>
      </c>
      <c r="AJ200" s="2">
        <v>2.7E-2</v>
      </c>
      <c r="AK200" s="2">
        <v>3.6999999999999998E-2</v>
      </c>
      <c r="AM200" s="19"/>
      <c r="AO200" s="2">
        <v>384</v>
      </c>
      <c r="AP200" s="26">
        <v>-0.06</v>
      </c>
      <c r="AQ200" s="26">
        <v>-6.2E-2</v>
      </c>
      <c r="AR200" s="2">
        <v>-5.5E-2</v>
      </c>
      <c r="AS200" s="26">
        <v>-0.05</v>
      </c>
      <c r="AT200" s="26">
        <v>-4.5999999999999999E-2</v>
      </c>
      <c r="AU200" s="2">
        <v>-3.6999999999999998E-2</v>
      </c>
      <c r="AV200" s="26">
        <v>-3.2000000000000001E-2</v>
      </c>
      <c r="AW200" s="2">
        <v>1.7999999999999999E-2</v>
      </c>
      <c r="AX200" s="2">
        <v>-8.0000000000000002E-3</v>
      </c>
    </row>
    <row r="201" spans="1:50" ht="15.75" customHeight="1" x14ac:dyDescent="0.25">
      <c r="A201" s="2">
        <v>385</v>
      </c>
      <c r="B201" s="2">
        <v>-3.1E-2</v>
      </c>
      <c r="C201" s="2">
        <v>-2.8000000000000001E-2</v>
      </c>
      <c r="D201" s="2">
        <v>-2.1000000000000001E-2</v>
      </c>
      <c r="E201" s="2">
        <v>-1.2E-2</v>
      </c>
      <c r="F201" s="2">
        <v>-8.9999999999999993E-3</v>
      </c>
      <c r="G201" s="2">
        <v>0.01</v>
      </c>
      <c r="H201" s="2">
        <v>5.0000000000000001E-3</v>
      </c>
      <c r="I201" s="2">
        <v>0.05</v>
      </c>
      <c r="J201" s="2">
        <v>2.5999999999999999E-2</v>
      </c>
      <c r="K201" s="2">
        <v>5.2999999999999999E-2</v>
      </c>
      <c r="L201" s="83"/>
      <c r="N201" s="2">
        <v>385</v>
      </c>
      <c r="O201" s="2">
        <v>-3.3000000000000002E-2</v>
      </c>
      <c r="P201" s="2">
        <v>-2.5999999999999999E-2</v>
      </c>
      <c r="Q201" s="2">
        <v>-2.3E-2</v>
      </c>
      <c r="R201" s="2">
        <v>-1.9E-2</v>
      </c>
      <c r="S201" s="2">
        <v>-1.4E-2</v>
      </c>
      <c r="T201" s="2">
        <v>-3.0000000000000001E-3</v>
      </c>
      <c r="U201" s="2">
        <v>0.01</v>
      </c>
      <c r="V201" s="2">
        <v>1.0999999999999999E-2</v>
      </c>
      <c r="W201" s="2">
        <v>2.8000000000000001E-2</v>
      </c>
      <c r="X201" s="2">
        <v>2.8000000000000001E-2</v>
      </c>
      <c r="Y201" s="83"/>
      <c r="AA201" s="2">
        <v>385</v>
      </c>
      <c r="AB201" s="2">
        <v>-3.4000000000000002E-2</v>
      </c>
      <c r="AC201" s="2">
        <v>-1.9E-2</v>
      </c>
      <c r="AD201" s="2">
        <v>-1.7999999999999999E-2</v>
      </c>
      <c r="AE201" s="2">
        <v>-1.2999999999999999E-2</v>
      </c>
      <c r="AF201" s="2">
        <v>-8.0000000000000002E-3</v>
      </c>
      <c r="AG201" s="2">
        <v>8.0000000000000002E-3</v>
      </c>
      <c r="AH201" s="2">
        <v>1.0999999999999999E-2</v>
      </c>
      <c r="AI201" s="2">
        <v>1.2999999999999999E-2</v>
      </c>
      <c r="AJ201" s="2">
        <v>2.5999999999999999E-2</v>
      </c>
      <c r="AK201" s="2">
        <v>3.6999999999999998E-2</v>
      </c>
      <c r="AM201" s="19"/>
      <c r="AO201" s="2">
        <v>385</v>
      </c>
      <c r="AP201" s="26">
        <v>-5.8999999999999997E-2</v>
      </c>
      <c r="AQ201" s="26">
        <v>-6.2E-2</v>
      </c>
      <c r="AR201" s="2">
        <v>-5.5E-2</v>
      </c>
      <c r="AS201" s="26">
        <v>-0.05</v>
      </c>
      <c r="AT201" s="26">
        <v>-4.5999999999999999E-2</v>
      </c>
      <c r="AU201" s="2">
        <v>-3.6999999999999998E-2</v>
      </c>
      <c r="AV201" s="26">
        <v>-3.2000000000000001E-2</v>
      </c>
      <c r="AW201" s="2">
        <v>1.7999999999999999E-2</v>
      </c>
      <c r="AX201" s="2">
        <v>-8.0000000000000002E-3</v>
      </c>
    </row>
    <row r="202" spans="1:50" ht="15.75" customHeight="1" x14ac:dyDescent="0.25">
      <c r="A202" s="2">
        <v>386</v>
      </c>
      <c r="B202" s="2">
        <v>-3.1E-2</v>
      </c>
      <c r="C202" s="2">
        <v>-2.8000000000000001E-2</v>
      </c>
      <c r="D202" s="2">
        <v>-2.1000000000000001E-2</v>
      </c>
      <c r="E202" s="2">
        <v>-1.2E-2</v>
      </c>
      <c r="F202" s="2">
        <v>-8.9999999999999993E-3</v>
      </c>
      <c r="G202" s="2">
        <v>0.01</v>
      </c>
      <c r="H202" s="2">
        <v>5.0000000000000001E-3</v>
      </c>
      <c r="I202" s="2">
        <v>4.9000000000000002E-2</v>
      </c>
      <c r="J202" s="2">
        <v>2.5999999999999999E-2</v>
      </c>
      <c r="K202" s="2">
        <v>5.2999999999999999E-2</v>
      </c>
      <c r="L202" s="83"/>
      <c r="N202" s="2">
        <v>386</v>
      </c>
      <c r="O202" s="2">
        <v>-3.3000000000000002E-2</v>
      </c>
      <c r="P202" s="2">
        <v>-2.5999999999999999E-2</v>
      </c>
      <c r="Q202" s="2">
        <v>-2.3E-2</v>
      </c>
      <c r="R202" s="2">
        <v>-1.9E-2</v>
      </c>
      <c r="S202" s="2">
        <v>-1.4E-2</v>
      </c>
      <c r="T202" s="2">
        <v>-3.0000000000000001E-3</v>
      </c>
      <c r="U202" s="2">
        <v>0.01</v>
      </c>
      <c r="V202" s="2">
        <v>1.0999999999999999E-2</v>
      </c>
      <c r="W202" s="2">
        <v>2.8000000000000001E-2</v>
      </c>
      <c r="X202" s="2">
        <v>2.8000000000000001E-2</v>
      </c>
      <c r="Y202" s="83"/>
      <c r="AA202" s="2">
        <v>386</v>
      </c>
      <c r="AB202" s="2">
        <v>-3.4000000000000002E-2</v>
      </c>
      <c r="AC202" s="2">
        <v>-1.9E-2</v>
      </c>
      <c r="AD202" s="2">
        <v>-1.7999999999999999E-2</v>
      </c>
      <c r="AE202" s="2">
        <v>-1.2999999999999999E-2</v>
      </c>
      <c r="AF202" s="2">
        <v>-8.0000000000000002E-3</v>
      </c>
      <c r="AG202" s="2">
        <v>8.0000000000000002E-3</v>
      </c>
      <c r="AH202" s="2">
        <v>0.01</v>
      </c>
      <c r="AI202" s="2">
        <v>1.2E-2</v>
      </c>
      <c r="AJ202" s="2">
        <v>2.5999999999999999E-2</v>
      </c>
      <c r="AK202" s="2">
        <v>3.6999999999999998E-2</v>
      </c>
      <c r="AM202" s="19"/>
      <c r="AO202" s="2">
        <v>386</v>
      </c>
      <c r="AP202" s="26">
        <v>-5.8999999999999997E-2</v>
      </c>
      <c r="AQ202" s="26">
        <v>-6.2E-2</v>
      </c>
      <c r="AR202" s="2">
        <v>-5.5E-2</v>
      </c>
      <c r="AS202" s="26">
        <v>-0.05</v>
      </c>
      <c r="AT202" s="26">
        <v>-4.4999999999999998E-2</v>
      </c>
      <c r="AU202" s="2">
        <v>-3.6999999999999998E-2</v>
      </c>
      <c r="AV202" s="26">
        <v>-3.2000000000000001E-2</v>
      </c>
      <c r="AW202" s="2">
        <v>1.7999999999999999E-2</v>
      </c>
      <c r="AX202" s="2">
        <v>-8.0000000000000002E-3</v>
      </c>
    </row>
    <row r="203" spans="1:50" ht="15.75" customHeight="1" x14ac:dyDescent="0.25">
      <c r="A203" s="2">
        <v>387</v>
      </c>
      <c r="B203" s="2">
        <v>-3.1E-2</v>
      </c>
      <c r="C203" s="2">
        <v>-2.8000000000000001E-2</v>
      </c>
      <c r="D203" s="2">
        <v>-2.1000000000000001E-2</v>
      </c>
      <c r="E203" s="2">
        <v>-1.2999999999999999E-2</v>
      </c>
      <c r="F203" s="2">
        <v>-8.9999999999999993E-3</v>
      </c>
      <c r="G203" s="2">
        <v>0.01</v>
      </c>
      <c r="H203" s="2">
        <v>5.0000000000000001E-3</v>
      </c>
      <c r="I203" s="2">
        <v>4.9000000000000002E-2</v>
      </c>
      <c r="J203" s="2">
        <v>2.5000000000000001E-2</v>
      </c>
      <c r="K203" s="2">
        <v>5.2999999999999999E-2</v>
      </c>
      <c r="L203" s="83"/>
      <c r="N203" s="2">
        <v>387</v>
      </c>
      <c r="O203" s="2">
        <v>-3.3000000000000002E-2</v>
      </c>
      <c r="P203" s="2">
        <v>-2.5999999999999999E-2</v>
      </c>
      <c r="Q203" s="2">
        <v>-2.3E-2</v>
      </c>
      <c r="R203" s="2">
        <v>-1.9E-2</v>
      </c>
      <c r="S203" s="2">
        <v>-1.4E-2</v>
      </c>
      <c r="T203" s="2">
        <v>-3.0000000000000001E-3</v>
      </c>
      <c r="U203" s="2">
        <v>8.9999999999999993E-3</v>
      </c>
      <c r="V203" s="2">
        <v>1.0999999999999999E-2</v>
      </c>
      <c r="W203" s="2">
        <v>2.7E-2</v>
      </c>
      <c r="X203" s="2">
        <v>2.8000000000000001E-2</v>
      </c>
      <c r="Y203" s="83"/>
      <c r="AA203" s="2">
        <v>387</v>
      </c>
      <c r="AB203" s="2">
        <v>-3.4000000000000002E-2</v>
      </c>
      <c r="AC203" s="2">
        <v>-1.9E-2</v>
      </c>
      <c r="AD203" s="2">
        <v>-1.7999999999999999E-2</v>
      </c>
      <c r="AE203" s="2">
        <v>-1.4E-2</v>
      </c>
      <c r="AF203" s="2">
        <v>-8.9999999999999993E-3</v>
      </c>
      <c r="AG203" s="2">
        <v>8.0000000000000002E-3</v>
      </c>
      <c r="AH203" s="2">
        <v>0.01</v>
      </c>
      <c r="AI203" s="2">
        <v>1.2E-2</v>
      </c>
      <c r="AJ203" s="2">
        <v>2.5999999999999999E-2</v>
      </c>
      <c r="AK203" s="2">
        <v>3.5999999999999997E-2</v>
      </c>
      <c r="AM203" s="19"/>
      <c r="AO203" s="2">
        <v>387</v>
      </c>
      <c r="AP203" s="26">
        <v>-5.8999999999999997E-2</v>
      </c>
      <c r="AQ203" s="26">
        <v>-6.2E-2</v>
      </c>
      <c r="AR203" s="2">
        <v>-5.3999999999999999E-2</v>
      </c>
      <c r="AS203" s="26">
        <v>-0.05</v>
      </c>
      <c r="AT203" s="26">
        <v>-4.4999999999999998E-2</v>
      </c>
      <c r="AU203" s="2">
        <v>-3.5999999999999997E-2</v>
      </c>
      <c r="AV203" s="26">
        <v>-3.2000000000000001E-2</v>
      </c>
      <c r="AW203" s="2">
        <v>1.7999999999999999E-2</v>
      </c>
      <c r="AX203" s="2">
        <v>-8.0000000000000002E-3</v>
      </c>
    </row>
    <row r="204" spans="1:50" ht="15.75" customHeight="1" x14ac:dyDescent="0.25">
      <c r="A204" s="2">
        <v>388</v>
      </c>
      <c r="B204" s="2">
        <v>-3.1E-2</v>
      </c>
      <c r="C204" s="2">
        <v>-2.8000000000000001E-2</v>
      </c>
      <c r="D204" s="2">
        <v>-2.1000000000000001E-2</v>
      </c>
      <c r="E204" s="2">
        <v>-1.2999999999999999E-2</v>
      </c>
      <c r="F204" s="2">
        <v>-0.01</v>
      </c>
      <c r="G204" s="2">
        <v>0.01</v>
      </c>
      <c r="H204" s="2">
        <v>5.0000000000000001E-3</v>
      </c>
      <c r="I204" s="2">
        <v>4.9000000000000002E-2</v>
      </c>
      <c r="J204" s="2">
        <v>2.5000000000000001E-2</v>
      </c>
      <c r="K204" s="2">
        <v>5.2999999999999999E-2</v>
      </c>
      <c r="L204" s="83"/>
      <c r="N204" s="2">
        <v>388</v>
      </c>
      <c r="O204" s="2">
        <v>-3.3000000000000002E-2</v>
      </c>
      <c r="P204" s="2">
        <v>-2.5999999999999999E-2</v>
      </c>
      <c r="Q204" s="2">
        <v>-2.3E-2</v>
      </c>
      <c r="R204" s="2">
        <v>-1.9E-2</v>
      </c>
      <c r="S204" s="2">
        <v>-1.4E-2</v>
      </c>
      <c r="T204" s="2">
        <v>-3.0000000000000001E-3</v>
      </c>
      <c r="U204" s="2">
        <v>8.9999999999999993E-3</v>
      </c>
      <c r="V204" s="2">
        <v>1.0999999999999999E-2</v>
      </c>
      <c r="W204" s="2">
        <v>2.7E-2</v>
      </c>
      <c r="X204" s="2">
        <v>2.7E-2</v>
      </c>
      <c r="Y204" s="83"/>
      <c r="AA204" s="2">
        <v>388</v>
      </c>
      <c r="AB204" s="2">
        <v>-3.4000000000000002E-2</v>
      </c>
      <c r="AC204" s="2">
        <v>-1.9E-2</v>
      </c>
      <c r="AD204" s="2">
        <v>-1.7999999999999999E-2</v>
      </c>
      <c r="AE204" s="2">
        <v>-1.4E-2</v>
      </c>
      <c r="AF204" s="2">
        <v>-8.9999999999999993E-3</v>
      </c>
      <c r="AG204" s="2">
        <v>7.0000000000000001E-3</v>
      </c>
      <c r="AH204" s="2">
        <v>0.01</v>
      </c>
      <c r="AI204" s="2">
        <v>1.2E-2</v>
      </c>
      <c r="AJ204" s="2">
        <v>2.5999999999999999E-2</v>
      </c>
      <c r="AK204" s="2">
        <v>3.5999999999999997E-2</v>
      </c>
      <c r="AM204" s="19"/>
      <c r="AO204" s="2">
        <v>388</v>
      </c>
      <c r="AP204" s="26">
        <v>-5.8999999999999997E-2</v>
      </c>
      <c r="AQ204" s="26">
        <v>-6.0999999999999999E-2</v>
      </c>
      <c r="AR204" s="2">
        <v>-5.3999999999999999E-2</v>
      </c>
      <c r="AS204" s="26">
        <v>-0.05</v>
      </c>
      <c r="AT204" s="26">
        <v>-4.4999999999999998E-2</v>
      </c>
      <c r="AU204" s="2">
        <v>-3.5999999999999997E-2</v>
      </c>
      <c r="AV204" s="26">
        <v>-3.2000000000000001E-2</v>
      </c>
      <c r="AW204" s="2">
        <v>1.7999999999999999E-2</v>
      </c>
      <c r="AX204" s="2">
        <v>-8.0000000000000002E-3</v>
      </c>
    </row>
    <row r="205" spans="1:50" ht="15.75" customHeight="1" x14ac:dyDescent="0.25">
      <c r="A205" s="2">
        <v>389</v>
      </c>
      <c r="B205" s="2">
        <v>-3.1E-2</v>
      </c>
      <c r="C205" s="2">
        <v>-2.9000000000000001E-2</v>
      </c>
      <c r="D205" s="2">
        <v>-2.1000000000000001E-2</v>
      </c>
      <c r="E205" s="2">
        <v>-1.2999999999999999E-2</v>
      </c>
      <c r="F205" s="2">
        <v>-0.01</v>
      </c>
      <c r="G205" s="2">
        <v>0.01</v>
      </c>
      <c r="H205" s="2">
        <v>5.0000000000000001E-3</v>
      </c>
      <c r="I205" s="2">
        <v>4.9000000000000002E-2</v>
      </c>
      <c r="J205" s="2">
        <v>2.5000000000000001E-2</v>
      </c>
      <c r="K205" s="2">
        <v>5.2999999999999999E-2</v>
      </c>
      <c r="L205" s="83"/>
      <c r="N205" s="2">
        <v>389</v>
      </c>
      <c r="O205" s="2">
        <v>-3.3000000000000002E-2</v>
      </c>
      <c r="P205" s="2">
        <v>-2.5999999999999999E-2</v>
      </c>
      <c r="Q205" s="2">
        <v>-2.3E-2</v>
      </c>
      <c r="R205" s="2">
        <v>-1.9E-2</v>
      </c>
      <c r="S205" s="2">
        <v>-1.4E-2</v>
      </c>
      <c r="T205" s="2">
        <v>-3.0000000000000001E-3</v>
      </c>
      <c r="U205" s="2">
        <v>8.9999999999999993E-3</v>
      </c>
      <c r="V205" s="2">
        <v>1.0999999999999999E-2</v>
      </c>
      <c r="W205" s="2">
        <v>2.5999999999999999E-2</v>
      </c>
      <c r="X205" s="2">
        <v>2.7E-2</v>
      </c>
      <c r="Y205" s="83"/>
      <c r="AA205" s="2">
        <v>389</v>
      </c>
      <c r="AB205" s="2">
        <v>-3.4000000000000002E-2</v>
      </c>
      <c r="AC205" s="2">
        <v>-1.9E-2</v>
      </c>
      <c r="AD205" s="2">
        <v>-1.7999999999999999E-2</v>
      </c>
      <c r="AE205" s="2">
        <v>-1.4E-2</v>
      </c>
      <c r="AF205" s="2">
        <v>-8.9999999999999993E-3</v>
      </c>
      <c r="AG205" s="2">
        <v>7.0000000000000001E-3</v>
      </c>
      <c r="AH205" s="2">
        <v>0.01</v>
      </c>
      <c r="AI205" s="2">
        <v>1.0999999999999999E-2</v>
      </c>
      <c r="AJ205" s="2">
        <v>2.5000000000000001E-2</v>
      </c>
      <c r="AK205" s="2">
        <v>3.5999999999999997E-2</v>
      </c>
      <c r="AM205" s="19"/>
      <c r="AO205" s="2">
        <v>389</v>
      </c>
      <c r="AP205" s="26">
        <v>-5.8000000000000003E-2</v>
      </c>
      <c r="AQ205" s="26">
        <v>-6.0999999999999999E-2</v>
      </c>
      <c r="AR205" s="2">
        <v>-5.3999999999999999E-2</v>
      </c>
      <c r="AS205" s="26">
        <v>-4.9000000000000002E-2</v>
      </c>
      <c r="AT205" s="26">
        <v>-4.4999999999999998E-2</v>
      </c>
      <c r="AU205" s="2">
        <v>-3.5999999999999997E-2</v>
      </c>
      <c r="AV205" s="26">
        <v>-3.2000000000000001E-2</v>
      </c>
      <c r="AW205" s="2">
        <v>1.7999999999999999E-2</v>
      </c>
      <c r="AX205" s="2">
        <v>-8.0000000000000002E-3</v>
      </c>
    </row>
    <row r="206" spans="1:50" ht="15.75" customHeight="1" x14ac:dyDescent="0.25">
      <c r="A206" s="2">
        <v>390</v>
      </c>
      <c r="B206" s="2">
        <v>-3.1E-2</v>
      </c>
      <c r="C206" s="2">
        <v>-2.9000000000000001E-2</v>
      </c>
      <c r="D206" s="2">
        <v>-2.1000000000000001E-2</v>
      </c>
      <c r="E206" s="2">
        <v>-1.2999999999999999E-2</v>
      </c>
      <c r="F206" s="2">
        <v>-0.01</v>
      </c>
      <c r="G206" s="2">
        <v>0.01</v>
      </c>
      <c r="H206" s="2">
        <v>4.0000000000000001E-3</v>
      </c>
      <c r="I206" s="2">
        <v>4.8000000000000001E-2</v>
      </c>
      <c r="J206" s="2">
        <v>2.5000000000000001E-2</v>
      </c>
      <c r="K206" s="2">
        <v>5.2999999999999999E-2</v>
      </c>
      <c r="L206" s="83"/>
      <c r="N206" s="2">
        <v>390</v>
      </c>
      <c r="O206" s="2">
        <v>-3.3000000000000002E-2</v>
      </c>
      <c r="P206" s="2">
        <v>-2.7E-2</v>
      </c>
      <c r="Q206" s="2">
        <v>-2.3E-2</v>
      </c>
      <c r="R206" s="2">
        <v>-1.9E-2</v>
      </c>
      <c r="S206" s="2">
        <v>-1.4E-2</v>
      </c>
      <c r="T206" s="2">
        <v>-3.0000000000000001E-3</v>
      </c>
      <c r="U206" s="2">
        <v>8.9999999999999993E-3</v>
      </c>
      <c r="V206" s="2">
        <v>0.01</v>
      </c>
      <c r="W206" s="2">
        <v>2.5999999999999999E-2</v>
      </c>
      <c r="X206" s="2">
        <v>2.7E-2</v>
      </c>
      <c r="Y206" s="83"/>
      <c r="AA206" s="2">
        <v>390</v>
      </c>
      <c r="AB206" s="2">
        <v>-3.4000000000000002E-2</v>
      </c>
      <c r="AC206" s="2">
        <v>-1.9E-2</v>
      </c>
      <c r="AD206" s="2">
        <v>-1.7999999999999999E-2</v>
      </c>
      <c r="AE206" s="2">
        <v>-1.4E-2</v>
      </c>
      <c r="AF206" s="2">
        <v>-8.9999999999999993E-3</v>
      </c>
      <c r="AG206" s="2">
        <v>7.0000000000000001E-3</v>
      </c>
      <c r="AH206" s="2">
        <v>0.01</v>
      </c>
      <c r="AI206" s="2">
        <v>1.0999999999999999E-2</v>
      </c>
      <c r="AJ206" s="2">
        <v>2.5000000000000001E-2</v>
      </c>
      <c r="AK206" s="2">
        <v>3.5000000000000003E-2</v>
      </c>
      <c r="AM206" s="19"/>
      <c r="AO206" s="2">
        <v>390</v>
      </c>
      <c r="AP206" s="26">
        <v>-5.8000000000000003E-2</v>
      </c>
      <c r="AQ206" s="26">
        <v>-6.0999999999999999E-2</v>
      </c>
      <c r="AR206" s="2">
        <v>-5.3999999999999999E-2</v>
      </c>
      <c r="AS206" s="26">
        <v>-4.9000000000000002E-2</v>
      </c>
      <c r="AT206" s="26">
        <v>-4.3999999999999997E-2</v>
      </c>
      <c r="AU206" s="2">
        <v>-3.5999999999999997E-2</v>
      </c>
      <c r="AV206" s="26">
        <v>-3.2000000000000001E-2</v>
      </c>
      <c r="AW206" s="2">
        <v>1.7999999999999999E-2</v>
      </c>
      <c r="AX206" s="2">
        <v>-8.0000000000000002E-3</v>
      </c>
    </row>
    <row r="207" spans="1:50" ht="15.75" customHeight="1" x14ac:dyDescent="0.25">
      <c r="A207" s="2">
        <v>391</v>
      </c>
      <c r="B207" s="2">
        <v>-3.1E-2</v>
      </c>
      <c r="C207" s="2">
        <v>-2.9000000000000001E-2</v>
      </c>
      <c r="D207" s="2">
        <v>-2.1000000000000001E-2</v>
      </c>
      <c r="E207" s="2">
        <v>-1.2999999999999999E-2</v>
      </c>
      <c r="F207" s="2">
        <v>-0.01</v>
      </c>
      <c r="G207" s="2">
        <v>8.9999999999999993E-3</v>
      </c>
      <c r="H207" s="2">
        <v>4.0000000000000001E-3</v>
      </c>
      <c r="I207" s="2">
        <v>4.8000000000000001E-2</v>
      </c>
      <c r="J207" s="2">
        <v>2.5000000000000001E-2</v>
      </c>
      <c r="K207" s="2">
        <v>5.2999999999999999E-2</v>
      </c>
      <c r="L207" s="83"/>
      <c r="N207" s="2">
        <v>391</v>
      </c>
      <c r="O207" s="2">
        <v>-3.3000000000000002E-2</v>
      </c>
      <c r="P207" s="2">
        <v>-2.7E-2</v>
      </c>
      <c r="Q207" s="2">
        <v>-2.3E-2</v>
      </c>
      <c r="R207" s="2">
        <v>-1.9E-2</v>
      </c>
      <c r="S207" s="2">
        <v>-1.4E-2</v>
      </c>
      <c r="T207" s="2">
        <v>-3.0000000000000001E-3</v>
      </c>
      <c r="U207" s="2">
        <v>8.0000000000000002E-3</v>
      </c>
      <c r="V207" s="2">
        <v>0.01</v>
      </c>
      <c r="W207" s="2">
        <v>2.5000000000000001E-2</v>
      </c>
      <c r="X207" s="2">
        <v>2.7E-2</v>
      </c>
      <c r="Y207" s="83"/>
      <c r="AA207" s="2">
        <v>391</v>
      </c>
      <c r="AB207" s="2">
        <v>-3.4000000000000002E-2</v>
      </c>
      <c r="AC207" s="2">
        <v>-1.9E-2</v>
      </c>
      <c r="AD207" s="2">
        <v>-1.7999999999999999E-2</v>
      </c>
      <c r="AE207" s="2">
        <v>-1.4E-2</v>
      </c>
      <c r="AF207" s="2">
        <v>-8.9999999999999993E-3</v>
      </c>
      <c r="AG207" s="2">
        <v>6.0000000000000001E-3</v>
      </c>
      <c r="AH207" s="2">
        <v>0.01</v>
      </c>
      <c r="AI207" s="2">
        <v>1.0999999999999999E-2</v>
      </c>
      <c r="AJ207" s="2">
        <v>2.5000000000000001E-2</v>
      </c>
      <c r="AK207" s="2">
        <v>3.5000000000000003E-2</v>
      </c>
      <c r="AM207" s="19"/>
      <c r="AO207" s="2">
        <v>391</v>
      </c>
      <c r="AP207" s="26">
        <v>-5.7000000000000002E-2</v>
      </c>
      <c r="AQ207" s="26">
        <v>-0.06</v>
      </c>
      <c r="AR207" s="2">
        <v>-5.2999999999999999E-2</v>
      </c>
      <c r="AS207" s="26">
        <v>-4.9000000000000002E-2</v>
      </c>
      <c r="AT207" s="26">
        <v>-4.3999999999999997E-2</v>
      </c>
      <c r="AU207" s="2">
        <v>-3.5999999999999997E-2</v>
      </c>
      <c r="AV207" s="26">
        <v>-3.2000000000000001E-2</v>
      </c>
      <c r="AW207" s="2">
        <v>1.7999999999999999E-2</v>
      </c>
      <c r="AX207" s="2">
        <v>-8.0000000000000002E-3</v>
      </c>
    </row>
    <row r="208" spans="1:50" ht="15.75" customHeight="1" x14ac:dyDescent="0.25">
      <c r="A208" s="2">
        <v>392</v>
      </c>
      <c r="B208" s="2">
        <v>-3.1E-2</v>
      </c>
      <c r="C208" s="2">
        <v>-2.9000000000000001E-2</v>
      </c>
      <c r="D208" s="2">
        <v>-2.1000000000000001E-2</v>
      </c>
      <c r="E208" s="2">
        <v>-1.2999999999999999E-2</v>
      </c>
      <c r="F208" s="2">
        <v>-0.01</v>
      </c>
      <c r="G208" s="2">
        <v>8.9999999999999993E-3</v>
      </c>
      <c r="H208" s="2">
        <v>4.0000000000000001E-3</v>
      </c>
      <c r="I208" s="2">
        <v>4.8000000000000001E-2</v>
      </c>
      <c r="J208" s="2">
        <v>2.4E-2</v>
      </c>
      <c r="K208" s="2">
        <v>5.2999999999999999E-2</v>
      </c>
      <c r="L208" s="83"/>
      <c r="N208" s="2">
        <v>392</v>
      </c>
      <c r="O208" s="2">
        <v>-3.2000000000000001E-2</v>
      </c>
      <c r="P208" s="2">
        <v>-2.7E-2</v>
      </c>
      <c r="Q208" s="2">
        <v>-2.3E-2</v>
      </c>
      <c r="R208" s="2">
        <v>-1.9E-2</v>
      </c>
      <c r="S208" s="2">
        <v>-1.4E-2</v>
      </c>
      <c r="T208" s="2">
        <v>-3.0000000000000001E-3</v>
      </c>
      <c r="U208" s="2">
        <v>8.0000000000000002E-3</v>
      </c>
      <c r="V208" s="2">
        <v>0.01</v>
      </c>
      <c r="W208" s="2">
        <v>2.5000000000000001E-2</v>
      </c>
      <c r="X208" s="2">
        <v>2.7E-2</v>
      </c>
      <c r="Y208" s="83"/>
      <c r="AA208" s="2">
        <v>392</v>
      </c>
      <c r="AB208" s="2">
        <v>-3.4000000000000002E-2</v>
      </c>
      <c r="AC208" s="2">
        <v>-1.9E-2</v>
      </c>
      <c r="AD208" s="2">
        <v>-1.9E-2</v>
      </c>
      <c r="AE208" s="2">
        <v>-1.4E-2</v>
      </c>
      <c r="AF208" s="2">
        <v>-8.9999999999999993E-3</v>
      </c>
      <c r="AG208" s="2">
        <v>6.0000000000000001E-3</v>
      </c>
      <c r="AH208" s="2">
        <v>0.01</v>
      </c>
      <c r="AI208" s="2">
        <v>1.0999999999999999E-2</v>
      </c>
      <c r="AJ208" s="2">
        <v>2.5000000000000001E-2</v>
      </c>
      <c r="AK208" s="2">
        <v>3.5000000000000003E-2</v>
      </c>
      <c r="AM208" s="19"/>
      <c r="AO208" s="2">
        <v>392</v>
      </c>
      <c r="AP208" s="26">
        <v>-5.7000000000000002E-2</v>
      </c>
      <c r="AQ208" s="26">
        <v>-0.06</v>
      </c>
      <c r="AR208" s="2">
        <v>-5.2999999999999999E-2</v>
      </c>
      <c r="AS208" s="26">
        <v>-4.9000000000000002E-2</v>
      </c>
      <c r="AT208" s="26">
        <v>-4.3999999999999997E-2</v>
      </c>
      <c r="AU208" s="2">
        <v>-3.5999999999999997E-2</v>
      </c>
      <c r="AV208" s="26">
        <v>-3.1E-2</v>
      </c>
      <c r="AW208" s="2">
        <v>1.7999999999999999E-2</v>
      </c>
      <c r="AX208" s="2">
        <v>-8.0000000000000002E-3</v>
      </c>
    </row>
    <row r="209" spans="1:50" ht="15.75" customHeight="1" x14ac:dyDescent="0.25">
      <c r="A209" s="2">
        <v>393</v>
      </c>
      <c r="B209" s="2">
        <v>-3.1E-2</v>
      </c>
      <c r="C209" s="2">
        <v>-2.9000000000000001E-2</v>
      </c>
      <c r="D209" s="2">
        <v>-2.1000000000000001E-2</v>
      </c>
      <c r="E209" s="2">
        <v>-1.2999999999999999E-2</v>
      </c>
      <c r="F209" s="2">
        <v>-0.01</v>
      </c>
      <c r="G209" s="2">
        <v>8.9999999999999993E-3</v>
      </c>
      <c r="H209" s="2">
        <v>4.0000000000000001E-3</v>
      </c>
      <c r="I209" s="2">
        <v>4.7E-2</v>
      </c>
      <c r="J209" s="2">
        <v>2.4E-2</v>
      </c>
      <c r="K209" s="2">
        <v>5.2999999999999999E-2</v>
      </c>
      <c r="L209" s="83"/>
      <c r="N209" s="2">
        <v>393</v>
      </c>
      <c r="O209" s="2">
        <v>-3.2000000000000001E-2</v>
      </c>
      <c r="P209" s="2">
        <v>-2.7E-2</v>
      </c>
      <c r="Q209" s="2">
        <v>-2.3E-2</v>
      </c>
      <c r="R209" s="2">
        <v>-1.9E-2</v>
      </c>
      <c r="S209" s="2">
        <v>-1.4999999999999999E-2</v>
      </c>
      <c r="T209" s="2">
        <v>-4.0000000000000001E-3</v>
      </c>
      <c r="U209" s="2">
        <v>8.0000000000000002E-3</v>
      </c>
      <c r="V209" s="2">
        <v>0.01</v>
      </c>
      <c r="W209" s="2">
        <v>2.4E-2</v>
      </c>
      <c r="X209" s="2">
        <v>2.5999999999999999E-2</v>
      </c>
      <c r="Y209" s="83"/>
      <c r="AA209" s="2">
        <v>393</v>
      </c>
      <c r="AB209" s="2">
        <v>-3.4000000000000002E-2</v>
      </c>
      <c r="AC209" s="2">
        <v>-1.9E-2</v>
      </c>
      <c r="AD209" s="2">
        <v>-1.9E-2</v>
      </c>
      <c r="AE209" s="2">
        <v>-1.4E-2</v>
      </c>
      <c r="AF209" s="2">
        <v>-8.9999999999999993E-3</v>
      </c>
      <c r="AG209" s="2">
        <v>6.0000000000000001E-3</v>
      </c>
      <c r="AH209" s="2">
        <v>1.0999999999999999E-2</v>
      </c>
      <c r="AI209" s="2">
        <v>0.01</v>
      </c>
      <c r="AJ209" s="2">
        <v>2.5000000000000001E-2</v>
      </c>
      <c r="AK209" s="2">
        <v>3.5000000000000003E-2</v>
      </c>
      <c r="AM209" s="19"/>
      <c r="AO209" s="2">
        <v>393</v>
      </c>
      <c r="AP209" s="26">
        <v>-5.6000000000000001E-2</v>
      </c>
      <c r="AQ209" s="26">
        <v>-0.06</v>
      </c>
      <c r="AR209" s="2">
        <v>-5.2999999999999999E-2</v>
      </c>
      <c r="AS209" s="26">
        <v>-4.9000000000000002E-2</v>
      </c>
      <c r="AT209" s="26">
        <v>-4.2999999999999997E-2</v>
      </c>
      <c r="AU209" s="2">
        <v>-3.5000000000000003E-2</v>
      </c>
      <c r="AV209" s="26">
        <v>-3.1E-2</v>
      </c>
      <c r="AW209" s="2">
        <v>1.7999999999999999E-2</v>
      </c>
      <c r="AX209" s="2">
        <v>-8.0000000000000002E-3</v>
      </c>
    </row>
    <row r="210" spans="1:50" ht="15.75" customHeight="1" x14ac:dyDescent="0.25">
      <c r="A210" s="2">
        <v>394</v>
      </c>
      <c r="B210" s="2">
        <v>-3.1E-2</v>
      </c>
      <c r="C210" s="2">
        <v>-2.9000000000000001E-2</v>
      </c>
      <c r="D210" s="2">
        <v>-2.1000000000000001E-2</v>
      </c>
      <c r="E210" s="2">
        <v>-1.2999999999999999E-2</v>
      </c>
      <c r="F210" s="2">
        <v>-0.01</v>
      </c>
      <c r="G210" s="2">
        <v>8.9999999999999993E-3</v>
      </c>
      <c r="H210" s="2">
        <v>4.0000000000000001E-3</v>
      </c>
      <c r="I210" s="2">
        <v>4.7E-2</v>
      </c>
      <c r="J210" s="2">
        <v>2.4E-2</v>
      </c>
      <c r="K210" s="2">
        <v>5.2999999999999999E-2</v>
      </c>
      <c r="L210" s="83"/>
      <c r="N210" s="2">
        <v>394</v>
      </c>
      <c r="O210" s="2">
        <v>-3.2000000000000001E-2</v>
      </c>
      <c r="P210" s="2">
        <v>-2.5999999999999999E-2</v>
      </c>
      <c r="Q210" s="2">
        <v>-2.3E-2</v>
      </c>
      <c r="R210" s="2">
        <v>-1.9E-2</v>
      </c>
      <c r="S210" s="2">
        <v>-1.4999999999999999E-2</v>
      </c>
      <c r="T210" s="2">
        <v>-4.0000000000000001E-3</v>
      </c>
      <c r="U210" s="2">
        <v>8.0000000000000002E-3</v>
      </c>
      <c r="V210" s="2">
        <v>0.01</v>
      </c>
      <c r="W210" s="2">
        <v>2.4E-2</v>
      </c>
      <c r="X210" s="2">
        <v>2.5999999999999999E-2</v>
      </c>
      <c r="Y210" s="83"/>
      <c r="AA210" s="2">
        <v>394</v>
      </c>
      <c r="AB210" s="2">
        <v>-3.3000000000000002E-2</v>
      </c>
      <c r="AC210" s="2">
        <v>-1.9E-2</v>
      </c>
      <c r="AD210" s="2">
        <v>-1.7999999999999999E-2</v>
      </c>
      <c r="AE210" s="2">
        <v>-1.4E-2</v>
      </c>
      <c r="AF210" s="2">
        <v>-8.9999999999999993E-3</v>
      </c>
      <c r="AG210" s="2">
        <v>6.0000000000000001E-3</v>
      </c>
      <c r="AH210" s="2">
        <v>1.0999999999999999E-2</v>
      </c>
      <c r="AI210" s="2">
        <v>0.01</v>
      </c>
      <c r="AJ210" s="2">
        <v>2.5000000000000001E-2</v>
      </c>
      <c r="AK210" s="2">
        <v>3.4000000000000002E-2</v>
      </c>
      <c r="AM210" s="19"/>
      <c r="AO210" s="2">
        <v>394</v>
      </c>
      <c r="AP210" s="26">
        <v>-5.6000000000000001E-2</v>
      </c>
      <c r="AQ210" s="26">
        <v>-5.8999999999999997E-2</v>
      </c>
      <c r="AR210" s="2">
        <v>-5.2999999999999999E-2</v>
      </c>
      <c r="AS210" s="26">
        <v>-4.9000000000000002E-2</v>
      </c>
      <c r="AT210" s="26">
        <v>-4.2999999999999997E-2</v>
      </c>
      <c r="AU210" s="2">
        <v>-3.5000000000000003E-2</v>
      </c>
      <c r="AV210" s="26">
        <v>-3.1E-2</v>
      </c>
      <c r="AW210" s="2">
        <v>1.7999999999999999E-2</v>
      </c>
      <c r="AX210" s="2">
        <v>-8.0000000000000002E-3</v>
      </c>
    </row>
    <row r="211" spans="1:50" ht="15.75" customHeight="1" x14ac:dyDescent="0.25">
      <c r="A211" s="2">
        <v>395</v>
      </c>
      <c r="B211" s="2">
        <v>-0.03</v>
      </c>
      <c r="C211" s="2">
        <v>-2.8000000000000001E-2</v>
      </c>
      <c r="D211" s="2">
        <v>-0.02</v>
      </c>
      <c r="E211" s="2">
        <v>-1.2999999999999999E-2</v>
      </c>
      <c r="F211" s="2">
        <v>-0.01</v>
      </c>
      <c r="G211" s="2">
        <v>8.9999999999999993E-3</v>
      </c>
      <c r="H211" s="2">
        <v>4.0000000000000001E-3</v>
      </c>
      <c r="I211" s="2">
        <v>4.7E-2</v>
      </c>
      <c r="J211" s="2">
        <v>2.4E-2</v>
      </c>
      <c r="K211" s="2">
        <v>5.2999999999999999E-2</v>
      </c>
      <c r="L211" s="83"/>
      <c r="N211" s="2">
        <v>395</v>
      </c>
      <c r="O211" s="2">
        <v>-3.2000000000000001E-2</v>
      </c>
      <c r="P211" s="2">
        <v>-2.5999999999999999E-2</v>
      </c>
      <c r="Q211" s="2">
        <v>-2.3E-2</v>
      </c>
      <c r="R211" s="2">
        <v>-1.9E-2</v>
      </c>
      <c r="S211" s="2">
        <v>-1.4999999999999999E-2</v>
      </c>
      <c r="T211" s="2">
        <v>-4.0000000000000001E-3</v>
      </c>
      <c r="U211" s="2">
        <v>8.0000000000000002E-3</v>
      </c>
      <c r="V211" s="2">
        <v>0.01</v>
      </c>
      <c r="W211" s="2">
        <v>2.3E-2</v>
      </c>
      <c r="X211" s="2">
        <v>2.5999999999999999E-2</v>
      </c>
      <c r="Y211" s="83"/>
      <c r="AA211" s="2">
        <v>395</v>
      </c>
      <c r="AB211" s="2">
        <v>-3.3000000000000002E-2</v>
      </c>
      <c r="AC211" s="2">
        <v>-1.9E-2</v>
      </c>
      <c r="AD211" s="2">
        <v>-1.7999999999999999E-2</v>
      </c>
      <c r="AE211" s="2">
        <v>-1.4999999999999999E-2</v>
      </c>
      <c r="AF211" s="2">
        <v>-8.9999999999999993E-3</v>
      </c>
      <c r="AG211" s="2">
        <v>6.0000000000000001E-3</v>
      </c>
      <c r="AH211" s="2">
        <v>1.0999999999999999E-2</v>
      </c>
      <c r="AI211" s="2">
        <v>0.01</v>
      </c>
      <c r="AJ211" s="2">
        <v>2.5000000000000001E-2</v>
      </c>
      <c r="AK211" s="2">
        <v>3.4000000000000002E-2</v>
      </c>
      <c r="AM211" s="19"/>
      <c r="AO211" s="2">
        <v>395</v>
      </c>
      <c r="AP211" s="26">
        <v>-5.6000000000000001E-2</v>
      </c>
      <c r="AQ211" s="26">
        <v>-5.8999999999999997E-2</v>
      </c>
      <c r="AR211" s="2">
        <v>-5.1999999999999998E-2</v>
      </c>
      <c r="AS211" s="26">
        <v>-4.9000000000000002E-2</v>
      </c>
      <c r="AT211" s="26">
        <v>-4.2999999999999997E-2</v>
      </c>
      <c r="AU211" s="2">
        <v>-3.5000000000000003E-2</v>
      </c>
      <c r="AV211" s="26">
        <v>-3.1E-2</v>
      </c>
      <c r="AW211" s="2">
        <v>1.7999999999999999E-2</v>
      </c>
      <c r="AX211" s="2">
        <v>-8.0000000000000002E-3</v>
      </c>
    </row>
    <row r="212" spans="1:50" ht="15.75" customHeight="1" x14ac:dyDescent="0.25">
      <c r="A212" s="2">
        <v>396</v>
      </c>
      <c r="B212" s="2">
        <v>-0.03</v>
      </c>
      <c r="C212" s="2">
        <v>-2.9000000000000001E-2</v>
      </c>
      <c r="D212" s="2">
        <v>-0.02</v>
      </c>
      <c r="E212" s="2">
        <v>-1.2999999999999999E-2</v>
      </c>
      <c r="F212" s="2">
        <v>-0.01</v>
      </c>
      <c r="G212" s="2">
        <v>8.0000000000000002E-3</v>
      </c>
      <c r="H212" s="2">
        <v>4.0000000000000001E-3</v>
      </c>
      <c r="I212" s="2">
        <v>4.7E-2</v>
      </c>
      <c r="J212" s="2">
        <v>2.4E-2</v>
      </c>
      <c r="K212" s="2">
        <v>5.1999999999999998E-2</v>
      </c>
      <c r="L212" s="83"/>
      <c r="N212" s="2">
        <v>396</v>
      </c>
      <c r="O212" s="2">
        <v>-3.2000000000000001E-2</v>
      </c>
      <c r="P212" s="2">
        <v>-2.5999999999999999E-2</v>
      </c>
      <c r="Q212" s="2">
        <v>-2.3E-2</v>
      </c>
      <c r="R212" s="2">
        <v>-1.9E-2</v>
      </c>
      <c r="S212" s="2">
        <v>-1.4999999999999999E-2</v>
      </c>
      <c r="T212" s="2">
        <v>-4.0000000000000001E-3</v>
      </c>
      <c r="U212" s="2">
        <v>8.0000000000000002E-3</v>
      </c>
      <c r="V212" s="2">
        <v>8.9999999999999993E-3</v>
      </c>
      <c r="W212" s="2">
        <v>2.3E-2</v>
      </c>
      <c r="X212" s="2">
        <v>2.5999999999999999E-2</v>
      </c>
      <c r="Y212" s="83"/>
      <c r="AA212" s="2">
        <v>396</v>
      </c>
      <c r="AB212" s="2">
        <v>-3.3000000000000002E-2</v>
      </c>
      <c r="AC212" s="2">
        <v>-1.9E-2</v>
      </c>
      <c r="AD212" s="2">
        <v>-1.9E-2</v>
      </c>
      <c r="AE212" s="2">
        <v>-1.4999999999999999E-2</v>
      </c>
      <c r="AF212" s="2">
        <v>-0.01</v>
      </c>
      <c r="AG212" s="2">
        <v>6.0000000000000001E-3</v>
      </c>
      <c r="AH212" s="2">
        <v>1.2E-2</v>
      </c>
      <c r="AI212" s="2">
        <v>0.01</v>
      </c>
      <c r="AJ212" s="2">
        <v>2.4E-2</v>
      </c>
      <c r="AK212" s="2">
        <v>3.4000000000000002E-2</v>
      </c>
      <c r="AM212" s="19"/>
      <c r="AO212" s="2">
        <v>396</v>
      </c>
      <c r="AP212" s="26">
        <v>-5.5E-2</v>
      </c>
      <c r="AQ212" s="26">
        <v>-5.8999999999999997E-2</v>
      </c>
      <c r="AR212" s="2">
        <v>-5.1999999999999998E-2</v>
      </c>
      <c r="AS212" s="26">
        <v>-4.8000000000000001E-2</v>
      </c>
      <c r="AT212" s="26">
        <v>-4.2999999999999997E-2</v>
      </c>
      <c r="AU212" s="2">
        <v>-3.5000000000000003E-2</v>
      </c>
      <c r="AV212" s="26">
        <v>-3.1E-2</v>
      </c>
      <c r="AW212" s="2">
        <v>1.7999999999999999E-2</v>
      </c>
      <c r="AX212" s="2">
        <v>-8.0000000000000002E-3</v>
      </c>
    </row>
    <row r="213" spans="1:50" ht="15.75" customHeight="1" x14ac:dyDescent="0.25">
      <c r="A213" s="2">
        <v>397</v>
      </c>
      <c r="B213" s="2">
        <v>-0.03</v>
      </c>
      <c r="C213" s="2">
        <v>-2.8000000000000001E-2</v>
      </c>
      <c r="D213" s="2">
        <v>-0.02</v>
      </c>
      <c r="E213" s="2">
        <v>-1.2999999999999999E-2</v>
      </c>
      <c r="F213" s="2">
        <v>-0.01</v>
      </c>
      <c r="G213" s="2">
        <v>8.0000000000000002E-3</v>
      </c>
      <c r="H213" s="2">
        <v>4.0000000000000001E-3</v>
      </c>
      <c r="I213" s="2">
        <v>4.5999999999999999E-2</v>
      </c>
      <c r="J213" s="2">
        <v>2.3E-2</v>
      </c>
      <c r="K213" s="2">
        <v>5.0999999999999997E-2</v>
      </c>
      <c r="L213" s="83"/>
      <c r="N213" s="2">
        <v>397</v>
      </c>
      <c r="O213" s="2">
        <v>-3.2000000000000001E-2</v>
      </c>
      <c r="P213" s="2">
        <v>-2.7E-2</v>
      </c>
      <c r="Q213" s="2">
        <v>-2.3E-2</v>
      </c>
      <c r="R213" s="2">
        <v>-0.02</v>
      </c>
      <c r="S213" s="2">
        <v>-1.4999999999999999E-2</v>
      </c>
      <c r="T213" s="2">
        <v>-4.0000000000000001E-3</v>
      </c>
      <c r="U213" s="2">
        <v>7.0000000000000001E-3</v>
      </c>
      <c r="V213" s="2">
        <v>8.9999999999999993E-3</v>
      </c>
      <c r="W213" s="2">
        <v>2.1999999999999999E-2</v>
      </c>
      <c r="X213" s="2">
        <v>2.5999999999999999E-2</v>
      </c>
      <c r="Y213" s="83"/>
      <c r="AA213" s="2">
        <v>397</v>
      </c>
      <c r="AB213" s="2">
        <v>-3.3000000000000002E-2</v>
      </c>
      <c r="AC213" s="2">
        <v>-0.02</v>
      </c>
      <c r="AD213" s="2">
        <v>-1.9E-2</v>
      </c>
      <c r="AE213" s="2">
        <v>-1.4999999999999999E-2</v>
      </c>
      <c r="AF213" s="2">
        <v>-0.01</v>
      </c>
      <c r="AG213" s="2">
        <v>6.0000000000000001E-3</v>
      </c>
      <c r="AH213" s="2">
        <v>1.0999999999999999E-2</v>
      </c>
      <c r="AI213" s="2">
        <v>0.01</v>
      </c>
      <c r="AJ213" s="2">
        <v>2.4E-2</v>
      </c>
      <c r="AK213" s="2">
        <v>3.4000000000000002E-2</v>
      </c>
      <c r="AM213" s="19"/>
      <c r="AO213" s="2">
        <v>397</v>
      </c>
      <c r="AP213" s="26">
        <v>-5.5E-2</v>
      </c>
      <c r="AQ213" s="26">
        <v>-5.8000000000000003E-2</v>
      </c>
      <c r="AR213" s="2">
        <v>-5.1999999999999998E-2</v>
      </c>
      <c r="AS213" s="26">
        <v>-4.8000000000000001E-2</v>
      </c>
      <c r="AT213" s="26">
        <v>-4.2000000000000003E-2</v>
      </c>
      <c r="AU213" s="2">
        <v>-3.5000000000000003E-2</v>
      </c>
      <c r="AV213" s="26">
        <v>-3.1E-2</v>
      </c>
      <c r="AW213" s="2">
        <v>1.7999999999999999E-2</v>
      </c>
      <c r="AX213" s="2">
        <v>-8.0000000000000002E-3</v>
      </c>
    </row>
    <row r="214" spans="1:50" ht="15.75" customHeight="1" x14ac:dyDescent="0.25">
      <c r="A214" s="2">
        <v>398</v>
      </c>
      <c r="B214" s="2">
        <v>-0.03</v>
      </c>
      <c r="C214" s="2">
        <v>-2.8000000000000001E-2</v>
      </c>
      <c r="D214" s="2">
        <v>-0.02</v>
      </c>
      <c r="E214" s="2">
        <v>-1.2999999999999999E-2</v>
      </c>
      <c r="F214" s="2">
        <v>-0.01</v>
      </c>
      <c r="G214" s="2">
        <v>8.0000000000000002E-3</v>
      </c>
      <c r="H214" s="2">
        <v>4.0000000000000001E-3</v>
      </c>
      <c r="I214" s="2">
        <v>4.5999999999999999E-2</v>
      </c>
      <c r="J214" s="2">
        <v>2.3E-2</v>
      </c>
      <c r="K214" s="2">
        <v>5.0999999999999997E-2</v>
      </c>
      <c r="L214" s="83"/>
      <c r="N214" s="2">
        <v>398</v>
      </c>
      <c r="O214" s="2">
        <v>-3.2000000000000001E-2</v>
      </c>
      <c r="P214" s="2">
        <v>-2.5999999999999999E-2</v>
      </c>
      <c r="Q214" s="2">
        <v>-2.3E-2</v>
      </c>
      <c r="R214" s="2">
        <v>-1.9E-2</v>
      </c>
      <c r="S214" s="2">
        <v>-1.4999999999999999E-2</v>
      </c>
      <c r="T214" s="2">
        <v>-4.0000000000000001E-3</v>
      </c>
      <c r="U214" s="2">
        <v>7.0000000000000001E-3</v>
      </c>
      <c r="V214" s="2">
        <v>8.9999999999999993E-3</v>
      </c>
      <c r="W214" s="2">
        <v>2.1999999999999999E-2</v>
      </c>
      <c r="X214" s="2">
        <v>2.5999999999999999E-2</v>
      </c>
      <c r="Y214" s="83"/>
      <c r="AA214" s="2">
        <v>398</v>
      </c>
      <c r="AB214" s="2">
        <v>-3.3000000000000002E-2</v>
      </c>
      <c r="AC214" s="2">
        <v>-1.9E-2</v>
      </c>
      <c r="AD214" s="2">
        <v>-1.7999999999999999E-2</v>
      </c>
      <c r="AE214" s="2">
        <v>-1.4999999999999999E-2</v>
      </c>
      <c r="AF214" s="2">
        <v>-0.01</v>
      </c>
      <c r="AG214" s="2">
        <v>6.0000000000000001E-3</v>
      </c>
      <c r="AH214" s="2">
        <v>1.0999999999999999E-2</v>
      </c>
      <c r="AI214" s="2">
        <v>0.01</v>
      </c>
      <c r="AJ214" s="2">
        <v>2.4E-2</v>
      </c>
      <c r="AK214" s="2">
        <v>3.4000000000000002E-2</v>
      </c>
      <c r="AM214" s="19"/>
      <c r="AO214" s="2">
        <v>398</v>
      </c>
      <c r="AP214" s="26">
        <v>-5.5E-2</v>
      </c>
      <c r="AQ214" s="26">
        <v>-5.8000000000000003E-2</v>
      </c>
      <c r="AR214" s="2">
        <v>-5.0999999999999997E-2</v>
      </c>
      <c r="AS214" s="26">
        <v>-4.8000000000000001E-2</v>
      </c>
      <c r="AT214" s="26">
        <v>-4.2000000000000003E-2</v>
      </c>
      <c r="AU214" s="2">
        <v>-3.5000000000000003E-2</v>
      </c>
      <c r="AV214" s="26">
        <v>-3.1E-2</v>
      </c>
      <c r="AW214" s="2">
        <v>1.7999999999999999E-2</v>
      </c>
      <c r="AX214" s="2">
        <v>-7.0000000000000001E-3</v>
      </c>
    </row>
    <row r="215" spans="1:50" ht="15.75" customHeight="1" x14ac:dyDescent="0.25">
      <c r="A215" s="2">
        <v>399</v>
      </c>
      <c r="B215" s="2">
        <v>-0.03</v>
      </c>
      <c r="C215" s="2">
        <v>-2.8000000000000001E-2</v>
      </c>
      <c r="D215" s="2">
        <v>-1.9E-2</v>
      </c>
      <c r="E215" s="2">
        <v>-1.2999999999999999E-2</v>
      </c>
      <c r="F215" s="2">
        <v>-0.01</v>
      </c>
      <c r="G215" s="2">
        <v>8.0000000000000002E-3</v>
      </c>
      <c r="H215" s="2">
        <v>3.0000000000000001E-3</v>
      </c>
      <c r="I215" s="2">
        <v>4.5999999999999999E-2</v>
      </c>
      <c r="J215" s="2">
        <v>2.3E-2</v>
      </c>
      <c r="K215" s="2">
        <v>5.0999999999999997E-2</v>
      </c>
      <c r="L215" s="83"/>
      <c r="N215" s="2">
        <v>399</v>
      </c>
      <c r="O215" s="2">
        <v>-3.2000000000000001E-2</v>
      </c>
      <c r="P215" s="2">
        <v>-2.5999999999999999E-2</v>
      </c>
      <c r="Q215" s="2">
        <v>-2.3E-2</v>
      </c>
      <c r="R215" s="2">
        <v>-1.9E-2</v>
      </c>
      <c r="S215" s="2">
        <v>-1.4999999999999999E-2</v>
      </c>
      <c r="T215" s="2">
        <v>-4.0000000000000001E-3</v>
      </c>
      <c r="U215" s="2">
        <v>7.0000000000000001E-3</v>
      </c>
      <c r="V215" s="2">
        <v>8.9999999999999993E-3</v>
      </c>
      <c r="W215" s="2">
        <v>2.1999999999999999E-2</v>
      </c>
      <c r="X215" s="2">
        <v>2.5000000000000001E-2</v>
      </c>
      <c r="Y215" s="83"/>
      <c r="AA215" s="2">
        <v>399</v>
      </c>
      <c r="AB215" s="2">
        <v>-3.3000000000000002E-2</v>
      </c>
      <c r="AC215" s="2">
        <v>-1.9E-2</v>
      </c>
      <c r="AD215" s="2">
        <v>-1.7999999999999999E-2</v>
      </c>
      <c r="AE215" s="2">
        <v>-1.4999999999999999E-2</v>
      </c>
      <c r="AF215" s="2">
        <v>-0.01</v>
      </c>
      <c r="AG215" s="2">
        <v>6.0000000000000001E-3</v>
      </c>
      <c r="AH215" s="2">
        <v>1.0999999999999999E-2</v>
      </c>
      <c r="AI215" s="2">
        <v>0.01</v>
      </c>
      <c r="AJ215" s="2">
        <v>2.4E-2</v>
      </c>
      <c r="AK215" s="2">
        <v>3.5000000000000003E-2</v>
      </c>
      <c r="AM215" s="19"/>
      <c r="AO215" s="2">
        <v>399</v>
      </c>
      <c r="AP215" s="26">
        <v>-5.3999999999999999E-2</v>
      </c>
      <c r="AQ215" s="26">
        <v>-5.8000000000000003E-2</v>
      </c>
      <c r="AR215" s="2">
        <v>-5.0999999999999997E-2</v>
      </c>
      <c r="AS215" s="26">
        <v>-4.8000000000000001E-2</v>
      </c>
      <c r="AT215" s="26">
        <v>-4.2000000000000003E-2</v>
      </c>
      <c r="AU215" s="2">
        <v>-3.5000000000000003E-2</v>
      </c>
      <c r="AV215" s="26">
        <v>-3.1E-2</v>
      </c>
      <c r="AW215" s="2">
        <v>1.7999999999999999E-2</v>
      </c>
      <c r="AX215" s="2">
        <v>-7.0000000000000001E-3</v>
      </c>
    </row>
    <row r="216" spans="1:50" ht="15.75" customHeight="1" x14ac:dyDescent="0.25">
      <c r="A216" s="2">
        <v>400</v>
      </c>
      <c r="B216" s="2">
        <v>-0.03</v>
      </c>
      <c r="C216" s="2">
        <v>-2.8000000000000001E-2</v>
      </c>
      <c r="D216" s="2">
        <v>-1.9E-2</v>
      </c>
      <c r="E216" s="2">
        <v>-1.2999999999999999E-2</v>
      </c>
      <c r="F216" s="2">
        <v>-0.01</v>
      </c>
      <c r="G216" s="2">
        <v>8.0000000000000002E-3</v>
      </c>
      <c r="H216" s="2">
        <v>3.0000000000000001E-3</v>
      </c>
      <c r="I216" s="2">
        <v>4.5999999999999999E-2</v>
      </c>
      <c r="J216" s="2">
        <v>2.3E-2</v>
      </c>
      <c r="K216" s="2">
        <v>5.1999999999999998E-2</v>
      </c>
      <c r="L216" s="83"/>
      <c r="N216" s="2">
        <v>400</v>
      </c>
      <c r="O216" s="2">
        <v>-3.1E-2</v>
      </c>
      <c r="P216" s="2">
        <v>-2.5999999999999999E-2</v>
      </c>
      <c r="Q216" s="2">
        <v>-2.3E-2</v>
      </c>
      <c r="R216" s="2">
        <v>-1.9E-2</v>
      </c>
      <c r="S216" s="2">
        <v>-1.4999999999999999E-2</v>
      </c>
      <c r="T216" s="2">
        <v>-4.0000000000000001E-3</v>
      </c>
      <c r="U216" s="2">
        <v>7.0000000000000001E-3</v>
      </c>
      <c r="V216" s="2">
        <v>8.9999999999999993E-3</v>
      </c>
      <c r="W216" s="2">
        <v>2.1999999999999999E-2</v>
      </c>
      <c r="X216" s="2">
        <v>2.5000000000000001E-2</v>
      </c>
      <c r="Y216" s="83"/>
      <c r="AA216" s="2">
        <v>400</v>
      </c>
      <c r="AB216" s="2">
        <v>-3.3000000000000002E-2</v>
      </c>
      <c r="AC216" s="2">
        <v>-1.9E-2</v>
      </c>
      <c r="AD216" s="2">
        <v>-1.9E-2</v>
      </c>
      <c r="AE216" s="2">
        <v>-1.4999999999999999E-2</v>
      </c>
      <c r="AF216" s="2">
        <v>-0.01</v>
      </c>
      <c r="AG216" s="2">
        <v>5.0000000000000001E-3</v>
      </c>
      <c r="AH216" s="2">
        <v>0.01</v>
      </c>
      <c r="AI216" s="2">
        <v>0.01</v>
      </c>
      <c r="AJ216" s="2">
        <v>2.4E-2</v>
      </c>
      <c r="AK216" s="2">
        <v>3.5000000000000003E-2</v>
      </c>
      <c r="AM216" s="19"/>
      <c r="AO216" s="2">
        <v>400</v>
      </c>
      <c r="AP216" s="26">
        <v>-5.3999999999999999E-2</v>
      </c>
      <c r="AQ216" s="26">
        <v>-5.7000000000000002E-2</v>
      </c>
      <c r="AR216" s="2">
        <v>-5.0999999999999997E-2</v>
      </c>
      <c r="AS216" s="26">
        <v>-4.7E-2</v>
      </c>
      <c r="AT216" s="26">
        <v>-4.2000000000000003E-2</v>
      </c>
      <c r="AU216" s="2">
        <v>-3.4000000000000002E-2</v>
      </c>
      <c r="AV216" s="26">
        <v>-0.03</v>
      </c>
      <c r="AW216" s="2">
        <v>1.9E-2</v>
      </c>
      <c r="AX216" s="2">
        <v>-7.0000000000000001E-3</v>
      </c>
    </row>
    <row r="217" spans="1:50" ht="15.75" customHeight="1" x14ac:dyDescent="0.25">
      <c r="L217" s="83"/>
      <c r="Y217" s="83"/>
      <c r="AM217" s="19"/>
    </row>
    <row r="218" spans="1:50" ht="15.75" customHeight="1" x14ac:dyDescent="0.25">
      <c r="L218" s="83"/>
      <c r="Y218" s="83"/>
      <c r="AM218" s="19"/>
    </row>
    <row r="219" spans="1:50" ht="15.75" customHeight="1" x14ac:dyDescent="0.25">
      <c r="L219" s="83"/>
      <c r="Y219" s="83"/>
      <c r="AM219" s="19"/>
    </row>
    <row r="220" spans="1:50" ht="15.75" customHeight="1" x14ac:dyDescent="0.25">
      <c r="L220" s="83"/>
      <c r="Y220" s="83"/>
      <c r="AM220" s="19"/>
    </row>
    <row r="221" spans="1:50" ht="15.75" customHeight="1" x14ac:dyDescent="0.25">
      <c r="L221" s="83"/>
      <c r="Y221" s="83"/>
      <c r="AM221" s="19"/>
    </row>
    <row r="222" spans="1:50" ht="15.75" customHeight="1" x14ac:dyDescent="0.25">
      <c r="L222" s="83"/>
      <c r="Y222" s="83"/>
      <c r="AM222" s="19"/>
    </row>
    <row r="223" spans="1:50" ht="15.75" customHeight="1" x14ac:dyDescent="0.25">
      <c r="L223" s="83"/>
      <c r="Y223" s="83"/>
      <c r="AM223" s="19"/>
    </row>
    <row r="224" spans="1:50" ht="15.75" customHeight="1" x14ac:dyDescent="0.25">
      <c r="L224" s="83"/>
      <c r="Y224" s="83"/>
      <c r="AM224" s="19"/>
    </row>
    <row r="225" spans="12:39" ht="15.75" customHeight="1" x14ac:dyDescent="0.25">
      <c r="L225" s="83"/>
      <c r="Y225" s="83"/>
      <c r="AM225" s="19"/>
    </row>
    <row r="226" spans="12:39" ht="15.75" customHeight="1" x14ac:dyDescent="0.25">
      <c r="L226" s="83"/>
      <c r="Y226" s="83"/>
      <c r="AM226" s="19"/>
    </row>
    <row r="227" spans="12:39" ht="15.75" customHeight="1" x14ac:dyDescent="0.25">
      <c r="L227" s="83"/>
      <c r="Y227" s="83"/>
      <c r="AM227" s="19"/>
    </row>
    <row r="228" spans="12:39" ht="15.75" customHeight="1" x14ac:dyDescent="0.25">
      <c r="L228" s="83"/>
      <c r="Y228" s="83"/>
      <c r="AM228" s="19"/>
    </row>
    <row r="229" spans="12:39" ht="15.75" customHeight="1" x14ac:dyDescent="0.25">
      <c r="L229" s="83"/>
      <c r="Y229" s="83"/>
      <c r="AM229" s="19"/>
    </row>
    <row r="230" spans="12:39" ht="15.75" customHeight="1" x14ac:dyDescent="0.25">
      <c r="L230" s="83"/>
      <c r="Y230" s="83"/>
      <c r="AM230" s="19"/>
    </row>
    <row r="231" spans="12:39" ht="15.75" customHeight="1" x14ac:dyDescent="0.25">
      <c r="L231" s="83"/>
      <c r="Y231" s="83"/>
      <c r="AM231" s="19"/>
    </row>
    <row r="232" spans="12:39" ht="15.75" customHeight="1" x14ac:dyDescent="0.25">
      <c r="L232" s="83"/>
      <c r="Y232" s="83"/>
      <c r="AM232" s="19"/>
    </row>
    <row r="233" spans="12:39" ht="15.75" customHeight="1" x14ac:dyDescent="0.25">
      <c r="L233" s="83"/>
      <c r="Y233" s="83"/>
      <c r="AM233" s="19"/>
    </row>
    <row r="234" spans="12:39" ht="15.75" customHeight="1" x14ac:dyDescent="0.25">
      <c r="L234" s="83"/>
      <c r="Y234" s="83"/>
      <c r="AM234" s="19"/>
    </row>
    <row r="235" spans="12:39" ht="15.75" customHeight="1" x14ac:dyDescent="0.25">
      <c r="L235" s="83"/>
      <c r="Y235" s="83"/>
      <c r="AM235" s="19"/>
    </row>
    <row r="236" spans="12:39" ht="15.75" customHeight="1" x14ac:dyDescent="0.25">
      <c r="L236" s="83"/>
      <c r="Y236" s="83"/>
      <c r="AM236" s="19"/>
    </row>
    <row r="237" spans="12:39" ht="15.75" customHeight="1" x14ac:dyDescent="0.25">
      <c r="L237" s="83"/>
      <c r="Y237" s="83"/>
      <c r="AM237" s="19"/>
    </row>
    <row r="238" spans="12:39" ht="15.75" customHeight="1" x14ac:dyDescent="0.25">
      <c r="L238" s="83"/>
      <c r="Y238" s="83"/>
      <c r="AM238" s="19"/>
    </row>
    <row r="239" spans="12:39" ht="15.75" customHeight="1" x14ac:dyDescent="0.25">
      <c r="L239" s="83"/>
      <c r="Y239" s="83"/>
      <c r="AM239" s="19"/>
    </row>
    <row r="240" spans="12:39" ht="15.75" customHeight="1" x14ac:dyDescent="0.25">
      <c r="L240" s="83"/>
      <c r="Y240" s="83"/>
      <c r="AM240" s="19"/>
    </row>
    <row r="241" spans="12:39" ht="15.75" customHeight="1" x14ac:dyDescent="0.25">
      <c r="L241" s="83"/>
      <c r="Y241" s="83"/>
      <c r="AM241" s="19"/>
    </row>
    <row r="242" spans="12:39" ht="15.75" customHeight="1" x14ac:dyDescent="0.25">
      <c r="L242" s="83"/>
      <c r="Y242" s="83"/>
      <c r="AM242" s="19"/>
    </row>
    <row r="243" spans="12:39" ht="15.75" customHeight="1" x14ac:dyDescent="0.25">
      <c r="L243" s="83"/>
      <c r="Y243" s="83"/>
      <c r="AM243" s="19"/>
    </row>
    <row r="244" spans="12:39" ht="15.75" customHeight="1" x14ac:dyDescent="0.25">
      <c r="L244" s="83"/>
      <c r="Y244" s="83"/>
      <c r="AM244" s="19"/>
    </row>
    <row r="245" spans="12:39" ht="15.75" customHeight="1" x14ac:dyDescent="0.25">
      <c r="L245" s="83"/>
      <c r="Y245" s="83"/>
      <c r="AM245" s="19"/>
    </row>
    <row r="246" spans="12:39" ht="15.75" customHeight="1" x14ac:dyDescent="0.25">
      <c r="L246" s="83"/>
      <c r="Y246" s="83"/>
      <c r="AM246" s="19"/>
    </row>
    <row r="247" spans="12:39" ht="15.75" customHeight="1" x14ac:dyDescent="0.25">
      <c r="L247" s="83"/>
      <c r="Y247" s="83"/>
      <c r="AM247" s="19"/>
    </row>
    <row r="248" spans="12:39" ht="15.75" customHeight="1" x14ac:dyDescent="0.25">
      <c r="L248" s="83"/>
      <c r="Y248" s="83"/>
      <c r="AM248" s="19"/>
    </row>
    <row r="249" spans="12:39" ht="15.75" customHeight="1" x14ac:dyDescent="0.25">
      <c r="L249" s="83"/>
      <c r="Y249" s="83"/>
      <c r="AM249" s="19"/>
    </row>
    <row r="250" spans="12:39" ht="15.75" customHeight="1" x14ac:dyDescent="0.25">
      <c r="L250" s="83"/>
      <c r="Y250" s="83"/>
      <c r="AM250" s="19"/>
    </row>
    <row r="251" spans="12:39" ht="15.75" customHeight="1" x14ac:dyDescent="0.25">
      <c r="L251" s="83"/>
      <c r="Y251" s="83"/>
      <c r="AM251" s="19"/>
    </row>
    <row r="252" spans="12:39" ht="15.75" customHeight="1" x14ac:dyDescent="0.25">
      <c r="L252" s="83"/>
      <c r="Y252" s="83"/>
      <c r="AM252" s="19"/>
    </row>
    <row r="253" spans="12:39" ht="15.75" customHeight="1" x14ac:dyDescent="0.25">
      <c r="L253" s="83"/>
      <c r="Y253" s="83"/>
      <c r="AM253" s="19"/>
    </row>
    <row r="254" spans="12:39" ht="15.75" customHeight="1" x14ac:dyDescent="0.25">
      <c r="L254" s="83"/>
      <c r="Y254" s="83"/>
      <c r="AM254" s="19"/>
    </row>
    <row r="255" spans="12:39" ht="15.75" customHeight="1" x14ac:dyDescent="0.25">
      <c r="L255" s="83"/>
      <c r="Y255" s="83"/>
      <c r="AM255" s="19"/>
    </row>
    <row r="256" spans="12:39" ht="15.75" customHeight="1" x14ac:dyDescent="0.25">
      <c r="L256" s="83"/>
      <c r="Y256" s="83"/>
      <c r="AM256" s="19"/>
    </row>
    <row r="257" spans="12:39" ht="15.75" customHeight="1" x14ac:dyDescent="0.25">
      <c r="L257" s="83"/>
      <c r="Y257" s="83"/>
      <c r="AM257" s="19"/>
    </row>
    <row r="258" spans="12:39" ht="15.75" customHeight="1" x14ac:dyDescent="0.25">
      <c r="L258" s="83"/>
      <c r="Y258" s="83"/>
      <c r="AM258" s="19"/>
    </row>
    <row r="259" spans="12:39" ht="15.75" customHeight="1" x14ac:dyDescent="0.25">
      <c r="L259" s="83"/>
      <c r="Y259" s="83"/>
      <c r="AM259" s="19"/>
    </row>
    <row r="260" spans="12:39" ht="15.75" customHeight="1" x14ac:dyDescent="0.25">
      <c r="L260" s="83"/>
      <c r="Y260" s="83"/>
      <c r="AM260" s="19"/>
    </row>
    <row r="261" spans="12:39" ht="15.75" customHeight="1" x14ac:dyDescent="0.25">
      <c r="L261" s="83"/>
      <c r="Y261" s="83"/>
      <c r="AM261" s="19"/>
    </row>
    <row r="262" spans="12:39" ht="15.75" customHeight="1" x14ac:dyDescent="0.25">
      <c r="L262" s="83"/>
      <c r="Y262" s="83"/>
      <c r="AM262" s="19"/>
    </row>
    <row r="263" spans="12:39" ht="15.75" customHeight="1" x14ac:dyDescent="0.25">
      <c r="L263" s="83"/>
      <c r="Y263" s="83"/>
      <c r="AM263" s="19"/>
    </row>
    <row r="264" spans="12:39" ht="15.75" customHeight="1" x14ac:dyDescent="0.25">
      <c r="L264" s="83"/>
      <c r="Y264" s="83"/>
      <c r="AM264" s="19"/>
    </row>
    <row r="265" spans="12:39" ht="15.75" customHeight="1" x14ac:dyDescent="0.25">
      <c r="L265" s="83"/>
      <c r="Y265" s="83"/>
      <c r="AM265" s="19"/>
    </row>
    <row r="266" spans="12:39" ht="15.75" customHeight="1" x14ac:dyDescent="0.25">
      <c r="L266" s="83"/>
      <c r="Y266" s="83"/>
      <c r="AM266" s="19"/>
    </row>
    <row r="267" spans="12:39" ht="15.75" customHeight="1" x14ac:dyDescent="0.25">
      <c r="L267" s="83"/>
      <c r="Y267" s="83"/>
      <c r="AM267" s="19"/>
    </row>
    <row r="268" spans="12:39" ht="15.75" customHeight="1" x14ac:dyDescent="0.25">
      <c r="L268" s="83"/>
      <c r="Y268" s="83"/>
      <c r="AM268" s="19"/>
    </row>
    <row r="269" spans="12:39" ht="15.75" customHeight="1" x14ac:dyDescent="0.25">
      <c r="L269" s="83"/>
      <c r="Y269" s="83"/>
      <c r="AM269" s="19"/>
    </row>
    <row r="270" spans="12:39" ht="15.75" customHeight="1" x14ac:dyDescent="0.25">
      <c r="L270" s="83"/>
      <c r="Y270" s="83"/>
      <c r="AM270" s="19"/>
    </row>
    <row r="271" spans="12:39" ht="15.75" customHeight="1" x14ac:dyDescent="0.25">
      <c r="L271" s="83"/>
      <c r="Y271" s="83"/>
      <c r="AM271" s="19"/>
    </row>
    <row r="272" spans="12:39" ht="15.75" customHeight="1" x14ac:dyDescent="0.25">
      <c r="L272" s="83"/>
      <c r="Y272" s="83"/>
      <c r="AM272" s="19"/>
    </row>
    <row r="273" spans="12:39" ht="15.75" customHeight="1" x14ac:dyDescent="0.25">
      <c r="L273" s="83"/>
      <c r="Y273" s="83"/>
      <c r="AM273" s="19"/>
    </row>
    <row r="274" spans="12:39" ht="15.75" customHeight="1" x14ac:dyDescent="0.25">
      <c r="L274" s="83"/>
      <c r="Y274" s="83"/>
      <c r="AM274" s="19"/>
    </row>
    <row r="275" spans="12:39" ht="15.75" customHeight="1" x14ac:dyDescent="0.25">
      <c r="L275" s="83"/>
      <c r="Y275" s="83"/>
      <c r="AM275" s="19"/>
    </row>
    <row r="276" spans="12:39" ht="15.75" customHeight="1" x14ac:dyDescent="0.25">
      <c r="L276" s="83"/>
      <c r="Y276" s="83"/>
      <c r="AM276" s="19"/>
    </row>
    <row r="277" spans="12:39" ht="15.75" customHeight="1" x14ac:dyDescent="0.25">
      <c r="L277" s="83"/>
      <c r="Y277" s="83"/>
      <c r="AM277" s="19"/>
    </row>
    <row r="278" spans="12:39" ht="15.75" customHeight="1" x14ac:dyDescent="0.25">
      <c r="L278" s="83"/>
      <c r="Y278" s="83"/>
      <c r="AM278" s="19"/>
    </row>
    <row r="279" spans="12:39" ht="15.75" customHeight="1" x14ac:dyDescent="0.25">
      <c r="L279" s="83"/>
      <c r="Y279" s="83"/>
      <c r="AM279" s="19"/>
    </row>
    <row r="280" spans="12:39" ht="15.75" customHeight="1" x14ac:dyDescent="0.25">
      <c r="L280" s="83"/>
      <c r="Y280" s="83"/>
      <c r="AM280" s="19"/>
    </row>
    <row r="281" spans="12:39" ht="15.75" customHeight="1" x14ac:dyDescent="0.25">
      <c r="L281" s="83"/>
      <c r="Y281" s="83"/>
      <c r="AM281" s="19"/>
    </row>
    <row r="282" spans="12:39" ht="15.75" customHeight="1" x14ac:dyDescent="0.25">
      <c r="L282" s="83"/>
      <c r="Y282" s="83"/>
      <c r="AM282" s="19"/>
    </row>
    <row r="283" spans="12:39" ht="15.75" customHeight="1" x14ac:dyDescent="0.25">
      <c r="L283" s="83"/>
      <c r="Y283" s="83"/>
      <c r="AM283" s="19"/>
    </row>
    <row r="284" spans="12:39" ht="15.75" customHeight="1" x14ac:dyDescent="0.25">
      <c r="L284" s="83"/>
      <c r="Y284" s="83"/>
      <c r="AM284" s="19"/>
    </row>
    <row r="285" spans="12:39" ht="15.75" customHeight="1" x14ac:dyDescent="0.25">
      <c r="L285" s="83"/>
      <c r="Y285" s="83"/>
      <c r="AM285" s="19"/>
    </row>
    <row r="286" spans="12:39" ht="15.75" customHeight="1" x14ac:dyDescent="0.25">
      <c r="L286" s="83"/>
      <c r="Y286" s="83"/>
      <c r="AM286" s="19"/>
    </row>
    <row r="287" spans="12:39" ht="15.75" customHeight="1" x14ac:dyDescent="0.25">
      <c r="L287" s="83"/>
      <c r="Y287" s="83"/>
      <c r="AM287" s="19"/>
    </row>
    <row r="288" spans="12:39" ht="15.75" customHeight="1" x14ac:dyDescent="0.25">
      <c r="L288" s="83"/>
      <c r="Y288" s="83"/>
      <c r="AM288" s="19"/>
    </row>
    <row r="289" spans="12:39" ht="15.75" customHeight="1" x14ac:dyDescent="0.25">
      <c r="L289" s="83"/>
      <c r="Y289" s="83"/>
      <c r="AM289" s="19"/>
    </row>
    <row r="290" spans="12:39" ht="15.75" customHeight="1" x14ac:dyDescent="0.25">
      <c r="L290" s="83"/>
      <c r="Y290" s="83"/>
      <c r="AM290" s="19"/>
    </row>
    <row r="291" spans="12:39" ht="15.75" customHeight="1" x14ac:dyDescent="0.25">
      <c r="L291" s="83"/>
      <c r="Y291" s="83"/>
      <c r="AM291" s="19"/>
    </row>
    <row r="292" spans="12:39" ht="15.75" customHeight="1" x14ac:dyDescent="0.25">
      <c r="L292" s="83"/>
      <c r="Y292" s="83"/>
      <c r="AM292" s="19"/>
    </row>
    <row r="293" spans="12:39" ht="15.75" customHeight="1" x14ac:dyDescent="0.25">
      <c r="L293" s="83"/>
      <c r="Y293" s="83"/>
      <c r="AM293" s="19"/>
    </row>
    <row r="294" spans="12:39" ht="15.75" customHeight="1" x14ac:dyDescent="0.25">
      <c r="L294" s="83"/>
      <c r="Y294" s="83"/>
      <c r="AM294" s="19"/>
    </row>
    <row r="295" spans="12:39" ht="15.75" customHeight="1" x14ac:dyDescent="0.25">
      <c r="L295" s="83"/>
      <c r="Y295" s="83"/>
      <c r="AM295" s="19"/>
    </row>
    <row r="296" spans="12:39" ht="15.75" customHeight="1" x14ac:dyDescent="0.25">
      <c r="L296" s="83"/>
      <c r="Y296" s="83"/>
      <c r="AM296" s="19"/>
    </row>
    <row r="297" spans="12:39" ht="15.75" customHeight="1" x14ac:dyDescent="0.25">
      <c r="L297" s="83"/>
      <c r="Y297" s="83"/>
      <c r="AM297" s="19"/>
    </row>
    <row r="298" spans="12:39" ht="15.75" customHeight="1" x14ac:dyDescent="0.25">
      <c r="L298" s="83"/>
      <c r="Y298" s="83"/>
      <c r="AM298" s="19"/>
    </row>
    <row r="299" spans="12:39" ht="15.75" customHeight="1" x14ac:dyDescent="0.25">
      <c r="L299" s="83"/>
      <c r="Y299" s="83"/>
      <c r="AM299" s="19"/>
    </row>
    <row r="300" spans="12:39" ht="15.75" customHeight="1" x14ac:dyDescent="0.25">
      <c r="L300" s="83"/>
      <c r="Y300" s="83"/>
      <c r="AM300" s="19"/>
    </row>
    <row r="301" spans="12:39" ht="15.75" customHeight="1" x14ac:dyDescent="0.25">
      <c r="L301" s="83"/>
      <c r="Y301" s="83"/>
      <c r="AM301" s="19"/>
    </row>
    <row r="302" spans="12:39" ht="15.75" customHeight="1" x14ac:dyDescent="0.25">
      <c r="L302" s="83"/>
      <c r="Y302" s="83"/>
      <c r="AM302" s="19"/>
    </row>
    <row r="303" spans="12:39" ht="15.75" customHeight="1" x14ac:dyDescent="0.25">
      <c r="L303" s="83"/>
      <c r="Y303" s="83"/>
      <c r="AM303" s="19"/>
    </row>
    <row r="304" spans="12:39" ht="15.75" customHeight="1" x14ac:dyDescent="0.25">
      <c r="L304" s="83"/>
      <c r="Y304" s="83"/>
      <c r="AM304" s="19"/>
    </row>
    <row r="305" spans="12:39" ht="15.75" customHeight="1" x14ac:dyDescent="0.25">
      <c r="L305" s="83"/>
      <c r="Y305" s="83"/>
      <c r="AM305" s="19"/>
    </row>
    <row r="306" spans="12:39" ht="15.75" customHeight="1" x14ac:dyDescent="0.25">
      <c r="L306" s="83"/>
      <c r="Y306" s="83"/>
      <c r="AM306" s="19"/>
    </row>
    <row r="307" spans="12:39" ht="15.75" customHeight="1" x14ac:dyDescent="0.25">
      <c r="L307" s="83"/>
      <c r="Y307" s="83"/>
      <c r="AM307" s="19"/>
    </row>
    <row r="308" spans="12:39" ht="15.75" customHeight="1" x14ac:dyDescent="0.25">
      <c r="L308" s="83"/>
      <c r="Y308" s="83"/>
      <c r="AM308" s="19"/>
    </row>
    <row r="309" spans="12:39" ht="15.75" customHeight="1" x14ac:dyDescent="0.25">
      <c r="L309" s="83"/>
      <c r="Y309" s="83"/>
      <c r="AM309" s="19"/>
    </row>
    <row r="310" spans="12:39" ht="15.75" customHeight="1" x14ac:dyDescent="0.25">
      <c r="L310" s="83"/>
      <c r="Y310" s="83"/>
      <c r="AM310" s="19"/>
    </row>
    <row r="311" spans="12:39" ht="15.75" customHeight="1" x14ac:dyDescent="0.25">
      <c r="L311" s="83"/>
      <c r="Y311" s="83"/>
      <c r="AM311" s="19"/>
    </row>
    <row r="312" spans="12:39" ht="15.75" customHeight="1" x14ac:dyDescent="0.25">
      <c r="L312" s="83"/>
      <c r="Y312" s="83"/>
      <c r="AM312" s="19"/>
    </row>
    <row r="313" spans="12:39" ht="15.75" customHeight="1" x14ac:dyDescent="0.25">
      <c r="L313" s="83"/>
      <c r="Y313" s="83"/>
      <c r="AM313" s="19"/>
    </row>
    <row r="314" spans="12:39" ht="15.75" customHeight="1" x14ac:dyDescent="0.25">
      <c r="L314" s="83"/>
      <c r="Y314" s="83"/>
      <c r="AM314" s="19"/>
    </row>
    <row r="315" spans="12:39" ht="15.75" customHeight="1" x14ac:dyDescent="0.25">
      <c r="L315" s="83"/>
      <c r="Y315" s="83"/>
      <c r="AM315" s="19"/>
    </row>
    <row r="316" spans="12:39" ht="15.75" customHeight="1" x14ac:dyDescent="0.25">
      <c r="L316" s="83"/>
      <c r="Y316" s="83"/>
      <c r="AM316" s="19"/>
    </row>
    <row r="317" spans="12:39" ht="15.75" customHeight="1" x14ac:dyDescent="0.25">
      <c r="L317" s="83"/>
      <c r="Y317" s="83"/>
      <c r="AM317" s="19"/>
    </row>
    <row r="318" spans="12:39" ht="15.75" customHeight="1" x14ac:dyDescent="0.25">
      <c r="L318" s="83"/>
      <c r="Y318" s="83"/>
      <c r="AM318" s="19"/>
    </row>
    <row r="319" spans="12:39" ht="15.75" customHeight="1" x14ac:dyDescent="0.25">
      <c r="L319" s="83"/>
      <c r="Y319" s="83"/>
      <c r="AM319" s="19"/>
    </row>
    <row r="320" spans="12:39" ht="15.75" customHeight="1" x14ac:dyDescent="0.25">
      <c r="L320" s="83"/>
      <c r="Y320" s="83"/>
      <c r="AM320" s="19"/>
    </row>
    <row r="321" spans="12:39" ht="15.75" customHeight="1" x14ac:dyDescent="0.25">
      <c r="L321" s="83"/>
      <c r="Y321" s="83"/>
      <c r="AM321" s="19"/>
    </row>
    <row r="322" spans="12:39" ht="15.75" customHeight="1" x14ac:dyDescent="0.25">
      <c r="L322" s="83"/>
      <c r="Y322" s="83"/>
      <c r="AM322" s="19"/>
    </row>
    <row r="323" spans="12:39" ht="15.75" customHeight="1" x14ac:dyDescent="0.25">
      <c r="L323" s="83"/>
      <c r="Y323" s="83"/>
      <c r="AM323" s="19"/>
    </row>
    <row r="324" spans="12:39" ht="15.75" customHeight="1" x14ac:dyDescent="0.25">
      <c r="L324" s="83"/>
      <c r="Y324" s="83"/>
      <c r="AM324" s="19"/>
    </row>
    <row r="325" spans="12:39" ht="15.75" customHeight="1" x14ac:dyDescent="0.25">
      <c r="L325" s="83"/>
      <c r="Y325" s="83"/>
      <c r="AM325" s="19"/>
    </row>
    <row r="326" spans="12:39" ht="15.75" customHeight="1" x14ac:dyDescent="0.25">
      <c r="L326" s="83"/>
      <c r="Y326" s="83"/>
      <c r="AM326" s="19"/>
    </row>
    <row r="327" spans="12:39" ht="15.75" customHeight="1" x14ac:dyDescent="0.25">
      <c r="L327" s="83"/>
      <c r="Y327" s="83"/>
      <c r="AM327" s="19"/>
    </row>
    <row r="328" spans="12:39" ht="15.75" customHeight="1" x14ac:dyDescent="0.25">
      <c r="L328" s="83"/>
      <c r="Y328" s="83"/>
      <c r="AM328" s="19"/>
    </row>
    <row r="329" spans="12:39" ht="15.75" customHeight="1" x14ac:dyDescent="0.25">
      <c r="L329" s="83"/>
      <c r="Y329" s="83"/>
      <c r="AM329" s="19"/>
    </row>
    <row r="330" spans="12:39" ht="15.75" customHeight="1" x14ac:dyDescent="0.25">
      <c r="L330" s="83"/>
      <c r="Y330" s="83"/>
      <c r="AM330" s="19"/>
    </row>
    <row r="331" spans="12:39" ht="15.75" customHeight="1" x14ac:dyDescent="0.25">
      <c r="L331" s="83"/>
      <c r="Y331" s="83"/>
      <c r="AM331" s="19"/>
    </row>
    <row r="332" spans="12:39" ht="15.75" customHeight="1" x14ac:dyDescent="0.25">
      <c r="L332" s="83"/>
      <c r="Y332" s="83"/>
      <c r="AM332" s="19"/>
    </row>
    <row r="333" spans="12:39" ht="15.75" customHeight="1" x14ac:dyDescent="0.25">
      <c r="L333" s="83"/>
      <c r="Y333" s="83"/>
      <c r="AM333" s="19"/>
    </row>
    <row r="334" spans="12:39" ht="15.75" customHeight="1" x14ac:dyDescent="0.25">
      <c r="L334" s="83"/>
      <c r="Y334" s="83"/>
      <c r="AM334" s="19"/>
    </row>
    <row r="335" spans="12:39" ht="15.75" customHeight="1" x14ac:dyDescent="0.25">
      <c r="L335" s="83"/>
      <c r="Y335" s="83"/>
      <c r="AM335" s="19"/>
    </row>
    <row r="336" spans="12:39" ht="15.75" customHeight="1" x14ac:dyDescent="0.25">
      <c r="L336" s="83"/>
      <c r="Y336" s="83"/>
      <c r="AM336" s="19"/>
    </row>
    <row r="337" spans="12:39" ht="15.75" customHeight="1" x14ac:dyDescent="0.25">
      <c r="L337" s="83"/>
      <c r="Y337" s="83"/>
      <c r="AM337" s="19"/>
    </row>
    <row r="338" spans="12:39" ht="15.75" customHeight="1" x14ac:dyDescent="0.25">
      <c r="L338" s="83"/>
      <c r="Y338" s="83"/>
      <c r="AM338" s="19"/>
    </row>
    <row r="339" spans="12:39" ht="15.75" customHeight="1" x14ac:dyDescent="0.25">
      <c r="L339" s="83"/>
      <c r="Y339" s="83"/>
      <c r="AM339" s="19"/>
    </row>
    <row r="340" spans="12:39" ht="15.75" customHeight="1" x14ac:dyDescent="0.25">
      <c r="L340" s="83"/>
      <c r="Y340" s="83"/>
      <c r="AM340" s="19"/>
    </row>
    <row r="341" spans="12:39" ht="15.75" customHeight="1" x14ac:dyDescent="0.25">
      <c r="L341" s="83"/>
      <c r="Y341" s="83"/>
      <c r="AM341" s="19"/>
    </row>
    <row r="342" spans="12:39" ht="15.75" customHeight="1" x14ac:dyDescent="0.25">
      <c r="L342" s="83"/>
      <c r="Y342" s="83"/>
      <c r="AM342" s="19"/>
    </row>
    <row r="343" spans="12:39" ht="15.75" customHeight="1" x14ac:dyDescent="0.25">
      <c r="L343" s="83"/>
      <c r="Y343" s="83"/>
      <c r="AM343" s="19"/>
    </row>
    <row r="344" spans="12:39" ht="15.75" customHeight="1" x14ac:dyDescent="0.25">
      <c r="L344" s="83"/>
      <c r="Y344" s="83"/>
      <c r="AM344" s="19"/>
    </row>
    <row r="345" spans="12:39" ht="15.75" customHeight="1" x14ac:dyDescent="0.25">
      <c r="L345" s="83"/>
      <c r="Y345" s="83"/>
      <c r="AM345" s="19"/>
    </row>
    <row r="346" spans="12:39" ht="15.75" customHeight="1" x14ac:dyDescent="0.25">
      <c r="L346" s="83"/>
      <c r="Y346" s="83"/>
      <c r="AM346" s="19"/>
    </row>
    <row r="347" spans="12:39" ht="15.75" customHeight="1" x14ac:dyDescent="0.25">
      <c r="L347" s="83"/>
      <c r="Y347" s="83"/>
      <c r="AM347" s="19"/>
    </row>
    <row r="348" spans="12:39" ht="15.75" customHeight="1" x14ac:dyDescent="0.25">
      <c r="L348" s="83"/>
      <c r="Y348" s="83"/>
      <c r="AM348" s="19"/>
    </row>
    <row r="349" spans="12:39" ht="15.75" customHeight="1" x14ac:dyDescent="0.25">
      <c r="L349" s="83"/>
      <c r="Y349" s="83"/>
      <c r="AM349" s="19"/>
    </row>
    <row r="350" spans="12:39" ht="15.75" customHeight="1" x14ac:dyDescent="0.25">
      <c r="L350" s="83"/>
      <c r="Y350" s="83"/>
      <c r="AM350" s="19"/>
    </row>
    <row r="351" spans="12:39" ht="15.75" customHeight="1" x14ac:dyDescent="0.25">
      <c r="L351" s="83"/>
      <c r="Y351" s="83"/>
      <c r="AM351" s="19"/>
    </row>
    <row r="352" spans="12:39" ht="15.75" customHeight="1" x14ac:dyDescent="0.25">
      <c r="L352" s="83"/>
      <c r="Y352" s="83"/>
      <c r="AM352" s="19"/>
    </row>
    <row r="353" spans="12:39" ht="15.75" customHeight="1" x14ac:dyDescent="0.25">
      <c r="L353" s="83"/>
      <c r="Y353" s="83"/>
      <c r="AM353" s="19"/>
    </row>
    <row r="354" spans="12:39" ht="15.75" customHeight="1" x14ac:dyDescent="0.25">
      <c r="L354" s="83"/>
      <c r="Y354" s="83"/>
      <c r="AM354" s="19"/>
    </row>
    <row r="355" spans="12:39" ht="15.75" customHeight="1" x14ac:dyDescent="0.25">
      <c r="L355" s="83"/>
      <c r="Y355" s="83"/>
      <c r="AM355" s="19"/>
    </row>
    <row r="356" spans="12:39" ht="15.75" customHeight="1" x14ac:dyDescent="0.25">
      <c r="L356" s="83"/>
      <c r="Y356" s="83"/>
      <c r="AM356" s="19"/>
    </row>
    <row r="357" spans="12:39" ht="15.75" customHeight="1" x14ac:dyDescent="0.25">
      <c r="L357" s="83"/>
      <c r="Y357" s="83"/>
      <c r="AM357" s="19"/>
    </row>
    <row r="358" spans="12:39" ht="15.75" customHeight="1" x14ac:dyDescent="0.25">
      <c r="L358" s="83"/>
      <c r="Y358" s="83"/>
      <c r="AM358" s="19"/>
    </row>
    <row r="359" spans="12:39" ht="15.75" customHeight="1" x14ac:dyDescent="0.25">
      <c r="L359" s="83"/>
      <c r="Y359" s="83"/>
      <c r="AM359" s="19"/>
    </row>
    <row r="360" spans="12:39" ht="15.75" customHeight="1" x14ac:dyDescent="0.25">
      <c r="L360" s="83"/>
      <c r="Y360" s="83"/>
      <c r="AM360" s="19"/>
    </row>
    <row r="361" spans="12:39" ht="15.75" customHeight="1" x14ac:dyDescent="0.25">
      <c r="L361" s="83"/>
      <c r="Y361" s="83"/>
      <c r="AM361" s="19"/>
    </row>
    <row r="362" spans="12:39" ht="15.75" customHeight="1" x14ac:dyDescent="0.25">
      <c r="L362" s="83"/>
      <c r="Y362" s="83"/>
      <c r="AM362" s="19"/>
    </row>
    <row r="363" spans="12:39" ht="15.75" customHeight="1" x14ac:dyDescent="0.25">
      <c r="L363" s="83"/>
      <c r="Y363" s="83"/>
      <c r="AM363" s="19"/>
    </row>
    <row r="364" spans="12:39" ht="15.75" customHeight="1" x14ac:dyDescent="0.25">
      <c r="L364" s="83"/>
      <c r="Y364" s="83"/>
      <c r="AM364" s="19"/>
    </row>
    <row r="365" spans="12:39" ht="15.75" customHeight="1" x14ac:dyDescent="0.25">
      <c r="L365" s="83"/>
      <c r="Y365" s="83"/>
      <c r="AM365" s="19"/>
    </row>
    <row r="366" spans="12:39" ht="15.75" customHeight="1" x14ac:dyDescent="0.25">
      <c r="L366" s="83"/>
      <c r="Y366" s="83"/>
      <c r="AM366" s="19"/>
    </row>
    <row r="367" spans="12:39" ht="15.75" customHeight="1" x14ac:dyDescent="0.25">
      <c r="L367" s="83"/>
      <c r="Y367" s="83"/>
      <c r="AM367" s="19"/>
    </row>
    <row r="368" spans="12:39" ht="15.75" customHeight="1" x14ac:dyDescent="0.25">
      <c r="L368" s="83"/>
      <c r="Y368" s="83"/>
      <c r="AM368" s="19"/>
    </row>
    <row r="369" spans="12:39" ht="15.75" customHeight="1" x14ac:dyDescent="0.25">
      <c r="L369" s="83"/>
      <c r="Y369" s="83"/>
      <c r="AM369" s="19"/>
    </row>
    <row r="370" spans="12:39" ht="15.75" customHeight="1" x14ac:dyDescent="0.25">
      <c r="L370" s="83"/>
      <c r="Y370" s="83"/>
      <c r="AM370" s="19"/>
    </row>
    <row r="371" spans="12:39" ht="15.75" customHeight="1" x14ac:dyDescent="0.25">
      <c r="L371" s="83"/>
      <c r="Y371" s="83"/>
      <c r="AM371" s="19"/>
    </row>
    <row r="372" spans="12:39" ht="15.75" customHeight="1" x14ac:dyDescent="0.25">
      <c r="L372" s="83"/>
      <c r="Y372" s="83"/>
      <c r="AM372" s="19"/>
    </row>
    <row r="373" spans="12:39" ht="15.75" customHeight="1" x14ac:dyDescent="0.25">
      <c r="L373" s="83"/>
      <c r="Y373" s="83"/>
      <c r="AM373" s="19"/>
    </row>
    <row r="374" spans="12:39" ht="15.75" customHeight="1" x14ac:dyDescent="0.25">
      <c r="L374" s="83"/>
      <c r="Y374" s="83"/>
      <c r="AM374" s="19"/>
    </row>
    <row r="375" spans="12:39" ht="15.75" customHeight="1" x14ac:dyDescent="0.25">
      <c r="L375" s="83"/>
      <c r="Y375" s="83"/>
      <c r="AM375" s="19"/>
    </row>
    <row r="376" spans="12:39" ht="15.75" customHeight="1" x14ac:dyDescent="0.25">
      <c r="L376" s="83"/>
      <c r="Y376" s="83"/>
      <c r="AM376" s="19"/>
    </row>
    <row r="377" spans="12:39" ht="15.75" customHeight="1" x14ac:dyDescent="0.25">
      <c r="L377" s="83"/>
      <c r="Y377" s="83"/>
      <c r="AM377" s="19"/>
    </row>
    <row r="378" spans="12:39" ht="15.75" customHeight="1" x14ac:dyDescent="0.25">
      <c r="L378" s="83"/>
      <c r="Y378" s="83"/>
      <c r="AM378" s="19"/>
    </row>
    <row r="379" spans="12:39" ht="15.75" customHeight="1" x14ac:dyDescent="0.25">
      <c r="L379" s="83"/>
      <c r="Y379" s="83"/>
      <c r="AM379" s="19"/>
    </row>
    <row r="380" spans="12:39" ht="15.75" customHeight="1" x14ac:dyDescent="0.25">
      <c r="L380" s="83"/>
      <c r="Y380" s="83"/>
      <c r="AM380" s="19"/>
    </row>
    <row r="381" spans="12:39" ht="15.75" customHeight="1" x14ac:dyDescent="0.25">
      <c r="L381" s="83"/>
      <c r="Y381" s="83"/>
      <c r="AM381" s="19"/>
    </row>
    <row r="382" spans="12:39" ht="15.75" customHeight="1" x14ac:dyDescent="0.25">
      <c r="L382" s="83"/>
      <c r="Y382" s="83"/>
      <c r="AM382" s="19"/>
    </row>
    <row r="383" spans="12:39" ht="15.75" customHeight="1" x14ac:dyDescent="0.25">
      <c r="L383" s="83"/>
      <c r="Y383" s="83"/>
      <c r="AM383" s="19"/>
    </row>
    <row r="384" spans="12:39" ht="15.75" customHeight="1" x14ac:dyDescent="0.25">
      <c r="L384" s="83"/>
      <c r="Y384" s="83"/>
      <c r="AM384" s="19"/>
    </row>
    <row r="385" spans="12:39" ht="15.75" customHeight="1" x14ac:dyDescent="0.25">
      <c r="L385" s="83"/>
      <c r="Y385" s="83"/>
      <c r="AM385" s="19"/>
    </row>
    <row r="386" spans="12:39" ht="15.75" customHeight="1" x14ac:dyDescent="0.25">
      <c r="L386" s="83"/>
      <c r="Y386" s="83"/>
      <c r="AM386" s="19"/>
    </row>
    <row r="387" spans="12:39" ht="15.75" customHeight="1" x14ac:dyDescent="0.25">
      <c r="L387" s="83"/>
      <c r="Y387" s="83"/>
      <c r="AM387" s="19"/>
    </row>
    <row r="388" spans="12:39" ht="15.75" customHeight="1" x14ac:dyDescent="0.25">
      <c r="L388" s="83"/>
      <c r="Y388" s="83"/>
      <c r="AM388" s="19"/>
    </row>
    <row r="389" spans="12:39" ht="15.75" customHeight="1" x14ac:dyDescent="0.25">
      <c r="L389" s="83"/>
      <c r="Y389" s="83"/>
      <c r="AM389" s="19"/>
    </row>
    <row r="390" spans="12:39" ht="15.75" customHeight="1" x14ac:dyDescent="0.25">
      <c r="L390" s="83"/>
      <c r="Y390" s="83"/>
      <c r="AM390" s="19"/>
    </row>
    <row r="391" spans="12:39" ht="15.75" customHeight="1" x14ac:dyDescent="0.25">
      <c r="L391" s="83"/>
      <c r="Y391" s="83"/>
      <c r="AM391" s="19"/>
    </row>
    <row r="392" spans="12:39" ht="15.75" customHeight="1" x14ac:dyDescent="0.25">
      <c r="L392" s="83"/>
      <c r="Y392" s="83"/>
      <c r="AM392" s="19"/>
    </row>
    <row r="393" spans="12:39" ht="15.75" customHeight="1" x14ac:dyDescent="0.25">
      <c r="L393" s="83"/>
      <c r="Y393" s="83"/>
      <c r="AM393" s="19"/>
    </row>
    <row r="394" spans="12:39" ht="15.75" customHeight="1" x14ac:dyDescent="0.25">
      <c r="L394" s="83"/>
      <c r="Y394" s="83"/>
      <c r="AM394" s="19"/>
    </row>
    <row r="395" spans="12:39" ht="15.75" customHeight="1" x14ac:dyDescent="0.25">
      <c r="L395" s="83"/>
      <c r="Y395" s="83"/>
      <c r="AM395" s="19"/>
    </row>
    <row r="396" spans="12:39" ht="15.75" customHeight="1" x14ac:dyDescent="0.25">
      <c r="L396" s="83"/>
      <c r="Y396" s="83"/>
      <c r="AM396" s="19"/>
    </row>
    <row r="397" spans="12:39" ht="15.75" customHeight="1" x14ac:dyDescent="0.25">
      <c r="L397" s="83"/>
      <c r="Y397" s="83"/>
      <c r="AM397" s="19"/>
    </row>
    <row r="398" spans="12:39" ht="15.75" customHeight="1" x14ac:dyDescent="0.25">
      <c r="L398" s="83"/>
      <c r="Y398" s="83"/>
      <c r="AM398" s="19"/>
    </row>
    <row r="399" spans="12:39" ht="15.75" customHeight="1" x14ac:dyDescent="0.25">
      <c r="L399" s="83"/>
      <c r="Y399" s="83"/>
      <c r="AM399" s="19"/>
    </row>
    <row r="400" spans="12:39" ht="15.75" customHeight="1" x14ac:dyDescent="0.25">
      <c r="L400" s="83"/>
      <c r="Y400" s="83"/>
      <c r="AM400" s="19"/>
    </row>
    <row r="401" spans="12:39" ht="15.75" customHeight="1" x14ac:dyDescent="0.25">
      <c r="L401" s="83"/>
      <c r="Y401" s="83"/>
      <c r="AM401" s="19"/>
    </row>
    <row r="402" spans="12:39" ht="15.75" customHeight="1" x14ac:dyDescent="0.25">
      <c r="L402" s="83"/>
      <c r="Y402" s="83"/>
      <c r="AM402" s="19"/>
    </row>
    <row r="403" spans="12:39" ht="15.75" customHeight="1" x14ac:dyDescent="0.25">
      <c r="L403" s="83"/>
      <c r="Y403" s="83"/>
      <c r="AM403" s="19"/>
    </row>
    <row r="404" spans="12:39" ht="15.75" customHeight="1" x14ac:dyDescent="0.25">
      <c r="L404" s="83"/>
      <c r="Y404" s="83"/>
      <c r="AM404" s="19"/>
    </row>
    <row r="405" spans="12:39" ht="15.75" customHeight="1" x14ac:dyDescent="0.25">
      <c r="L405" s="83"/>
      <c r="Y405" s="83"/>
      <c r="AM405" s="19"/>
    </row>
    <row r="406" spans="12:39" ht="15.75" customHeight="1" x14ac:dyDescent="0.25">
      <c r="L406" s="83"/>
      <c r="Y406" s="83"/>
      <c r="AM406" s="19"/>
    </row>
    <row r="407" spans="12:39" ht="15.75" customHeight="1" x14ac:dyDescent="0.25">
      <c r="L407" s="83"/>
      <c r="Y407" s="83"/>
      <c r="AM407" s="19"/>
    </row>
    <row r="408" spans="12:39" ht="15.75" customHeight="1" x14ac:dyDescent="0.25">
      <c r="L408" s="83"/>
      <c r="Y408" s="83"/>
      <c r="AM408" s="19"/>
    </row>
    <row r="409" spans="12:39" ht="15.75" customHeight="1" x14ac:dyDescent="0.25">
      <c r="L409" s="83"/>
      <c r="Y409" s="83"/>
      <c r="AM409" s="19"/>
    </row>
    <row r="410" spans="12:39" ht="15.75" customHeight="1" x14ac:dyDescent="0.25">
      <c r="L410" s="83"/>
      <c r="Y410" s="83"/>
      <c r="AM410" s="19"/>
    </row>
    <row r="411" spans="12:39" ht="15.75" customHeight="1" x14ac:dyDescent="0.25">
      <c r="L411" s="83"/>
      <c r="Y411" s="83"/>
      <c r="AM411" s="19"/>
    </row>
    <row r="412" spans="12:39" ht="15.75" customHeight="1" x14ac:dyDescent="0.25">
      <c r="L412" s="83"/>
      <c r="Y412" s="83"/>
      <c r="AM412" s="19"/>
    </row>
    <row r="413" spans="12:39" ht="15.75" customHeight="1" x14ac:dyDescent="0.25">
      <c r="L413" s="83"/>
      <c r="Y413" s="83"/>
      <c r="AM413" s="19"/>
    </row>
    <row r="414" spans="12:39" ht="15.75" customHeight="1" x14ac:dyDescent="0.25">
      <c r="L414" s="83"/>
      <c r="Y414" s="83"/>
      <c r="AM414" s="19"/>
    </row>
    <row r="415" spans="12:39" ht="15.75" customHeight="1" x14ac:dyDescent="0.25">
      <c r="L415" s="83"/>
      <c r="Y415" s="83"/>
      <c r="AM415" s="19"/>
    </row>
    <row r="416" spans="12:39" ht="15.75" customHeight="1" x14ac:dyDescent="0.25">
      <c r="L416" s="83"/>
      <c r="Y416" s="83"/>
      <c r="AM416" s="19"/>
    </row>
    <row r="417" spans="12:39" ht="15.75" customHeight="1" x14ac:dyDescent="0.25">
      <c r="L417" s="83"/>
      <c r="Y417" s="83"/>
      <c r="AM417" s="19"/>
    </row>
    <row r="418" spans="12:39" ht="15.75" customHeight="1" x14ac:dyDescent="0.25">
      <c r="L418" s="83"/>
      <c r="Y418" s="83"/>
      <c r="AM418" s="19"/>
    </row>
    <row r="419" spans="12:39" ht="15.75" customHeight="1" x14ac:dyDescent="0.25">
      <c r="L419" s="83"/>
      <c r="Y419" s="83"/>
      <c r="AM419" s="19"/>
    </row>
    <row r="420" spans="12:39" ht="15.75" customHeight="1" x14ac:dyDescent="0.25">
      <c r="L420" s="83"/>
      <c r="Y420" s="83"/>
      <c r="AM420" s="19"/>
    </row>
    <row r="421" spans="12:39" ht="15.75" customHeight="1" x14ac:dyDescent="0.25">
      <c r="L421" s="83"/>
      <c r="Y421" s="83"/>
      <c r="AM421" s="19"/>
    </row>
    <row r="422" spans="12:39" ht="15.75" customHeight="1" x14ac:dyDescent="0.25">
      <c r="L422" s="83"/>
      <c r="Y422" s="83"/>
      <c r="AM422" s="19"/>
    </row>
    <row r="423" spans="12:39" ht="15.75" customHeight="1" x14ac:dyDescent="0.25">
      <c r="L423" s="83"/>
      <c r="Y423" s="83"/>
      <c r="AM423" s="19"/>
    </row>
    <row r="424" spans="12:39" ht="15.75" customHeight="1" x14ac:dyDescent="0.25">
      <c r="L424" s="83"/>
      <c r="Y424" s="83"/>
      <c r="AM424" s="19"/>
    </row>
    <row r="425" spans="12:39" ht="15.75" customHeight="1" x14ac:dyDescent="0.25">
      <c r="L425" s="83"/>
      <c r="Y425" s="83"/>
      <c r="AM425" s="19"/>
    </row>
    <row r="426" spans="12:39" ht="15.75" customHeight="1" x14ac:dyDescent="0.25">
      <c r="L426" s="83"/>
      <c r="Y426" s="83"/>
      <c r="AM426" s="19"/>
    </row>
    <row r="427" spans="12:39" ht="15.75" customHeight="1" x14ac:dyDescent="0.25">
      <c r="L427" s="83"/>
      <c r="Y427" s="83"/>
      <c r="AM427" s="19"/>
    </row>
    <row r="428" spans="12:39" ht="15.75" customHeight="1" x14ac:dyDescent="0.25">
      <c r="L428" s="83"/>
      <c r="Y428" s="83"/>
      <c r="AM428" s="19"/>
    </row>
    <row r="429" spans="12:39" ht="15.75" customHeight="1" x14ac:dyDescent="0.25">
      <c r="L429" s="83"/>
      <c r="Y429" s="83"/>
      <c r="AM429" s="19"/>
    </row>
    <row r="430" spans="12:39" ht="15.75" customHeight="1" x14ac:dyDescent="0.25">
      <c r="L430" s="83"/>
      <c r="Y430" s="83"/>
      <c r="AM430" s="19"/>
    </row>
    <row r="431" spans="12:39" ht="15.75" customHeight="1" x14ac:dyDescent="0.25">
      <c r="L431" s="83"/>
      <c r="Y431" s="83"/>
      <c r="AM431" s="19"/>
    </row>
    <row r="432" spans="12:39" ht="15.75" customHeight="1" x14ac:dyDescent="0.25">
      <c r="L432" s="83"/>
      <c r="Y432" s="83"/>
      <c r="AM432" s="19"/>
    </row>
    <row r="433" spans="12:39" ht="15.75" customHeight="1" x14ac:dyDescent="0.25">
      <c r="L433" s="83"/>
      <c r="Y433" s="83"/>
      <c r="AM433" s="19"/>
    </row>
    <row r="434" spans="12:39" ht="15.75" customHeight="1" x14ac:dyDescent="0.25">
      <c r="L434" s="83"/>
      <c r="Y434" s="83"/>
      <c r="AM434" s="19"/>
    </row>
    <row r="435" spans="12:39" ht="15.75" customHeight="1" x14ac:dyDescent="0.25">
      <c r="L435" s="83"/>
      <c r="Y435" s="83"/>
      <c r="AM435" s="19"/>
    </row>
    <row r="436" spans="12:39" ht="15.75" customHeight="1" x14ac:dyDescent="0.25">
      <c r="L436" s="83"/>
      <c r="Y436" s="83"/>
      <c r="AM436" s="19"/>
    </row>
    <row r="437" spans="12:39" ht="15.75" customHeight="1" x14ac:dyDescent="0.25">
      <c r="L437" s="83"/>
      <c r="Y437" s="83"/>
      <c r="AM437" s="19"/>
    </row>
    <row r="438" spans="12:39" ht="15.75" customHeight="1" x14ac:dyDescent="0.25">
      <c r="L438" s="83"/>
      <c r="Y438" s="83"/>
      <c r="AM438" s="19"/>
    </row>
    <row r="439" spans="12:39" ht="15.75" customHeight="1" x14ac:dyDescent="0.25">
      <c r="L439" s="83"/>
      <c r="Y439" s="83"/>
      <c r="AM439" s="19"/>
    </row>
    <row r="440" spans="12:39" ht="15.75" customHeight="1" x14ac:dyDescent="0.25">
      <c r="L440" s="83"/>
      <c r="Y440" s="83"/>
      <c r="AM440" s="19"/>
    </row>
    <row r="441" spans="12:39" ht="15.75" customHeight="1" x14ac:dyDescent="0.25">
      <c r="L441" s="83"/>
      <c r="Y441" s="83"/>
      <c r="AM441" s="19"/>
    </row>
    <row r="442" spans="12:39" ht="15.75" customHeight="1" x14ac:dyDescent="0.25">
      <c r="L442" s="83"/>
      <c r="Y442" s="83"/>
      <c r="AM442" s="19"/>
    </row>
    <row r="443" spans="12:39" ht="15.75" customHeight="1" x14ac:dyDescent="0.25">
      <c r="L443" s="83"/>
      <c r="Y443" s="83"/>
      <c r="AM443" s="19"/>
    </row>
    <row r="444" spans="12:39" ht="15.75" customHeight="1" x14ac:dyDescent="0.25">
      <c r="L444" s="83"/>
      <c r="Y444" s="83"/>
      <c r="AM444" s="19"/>
    </row>
    <row r="445" spans="12:39" ht="15.75" customHeight="1" x14ac:dyDescent="0.25">
      <c r="L445" s="83"/>
      <c r="Y445" s="83"/>
      <c r="AM445" s="19"/>
    </row>
    <row r="446" spans="12:39" ht="15.75" customHeight="1" x14ac:dyDescent="0.25">
      <c r="L446" s="83"/>
      <c r="Y446" s="83"/>
      <c r="AM446" s="19"/>
    </row>
    <row r="447" spans="12:39" ht="15.75" customHeight="1" x14ac:dyDescent="0.25">
      <c r="L447" s="83"/>
      <c r="Y447" s="83"/>
      <c r="AM447" s="19"/>
    </row>
    <row r="448" spans="12:39" ht="15.75" customHeight="1" x14ac:dyDescent="0.25">
      <c r="L448" s="83"/>
      <c r="Y448" s="83"/>
      <c r="AM448" s="19"/>
    </row>
    <row r="449" spans="12:39" ht="15.75" customHeight="1" x14ac:dyDescent="0.25">
      <c r="L449" s="83"/>
      <c r="Y449" s="83"/>
      <c r="AM449" s="19"/>
    </row>
    <row r="450" spans="12:39" ht="15.75" customHeight="1" x14ac:dyDescent="0.25">
      <c r="L450" s="83"/>
      <c r="Y450" s="83"/>
      <c r="AM450" s="19"/>
    </row>
    <row r="451" spans="12:39" ht="15.75" customHeight="1" x14ac:dyDescent="0.25">
      <c r="L451" s="83"/>
      <c r="Y451" s="83"/>
      <c r="AM451" s="19"/>
    </row>
    <row r="452" spans="12:39" ht="15.75" customHeight="1" x14ac:dyDescent="0.25">
      <c r="L452" s="83"/>
      <c r="Y452" s="83"/>
      <c r="AM452" s="19"/>
    </row>
    <row r="453" spans="12:39" ht="15.75" customHeight="1" x14ac:dyDescent="0.25">
      <c r="L453" s="83"/>
      <c r="Y453" s="83"/>
      <c r="AM453" s="19"/>
    </row>
    <row r="454" spans="12:39" ht="15.75" customHeight="1" x14ac:dyDescent="0.25">
      <c r="L454" s="83"/>
      <c r="Y454" s="83"/>
      <c r="AM454" s="19"/>
    </row>
    <row r="455" spans="12:39" ht="15.75" customHeight="1" x14ac:dyDescent="0.25">
      <c r="L455" s="83"/>
      <c r="Y455" s="83"/>
      <c r="AM455" s="19"/>
    </row>
    <row r="456" spans="12:39" ht="15.75" customHeight="1" x14ac:dyDescent="0.25">
      <c r="L456" s="83"/>
      <c r="Y456" s="83"/>
      <c r="AM456" s="19"/>
    </row>
    <row r="457" spans="12:39" ht="15.75" customHeight="1" x14ac:dyDescent="0.25">
      <c r="L457" s="83"/>
      <c r="Y457" s="83"/>
      <c r="AM457" s="19"/>
    </row>
    <row r="458" spans="12:39" ht="15.75" customHeight="1" x14ac:dyDescent="0.25">
      <c r="L458" s="83"/>
      <c r="Y458" s="83"/>
      <c r="AM458" s="19"/>
    </row>
    <row r="459" spans="12:39" ht="15.75" customHeight="1" x14ac:dyDescent="0.25">
      <c r="L459" s="83"/>
      <c r="Y459" s="83"/>
      <c r="AM459" s="19"/>
    </row>
    <row r="460" spans="12:39" ht="15.75" customHeight="1" x14ac:dyDescent="0.25">
      <c r="L460" s="83"/>
      <c r="Y460" s="83"/>
      <c r="AM460" s="19"/>
    </row>
    <row r="461" spans="12:39" ht="15.75" customHeight="1" x14ac:dyDescent="0.25">
      <c r="L461" s="83"/>
      <c r="Y461" s="83"/>
      <c r="AM461" s="19"/>
    </row>
    <row r="462" spans="12:39" ht="15.75" customHeight="1" x14ac:dyDescent="0.25">
      <c r="L462" s="83"/>
      <c r="Y462" s="83"/>
      <c r="AM462" s="19"/>
    </row>
    <row r="463" spans="12:39" ht="15.75" customHeight="1" x14ac:dyDescent="0.25">
      <c r="L463" s="83"/>
      <c r="Y463" s="83"/>
      <c r="AM463" s="19"/>
    </row>
    <row r="464" spans="12:39" ht="15.75" customHeight="1" x14ac:dyDescent="0.25">
      <c r="L464" s="83"/>
      <c r="Y464" s="83"/>
      <c r="AM464" s="19"/>
    </row>
    <row r="465" spans="12:39" ht="15.75" customHeight="1" x14ac:dyDescent="0.25">
      <c r="L465" s="83"/>
      <c r="Y465" s="83"/>
      <c r="AM465" s="19"/>
    </row>
    <row r="466" spans="12:39" ht="15.75" customHeight="1" x14ac:dyDescent="0.25">
      <c r="L466" s="83"/>
      <c r="Y466" s="83"/>
      <c r="AM466" s="19"/>
    </row>
    <row r="467" spans="12:39" ht="15.75" customHeight="1" x14ac:dyDescent="0.25">
      <c r="L467" s="83"/>
      <c r="Y467" s="83"/>
      <c r="AM467" s="19"/>
    </row>
    <row r="468" spans="12:39" ht="15.75" customHeight="1" x14ac:dyDescent="0.25">
      <c r="L468" s="83"/>
      <c r="Y468" s="83"/>
      <c r="AM468" s="19"/>
    </row>
    <row r="469" spans="12:39" ht="15.75" customHeight="1" x14ac:dyDescent="0.25">
      <c r="L469" s="83"/>
      <c r="Y469" s="83"/>
      <c r="AM469" s="19"/>
    </row>
    <row r="470" spans="12:39" ht="15.75" customHeight="1" x14ac:dyDescent="0.25">
      <c r="L470" s="83"/>
      <c r="Y470" s="83"/>
      <c r="AM470" s="19"/>
    </row>
    <row r="471" spans="12:39" ht="15.75" customHeight="1" x14ac:dyDescent="0.25">
      <c r="L471" s="83"/>
      <c r="Y471" s="83"/>
      <c r="AM471" s="19"/>
    </row>
    <row r="472" spans="12:39" ht="15.75" customHeight="1" x14ac:dyDescent="0.25">
      <c r="L472" s="83"/>
      <c r="Y472" s="83"/>
      <c r="AM472" s="19"/>
    </row>
    <row r="473" spans="12:39" ht="15.75" customHeight="1" x14ac:dyDescent="0.25">
      <c r="L473" s="83"/>
      <c r="Y473" s="83"/>
      <c r="AM473" s="19"/>
    </row>
    <row r="474" spans="12:39" ht="15.75" customHeight="1" x14ac:dyDescent="0.25">
      <c r="L474" s="83"/>
      <c r="Y474" s="83"/>
      <c r="AM474" s="19"/>
    </row>
    <row r="475" spans="12:39" ht="15.75" customHeight="1" x14ac:dyDescent="0.25">
      <c r="L475" s="83"/>
      <c r="Y475" s="83"/>
      <c r="AM475" s="19"/>
    </row>
    <row r="476" spans="12:39" ht="15.75" customHeight="1" x14ac:dyDescent="0.25">
      <c r="L476" s="83"/>
      <c r="Y476" s="83"/>
      <c r="AM476" s="19"/>
    </row>
    <row r="477" spans="12:39" ht="15.75" customHeight="1" x14ac:dyDescent="0.25">
      <c r="L477" s="83"/>
      <c r="Y477" s="83"/>
      <c r="AM477" s="19"/>
    </row>
    <row r="478" spans="12:39" ht="15.75" customHeight="1" x14ac:dyDescent="0.25">
      <c r="L478" s="83"/>
      <c r="Y478" s="83"/>
      <c r="AM478" s="19"/>
    </row>
    <row r="479" spans="12:39" ht="15.75" customHeight="1" x14ac:dyDescent="0.25">
      <c r="L479" s="83"/>
      <c r="Y479" s="83"/>
      <c r="AM479" s="19"/>
    </row>
    <row r="480" spans="12:39" ht="15.75" customHeight="1" x14ac:dyDescent="0.25">
      <c r="L480" s="83"/>
      <c r="Y480" s="83"/>
      <c r="AM480" s="19"/>
    </row>
    <row r="481" spans="12:39" ht="15.75" customHeight="1" x14ac:dyDescent="0.25">
      <c r="L481" s="83"/>
      <c r="Y481" s="83"/>
      <c r="AM481" s="19"/>
    </row>
    <row r="482" spans="12:39" ht="15.75" customHeight="1" x14ac:dyDescent="0.25">
      <c r="L482" s="83"/>
      <c r="Y482" s="83"/>
      <c r="AM482" s="19"/>
    </row>
    <row r="483" spans="12:39" ht="15.75" customHeight="1" x14ac:dyDescent="0.25">
      <c r="L483" s="83"/>
      <c r="Y483" s="83"/>
      <c r="AM483" s="19"/>
    </row>
    <row r="484" spans="12:39" ht="15.75" customHeight="1" x14ac:dyDescent="0.25">
      <c r="L484" s="83"/>
      <c r="Y484" s="83"/>
      <c r="AM484" s="19"/>
    </row>
    <row r="485" spans="12:39" ht="15.75" customHeight="1" x14ac:dyDescent="0.25">
      <c r="L485" s="83"/>
      <c r="Y485" s="83"/>
      <c r="AM485" s="19"/>
    </row>
    <row r="486" spans="12:39" ht="15.75" customHeight="1" x14ac:dyDescent="0.25">
      <c r="L486" s="83"/>
      <c r="Y486" s="83"/>
      <c r="AM486" s="19"/>
    </row>
    <row r="487" spans="12:39" ht="15.75" customHeight="1" x14ac:dyDescent="0.25">
      <c r="L487" s="83"/>
      <c r="Y487" s="83"/>
      <c r="AM487" s="19"/>
    </row>
    <row r="488" spans="12:39" ht="15.75" customHeight="1" x14ac:dyDescent="0.25">
      <c r="L488" s="83"/>
      <c r="Y488" s="83"/>
      <c r="AM488" s="19"/>
    </row>
    <row r="489" spans="12:39" ht="15.75" customHeight="1" x14ac:dyDescent="0.25">
      <c r="L489" s="83"/>
      <c r="Y489" s="83"/>
      <c r="AM489" s="19"/>
    </row>
    <row r="490" spans="12:39" ht="15.75" customHeight="1" x14ac:dyDescent="0.25">
      <c r="L490" s="83"/>
      <c r="Y490" s="83"/>
      <c r="AM490" s="19"/>
    </row>
    <row r="491" spans="12:39" ht="15.75" customHeight="1" x14ac:dyDescent="0.25">
      <c r="L491" s="83"/>
      <c r="Y491" s="83"/>
      <c r="AM491" s="19"/>
    </row>
    <row r="492" spans="12:39" ht="15.75" customHeight="1" x14ac:dyDescent="0.25">
      <c r="L492" s="83"/>
      <c r="Y492" s="83"/>
      <c r="AM492" s="19"/>
    </row>
    <row r="493" spans="12:39" ht="15.75" customHeight="1" x14ac:dyDescent="0.25">
      <c r="L493" s="83"/>
      <c r="Y493" s="83"/>
      <c r="AM493" s="19"/>
    </row>
    <row r="494" spans="12:39" ht="15.75" customHeight="1" x14ac:dyDescent="0.25">
      <c r="L494" s="83"/>
      <c r="Y494" s="83"/>
      <c r="AM494" s="19"/>
    </row>
    <row r="495" spans="12:39" ht="15.75" customHeight="1" x14ac:dyDescent="0.25">
      <c r="L495" s="83"/>
      <c r="Y495" s="83"/>
      <c r="AM495" s="19"/>
    </row>
    <row r="496" spans="12:39" ht="15.75" customHeight="1" x14ac:dyDescent="0.25">
      <c r="L496" s="83"/>
      <c r="Y496" s="83"/>
      <c r="AM496" s="19"/>
    </row>
    <row r="497" spans="12:39" ht="15.75" customHeight="1" x14ac:dyDescent="0.25">
      <c r="L497" s="83"/>
      <c r="Y497" s="83"/>
      <c r="AM497" s="19"/>
    </row>
    <row r="498" spans="12:39" ht="15.75" customHeight="1" x14ac:dyDescent="0.25">
      <c r="L498" s="83"/>
      <c r="Y498" s="83"/>
      <c r="AM498" s="19"/>
    </row>
    <row r="499" spans="12:39" ht="15.75" customHeight="1" x14ac:dyDescent="0.25">
      <c r="L499" s="83"/>
      <c r="Y499" s="83"/>
      <c r="AM499" s="19"/>
    </row>
    <row r="500" spans="12:39" ht="15.75" customHeight="1" x14ac:dyDescent="0.25">
      <c r="L500" s="83"/>
      <c r="Y500" s="83"/>
      <c r="AM500" s="19"/>
    </row>
    <row r="501" spans="12:39" ht="15.75" customHeight="1" x14ac:dyDescent="0.25">
      <c r="L501" s="83"/>
      <c r="Y501" s="83"/>
      <c r="AM501" s="19"/>
    </row>
    <row r="502" spans="12:39" ht="15.75" customHeight="1" x14ac:dyDescent="0.25">
      <c r="L502" s="83"/>
      <c r="Y502" s="83"/>
      <c r="AM502" s="19"/>
    </row>
    <row r="503" spans="12:39" ht="15.75" customHeight="1" x14ac:dyDescent="0.25">
      <c r="L503" s="83"/>
      <c r="Y503" s="83"/>
      <c r="AM503" s="19"/>
    </row>
    <row r="504" spans="12:39" ht="15.75" customHeight="1" x14ac:dyDescent="0.25">
      <c r="L504" s="83"/>
      <c r="Y504" s="83"/>
      <c r="AM504" s="19"/>
    </row>
    <row r="505" spans="12:39" ht="15.75" customHeight="1" x14ac:dyDescent="0.25">
      <c r="L505" s="83"/>
      <c r="Y505" s="83"/>
      <c r="AM505" s="19"/>
    </row>
    <row r="506" spans="12:39" ht="15.75" customHeight="1" x14ac:dyDescent="0.25">
      <c r="L506" s="83"/>
      <c r="Y506" s="83"/>
      <c r="AM506" s="19"/>
    </row>
    <row r="507" spans="12:39" ht="15.75" customHeight="1" x14ac:dyDescent="0.25">
      <c r="L507" s="83"/>
      <c r="Y507" s="83"/>
      <c r="AM507" s="19"/>
    </row>
    <row r="508" spans="12:39" ht="15.75" customHeight="1" x14ac:dyDescent="0.25">
      <c r="L508" s="83"/>
      <c r="Y508" s="83"/>
      <c r="AM508" s="19"/>
    </row>
    <row r="509" spans="12:39" ht="15.75" customHeight="1" x14ac:dyDescent="0.25">
      <c r="L509" s="83"/>
      <c r="Y509" s="83"/>
      <c r="AM509" s="19"/>
    </row>
    <row r="510" spans="12:39" ht="15.75" customHeight="1" x14ac:dyDescent="0.25">
      <c r="L510" s="83"/>
      <c r="Y510" s="83"/>
      <c r="AM510" s="19"/>
    </row>
    <row r="511" spans="12:39" ht="15.75" customHeight="1" x14ac:dyDescent="0.25">
      <c r="L511" s="83"/>
      <c r="Y511" s="83"/>
      <c r="AM511" s="19"/>
    </row>
    <row r="512" spans="12:39" ht="15.75" customHeight="1" x14ac:dyDescent="0.25">
      <c r="L512" s="83"/>
      <c r="Y512" s="83"/>
      <c r="AM512" s="19"/>
    </row>
    <row r="513" spans="12:39" ht="15.75" customHeight="1" x14ac:dyDescent="0.25">
      <c r="L513" s="83"/>
      <c r="Y513" s="83"/>
      <c r="AM513" s="19"/>
    </row>
    <row r="514" spans="12:39" ht="15.75" customHeight="1" x14ac:dyDescent="0.25">
      <c r="L514" s="83"/>
      <c r="Y514" s="83"/>
      <c r="AM514" s="19"/>
    </row>
    <row r="515" spans="12:39" ht="15.75" customHeight="1" x14ac:dyDescent="0.25">
      <c r="L515" s="83"/>
      <c r="Y515" s="83"/>
      <c r="AM515" s="19"/>
    </row>
    <row r="516" spans="12:39" ht="15.75" customHeight="1" x14ac:dyDescent="0.25">
      <c r="L516" s="83"/>
      <c r="Y516" s="83"/>
      <c r="AM516" s="19"/>
    </row>
    <row r="517" spans="12:39" ht="15.75" customHeight="1" x14ac:dyDescent="0.25">
      <c r="L517" s="83"/>
      <c r="Y517" s="83"/>
      <c r="AM517" s="19"/>
    </row>
    <row r="518" spans="12:39" ht="15.75" customHeight="1" x14ac:dyDescent="0.25">
      <c r="L518" s="83"/>
      <c r="Y518" s="83"/>
      <c r="AM518" s="19"/>
    </row>
    <row r="519" spans="12:39" ht="15.75" customHeight="1" x14ac:dyDescent="0.25">
      <c r="L519" s="83"/>
      <c r="Y519" s="83"/>
      <c r="AM519" s="19"/>
    </row>
    <row r="520" spans="12:39" ht="15.75" customHeight="1" x14ac:dyDescent="0.25">
      <c r="L520" s="83"/>
      <c r="Y520" s="83"/>
      <c r="AM520" s="19"/>
    </row>
    <row r="521" spans="12:39" ht="15.75" customHeight="1" x14ac:dyDescent="0.25">
      <c r="L521" s="83"/>
      <c r="Y521" s="83"/>
      <c r="AM521" s="19"/>
    </row>
    <row r="522" spans="12:39" ht="15.75" customHeight="1" x14ac:dyDescent="0.25">
      <c r="L522" s="83"/>
      <c r="Y522" s="83"/>
      <c r="AM522" s="19"/>
    </row>
    <row r="523" spans="12:39" ht="15.75" customHeight="1" x14ac:dyDescent="0.25">
      <c r="L523" s="83"/>
      <c r="Y523" s="83"/>
      <c r="AM523" s="19"/>
    </row>
    <row r="524" spans="12:39" ht="15.75" customHeight="1" x14ac:dyDescent="0.25">
      <c r="L524" s="83"/>
      <c r="Y524" s="83"/>
      <c r="AM524" s="19"/>
    </row>
    <row r="525" spans="12:39" ht="15.75" customHeight="1" x14ac:dyDescent="0.25">
      <c r="L525" s="83"/>
      <c r="Y525" s="83"/>
      <c r="AM525" s="19"/>
    </row>
    <row r="526" spans="12:39" ht="15.75" customHeight="1" x14ac:dyDescent="0.25">
      <c r="L526" s="83"/>
      <c r="Y526" s="83"/>
      <c r="AM526" s="19"/>
    </row>
    <row r="527" spans="12:39" ht="15.75" customHeight="1" x14ac:dyDescent="0.25">
      <c r="L527" s="83"/>
      <c r="Y527" s="83"/>
      <c r="AM527" s="19"/>
    </row>
    <row r="528" spans="12:39" ht="15.75" customHeight="1" x14ac:dyDescent="0.25">
      <c r="L528" s="83"/>
      <c r="Y528" s="83"/>
      <c r="AM528" s="19"/>
    </row>
    <row r="529" spans="12:39" ht="15.75" customHeight="1" x14ac:dyDescent="0.25">
      <c r="L529" s="83"/>
      <c r="Y529" s="83"/>
      <c r="AM529" s="19"/>
    </row>
    <row r="530" spans="12:39" ht="15.75" customHeight="1" x14ac:dyDescent="0.25">
      <c r="L530" s="83"/>
      <c r="Y530" s="83"/>
      <c r="AM530" s="19"/>
    </row>
    <row r="531" spans="12:39" ht="15.75" customHeight="1" x14ac:dyDescent="0.25">
      <c r="L531" s="83"/>
      <c r="Y531" s="83"/>
      <c r="AM531" s="19"/>
    </row>
    <row r="532" spans="12:39" ht="15.75" customHeight="1" x14ac:dyDescent="0.25">
      <c r="L532" s="83"/>
      <c r="Y532" s="83"/>
      <c r="AM532" s="19"/>
    </row>
    <row r="533" spans="12:39" ht="15.75" customHeight="1" x14ac:dyDescent="0.25">
      <c r="L533" s="83"/>
      <c r="Y533" s="83"/>
      <c r="AM533" s="19"/>
    </row>
    <row r="534" spans="12:39" ht="15.75" customHeight="1" x14ac:dyDescent="0.25">
      <c r="L534" s="83"/>
      <c r="Y534" s="83"/>
      <c r="AM534" s="19"/>
    </row>
    <row r="535" spans="12:39" ht="15.75" customHeight="1" x14ac:dyDescent="0.25">
      <c r="L535" s="83"/>
      <c r="Y535" s="83"/>
      <c r="AM535" s="19"/>
    </row>
    <row r="536" spans="12:39" ht="15.75" customHeight="1" x14ac:dyDescent="0.25">
      <c r="L536" s="83"/>
      <c r="Y536" s="83"/>
      <c r="AM536" s="19"/>
    </row>
    <row r="537" spans="12:39" ht="15.75" customHeight="1" x14ac:dyDescent="0.25">
      <c r="L537" s="83"/>
      <c r="Y537" s="83"/>
      <c r="AM537" s="19"/>
    </row>
    <row r="538" spans="12:39" ht="15.75" customHeight="1" x14ac:dyDescent="0.25">
      <c r="L538" s="83"/>
      <c r="Y538" s="83"/>
      <c r="AM538" s="19"/>
    </row>
    <row r="539" spans="12:39" ht="15.75" customHeight="1" x14ac:dyDescent="0.25">
      <c r="L539" s="83"/>
      <c r="Y539" s="83"/>
      <c r="AM539" s="19"/>
    </row>
    <row r="540" spans="12:39" ht="15.75" customHeight="1" x14ac:dyDescent="0.25">
      <c r="L540" s="83"/>
      <c r="Y540" s="83"/>
      <c r="AM540" s="19"/>
    </row>
    <row r="541" spans="12:39" ht="15.75" customHeight="1" x14ac:dyDescent="0.25">
      <c r="L541" s="83"/>
      <c r="Y541" s="83"/>
      <c r="AM541" s="19"/>
    </row>
    <row r="542" spans="12:39" ht="15.75" customHeight="1" x14ac:dyDescent="0.25">
      <c r="L542" s="83"/>
      <c r="Y542" s="83"/>
      <c r="AM542" s="19"/>
    </row>
    <row r="543" spans="12:39" ht="15.75" customHeight="1" x14ac:dyDescent="0.25">
      <c r="L543" s="83"/>
      <c r="Y543" s="83"/>
      <c r="AM543" s="19"/>
    </row>
    <row r="544" spans="12:39" ht="15.75" customHeight="1" x14ac:dyDescent="0.25">
      <c r="L544" s="83"/>
      <c r="Y544" s="83"/>
      <c r="AM544" s="19"/>
    </row>
    <row r="545" spans="12:39" ht="15.75" customHeight="1" x14ac:dyDescent="0.25">
      <c r="L545" s="83"/>
      <c r="Y545" s="83"/>
      <c r="AM545" s="19"/>
    </row>
    <row r="546" spans="12:39" ht="15.75" customHeight="1" x14ac:dyDescent="0.25">
      <c r="L546" s="83"/>
      <c r="Y546" s="83"/>
      <c r="AM546" s="19"/>
    </row>
    <row r="547" spans="12:39" ht="15.75" customHeight="1" x14ac:dyDescent="0.25">
      <c r="L547" s="83"/>
      <c r="Y547" s="83"/>
      <c r="AM547" s="19"/>
    </row>
    <row r="548" spans="12:39" ht="15.75" customHeight="1" x14ac:dyDescent="0.25">
      <c r="L548" s="83"/>
      <c r="Y548" s="83"/>
      <c r="AM548" s="19"/>
    </row>
    <row r="549" spans="12:39" ht="15.75" customHeight="1" x14ac:dyDescent="0.25">
      <c r="L549" s="83"/>
      <c r="Y549" s="83"/>
      <c r="AM549" s="19"/>
    </row>
    <row r="550" spans="12:39" ht="15.75" customHeight="1" x14ac:dyDescent="0.25">
      <c r="L550" s="83"/>
      <c r="Y550" s="83"/>
      <c r="AM550" s="19"/>
    </row>
    <row r="551" spans="12:39" ht="15.75" customHeight="1" x14ac:dyDescent="0.25">
      <c r="L551" s="83"/>
      <c r="Y551" s="83"/>
      <c r="AM551" s="19"/>
    </row>
    <row r="552" spans="12:39" ht="15.75" customHeight="1" x14ac:dyDescent="0.25">
      <c r="L552" s="83"/>
      <c r="Y552" s="83"/>
      <c r="AM552" s="19"/>
    </row>
    <row r="553" spans="12:39" ht="15.75" customHeight="1" x14ac:dyDescent="0.25">
      <c r="L553" s="83"/>
      <c r="Y553" s="83"/>
      <c r="AM553" s="19"/>
    </row>
    <row r="554" spans="12:39" ht="15.75" customHeight="1" x14ac:dyDescent="0.25">
      <c r="L554" s="83"/>
      <c r="Y554" s="83"/>
      <c r="AM554" s="19"/>
    </row>
    <row r="555" spans="12:39" ht="15.75" customHeight="1" x14ac:dyDescent="0.25">
      <c r="L555" s="83"/>
      <c r="Y555" s="83"/>
      <c r="AM555" s="19"/>
    </row>
    <row r="556" spans="12:39" ht="15.75" customHeight="1" x14ac:dyDescent="0.25">
      <c r="L556" s="83"/>
      <c r="Y556" s="83"/>
      <c r="AM556" s="19"/>
    </row>
    <row r="557" spans="12:39" ht="15.75" customHeight="1" x14ac:dyDescent="0.25">
      <c r="L557" s="83"/>
      <c r="Y557" s="83"/>
      <c r="AM557" s="19"/>
    </row>
    <row r="558" spans="12:39" ht="15.75" customHeight="1" x14ac:dyDescent="0.25">
      <c r="L558" s="83"/>
      <c r="Y558" s="83"/>
      <c r="AM558" s="19"/>
    </row>
    <row r="559" spans="12:39" ht="15.75" customHeight="1" x14ac:dyDescent="0.25">
      <c r="L559" s="83"/>
      <c r="Y559" s="83"/>
      <c r="AM559" s="19"/>
    </row>
    <row r="560" spans="12:39" ht="15.75" customHeight="1" x14ac:dyDescent="0.25">
      <c r="L560" s="83"/>
      <c r="Y560" s="83"/>
      <c r="AM560" s="19"/>
    </row>
    <row r="561" spans="12:39" ht="15.75" customHeight="1" x14ac:dyDescent="0.25">
      <c r="L561" s="83"/>
      <c r="Y561" s="83"/>
      <c r="AM561" s="19"/>
    </row>
    <row r="562" spans="12:39" ht="15.75" customHeight="1" x14ac:dyDescent="0.25">
      <c r="L562" s="83"/>
      <c r="Y562" s="83"/>
      <c r="AM562" s="19"/>
    </row>
    <row r="563" spans="12:39" ht="15.75" customHeight="1" x14ac:dyDescent="0.25">
      <c r="L563" s="83"/>
      <c r="Y563" s="83"/>
      <c r="AM563" s="19"/>
    </row>
    <row r="564" spans="12:39" ht="15.75" customHeight="1" x14ac:dyDescent="0.25">
      <c r="L564" s="83"/>
      <c r="Y564" s="83"/>
      <c r="AM564" s="19"/>
    </row>
    <row r="565" spans="12:39" ht="15.75" customHeight="1" x14ac:dyDescent="0.25">
      <c r="L565" s="83"/>
      <c r="Y565" s="83"/>
      <c r="AM565" s="19"/>
    </row>
    <row r="566" spans="12:39" ht="15.75" customHeight="1" x14ac:dyDescent="0.25">
      <c r="L566" s="83"/>
      <c r="Y566" s="83"/>
      <c r="AM566" s="19"/>
    </row>
    <row r="567" spans="12:39" ht="15.75" customHeight="1" x14ac:dyDescent="0.25">
      <c r="L567" s="83"/>
      <c r="Y567" s="83"/>
      <c r="AM567" s="19"/>
    </row>
    <row r="568" spans="12:39" ht="15.75" customHeight="1" x14ac:dyDescent="0.25">
      <c r="L568" s="83"/>
      <c r="Y568" s="83"/>
      <c r="AM568" s="19"/>
    </row>
    <row r="569" spans="12:39" ht="15.75" customHeight="1" x14ac:dyDescent="0.25">
      <c r="L569" s="83"/>
      <c r="Y569" s="83"/>
      <c r="AM569" s="19"/>
    </row>
    <row r="570" spans="12:39" ht="15.75" customHeight="1" x14ac:dyDescent="0.25">
      <c r="L570" s="83"/>
      <c r="Y570" s="83"/>
      <c r="AM570" s="19"/>
    </row>
    <row r="571" spans="12:39" ht="15.75" customHeight="1" x14ac:dyDescent="0.25">
      <c r="L571" s="83"/>
      <c r="Y571" s="83"/>
      <c r="AM571" s="19"/>
    </row>
    <row r="572" spans="12:39" ht="15.75" customHeight="1" x14ac:dyDescent="0.25">
      <c r="L572" s="83"/>
      <c r="Y572" s="83"/>
      <c r="AM572" s="19"/>
    </row>
    <row r="573" spans="12:39" ht="15.75" customHeight="1" x14ac:dyDescent="0.25">
      <c r="L573" s="83"/>
      <c r="Y573" s="83"/>
      <c r="AM573" s="19"/>
    </row>
    <row r="574" spans="12:39" ht="15.75" customHeight="1" x14ac:dyDescent="0.25">
      <c r="L574" s="83"/>
      <c r="Y574" s="83"/>
      <c r="AM574" s="19"/>
    </row>
    <row r="575" spans="12:39" ht="15.75" customHeight="1" x14ac:dyDescent="0.25">
      <c r="L575" s="83"/>
      <c r="Y575" s="83"/>
      <c r="AM575" s="19"/>
    </row>
    <row r="576" spans="12:39" ht="15.75" customHeight="1" x14ac:dyDescent="0.25">
      <c r="L576" s="83"/>
      <c r="Y576" s="83"/>
      <c r="AM576" s="19"/>
    </row>
    <row r="577" spans="12:39" ht="15.75" customHeight="1" x14ac:dyDescent="0.25">
      <c r="L577" s="83"/>
      <c r="Y577" s="83"/>
      <c r="AM577" s="19"/>
    </row>
    <row r="578" spans="12:39" ht="15.75" customHeight="1" x14ac:dyDescent="0.25">
      <c r="L578" s="83"/>
      <c r="Y578" s="83"/>
      <c r="AM578" s="19"/>
    </row>
    <row r="579" spans="12:39" ht="15.75" customHeight="1" x14ac:dyDescent="0.25">
      <c r="L579" s="83"/>
      <c r="Y579" s="83"/>
      <c r="AM579" s="19"/>
    </row>
    <row r="580" spans="12:39" ht="15.75" customHeight="1" x14ac:dyDescent="0.25">
      <c r="L580" s="83"/>
      <c r="Y580" s="83"/>
      <c r="AM580" s="19"/>
    </row>
    <row r="581" spans="12:39" ht="15.75" customHeight="1" x14ac:dyDescent="0.25">
      <c r="L581" s="83"/>
      <c r="Y581" s="83"/>
      <c r="AM581" s="19"/>
    </row>
    <row r="582" spans="12:39" ht="15.75" customHeight="1" x14ac:dyDescent="0.25">
      <c r="L582" s="83"/>
      <c r="Y582" s="83"/>
      <c r="AM582" s="19"/>
    </row>
    <row r="583" spans="12:39" ht="15.75" customHeight="1" x14ac:dyDescent="0.25">
      <c r="L583" s="83"/>
      <c r="Y583" s="83"/>
      <c r="AM583" s="19"/>
    </row>
    <row r="584" spans="12:39" ht="15.75" customHeight="1" x14ac:dyDescent="0.25">
      <c r="L584" s="83"/>
      <c r="Y584" s="83"/>
      <c r="AM584" s="19"/>
    </row>
    <row r="585" spans="12:39" ht="15.75" customHeight="1" x14ac:dyDescent="0.25">
      <c r="L585" s="83"/>
      <c r="Y585" s="83"/>
      <c r="AM585" s="19"/>
    </row>
    <row r="586" spans="12:39" ht="15.75" customHeight="1" x14ac:dyDescent="0.25">
      <c r="L586" s="83"/>
      <c r="Y586" s="83"/>
      <c r="AM586" s="19"/>
    </row>
    <row r="587" spans="12:39" ht="15.75" customHeight="1" x14ac:dyDescent="0.25">
      <c r="L587" s="83"/>
      <c r="Y587" s="83"/>
      <c r="AM587" s="19"/>
    </row>
    <row r="588" spans="12:39" ht="15.75" customHeight="1" x14ac:dyDescent="0.25">
      <c r="L588" s="83"/>
      <c r="Y588" s="83"/>
      <c r="AM588" s="19"/>
    </row>
    <row r="589" spans="12:39" ht="15.75" customHeight="1" x14ac:dyDescent="0.25">
      <c r="L589" s="83"/>
      <c r="Y589" s="83"/>
      <c r="AM589" s="19"/>
    </row>
    <row r="590" spans="12:39" ht="15.75" customHeight="1" x14ac:dyDescent="0.25">
      <c r="L590" s="83"/>
      <c r="Y590" s="83"/>
      <c r="AM590" s="19"/>
    </row>
    <row r="591" spans="12:39" ht="15.75" customHeight="1" x14ac:dyDescent="0.25">
      <c r="L591" s="83"/>
      <c r="Y591" s="83"/>
      <c r="AM591" s="19"/>
    </row>
    <row r="592" spans="12:39" ht="15.75" customHeight="1" x14ac:dyDescent="0.25">
      <c r="L592" s="83"/>
      <c r="Y592" s="83"/>
      <c r="AM592" s="19"/>
    </row>
    <row r="593" spans="12:39" ht="15.75" customHeight="1" x14ac:dyDescent="0.25">
      <c r="L593" s="83"/>
      <c r="Y593" s="83"/>
      <c r="AM593" s="19"/>
    </row>
    <row r="594" spans="12:39" ht="15.75" customHeight="1" x14ac:dyDescent="0.25">
      <c r="L594" s="83"/>
      <c r="Y594" s="83"/>
      <c r="AM594" s="19"/>
    </row>
    <row r="595" spans="12:39" ht="15.75" customHeight="1" x14ac:dyDescent="0.25">
      <c r="L595" s="83"/>
      <c r="Y595" s="83"/>
      <c r="AM595" s="19"/>
    </row>
    <row r="596" spans="12:39" ht="15.75" customHeight="1" x14ac:dyDescent="0.25">
      <c r="L596" s="83"/>
      <c r="Y596" s="83"/>
      <c r="AM596" s="19"/>
    </row>
    <row r="597" spans="12:39" ht="15.75" customHeight="1" x14ac:dyDescent="0.25">
      <c r="L597" s="83"/>
      <c r="Y597" s="83"/>
      <c r="AM597" s="19"/>
    </row>
    <row r="598" spans="12:39" ht="15.75" customHeight="1" x14ac:dyDescent="0.25">
      <c r="L598" s="83"/>
      <c r="Y598" s="83"/>
      <c r="AM598" s="19"/>
    </row>
    <row r="599" spans="12:39" ht="15.75" customHeight="1" x14ac:dyDescent="0.25">
      <c r="L599" s="83"/>
      <c r="Y599" s="83"/>
      <c r="AM599" s="19"/>
    </row>
    <row r="600" spans="12:39" ht="15.75" customHeight="1" x14ac:dyDescent="0.25">
      <c r="L600" s="83"/>
      <c r="Y600" s="83"/>
      <c r="AM600" s="19"/>
    </row>
    <row r="601" spans="12:39" ht="15.75" customHeight="1" x14ac:dyDescent="0.25">
      <c r="L601" s="83"/>
      <c r="Y601" s="83"/>
      <c r="AM601" s="19"/>
    </row>
    <row r="602" spans="12:39" ht="15.75" customHeight="1" x14ac:dyDescent="0.25">
      <c r="L602" s="83"/>
      <c r="Y602" s="83"/>
      <c r="AM602" s="19"/>
    </row>
    <row r="603" spans="12:39" ht="15.75" customHeight="1" x14ac:dyDescent="0.25">
      <c r="L603" s="83"/>
      <c r="Y603" s="83"/>
      <c r="AM603" s="19"/>
    </row>
    <row r="604" spans="12:39" ht="15.75" customHeight="1" x14ac:dyDescent="0.25">
      <c r="L604" s="83"/>
      <c r="Y604" s="83"/>
      <c r="AM604" s="19"/>
    </row>
    <row r="605" spans="12:39" ht="15.75" customHeight="1" x14ac:dyDescent="0.25">
      <c r="L605" s="83"/>
      <c r="Y605" s="83"/>
      <c r="AM605" s="19"/>
    </row>
    <row r="606" spans="12:39" ht="15.75" customHeight="1" x14ac:dyDescent="0.25">
      <c r="L606" s="83"/>
      <c r="Y606" s="83"/>
      <c r="AM606" s="19"/>
    </row>
    <row r="607" spans="12:39" ht="15.75" customHeight="1" x14ac:dyDescent="0.25">
      <c r="L607" s="83"/>
      <c r="Y607" s="83"/>
      <c r="AM607" s="19"/>
    </row>
    <row r="608" spans="12:39" ht="15.75" customHeight="1" x14ac:dyDescent="0.25">
      <c r="L608" s="83"/>
      <c r="Y608" s="83"/>
      <c r="AM608" s="19"/>
    </row>
    <row r="609" spans="12:39" ht="15.75" customHeight="1" x14ac:dyDescent="0.25">
      <c r="L609" s="83"/>
      <c r="Y609" s="83"/>
      <c r="AM609" s="19"/>
    </row>
    <row r="610" spans="12:39" ht="15.75" customHeight="1" x14ac:dyDescent="0.25">
      <c r="L610" s="83"/>
      <c r="Y610" s="83"/>
      <c r="AM610" s="19"/>
    </row>
    <row r="611" spans="12:39" ht="15.75" customHeight="1" x14ac:dyDescent="0.25">
      <c r="L611" s="83"/>
      <c r="Y611" s="83"/>
      <c r="AM611" s="19"/>
    </row>
    <row r="612" spans="12:39" ht="15.75" customHeight="1" x14ac:dyDescent="0.25">
      <c r="L612" s="83"/>
      <c r="Y612" s="83"/>
      <c r="AM612" s="19"/>
    </row>
    <row r="613" spans="12:39" ht="15.75" customHeight="1" x14ac:dyDescent="0.25">
      <c r="L613" s="83"/>
      <c r="Y613" s="83"/>
      <c r="AM613" s="19"/>
    </row>
    <row r="614" spans="12:39" ht="15.75" customHeight="1" x14ac:dyDescent="0.25">
      <c r="L614" s="83"/>
      <c r="Y614" s="83"/>
      <c r="AM614" s="19"/>
    </row>
    <row r="615" spans="12:39" ht="15.75" customHeight="1" x14ac:dyDescent="0.25">
      <c r="L615" s="83"/>
      <c r="Y615" s="83"/>
      <c r="AM615" s="19"/>
    </row>
    <row r="616" spans="12:39" ht="15.75" customHeight="1" x14ac:dyDescent="0.25">
      <c r="L616" s="83"/>
      <c r="Y616" s="83"/>
      <c r="AM616" s="19"/>
    </row>
    <row r="617" spans="12:39" ht="15.75" customHeight="1" x14ac:dyDescent="0.25">
      <c r="L617" s="83"/>
      <c r="Y617" s="83"/>
      <c r="AM617" s="19"/>
    </row>
    <row r="618" spans="12:39" ht="15.75" customHeight="1" x14ac:dyDescent="0.25">
      <c r="L618" s="83"/>
      <c r="Y618" s="83"/>
      <c r="AM618" s="19"/>
    </row>
    <row r="619" spans="12:39" ht="15.75" customHeight="1" x14ac:dyDescent="0.25">
      <c r="L619" s="83"/>
      <c r="Y619" s="83"/>
      <c r="AM619" s="19"/>
    </row>
    <row r="620" spans="12:39" ht="15.75" customHeight="1" x14ac:dyDescent="0.25">
      <c r="L620" s="83"/>
      <c r="Y620" s="83"/>
      <c r="AM620" s="19"/>
    </row>
    <row r="621" spans="12:39" ht="15.75" customHeight="1" x14ac:dyDescent="0.25">
      <c r="L621" s="83"/>
      <c r="Y621" s="83"/>
      <c r="AM621" s="19"/>
    </row>
    <row r="622" spans="12:39" ht="15.75" customHeight="1" x14ac:dyDescent="0.25">
      <c r="L622" s="83"/>
      <c r="Y622" s="83"/>
      <c r="AM622" s="19"/>
    </row>
    <row r="623" spans="12:39" ht="15.75" customHeight="1" x14ac:dyDescent="0.25">
      <c r="L623" s="83"/>
      <c r="Y623" s="83"/>
      <c r="AM623" s="19"/>
    </row>
    <row r="624" spans="12:39" ht="15.75" customHeight="1" x14ac:dyDescent="0.25">
      <c r="L624" s="83"/>
      <c r="Y624" s="83"/>
      <c r="AM624" s="19"/>
    </row>
    <row r="625" spans="12:39" ht="15.75" customHeight="1" x14ac:dyDescent="0.25">
      <c r="L625" s="83"/>
      <c r="Y625" s="83"/>
      <c r="AM625" s="19"/>
    </row>
    <row r="626" spans="12:39" ht="15.75" customHeight="1" x14ac:dyDescent="0.25">
      <c r="L626" s="83"/>
      <c r="Y626" s="83"/>
      <c r="AM626" s="19"/>
    </row>
    <row r="627" spans="12:39" ht="15.75" customHeight="1" x14ac:dyDescent="0.25">
      <c r="L627" s="83"/>
      <c r="Y627" s="83"/>
      <c r="AM627" s="19"/>
    </row>
    <row r="628" spans="12:39" ht="15.75" customHeight="1" x14ac:dyDescent="0.25">
      <c r="L628" s="83"/>
      <c r="Y628" s="83"/>
      <c r="AM628" s="19"/>
    </row>
    <row r="629" spans="12:39" ht="15.75" customHeight="1" x14ac:dyDescent="0.25">
      <c r="L629" s="83"/>
      <c r="Y629" s="83"/>
      <c r="AM629" s="19"/>
    </row>
    <row r="630" spans="12:39" ht="15.75" customHeight="1" x14ac:dyDescent="0.25">
      <c r="L630" s="83"/>
      <c r="Y630" s="83"/>
      <c r="AM630" s="19"/>
    </row>
    <row r="631" spans="12:39" ht="15.75" customHeight="1" x14ac:dyDescent="0.25">
      <c r="L631" s="83"/>
      <c r="Y631" s="83"/>
      <c r="AM631" s="19"/>
    </row>
    <row r="632" spans="12:39" ht="15.75" customHeight="1" x14ac:dyDescent="0.25">
      <c r="L632" s="83"/>
      <c r="Y632" s="83"/>
      <c r="AM632" s="19"/>
    </row>
    <row r="633" spans="12:39" ht="15.75" customHeight="1" x14ac:dyDescent="0.25">
      <c r="L633" s="83"/>
      <c r="Y633" s="83"/>
      <c r="AM633" s="19"/>
    </row>
    <row r="634" spans="12:39" ht="15.75" customHeight="1" x14ac:dyDescent="0.25">
      <c r="L634" s="83"/>
      <c r="Y634" s="83"/>
      <c r="AM634" s="19"/>
    </row>
    <row r="635" spans="12:39" ht="15.75" customHeight="1" x14ac:dyDescent="0.25">
      <c r="L635" s="83"/>
      <c r="Y635" s="83"/>
      <c r="AM635" s="19"/>
    </row>
    <row r="636" spans="12:39" ht="15.75" customHeight="1" x14ac:dyDescent="0.25">
      <c r="L636" s="83"/>
      <c r="Y636" s="83"/>
      <c r="AM636" s="19"/>
    </row>
    <row r="637" spans="12:39" ht="15.75" customHeight="1" x14ac:dyDescent="0.25">
      <c r="L637" s="83"/>
      <c r="Y637" s="83"/>
      <c r="AM637" s="19"/>
    </row>
    <row r="638" spans="12:39" ht="15.75" customHeight="1" x14ac:dyDescent="0.25">
      <c r="L638" s="83"/>
      <c r="Y638" s="83"/>
      <c r="AM638" s="19"/>
    </row>
    <row r="639" spans="12:39" ht="15.75" customHeight="1" x14ac:dyDescent="0.25">
      <c r="L639" s="83"/>
      <c r="Y639" s="83"/>
      <c r="AM639" s="19"/>
    </row>
    <row r="640" spans="12:39" ht="15.75" customHeight="1" x14ac:dyDescent="0.25">
      <c r="L640" s="83"/>
      <c r="Y640" s="83"/>
      <c r="AM640" s="19"/>
    </row>
    <row r="641" spans="12:39" ht="15.75" customHeight="1" x14ac:dyDescent="0.25">
      <c r="L641" s="83"/>
      <c r="Y641" s="83"/>
      <c r="AM641" s="19"/>
    </row>
    <row r="642" spans="12:39" ht="15.75" customHeight="1" x14ac:dyDescent="0.25">
      <c r="L642" s="83"/>
      <c r="Y642" s="83"/>
      <c r="AM642" s="19"/>
    </row>
    <row r="643" spans="12:39" ht="15.75" customHeight="1" x14ac:dyDescent="0.25">
      <c r="L643" s="83"/>
      <c r="Y643" s="83"/>
      <c r="AM643" s="19"/>
    </row>
    <row r="644" spans="12:39" ht="15.75" customHeight="1" x14ac:dyDescent="0.25">
      <c r="L644" s="83"/>
      <c r="Y644" s="83"/>
      <c r="AM644" s="19"/>
    </row>
    <row r="645" spans="12:39" ht="15.75" customHeight="1" x14ac:dyDescent="0.25">
      <c r="L645" s="83"/>
      <c r="Y645" s="83"/>
      <c r="AM645" s="19"/>
    </row>
    <row r="646" spans="12:39" ht="15.75" customHeight="1" x14ac:dyDescent="0.25">
      <c r="L646" s="83"/>
      <c r="Y646" s="83"/>
      <c r="AM646" s="19"/>
    </row>
    <row r="647" spans="12:39" ht="15.75" customHeight="1" x14ac:dyDescent="0.25">
      <c r="L647" s="83"/>
      <c r="Y647" s="83"/>
      <c r="AM647" s="19"/>
    </row>
    <row r="648" spans="12:39" ht="15.75" customHeight="1" x14ac:dyDescent="0.25">
      <c r="L648" s="83"/>
      <c r="Y648" s="83"/>
      <c r="AM648" s="19"/>
    </row>
    <row r="649" spans="12:39" ht="15.75" customHeight="1" x14ac:dyDescent="0.25">
      <c r="L649" s="83"/>
      <c r="Y649" s="83"/>
      <c r="AM649" s="19"/>
    </row>
    <row r="650" spans="12:39" ht="15.75" customHeight="1" x14ac:dyDescent="0.25">
      <c r="L650" s="83"/>
      <c r="Y650" s="83"/>
      <c r="AM650" s="19"/>
    </row>
    <row r="651" spans="12:39" ht="15.75" customHeight="1" x14ac:dyDescent="0.25">
      <c r="L651" s="83"/>
      <c r="Y651" s="83"/>
      <c r="AM651" s="19"/>
    </row>
    <row r="652" spans="12:39" ht="15.75" customHeight="1" x14ac:dyDescent="0.25">
      <c r="L652" s="83"/>
      <c r="Y652" s="83"/>
      <c r="AM652" s="19"/>
    </row>
    <row r="653" spans="12:39" ht="15.75" customHeight="1" x14ac:dyDescent="0.25">
      <c r="L653" s="83"/>
      <c r="Y653" s="83"/>
      <c r="AM653" s="19"/>
    </row>
    <row r="654" spans="12:39" ht="15.75" customHeight="1" x14ac:dyDescent="0.25">
      <c r="L654" s="83"/>
      <c r="Y654" s="83"/>
      <c r="AM654" s="19"/>
    </row>
    <row r="655" spans="12:39" ht="15.75" customHeight="1" x14ac:dyDescent="0.25">
      <c r="L655" s="83"/>
      <c r="Y655" s="83"/>
      <c r="AM655" s="19"/>
    </row>
    <row r="656" spans="12:39" ht="15.75" customHeight="1" x14ac:dyDescent="0.25">
      <c r="L656" s="83"/>
      <c r="Y656" s="83"/>
      <c r="AM656" s="19"/>
    </row>
    <row r="657" spans="12:39" ht="15.75" customHeight="1" x14ac:dyDescent="0.25">
      <c r="L657" s="83"/>
      <c r="Y657" s="83"/>
      <c r="AM657" s="19"/>
    </row>
    <row r="658" spans="12:39" ht="15.75" customHeight="1" x14ac:dyDescent="0.25">
      <c r="L658" s="83"/>
      <c r="Y658" s="83"/>
      <c r="AM658" s="19"/>
    </row>
    <row r="659" spans="12:39" ht="15.75" customHeight="1" x14ac:dyDescent="0.25">
      <c r="L659" s="83"/>
      <c r="Y659" s="83"/>
      <c r="AM659" s="19"/>
    </row>
    <row r="660" spans="12:39" ht="15.75" customHeight="1" x14ac:dyDescent="0.25">
      <c r="L660" s="83"/>
      <c r="Y660" s="83"/>
      <c r="AM660" s="19"/>
    </row>
    <row r="661" spans="12:39" ht="15.75" customHeight="1" x14ac:dyDescent="0.25">
      <c r="L661" s="83"/>
      <c r="Y661" s="83"/>
      <c r="AM661" s="19"/>
    </row>
    <row r="662" spans="12:39" ht="15.75" customHeight="1" x14ac:dyDescent="0.25">
      <c r="L662" s="83"/>
      <c r="Y662" s="83"/>
      <c r="AM662" s="19"/>
    </row>
    <row r="663" spans="12:39" ht="15.75" customHeight="1" x14ac:dyDescent="0.25">
      <c r="L663" s="83"/>
      <c r="Y663" s="83"/>
      <c r="AM663" s="19"/>
    </row>
    <row r="664" spans="12:39" ht="15.75" customHeight="1" x14ac:dyDescent="0.25">
      <c r="L664" s="83"/>
      <c r="Y664" s="83"/>
      <c r="AM664" s="19"/>
    </row>
    <row r="665" spans="12:39" ht="15.75" customHeight="1" x14ac:dyDescent="0.25">
      <c r="L665" s="83"/>
      <c r="Y665" s="83"/>
      <c r="AM665" s="19"/>
    </row>
    <row r="666" spans="12:39" ht="15.75" customHeight="1" x14ac:dyDescent="0.25">
      <c r="L666" s="83"/>
      <c r="Y666" s="83"/>
      <c r="AM666" s="19"/>
    </row>
    <row r="667" spans="12:39" ht="15.75" customHeight="1" x14ac:dyDescent="0.25">
      <c r="L667" s="83"/>
      <c r="Y667" s="83"/>
      <c r="AM667" s="19"/>
    </row>
    <row r="668" spans="12:39" ht="15.75" customHeight="1" x14ac:dyDescent="0.25">
      <c r="L668" s="83"/>
      <c r="Y668" s="83"/>
      <c r="AM668" s="19"/>
    </row>
    <row r="669" spans="12:39" ht="15.75" customHeight="1" x14ac:dyDescent="0.25">
      <c r="L669" s="83"/>
      <c r="Y669" s="83"/>
      <c r="AM669" s="19"/>
    </row>
    <row r="670" spans="12:39" ht="15.75" customHeight="1" x14ac:dyDescent="0.25">
      <c r="L670" s="83"/>
      <c r="Y670" s="83"/>
      <c r="AM670" s="19"/>
    </row>
    <row r="671" spans="12:39" ht="15.75" customHeight="1" x14ac:dyDescent="0.25">
      <c r="L671" s="83"/>
      <c r="Y671" s="83"/>
      <c r="AM671" s="19"/>
    </row>
    <row r="672" spans="12:39" ht="15.75" customHeight="1" x14ac:dyDescent="0.25">
      <c r="L672" s="83"/>
      <c r="Y672" s="83"/>
      <c r="AM672" s="19"/>
    </row>
    <row r="673" spans="12:39" ht="15.75" customHeight="1" x14ac:dyDescent="0.25">
      <c r="L673" s="83"/>
      <c r="Y673" s="83"/>
      <c r="AM673" s="19"/>
    </row>
    <row r="674" spans="12:39" ht="15.75" customHeight="1" x14ac:dyDescent="0.25">
      <c r="L674" s="83"/>
      <c r="Y674" s="83"/>
      <c r="AM674" s="19"/>
    </row>
    <row r="675" spans="12:39" ht="15.75" customHeight="1" x14ac:dyDescent="0.25">
      <c r="L675" s="83"/>
      <c r="Y675" s="83"/>
      <c r="AM675" s="19"/>
    </row>
    <row r="676" spans="12:39" ht="15.75" customHeight="1" x14ac:dyDescent="0.25">
      <c r="L676" s="83"/>
      <c r="Y676" s="83"/>
      <c r="AM676" s="19"/>
    </row>
    <row r="677" spans="12:39" ht="15.75" customHeight="1" x14ac:dyDescent="0.25">
      <c r="L677" s="83"/>
      <c r="Y677" s="83"/>
      <c r="AM677" s="19"/>
    </row>
    <row r="678" spans="12:39" ht="15.75" customHeight="1" x14ac:dyDescent="0.25">
      <c r="L678" s="83"/>
      <c r="Y678" s="83"/>
      <c r="AM678" s="19"/>
    </row>
    <row r="679" spans="12:39" ht="15.75" customHeight="1" x14ac:dyDescent="0.25">
      <c r="L679" s="83"/>
      <c r="Y679" s="83"/>
      <c r="AM679" s="19"/>
    </row>
    <row r="680" spans="12:39" ht="15.75" customHeight="1" x14ac:dyDescent="0.25">
      <c r="L680" s="83"/>
      <c r="Y680" s="83"/>
      <c r="AM680" s="19"/>
    </row>
    <row r="681" spans="12:39" ht="15.75" customHeight="1" x14ac:dyDescent="0.25">
      <c r="L681" s="83"/>
      <c r="Y681" s="83"/>
      <c r="AM681" s="19"/>
    </row>
    <row r="682" spans="12:39" ht="15.75" customHeight="1" x14ac:dyDescent="0.25">
      <c r="L682" s="83"/>
      <c r="Y682" s="83"/>
      <c r="AM682" s="19"/>
    </row>
    <row r="683" spans="12:39" ht="15.75" customHeight="1" x14ac:dyDescent="0.25">
      <c r="L683" s="83"/>
      <c r="Y683" s="83"/>
      <c r="AM683" s="19"/>
    </row>
    <row r="684" spans="12:39" ht="15.75" customHeight="1" x14ac:dyDescent="0.25">
      <c r="L684" s="83"/>
      <c r="Y684" s="83"/>
      <c r="AM684" s="19"/>
    </row>
    <row r="685" spans="12:39" ht="15.75" customHeight="1" x14ac:dyDescent="0.25">
      <c r="L685" s="83"/>
      <c r="Y685" s="83"/>
      <c r="AM685" s="19"/>
    </row>
    <row r="686" spans="12:39" ht="15.75" customHeight="1" x14ac:dyDescent="0.25">
      <c r="L686" s="83"/>
      <c r="Y686" s="83"/>
      <c r="AM686" s="19"/>
    </row>
    <row r="687" spans="12:39" ht="15.75" customHeight="1" x14ac:dyDescent="0.25">
      <c r="L687" s="83"/>
      <c r="Y687" s="83"/>
      <c r="AM687" s="19"/>
    </row>
    <row r="688" spans="12:39" ht="15.75" customHeight="1" x14ac:dyDescent="0.25">
      <c r="L688" s="83"/>
      <c r="Y688" s="83"/>
      <c r="AM688" s="19"/>
    </row>
    <row r="689" spans="12:39" ht="15.75" customHeight="1" x14ac:dyDescent="0.25">
      <c r="L689" s="83"/>
      <c r="Y689" s="83"/>
      <c r="AM689" s="19"/>
    </row>
    <row r="690" spans="12:39" ht="15.75" customHeight="1" x14ac:dyDescent="0.25">
      <c r="L690" s="83"/>
      <c r="Y690" s="83"/>
      <c r="AM690" s="19"/>
    </row>
    <row r="691" spans="12:39" ht="15.75" customHeight="1" x14ac:dyDescent="0.25">
      <c r="L691" s="83"/>
      <c r="Y691" s="83"/>
      <c r="AM691" s="19"/>
    </row>
    <row r="692" spans="12:39" ht="15.75" customHeight="1" x14ac:dyDescent="0.25">
      <c r="L692" s="83"/>
      <c r="Y692" s="83"/>
      <c r="AM692" s="19"/>
    </row>
    <row r="693" spans="12:39" ht="15.75" customHeight="1" x14ac:dyDescent="0.25">
      <c r="L693" s="83"/>
      <c r="Y693" s="83"/>
      <c r="AM693" s="19"/>
    </row>
    <row r="694" spans="12:39" ht="15.75" customHeight="1" x14ac:dyDescent="0.25">
      <c r="L694" s="83"/>
      <c r="Y694" s="83"/>
      <c r="AM694" s="19"/>
    </row>
    <row r="695" spans="12:39" ht="15.75" customHeight="1" x14ac:dyDescent="0.25">
      <c r="L695" s="83"/>
      <c r="Y695" s="83"/>
      <c r="AM695" s="19"/>
    </row>
    <row r="696" spans="12:39" ht="15.75" customHeight="1" x14ac:dyDescent="0.25">
      <c r="L696" s="83"/>
      <c r="Y696" s="83"/>
      <c r="AM696" s="19"/>
    </row>
    <row r="697" spans="12:39" ht="15.75" customHeight="1" x14ac:dyDescent="0.25">
      <c r="L697" s="83"/>
      <c r="Y697" s="83"/>
      <c r="AM697" s="19"/>
    </row>
    <row r="698" spans="12:39" ht="15.75" customHeight="1" x14ac:dyDescent="0.25">
      <c r="L698" s="83"/>
      <c r="Y698" s="83"/>
      <c r="AM698" s="19"/>
    </row>
    <row r="699" spans="12:39" ht="15.75" customHeight="1" x14ac:dyDescent="0.25">
      <c r="L699" s="83"/>
      <c r="Y699" s="83"/>
      <c r="AM699" s="19"/>
    </row>
    <row r="700" spans="12:39" ht="15.75" customHeight="1" x14ac:dyDescent="0.25">
      <c r="L700" s="83"/>
      <c r="Y700" s="83"/>
      <c r="AM700" s="19"/>
    </row>
    <row r="701" spans="12:39" ht="15.75" customHeight="1" x14ac:dyDescent="0.25">
      <c r="L701" s="83"/>
      <c r="Y701" s="83"/>
      <c r="AM701" s="19"/>
    </row>
    <row r="702" spans="12:39" ht="15.75" customHeight="1" x14ac:dyDescent="0.25">
      <c r="L702" s="83"/>
      <c r="Y702" s="83"/>
      <c r="AM702" s="19"/>
    </row>
    <row r="703" spans="12:39" ht="15.75" customHeight="1" x14ac:dyDescent="0.25">
      <c r="L703" s="83"/>
      <c r="Y703" s="83"/>
      <c r="AM703" s="19"/>
    </row>
    <row r="704" spans="12:39" ht="15.75" customHeight="1" x14ac:dyDescent="0.25">
      <c r="L704" s="83"/>
      <c r="Y704" s="83"/>
      <c r="AM704" s="19"/>
    </row>
    <row r="705" spans="12:39" ht="15.75" customHeight="1" x14ac:dyDescent="0.25">
      <c r="L705" s="83"/>
      <c r="Y705" s="83"/>
      <c r="AM705" s="19"/>
    </row>
    <row r="706" spans="12:39" ht="15.75" customHeight="1" x14ac:dyDescent="0.25">
      <c r="L706" s="83"/>
      <c r="Y706" s="83"/>
      <c r="AM706" s="19"/>
    </row>
    <row r="707" spans="12:39" ht="15.75" customHeight="1" x14ac:dyDescent="0.25">
      <c r="L707" s="83"/>
      <c r="Y707" s="83"/>
      <c r="AM707" s="19"/>
    </row>
    <row r="708" spans="12:39" ht="15.75" customHeight="1" x14ac:dyDescent="0.25">
      <c r="L708" s="83"/>
      <c r="Y708" s="83"/>
      <c r="AM708" s="19"/>
    </row>
    <row r="709" spans="12:39" ht="15.75" customHeight="1" x14ac:dyDescent="0.25">
      <c r="L709" s="83"/>
      <c r="Y709" s="83"/>
      <c r="AM709" s="19"/>
    </row>
    <row r="710" spans="12:39" ht="15.75" customHeight="1" x14ac:dyDescent="0.25">
      <c r="L710" s="83"/>
      <c r="Y710" s="83"/>
      <c r="AM710" s="19"/>
    </row>
    <row r="711" spans="12:39" ht="15.75" customHeight="1" x14ac:dyDescent="0.25">
      <c r="L711" s="83"/>
      <c r="Y711" s="83"/>
      <c r="AM711" s="19"/>
    </row>
    <row r="712" spans="12:39" ht="15.75" customHeight="1" x14ac:dyDescent="0.25">
      <c r="L712" s="83"/>
      <c r="Y712" s="83"/>
      <c r="AM712" s="19"/>
    </row>
    <row r="713" spans="12:39" ht="15.75" customHeight="1" x14ac:dyDescent="0.25">
      <c r="L713" s="83"/>
      <c r="Y713" s="83"/>
      <c r="AM713" s="19"/>
    </row>
    <row r="714" spans="12:39" ht="15.75" customHeight="1" x14ac:dyDescent="0.25">
      <c r="L714" s="83"/>
      <c r="Y714" s="83"/>
      <c r="AM714" s="19"/>
    </row>
    <row r="715" spans="12:39" ht="15.75" customHeight="1" x14ac:dyDescent="0.25">
      <c r="L715" s="83"/>
      <c r="Y715" s="83"/>
      <c r="AM715" s="19"/>
    </row>
    <row r="716" spans="12:39" ht="15.75" customHeight="1" x14ac:dyDescent="0.25">
      <c r="L716" s="83"/>
      <c r="Y716" s="83"/>
      <c r="AM716" s="19"/>
    </row>
    <row r="717" spans="12:39" ht="15.75" customHeight="1" x14ac:dyDescent="0.25">
      <c r="L717" s="83"/>
      <c r="Y717" s="83"/>
      <c r="AM717" s="19"/>
    </row>
    <row r="718" spans="12:39" ht="15.75" customHeight="1" x14ac:dyDescent="0.25">
      <c r="L718" s="83"/>
      <c r="Y718" s="83"/>
      <c r="AM718" s="19"/>
    </row>
    <row r="719" spans="12:39" ht="15.75" customHeight="1" x14ac:dyDescent="0.25">
      <c r="L719" s="83"/>
      <c r="Y719" s="83"/>
      <c r="AM719" s="19"/>
    </row>
    <row r="720" spans="12:39" ht="15.75" customHeight="1" x14ac:dyDescent="0.25">
      <c r="L720" s="83"/>
      <c r="Y720" s="83"/>
      <c r="AM720" s="19"/>
    </row>
    <row r="721" spans="12:39" ht="15.75" customHeight="1" x14ac:dyDescent="0.25">
      <c r="L721" s="83"/>
      <c r="Y721" s="83"/>
      <c r="AM721" s="19"/>
    </row>
    <row r="722" spans="12:39" ht="15.75" customHeight="1" x14ac:dyDescent="0.25">
      <c r="L722" s="83"/>
      <c r="Y722" s="83"/>
      <c r="AM722" s="19"/>
    </row>
    <row r="723" spans="12:39" ht="15.75" customHeight="1" x14ac:dyDescent="0.25">
      <c r="L723" s="83"/>
      <c r="Y723" s="83"/>
      <c r="AM723" s="19"/>
    </row>
    <row r="724" spans="12:39" ht="15.75" customHeight="1" x14ac:dyDescent="0.25">
      <c r="L724" s="83"/>
      <c r="Y724" s="83"/>
      <c r="AM724" s="19"/>
    </row>
    <row r="725" spans="12:39" ht="15.75" customHeight="1" x14ac:dyDescent="0.25">
      <c r="L725" s="83"/>
      <c r="Y725" s="83"/>
      <c r="AM725" s="19"/>
    </row>
    <row r="726" spans="12:39" ht="15.75" customHeight="1" x14ac:dyDescent="0.25">
      <c r="L726" s="83"/>
      <c r="Y726" s="83"/>
      <c r="AM726" s="19"/>
    </row>
    <row r="727" spans="12:39" ht="15.75" customHeight="1" x14ac:dyDescent="0.25">
      <c r="L727" s="83"/>
      <c r="Y727" s="83"/>
      <c r="AM727" s="19"/>
    </row>
    <row r="728" spans="12:39" ht="15.75" customHeight="1" x14ac:dyDescent="0.25">
      <c r="L728" s="83"/>
      <c r="Y728" s="83"/>
      <c r="AM728" s="19"/>
    </row>
    <row r="729" spans="12:39" ht="15.75" customHeight="1" x14ac:dyDescent="0.25">
      <c r="L729" s="83"/>
      <c r="Y729" s="83"/>
      <c r="AM729" s="19"/>
    </row>
    <row r="730" spans="12:39" ht="15.75" customHeight="1" x14ac:dyDescent="0.25">
      <c r="L730" s="83"/>
      <c r="Y730" s="83"/>
      <c r="AM730" s="19"/>
    </row>
    <row r="731" spans="12:39" ht="15.75" customHeight="1" x14ac:dyDescent="0.25">
      <c r="L731" s="83"/>
      <c r="Y731" s="83"/>
      <c r="AM731" s="19"/>
    </row>
    <row r="732" spans="12:39" ht="15.75" customHeight="1" x14ac:dyDescent="0.25">
      <c r="L732" s="83"/>
      <c r="Y732" s="83"/>
      <c r="AM732" s="19"/>
    </row>
    <row r="733" spans="12:39" ht="15.75" customHeight="1" x14ac:dyDescent="0.25">
      <c r="L733" s="83"/>
      <c r="Y733" s="83"/>
      <c r="AM733" s="19"/>
    </row>
    <row r="734" spans="12:39" ht="15.75" customHeight="1" x14ac:dyDescent="0.25">
      <c r="L734" s="83"/>
      <c r="Y734" s="83"/>
      <c r="AM734" s="19"/>
    </row>
    <row r="735" spans="12:39" ht="15.75" customHeight="1" x14ac:dyDescent="0.25">
      <c r="L735" s="83"/>
      <c r="Y735" s="83"/>
      <c r="AM735" s="19"/>
    </row>
    <row r="736" spans="12:39" ht="15.75" customHeight="1" x14ac:dyDescent="0.25">
      <c r="L736" s="83"/>
      <c r="Y736" s="83"/>
      <c r="AM736" s="19"/>
    </row>
    <row r="737" spans="12:39" ht="15.75" customHeight="1" x14ac:dyDescent="0.25">
      <c r="L737" s="83"/>
      <c r="Y737" s="83"/>
      <c r="AM737" s="19"/>
    </row>
    <row r="738" spans="12:39" ht="15.75" customHeight="1" x14ac:dyDescent="0.25">
      <c r="L738" s="83"/>
      <c r="Y738" s="83"/>
      <c r="AM738" s="19"/>
    </row>
    <row r="739" spans="12:39" ht="15.75" customHeight="1" x14ac:dyDescent="0.25">
      <c r="L739" s="83"/>
      <c r="Y739" s="83"/>
      <c r="AM739" s="19"/>
    </row>
    <row r="740" spans="12:39" ht="15.75" customHeight="1" x14ac:dyDescent="0.25">
      <c r="L740" s="83"/>
      <c r="Y740" s="83"/>
      <c r="AM740" s="19"/>
    </row>
    <row r="741" spans="12:39" ht="15.75" customHeight="1" x14ac:dyDescent="0.25">
      <c r="L741" s="83"/>
      <c r="Y741" s="83"/>
      <c r="AM741" s="19"/>
    </row>
    <row r="742" spans="12:39" ht="15.75" customHeight="1" x14ac:dyDescent="0.25">
      <c r="L742" s="83"/>
      <c r="Y742" s="83"/>
      <c r="AM742" s="19"/>
    </row>
    <row r="743" spans="12:39" ht="15.75" customHeight="1" x14ac:dyDescent="0.25">
      <c r="L743" s="83"/>
      <c r="Y743" s="83"/>
      <c r="AM743" s="19"/>
    </row>
    <row r="744" spans="12:39" ht="15.75" customHeight="1" x14ac:dyDescent="0.25">
      <c r="L744" s="83"/>
      <c r="Y744" s="83"/>
      <c r="AM744" s="19"/>
    </row>
    <row r="745" spans="12:39" ht="15.75" customHeight="1" x14ac:dyDescent="0.25">
      <c r="L745" s="83"/>
      <c r="Y745" s="83"/>
      <c r="AM745" s="19"/>
    </row>
    <row r="746" spans="12:39" ht="15.75" customHeight="1" x14ac:dyDescent="0.25">
      <c r="L746" s="83"/>
      <c r="Y746" s="83"/>
      <c r="AM746" s="19"/>
    </row>
    <row r="747" spans="12:39" ht="15.75" customHeight="1" x14ac:dyDescent="0.25">
      <c r="L747" s="83"/>
      <c r="Y747" s="83"/>
      <c r="AM747" s="19"/>
    </row>
    <row r="748" spans="12:39" ht="15.75" customHeight="1" x14ac:dyDescent="0.25">
      <c r="L748" s="83"/>
      <c r="Y748" s="83"/>
      <c r="AM748" s="19"/>
    </row>
    <row r="749" spans="12:39" ht="15.75" customHeight="1" x14ac:dyDescent="0.25">
      <c r="L749" s="83"/>
      <c r="Y749" s="83"/>
      <c r="AM749" s="19"/>
    </row>
    <row r="750" spans="12:39" ht="15.75" customHeight="1" x14ac:dyDescent="0.25">
      <c r="L750" s="83"/>
      <c r="Y750" s="83"/>
      <c r="AM750" s="19"/>
    </row>
    <row r="751" spans="12:39" ht="15.75" customHeight="1" x14ac:dyDescent="0.25">
      <c r="L751" s="83"/>
      <c r="Y751" s="83"/>
      <c r="AM751" s="19"/>
    </row>
    <row r="752" spans="12:39" ht="15.75" customHeight="1" x14ac:dyDescent="0.25">
      <c r="L752" s="83"/>
      <c r="Y752" s="83"/>
      <c r="AM752" s="19"/>
    </row>
    <row r="753" spans="12:39" ht="15.75" customHeight="1" x14ac:dyDescent="0.25">
      <c r="L753" s="83"/>
      <c r="Y753" s="83"/>
      <c r="AM753" s="19"/>
    </row>
    <row r="754" spans="12:39" ht="15.75" customHeight="1" x14ac:dyDescent="0.25">
      <c r="L754" s="83"/>
      <c r="Y754" s="83"/>
      <c r="AM754" s="19"/>
    </row>
    <row r="755" spans="12:39" ht="15.75" customHeight="1" x14ac:dyDescent="0.25">
      <c r="L755" s="83"/>
      <c r="Y755" s="83"/>
      <c r="AM755" s="19"/>
    </row>
    <row r="756" spans="12:39" ht="15.75" customHeight="1" x14ac:dyDescent="0.25">
      <c r="L756" s="83"/>
      <c r="Y756" s="83"/>
      <c r="AM756" s="19"/>
    </row>
    <row r="757" spans="12:39" ht="15.75" customHeight="1" x14ac:dyDescent="0.25">
      <c r="L757" s="83"/>
      <c r="Y757" s="83"/>
      <c r="AM757" s="19"/>
    </row>
    <row r="758" spans="12:39" ht="15.75" customHeight="1" x14ac:dyDescent="0.25">
      <c r="L758" s="83"/>
      <c r="Y758" s="83"/>
      <c r="AM758" s="19"/>
    </row>
    <row r="759" spans="12:39" ht="15.75" customHeight="1" x14ac:dyDescent="0.25">
      <c r="L759" s="83"/>
      <c r="Y759" s="83"/>
      <c r="AM759" s="19"/>
    </row>
    <row r="760" spans="12:39" ht="15.75" customHeight="1" x14ac:dyDescent="0.25">
      <c r="L760" s="83"/>
      <c r="Y760" s="83"/>
      <c r="AM760" s="19"/>
    </row>
    <row r="761" spans="12:39" ht="15.75" customHeight="1" x14ac:dyDescent="0.25">
      <c r="L761" s="83"/>
      <c r="Y761" s="83"/>
      <c r="AM761" s="19"/>
    </row>
    <row r="762" spans="12:39" ht="15.75" customHeight="1" x14ac:dyDescent="0.25">
      <c r="L762" s="83"/>
      <c r="Y762" s="83"/>
      <c r="AM762" s="19"/>
    </row>
    <row r="763" spans="12:39" ht="15.75" customHeight="1" x14ac:dyDescent="0.25">
      <c r="L763" s="83"/>
      <c r="Y763" s="83"/>
      <c r="AM763" s="19"/>
    </row>
    <row r="764" spans="12:39" ht="15.75" customHeight="1" x14ac:dyDescent="0.25">
      <c r="L764" s="83"/>
      <c r="Y764" s="83"/>
      <c r="AM764" s="19"/>
    </row>
    <row r="765" spans="12:39" ht="15.75" customHeight="1" x14ac:dyDescent="0.25">
      <c r="L765" s="83"/>
      <c r="Y765" s="83"/>
      <c r="AM765" s="19"/>
    </row>
    <row r="766" spans="12:39" ht="15.75" customHeight="1" x14ac:dyDescent="0.25">
      <c r="L766" s="83"/>
      <c r="Y766" s="83"/>
      <c r="AM766" s="19"/>
    </row>
    <row r="767" spans="12:39" ht="15.75" customHeight="1" x14ac:dyDescent="0.25">
      <c r="L767" s="83"/>
      <c r="Y767" s="83"/>
      <c r="AM767" s="19"/>
    </row>
    <row r="768" spans="12:39" ht="15.75" customHeight="1" x14ac:dyDescent="0.25">
      <c r="L768" s="83"/>
      <c r="Y768" s="83"/>
      <c r="AM768" s="19"/>
    </row>
    <row r="769" spans="12:39" ht="15.75" customHeight="1" x14ac:dyDescent="0.25">
      <c r="L769" s="83"/>
      <c r="Y769" s="83"/>
      <c r="AM769" s="19"/>
    </row>
    <row r="770" spans="12:39" ht="15.75" customHeight="1" x14ac:dyDescent="0.25">
      <c r="L770" s="83"/>
      <c r="Y770" s="83"/>
      <c r="AM770" s="19"/>
    </row>
    <row r="771" spans="12:39" ht="15.75" customHeight="1" x14ac:dyDescent="0.25">
      <c r="L771" s="83"/>
      <c r="Y771" s="83"/>
      <c r="AM771" s="19"/>
    </row>
    <row r="772" spans="12:39" ht="15.75" customHeight="1" x14ac:dyDescent="0.25">
      <c r="L772" s="83"/>
      <c r="Y772" s="83"/>
      <c r="AM772" s="19"/>
    </row>
    <row r="773" spans="12:39" ht="15.75" customHeight="1" x14ac:dyDescent="0.25">
      <c r="L773" s="83"/>
      <c r="Y773" s="83"/>
      <c r="AM773" s="19"/>
    </row>
    <row r="774" spans="12:39" ht="15.75" customHeight="1" x14ac:dyDescent="0.25">
      <c r="L774" s="83"/>
      <c r="Y774" s="83"/>
      <c r="AM774" s="19"/>
    </row>
    <row r="775" spans="12:39" ht="15.75" customHeight="1" x14ac:dyDescent="0.25">
      <c r="L775" s="83"/>
      <c r="Y775" s="83"/>
      <c r="AM775" s="19"/>
    </row>
    <row r="776" spans="12:39" ht="15.75" customHeight="1" x14ac:dyDescent="0.25">
      <c r="L776" s="83"/>
      <c r="Y776" s="83"/>
      <c r="AM776" s="19"/>
    </row>
    <row r="777" spans="12:39" ht="15.75" customHeight="1" x14ac:dyDescent="0.25">
      <c r="L777" s="83"/>
      <c r="Y777" s="83"/>
      <c r="AM777" s="19"/>
    </row>
    <row r="778" spans="12:39" ht="15.75" customHeight="1" x14ac:dyDescent="0.25">
      <c r="L778" s="83"/>
      <c r="Y778" s="83"/>
      <c r="AM778" s="19"/>
    </row>
    <row r="779" spans="12:39" ht="15.75" customHeight="1" x14ac:dyDescent="0.25">
      <c r="L779" s="83"/>
      <c r="Y779" s="83"/>
      <c r="AM779" s="19"/>
    </row>
    <row r="780" spans="12:39" ht="15.75" customHeight="1" x14ac:dyDescent="0.25">
      <c r="L780" s="83"/>
      <c r="Y780" s="83"/>
      <c r="AM780" s="19"/>
    </row>
    <row r="781" spans="12:39" ht="15.75" customHeight="1" x14ac:dyDescent="0.25">
      <c r="L781" s="83"/>
      <c r="Y781" s="83"/>
      <c r="AM781" s="19"/>
    </row>
    <row r="782" spans="12:39" ht="15.75" customHeight="1" x14ac:dyDescent="0.25">
      <c r="L782" s="83"/>
      <c r="Y782" s="83"/>
      <c r="AM782" s="19"/>
    </row>
    <row r="783" spans="12:39" ht="15.75" customHeight="1" x14ac:dyDescent="0.25">
      <c r="L783" s="83"/>
      <c r="Y783" s="83"/>
      <c r="AM783" s="19"/>
    </row>
    <row r="784" spans="12:39" ht="15.75" customHeight="1" x14ac:dyDescent="0.25">
      <c r="L784" s="83"/>
      <c r="Y784" s="83"/>
      <c r="AM784" s="19"/>
    </row>
    <row r="785" spans="12:39" ht="15.75" customHeight="1" x14ac:dyDescent="0.25">
      <c r="L785" s="83"/>
      <c r="Y785" s="83"/>
      <c r="AM785" s="19"/>
    </row>
    <row r="786" spans="12:39" ht="15.75" customHeight="1" x14ac:dyDescent="0.25">
      <c r="L786" s="83"/>
      <c r="Y786" s="83"/>
      <c r="AM786" s="19"/>
    </row>
    <row r="787" spans="12:39" ht="15.75" customHeight="1" x14ac:dyDescent="0.25">
      <c r="L787" s="83"/>
      <c r="Y787" s="83"/>
      <c r="AM787" s="19"/>
    </row>
    <row r="788" spans="12:39" ht="15.75" customHeight="1" x14ac:dyDescent="0.25">
      <c r="L788" s="83"/>
      <c r="Y788" s="83"/>
      <c r="AM788" s="19"/>
    </row>
    <row r="789" spans="12:39" ht="15.75" customHeight="1" x14ac:dyDescent="0.25">
      <c r="L789" s="83"/>
      <c r="Y789" s="83"/>
      <c r="AM789" s="19"/>
    </row>
    <row r="790" spans="12:39" ht="15.75" customHeight="1" x14ac:dyDescent="0.25">
      <c r="L790" s="83"/>
      <c r="Y790" s="83"/>
      <c r="AM790" s="19"/>
    </row>
    <row r="791" spans="12:39" ht="15.75" customHeight="1" x14ac:dyDescent="0.25">
      <c r="L791" s="83"/>
      <c r="Y791" s="83"/>
      <c r="AM791" s="19"/>
    </row>
    <row r="792" spans="12:39" ht="15.75" customHeight="1" x14ac:dyDescent="0.25">
      <c r="L792" s="83"/>
      <c r="Y792" s="83"/>
      <c r="AM792" s="19"/>
    </row>
    <row r="793" spans="12:39" ht="15.75" customHeight="1" x14ac:dyDescent="0.25">
      <c r="L793" s="83"/>
      <c r="Y793" s="83"/>
      <c r="AM793" s="19"/>
    </row>
    <row r="794" spans="12:39" ht="15.75" customHeight="1" x14ac:dyDescent="0.25">
      <c r="L794" s="83"/>
      <c r="Y794" s="83"/>
      <c r="AM794" s="19"/>
    </row>
    <row r="795" spans="12:39" ht="15.75" customHeight="1" x14ac:dyDescent="0.25">
      <c r="L795" s="83"/>
      <c r="Y795" s="83"/>
      <c r="AM795" s="19"/>
    </row>
    <row r="796" spans="12:39" ht="15.75" customHeight="1" x14ac:dyDescent="0.25">
      <c r="L796" s="83"/>
      <c r="Y796" s="83"/>
      <c r="AM796" s="19"/>
    </row>
    <row r="797" spans="12:39" ht="15.75" customHeight="1" x14ac:dyDescent="0.25">
      <c r="L797" s="83"/>
      <c r="Y797" s="83"/>
      <c r="AM797" s="19"/>
    </row>
    <row r="798" spans="12:39" ht="15.75" customHeight="1" x14ac:dyDescent="0.25">
      <c r="L798" s="83"/>
      <c r="Y798" s="83"/>
      <c r="AM798" s="19"/>
    </row>
    <row r="799" spans="12:39" ht="15.75" customHeight="1" x14ac:dyDescent="0.25">
      <c r="L799" s="83"/>
      <c r="Y799" s="83"/>
      <c r="AM799" s="19"/>
    </row>
    <row r="800" spans="12:39" ht="15.75" customHeight="1" x14ac:dyDescent="0.25">
      <c r="L800" s="83"/>
      <c r="Y800" s="83"/>
      <c r="AM800" s="19"/>
    </row>
    <row r="801" spans="12:39" ht="15.75" customHeight="1" x14ac:dyDescent="0.25">
      <c r="L801" s="83"/>
      <c r="Y801" s="83"/>
      <c r="AM801" s="19"/>
    </row>
    <row r="802" spans="12:39" ht="15.75" customHeight="1" x14ac:dyDescent="0.25">
      <c r="L802" s="83"/>
      <c r="Y802" s="83"/>
      <c r="AM802" s="19"/>
    </row>
    <row r="803" spans="12:39" ht="15.75" customHeight="1" x14ac:dyDescent="0.25">
      <c r="L803" s="83"/>
      <c r="Y803" s="83"/>
      <c r="AM803" s="19"/>
    </row>
    <row r="804" spans="12:39" ht="15.75" customHeight="1" x14ac:dyDescent="0.25">
      <c r="L804" s="83"/>
      <c r="Y804" s="83"/>
      <c r="AM804" s="19"/>
    </row>
    <row r="805" spans="12:39" ht="15.75" customHeight="1" x14ac:dyDescent="0.25">
      <c r="L805" s="83"/>
      <c r="Y805" s="83"/>
      <c r="AM805" s="19"/>
    </row>
    <row r="806" spans="12:39" ht="15.75" customHeight="1" x14ac:dyDescent="0.25">
      <c r="L806" s="83"/>
      <c r="Y806" s="83"/>
      <c r="AM806" s="19"/>
    </row>
    <row r="807" spans="12:39" ht="15.75" customHeight="1" x14ac:dyDescent="0.25">
      <c r="L807" s="83"/>
      <c r="Y807" s="83"/>
      <c r="AM807" s="19"/>
    </row>
    <row r="808" spans="12:39" ht="15.75" customHeight="1" x14ac:dyDescent="0.25">
      <c r="L808" s="83"/>
      <c r="Y808" s="83"/>
      <c r="AM808" s="19"/>
    </row>
    <row r="809" spans="12:39" ht="15.75" customHeight="1" x14ac:dyDescent="0.25">
      <c r="L809" s="83"/>
      <c r="Y809" s="83"/>
      <c r="AM809" s="19"/>
    </row>
    <row r="810" spans="12:39" ht="15.75" customHeight="1" x14ac:dyDescent="0.25">
      <c r="L810" s="83"/>
      <c r="Y810" s="83"/>
      <c r="AM810" s="19"/>
    </row>
    <row r="811" spans="12:39" ht="15.75" customHeight="1" x14ac:dyDescent="0.25">
      <c r="L811" s="83"/>
      <c r="Y811" s="83"/>
      <c r="AM811" s="19"/>
    </row>
    <row r="812" spans="12:39" ht="15.75" customHeight="1" x14ac:dyDescent="0.25">
      <c r="L812" s="83"/>
      <c r="Y812" s="83"/>
      <c r="AM812" s="19"/>
    </row>
    <row r="813" spans="12:39" ht="15.75" customHeight="1" x14ac:dyDescent="0.25">
      <c r="L813" s="83"/>
      <c r="Y813" s="83"/>
      <c r="AM813" s="19"/>
    </row>
    <row r="814" spans="12:39" ht="15.75" customHeight="1" x14ac:dyDescent="0.25">
      <c r="L814" s="83"/>
      <c r="Y814" s="83"/>
      <c r="AM814" s="19"/>
    </row>
    <row r="815" spans="12:39" ht="15.75" customHeight="1" x14ac:dyDescent="0.25">
      <c r="L815" s="83"/>
      <c r="Y815" s="83"/>
      <c r="AM815" s="19"/>
    </row>
    <row r="816" spans="12:39" ht="15.75" customHeight="1" x14ac:dyDescent="0.25">
      <c r="L816" s="83"/>
      <c r="Y816" s="83"/>
      <c r="AM816" s="19"/>
    </row>
    <row r="817" spans="12:39" ht="15.75" customHeight="1" x14ac:dyDescent="0.25">
      <c r="L817" s="83"/>
      <c r="Y817" s="83"/>
      <c r="AM817" s="19"/>
    </row>
    <row r="818" spans="12:39" ht="15.75" customHeight="1" x14ac:dyDescent="0.25">
      <c r="L818" s="83"/>
      <c r="Y818" s="83"/>
      <c r="AM818" s="19"/>
    </row>
    <row r="819" spans="12:39" ht="15.75" customHeight="1" x14ac:dyDescent="0.25">
      <c r="L819" s="83"/>
      <c r="Y819" s="83"/>
      <c r="AM819" s="19"/>
    </row>
    <row r="820" spans="12:39" ht="15.75" customHeight="1" x14ac:dyDescent="0.25">
      <c r="L820" s="83"/>
      <c r="Y820" s="83"/>
      <c r="AM820" s="19"/>
    </row>
    <row r="821" spans="12:39" ht="15.75" customHeight="1" x14ac:dyDescent="0.25">
      <c r="L821" s="83"/>
      <c r="Y821" s="83"/>
      <c r="AM821" s="19"/>
    </row>
    <row r="822" spans="12:39" ht="15.75" customHeight="1" x14ac:dyDescent="0.25">
      <c r="L822" s="83"/>
      <c r="Y822" s="83"/>
      <c r="AM822" s="19"/>
    </row>
    <row r="823" spans="12:39" ht="15.75" customHeight="1" x14ac:dyDescent="0.25">
      <c r="L823" s="83"/>
      <c r="Y823" s="83"/>
      <c r="AM823" s="19"/>
    </row>
    <row r="824" spans="12:39" ht="15.75" customHeight="1" x14ac:dyDescent="0.25">
      <c r="L824" s="83"/>
      <c r="Y824" s="83"/>
      <c r="AM824" s="19"/>
    </row>
    <row r="825" spans="12:39" ht="15.75" customHeight="1" x14ac:dyDescent="0.25">
      <c r="L825" s="83"/>
      <c r="Y825" s="83"/>
      <c r="AM825" s="19"/>
    </row>
    <row r="826" spans="12:39" ht="15.75" customHeight="1" x14ac:dyDescent="0.25">
      <c r="L826" s="83"/>
      <c r="Y826" s="83"/>
      <c r="AM826" s="19"/>
    </row>
    <row r="827" spans="12:39" ht="15.75" customHeight="1" x14ac:dyDescent="0.25">
      <c r="L827" s="83"/>
      <c r="Y827" s="83"/>
      <c r="AM827" s="19"/>
    </row>
    <row r="828" spans="12:39" ht="15.75" customHeight="1" x14ac:dyDescent="0.25">
      <c r="L828" s="83"/>
      <c r="Y828" s="83"/>
      <c r="AM828" s="19"/>
    </row>
    <row r="829" spans="12:39" ht="15.75" customHeight="1" x14ac:dyDescent="0.25">
      <c r="L829" s="83"/>
      <c r="Y829" s="83"/>
      <c r="AM829" s="19"/>
    </row>
    <row r="830" spans="12:39" ht="15.75" customHeight="1" x14ac:dyDescent="0.25">
      <c r="L830" s="83"/>
      <c r="Y830" s="83"/>
      <c r="AM830" s="19"/>
    </row>
    <row r="831" spans="12:39" ht="15.75" customHeight="1" x14ac:dyDescent="0.25">
      <c r="L831" s="83"/>
      <c r="Y831" s="83"/>
      <c r="AM831" s="19"/>
    </row>
    <row r="832" spans="12:39" ht="15.75" customHeight="1" x14ac:dyDescent="0.25">
      <c r="L832" s="83"/>
      <c r="Y832" s="83"/>
      <c r="AM832" s="19"/>
    </row>
    <row r="833" spans="12:39" ht="15.75" customHeight="1" x14ac:dyDescent="0.25">
      <c r="L833" s="83"/>
      <c r="Y833" s="83"/>
      <c r="AM833" s="19"/>
    </row>
    <row r="834" spans="12:39" ht="15.75" customHeight="1" x14ac:dyDescent="0.25">
      <c r="L834" s="83"/>
      <c r="Y834" s="83"/>
      <c r="AM834" s="19"/>
    </row>
    <row r="835" spans="12:39" ht="15.75" customHeight="1" x14ac:dyDescent="0.25">
      <c r="L835" s="83"/>
      <c r="Y835" s="83"/>
      <c r="AM835" s="19"/>
    </row>
    <row r="836" spans="12:39" ht="15.75" customHeight="1" x14ac:dyDescent="0.25">
      <c r="L836" s="83"/>
      <c r="Y836" s="83"/>
      <c r="AM836" s="19"/>
    </row>
    <row r="837" spans="12:39" ht="15.75" customHeight="1" x14ac:dyDescent="0.25">
      <c r="L837" s="83"/>
      <c r="Y837" s="83"/>
      <c r="AM837" s="19"/>
    </row>
    <row r="838" spans="12:39" ht="15.75" customHeight="1" x14ac:dyDescent="0.25">
      <c r="L838" s="83"/>
      <c r="Y838" s="83"/>
      <c r="AM838" s="19"/>
    </row>
    <row r="839" spans="12:39" ht="15.75" customHeight="1" x14ac:dyDescent="0.25">
      <c r="L839" s="83"/>
      <c r="Y839" s="83"/>
      <c r="AM839" s="19"/>
    </row>
    <row r="840" spans="12:39" ht="15.75" customHeight="1" x14ac:dyDescent="0.25">
      <c r="L840" s="83"/>
      <c r="Y840" s="83"/>
      <c r="AM840" s="19"/>
    </row>
    <row r="841" spans="12:39" ht="15.75" customHeight="1" x14ac:dyDescent="0.25">
      <c r="L841" s="83"/>
      <c r="Y841" s="83"/>
      <c r="AM841" s="19"/>
    </row>
    <row r="842" spans="12:39" ht="15.75" customHeight="1" x14ac:dyDescent="0.25">
      <c r="L842" s="83"/>
      <c r="Y842" s="83"/>
      <c r="AM842" s="19"/>
    </row>
    <row r="843" spans="12:39" ht="15.75" customHeight="1" x14ac:dyDescent="0.25">
      <c r="L843" s="83"/>
      <c r="Y843" s="83"/>
      <c r="AM843" s="19"/>
    </row>
    <row r="844" spans="12:39" ht="15.75" customHeight="1" x14ac:dyDescent="0.25">
      <c r="L844" s="83"/>
      <c r="Y844" s="83"/>
      <c r="AM844" s="19"/>
    </row>
    <row r="845" spans="12:39" ht="15.75" customHeight="1" x14ac:dyDescent="0.25">
      <c r="L845" s="83"/>
      <c r="Y845" s="83"/>
      <c r="AM845" s="19"/>
    </row>
    <row r="846" spans="12:39" ht="15.75" customHeight="1" x14ac:dyDescent="0.25">
      <c r="L846" s="83"/>
      <c r="Y846" s="83"/>
      <c r="AM846" s="19"/>
    </row>
    <row r="847" spans="12:39" ht="15.75" customHeight="1" x14ac:dyDescent="0.25">
      <c r="L847" s="83"/>
      <c r="Y847" s="83"/>
      <c r="AM847" s="19"/>
    </row>
    <row r="848" spans="12:39" ht="15.75" customHeight="1" x14ac:dyDescent="0.25">
      <c r="L848" s="83"/>
      <c r="Y848" s="83"/>
      <c r="AM848" s="19"/>
    </row>
    <row r="849" spans="12:39" ht="15.75" customHeight="1" x14ac:dyDescent="0.25">
      <c r="L849" s="83"/>
      <c r="Y849" s="83"/>
      <c r="AM849" s="19"/>
    </row>
    <row r="850" spans="12:39" ht="15.75" customHeight="1" x14ac:dyDescent="0.25">
      <c r="L850" s="83"/>
      <c r="Y850" s="83"/>
      <c r="AM850" s="19"/>
    </row>
    <row r="851" spans="12:39" ht="15.75" customHeight="1" x14ac:dyDescent="0.25">
      <c r="L851" s="83"/>
      <c r="Y851" s="83"/>
      <c r="AM851" s="19"/>
    </row>
    <row r="852" spans="12:39" ht="15.75" customHeight="1" x14ac:dyDescent="0.25">
      <c r="L852" s="83"/>
      <c r="Y852" s="83"/>
      <c r="AM852" s="19"/>
    </row>
    <row r="853" spans="12:39" ht="15.75" customHeight="1" x14ac:dyDescent="0.25">
      <c r="L853" s="83"/>
      <c r="Y853" s="83"/>
      <c r="AM853" s="19"/>
    </row>
    <row r="854" spans="12:39" ht="15.75" customHeight="1" x14ac:dyDescent="0.25">
      <c r="L854" s="83"/>
      <c r="Y854" s="83"/>
      <c r="AM854" s="19"/>
    </row>
    <row r="855" spans="12:39" ht="15.75" customHeight="1" x14ac:dyDescent="0.25">
      <c r="L855" s="83"/>
      <c r="Y855" s="83"/>
      <c r="AM855" s="19"/>
    </row>
    <row r="856" spans="12:39" ht="15.75" customHeight="1" x14ac:dyDescent="0.25">
      <c r="L856" s="83"/>
      <c r="Y856" s="83"/>
      <c r="AM856" s="19"/>
    </row>
    <row r="857" spans="12:39" ht="15.75" customHeight="1" x14ac:dyDescent="0.25">
      <c r="L857" s="83"/>
      <c r="Y857" s="83"/>
      <c r="AM857" s="19"/>
    </row>
    <row r="858" spans="12:39" ht="15.75" customHeight="1" x14ac:dyDescent="0.25">
      <c r="L858" s="83"/>
      <c r="Y858" s="83"/>
      <c r="AM858" s="19"/>
    </row>
    <row r="859" spans="12:39" ht="15.75" customHeight="1" x14ac:dyDescent="0.25">
      <c r="L859" s="83"/>
      <c r="Y859" s="83"/>
      <c r="AM859" s="19"/>
    </row>
    <row r="860" spans="12:39" ht="15.75" customHeight="1" x14ac:dyDescent="0.25">
      <c r="L860" s="83"/>
      <c r="Y860" s="83"/>
      <c r="AM860" s="19"/>
    </row>
    <row r="861" spans="12:39" ht="15.75" customHeight="1" x14ac:dyDescent="0.25">
      <c r="L861" s="83"/>
      <c r="Y861" s="83"/>
      <c r="AM861" s="19"/>
    </row>
    <row r="862" spans="12:39" ht="15.75" customHeight="1" x14ac:dyDescent="0.25">
      <c r="L862" s="83"/>
      <c r="Y862" s="83"/>
      <c r="AM862" s="19"/>
    </row>
    <row r="863" spans="12:39" ht="15.75" customHeight="1" x14ac:dyDescent="0.25">
      <c r="L863" s="83"/>
      <c r="Y863" s="83"/>
      <c r="AM863" s="19"/>
    </row>
    <row r="864" spans="12:39" ht="15.75" customHeight="1" x14ac:dyDescent="0.25">
      <c r="L864" s="83"/>
      <c r="Y864" s="83"/>
      <c r="AM864" s="19"/>
    </row>
    <row r="865" spans="12:39" ht="15.75" customHeight="1" x14ac:dyDescent="0.25">
      <c r="L865" s="83"/>
      <c r="Y865" s="83"/>
      <c r="AM865" s="19"/>
    </row>
    <row r="866" spans="12:39" ht="15.75" customHeight="1" x14ac:dyDescent="0.25">
      <c r="L866" s="83"/>
      <c r="Y866" s="83"/>
      <c r="AM866" s="19"/>
    </row>
    <row r="867" spans="12:39" ht="15.75" customHeight="1" x14ac:dyDescent="0.25">
      <c r="L867" s="83"/>
      <c r="Y867" s="83"/>
      <c r="AM867" s="19"/>
    </row>
    <row r="868" spans="12:39" ht="15.75" customHeight="1" x14ac:dyDescent="0.25">
      <c r="L868" s="83"/>
      <c r="Y868" s="83"/>
      <c r="AM868" s="19"/>
    </row>
    <row r="869" spans="12:39" ht="15.75" customHeight="1" x14ac:dyDescent="0.25">
      <c r="L869" s="83"/>
      <c r="Y869" s="83"/>
      <c r="AM869" s="19"/>
    </row>
    <row r="870" spans="12:39" ht="15.75" customHeight="1" x14ac:dyDescent="0.25">
      <c r="L870" s="83"/>
      <c r="Y870" s="83"/>
      <c r="AM870" s="19"/>
    </row>
    <row r="871" spans="12:39" ht="15.75" customHeight="1" x14ac:dyDescent="0.25">
      <c r="L871" s="83"/>
      <c r="Y871" s="83"/>
      <c r="AM871" s="19"/>
    </row>
    <row r="872" spans="12:39" ht="15.75" customHeight="1" x14ac:dyDescent="0.25">
      <c r="L872" s="83"/>
      <c r="Y872" s="83"/>
      <c r="AM872" s="19"/>
    </row>
    <row r="873" spans="12:39" ht="15.75" customHeight="1" x14ac:dyDescent="0.25">
      <c r="L873" s="83"/>
      <c r="Y873" s="83"/>
      <c r="AM873" s="19"/>
    </row>
    <row r="874" spans="12:39" ht="15.75" customHeight="1" x14ac:dyDescent="0.25">
      <c r="L874" s="83"/>
      <c r="Y874" s="83"/>
      <c r="AM874" s="19"/>
    </row>
    <row r="875" spans="12:39" ht="15.75" customHeight="1" x14ac:dyDescent="0.25">
      <c r="L875" s="83"/>
      <c r="Y875" s="83"/>
      <c r="AM875" s="19"/>
    </row>
    <row r="876" spans="12:39" ht="15.75" customHeight="1" x14ac:dyDescent="0.25">
      <c r="L876" s="83"/>
      <c r="Y876" s="83"/>
      <c r="AM876" s="19"/>
    </row>
    <row r="877" spans="12:39" ht="15.75" customHeight="1" x14ac:dyDescent="0.25">
      <c r="L877" s="83"/>
      <c r="Y877" s="83"/>
      <c r="AM877" s="19"/>
    </row>
    <row r="878" spans="12:39" ht="15.75" customHeight="1" x14ac:dyDescent="0.25">
      <c r="L878" s="83"/>
      <c r="Y878" s="83"/>
      <c r="AM878" s="19"/>
    </row>
    <row r="879" spans="12:39" ht="15.75" customHeight="1" x14ac:dyDescent="0.25">
      <c r="L879" s="83"/>
      <c r="Y879" s="83"/>
      <c r="AM879" s="19"/>
    </row>
    <row r="880" spans="12:39" ht="15.75" customHeight="1" x14ac:dyDescent="0.25">
      <c r="L880" s="83"/>
      <c r="Y880" s="83"/>
      <c r="AM880" s="19"/>
    </row>
    <row r="881" spans="12:39" ht="15.75" customHeight="1" x14ac:dyDescent="0.25">
      <c r="L881" s="83"/>
      <c r="Y881" s="83"/>
      <c r="AM881" s="19"/>
    </row>
    <row r="882" spans="12:39" ht="15.75" customHeight="1" x14ac:dyDescent="0.25">
      <c r="L882" s="83"/>
      <c r="Y882" s="83"/>
      <c r="AM882" s="19"/>
    </row>
    <row r="883" spans="12:39" ht="15.75" customHeight="1" x14ac:dyDescent="0.25">
      <c r="L883" s="83"/>
      <c r="Y883" s="83"/>
      <c r="AM883" s="19"/>
    </row>
    <row r="884" spans="12:39" ht="15.75" customHeight="1" x14ac:dyDescent="0.25">
      <c r="L884" s="83"/>
      <c r="Y884" s="83"/>
      <c r="AM884" s="19"/>
    </row>
    <row r="885" spans="12:39" ht="15.75" customHeight="1" x14ac:dyDescent="0.25">
      <c r="L885" s="83"/>
      <c r="Y885" s="83"/>
      <c r="AM885" s="19"/>
    </row>
    <row r="886" spans="12:39" ht="15.75" customHeight="1" x14ac:dyDescent="0.25">
      <c r="L886" s="83"/>
      <c r="Y886" s="83"/>
      <c r="AM886" s="19"/>
    </row>
    <row r="887" spans="12:39" ht="15.75" customHeight="1" x14ac:dyDescent="0.25">
      <c r="L887" s="83"/>
      <c r="Y887" s="83"/>
      <c r="AM887" s="19"/>
    </row>
    <row r="888" spans="12:39" ht="15.75" customHeight="1" x14ac:dyDescent="0.25">
      <c r="L888" s="83"/>
      <c r="Y888" s="83"/>
      <c r="AM888" s="19"/>
    </row>
    <row r="889" spans="12:39" ht="15.75" customHeight="1" x14ac:dyDescent="0.25">
      <c r="L889" s="83"/>
      <c r="Y889" s="83"/>
      <c r="AM889" s="19"/>
    </row>
    <row r="890" spans="12:39" ht="15.75" customHeight="1" x14ac:dyDescent="0.25">
      <c r="L890" s="83"/>
      <c r="Y890" s="83"/>
      <c r="AM890" s="19"/>
    </row>
    <row r="891" spans="12:39" ht="15.75" customHeight="1" x14ac:dyDescent="0.25">
      <c r="L891" s="83"/>
      <c r="Y891" s="83"/>
      <c r="AM891" s="19"/>
    </row>
    <row r="892" spans="12:39" ht="15.75" customHeight="1" x14ac:dyDescent="0.25">
      <c r="L892" s="83"/>
      <c r="Y892" s="83"/>
      <c r="AM892" s="19"/>
    </row>
    <row r="893" spans="12:39" ht="15.75" customHeight="1" x14ac:dyDescent="0.25">
      <c r="L893" s="83"/>
      <c r="Y893" s="83"/>
      <c r="AM893" s="19"/>
    </row>
    <row r="894" spans="12:39" ht="15.75" customHeight="1" x14ac:dyDescent="0.25">
      <c r="L894" s="83"/>
      <c r="Y894" s="83"/>
      <c r="AM894" s="19"/>
    </row>
    <row r="895" spans="12:39" ht="15.75" customHeight="1" x14ac:dyDescent="0.25">
      <c r="L895" s="83"/>
      <c r="Y895" s="83"/>
      <c r="AM895" s="19"/>
    </row>
    <row r="896" spans="12:39" ht="15.75" customHeight="1" x14ac:dyDescent="0.25">
      <c r="L896" s="83"/>
      <c r="Y896" s="83"/>
      <c r="AM896" s="19"/>
    </row>
    <row r="897" spans="12:39" ht="15.75" customHeight="1" x14ac:dyDescent="0.25">
      <c r="L897" s="83"/>
      <c r="Y897" s="83"/>
      <c r="AM897" s="19"/>
    </row>
    <row r="898" spans="12:39" ht="15.75" customHeight="1" x14ac:dyDescent="0.25">
      <c r="L898" s="83"/>
      <c r="Y898" s="83"/>
      <c r="AM898" s="19"/>
    </row>
    <row r="899" spans="12:39" ht="15.75" customHeight="1" x14ac:dyDescent="0.25">
      <c r="L899" s="83"/>
      <c r="Y899" s="83"/>
      <c r="AM899" s="19"/>
    </row>
    <row r="900" spans="12:39" ht="15.75" customHeight="1" x14ac:dyDescent="0.25">
      <c r="L900" s="83"/>
      <c r="Y900" s="83"/>
      <c r="AM900" s="19"/>
    </row>
    <row r="901" spans="12:39" ht="15.75" customHeight="1" x14ac:dyDescent="0.25">
      <c r="L901" s="83"/>
      <c r="Y901" s="83"/>
      <c r="AM901" s="19"/>
    </row>
    <row r="902" spans="12:39" ht="15.75" customHeight="1" x14ac:dyDescent="0.25">
      <c r="L902" s="83"/>
      <c r="Y902" s="83"/>
      <c r="AM902" s="19"/>
    </row>
    <row r="903" spans="12:39" ht="15.75" customHeight="1" x14ac:dyDescent="0.25">
      <c r="L903" s="83"/>
      <c r="Y903" s="83"/>
      <c r="AM903" s="19"/>
    </row>
    <row r="904" spans="12:39" ht="15.75" customHeight="1" x14ac:dyDescent="0.25">
      <c r="L904" s="83"/>
      <c r="Y904" s="83"/>
      <c r="AM904" s="19"/>
    </row>
    <row r="905" spans="12:39" ht="15.75" customHeight="1" x14ac:dyDescent="0.25">
      <c r="L905" s="83"/>
      <c r="Y905" s="83"/>
      <c r="AM905" s="19"/>
    </row>
    <row r="906" spans="12:39" ht="15.75" customHeight="1" x14ac:dyDescent="0.25">
      <c r="L906" s="83"/>
      <c r="Y906" s="83"/>
      <c r="AM906" s="19"/>
    </row>
    <row r="907" spans="12:39" ht="15.75" customHeight="1" x14ac:dyDescent="0.25">
      <c r="L907" s="83"/>
      <c r="Y907" s="83"/>
      <c r="AM907" s="19"/>
    </row>
    <row r="908" spans="12:39" ht="15.75" customHeight="1" x14ac:dyDescent="0.25">
      <c r="L908" s="83"/>
      <c r="Y908" s="83"/>
      <c r="AM908" s="19"/>
    </row>
    <row r="909" spans="12:39" ht="15.75" customHeight="1" x14ac:dyDescent="0.25">
      <c r="L909" s="83"/>
      <c r="Y909" s="83"/>
      <c r="AM909" s="19"/>
    </row>
    <row r="910" spans="12:39" ht="15.75" customHeight="1" x14ac:dyDescent="0.25">
      <c r="L910" s="83"/>
      <c r="Y910" s="83"/>
      <c r="AM910" s="19"/>
    </row>
    <row r="911" spans="12:39" ht="15.75" customHeight="1" x14ac:dyDescent="0.25">
      <c r="L911" s="83"/>
      <c r="Y911" s="83"/>
      <c r="AM911" s="19"/>
    </row>
    <row r="912" spans="12:39" ht="15.75" customHeight="1" x14ac:dyDescent="0.25">
      <c r="L912" s="83"/>
      <c r="Y912" s="83"/>
      <c r="AM912" s="19"/>
    </row>
    <row r="913" spans="12:39" ht="15.75" customHeight="1" x14ac:dyDescent="0.25">
      <c r="L913" s="83"/>
      <c r="Y913" s="83"/>
      <c r="AM913" s="19"/>
    </row>
    <row r="914" spans="12:39" ht="15.75" customHeight="1" x14ac:dyDescent="0.25">
      <c r="L914" s="83"/>
      <c r="Y914" s="83"/>
      <c r="AM914" s="19"/>
    </row>
    <row r="915" spans="12:39" ht="15.75" customHeight="1" x14ac:dyDescent="0.25">
      <c r="L915" s="83"/>
      <c r="Y915" s="83"/>
      <c r="AM915" s="19"/>
    </row>
    <row r="916" spans="12:39" ht="15.75" customHeight="1" x14ac:dyDescent="0.25">
      <c r="L916" s="83"/>
      <c r="Y916" s="83"/>
      <c r="AM916" s="19"/>
    </row>
    <row r="917" spans="12:39" ht="15.75" customHeight="1" x14ac:dyDescent="0.25">
      <c r="L917" s="83"/>
      <c r="Y917" s="83"/>
      <c r="AM917" s="19"/>
    </row>
    <row r="918" spans="12:39" ht="15.75" customHeight="1" x14ac:dyDescent="0.25">
      <c r="L918" s="83"/>
      <c r="Y918" s="83"/>
      <c r="AM918" s="19"/>
    </row>
    <row r="919" spans="12:39" ht="15.75" customHeight="1" x14ac:dyDescent="0.25">
      <c r="L919" s="83"/>
      <c r="Y919" s="83"/>
      <c r="AM919" s="19"/>
    </row>
    <row r="920" spans="12:39" ht="15.75" customHeight="1" x14ac:dyDescent="0.25">
      <c r="L920" s="83"/>
      <c r="Y920" s="83"/>
      <c r="AM920" s="19"/>
    </row>
    <row r="921" spans="12:39" ht="15.75" customHeight="1" x14ac:dyDescent="0.25">
      <c r="L921" s="83"/>
      <c r="Y921" s="83"/>
      <c r="AM921" s="19"/>
    </row>
    <row r="922" spans="12:39" ht="15.75" customHeight="1" x14ac:dyDescent="0.25">
      <c r="L922" s="83"/>
      <c r="Y922" s="83"/>
      <c r="AM922" s="19"/>
    </row>
    <row r="923" spans="12:39" ht="15.75" customHeight="1" x14ac:dyDescent="0.25">
      <c r="L923" s="83"/>
      <c r="Y923" s="83"/>
      <c r="AM923" s="19"/>
    </row>
    <row r="924" spans="12:39" ht="15.75" customHeight="1" x14ac:dyDescent="0.25">
      <c r="L924" s="83"/>
      <c r="Y924" s="83"/>
      <c r="AM924" s="19"/>
    </row>
    <row r="925" spans="12:39" ht="15.75" customHeight="1" x14ac:dyDescent="0.25">
      <c r="L925" s="83"/>
      <c r="Y925" s="83"/>
      <c r="AM925" s="19"/>
    </row>
    <row r="926" spans="12:39" ht="15.75" customHeight="1" x14ac:dyDescent="0.25">
      <c r="L926" s="83"/>
      <c r="Y926" s="83"/>
      <c r="AM926" s="19"/>
    </row>
    <row r="927" spans="12:39" ht="15.75" customHeight="1" x14ac:dyDescent="0.25">
      <c r="L927" s="83"/>
      <c r="Y927" s="83"/>
      <c r="AM927" s="19"/>
    </row>
    <row r="928" spans="12:39" ht="15.75" customHeight="1" x14ac:dyDescent="0.25">
      <c r="L928" s="83"/>
      <c r="Y928" s="83"/>
      <c r="AM928" s="19"/>
    </row>
    <row r="929" spans="12:39" ht="15.75" customHeight="1" x14ac:dyDescent="0.25">
      <c r="L929" s="83"/>
      <c r="Y929" s="83"/>
      <c r="AM929" s="19"/>
    </row>
    <row r="930" spans="12:39" ht="15.75" customHeight="1" x14ac:dyDescent="0.25">
      <c r="L930" s="83"/>
      <c r="Y930" s="83"/>
      <c r="AM930" s="19"/>
    </row>
    <row r="931" spans="12:39" ht="15.75" customHeight="1" x14ac:dyDescent="0.25">
      <c r="L931" s="83"/>
      <c r="Y931" s="83"/>
      <c r="AM931" s="19"/>
    </row>
    <row r="932" spans="12:39" ht="15.75" customHeight="1" x14ac:dyDescent="0.25">
      <c r="L932" s="83"/>
      <c r="Y932" s="83"/>
      <c r="AM932" s="19"/>
    </row>
    <row r="933" spans="12:39" ht="15.75" customHeight="1" x14ac:dyDescent="0.25">
      <c r="L933" s="83"/>
      <c r="Y933" s="83"/>
      <c r="AM933" s="19"/>
    </row>
    <row r="934" spans="12:39" ht="15.75" customHeight="1" x14ac:dyDescent="0.25">
      <c r="L934" s="83"/>
      <c r="Y934" s="83"/>
      <c r="AM934" s="19"/>
    </row>
    <row r="935" spans="12:39" ht="15.75" customHeight="1" x14ac:dyDescent="0.25">
      <c r="L935" s="83"/>
      <c r="Y935" s="83"/>
      <c r="AM935" s="19"/>
    </row>
    <row r="936" spans="12:39" ht="15.75" customHeight="1" x14ac:dyDescent="0.25">
      <c r="L936" s="83"/>
      <c r="Y936" s="83"/>
      <c r="AM936" s="19"/>
    </row>
    <row r="937" spans="12:39" ht="15.75" customHeight="1" x14ac:dyDescent="0.25">
      <c r="L937" s="83"/>
      <c r="Y937" s="83"/>
      <c r="AM937" s="19"/>
    </row>
    <row r="938" spans="12:39" ht="15.75" customHeight="1" x14ac:dyDescent="0.25">
      <c r="L938" s="83"/>
      <c r="Y938" s="83"/>
      <c r="AM938" s="19"/>
    </row>
    <row r="939" spans="12:39" ht="15.75" customHeight="1" x14ac:dyDescent="0.25">
      <c r="L939" s="83"/>
      <c r="Y939" s="83"/>
      <c r="AM939" s="19"/>
    </row>
    <row r="940" spans="12:39" ht="15.75" customHeight="1" x14ac:dyDescent="0.25">
      <c r="L940" s="83"/>
      <c r="Y940" s="83"/>
      <c r="AM940" s="19"/>
    </row>
    <row r="941" spans="12:39" ht="15.75" customHeight="1" x14ac:dyDescent="0.25">
      <c r="L941" s="83"/>
      <c r="Y941" s="83"/>
      <c r="AM941" s="19"/>
    </row>
    <row r="942" spans="12:39" ht="15.75" customHeight="1" x14ac:dyDescent="0.25">
      <c r="L942" s="83"/>
      <c r="Y942" s="83"/>
      <c r="AM942" s="19"/>
    </row>
    <row r="943" spans="12:39" ht="15.75" customHeight="1" x14ac:dyDescent="0.25">
      <c r="L943" s="83"/>
      <c r="Y943" s="83"/>
      <c r="AM943" s="19"/>
    </row>
    <row r="944" spans="12:39" ht="15.75" customHeight="1" x14ac:dyDescent="0.25">
      <c r="L944" s="83"/>
      <c r="Y944" s="83"/>
      <c r="AM944" s="19"/>
    </row>
    <row r="945" spans="12:39" ht="15.75" customHeight="1" x14ac:dyDescent="0.25">
      <c r="L945" s="83"/>
      <c r="Y945" s="83"/>
      <c r="AM945" s="19"/>
    </row>
    <row r="946" spans="12:39" ht="15.75" customHeight="1" x14ac:dyDescent="0.25">
      <c r="L946" s="83"/>
      <c r="Y946" s="83"/>
      <c r="AM946" s="19"/>
    </row>
    <row r="947" spans="12:39" ht="15.75" customHeight="1" x14ac:dyDescent="0.25">
      <c r="L947" s="83"/>
      <c r="Y947" s="83"/>
      <c r="AM947" s="19"/>
    </row>
    <row r="948" spans="12:39" ht="15.75" customHeight="1" x14ac:dyDescent="0.25">
      <c r="L948" s="83"/>
      <c r="Y948" s="83"/>
      <c r="AM948" s="19"/>
    </row>
    <row r="949" spans="12:39" ht="15.75" customHeight="1" x14ac:dyDescent="0.25">
      <c r="L949" s="83"/>
      <c r="Y949" s="83"/>
      <c r="AM949" s="19"/>
    </row>
    <row r="950" spans="12:39" ht="15.75" customHeight="1" x14ac:dyDescent="0.25">
      <c r="L950" s="83"/>
      <c r="Y950" s="83"/>
      <c r="AM950" s="19"/>
    </row>
    <row r="951" spans="12:39" ht="15.75" customHeight="1" x14ac:dyDescent="0.25">
      <c r="L951" s="83"/>
      <c r="Y951" s="83"/>
      <c r="AM951" s="19"/>
    </row>
    <row r="952" spans="12:39" ht="15.75" customHeight="1" x14ac:dyDescent="0.25">
      <c r="L952" s="83"/>
      <c r="Y952" s="83"/>
      <c r="AM952" s="19"/>
    </row>
    <row r="953" spans="12:39" ht="15.75" customHeight="1" x14ac:dyDescent="0.25">
      <c r="L953" s="83"/>
      <c r="Y953" s="83"/>
      <c r="AM953" s="19"/>
    </row>
    <row r="954" spans="12:39" ht="15.75" customHeight="1" x14ac:dyDescent="0.25">
      <c r="L954" s="83"/>
      <c r="Y954" s="83"/>
      <c r="AM954" s="19"/>
    </row>
    <row r="955" spans="12:39" ht="15.75" customHeight="1" x14ac:dyDescent="0.25">
      <c r="L955" s="83"/>
      <c r="Y955" s="83"/>
      <c r="AM955" s="19"/>
    </row>
    <row r="956" spans="12:39" ht="15.75" customHeight="1" x14ac:dyDescent="0.25">
      <c r="L956" s="83"/>
      <c r="Y956" s="83"/>
      <c r="AM956" s="19"/>
    </row>
    <row r="957" spans="12:39" ht="15.75" customHeight="1" x14ac:dyDescent="0.25">
      <c r="L957" s="83"/>
      <c r="Y957" s="83"/>
      <c r="AM957" s="19"/>
    </row>
    <row r="958" spans="12:39" ht="15.75" customHeight="1" x14ac:dyDescent="0.25">
      <c r="L958" s="83"/>
      <c r="Y958" s="83"/>
      <c r="AM958" s="19"/>
    </row>
    <row r="959" spans="12:39" ht="15.75" customHeight="1" x14ac:dyDescent="0.25">
      <c r="L959" s="83"/>
      <c r="Y959" s="83"/>
      <c r="AM959" s="19"/>
    </row>
    <row r="960" spans="12:39" ht="15.75" customHeight="1" x14ac:dyDescent="0.25">
      <c r="L960" s="83"/>
      <c r="Y960" s="83"/>
      <c r="AM960" s="19"/>
    </row>
    <row r="961" spans="12:39" ht="15.75" customHeight="1" x14ac:dyDescent="0.25">
      <c r="L961" s="83"/>
      <c r="Y961" s="83"/>
      <c r="AM961" s="19"/>
    </row>
    <row r="962" spans="12:39" ht="15.75" customHeight="1" x14ac:dyDescent="0.25">
      <c r="L962" s="83"/>
      <c r="Y962" s="83"/>
      <c r="AM962" s="19"/>
    </row>
    <row r="963" spans="12:39" ht="15.75" customHeight="1" x14ac:dyDescent="0.25">
      <c r="L963" s="83"/>
      <c r="Y963" s="83"/>
      <c r="AM963" s="19"/>
    </row>
    <row r="964" spans="12:39" ht="15.75" customHeight="1" x14ac:dyDescent="0.25">
      <c r="L964" s="83"/>
      <c r="Y964" s="83"/>
      <c r="AM964" s="19"/>
    </row>
    <row r="965" spans="12:39" ht="15.75" customHeight="1" x14ac:dyDescent="0.25">
      <c r="L965" s="83"/>
      <c r="Y965" s="83"/>
      <c r="AM965" s="19"/>
    </row>
    <row r="966" spans="12:39" ht="15.75" customHeight="1" x14ac:dyDescent="0.25">
      <c r="L966" s="83"/>
      <c r="Y966" s="83"/>
      <c r="AM966" s="19"/>
    </row>
    <row r="967" spans="12:39" ht="15.75" customHeight="1" x14ac:dyDescent="0.25">
      <c r="L967" s="83"/>
      <c r="Y967" s="83"/>
      <c r="AM967" s="19"/>
    </row>
    <row r="968" spans="12:39" ht="15.75" customHeight="1" x14ac:dyDescent="0.25">
      <c r="L968" s="83"/>
      <c r="Y968" s="83"/>
      <c r="AM968" s="19"/>
    </row>
    <row r="969" spans="12:39" ht="15.75" customHeight="1" x14ac:dyDescent="0.25">
      <c r="L969" s="83"/>
      <c r="Y969" s="83"/>
      <c r="AM969" s="19"/>
    </row>
    <row r="970" spans="12:39" ht="15.75" customHeight="1" x14ac:dyDescent="0.25">
      <c r="L970" s="83"/>
      <c r="Y970" s="83"/>
      <c r="AM970" s="19"/>
    </row>
    <row r="971" spans="12:39" ht="15.75" customHeight="1" x14ac:dyDescent="0.25">
      <c r="L971" s="83"/>
      <c r="Y971" s="83"/>
      <c r="AM971" s="19"/>
    </row>
    <row r="972" spans="12:39" ht="15.75" customHeight="1" x14ac:dyDescent="0.25">
      <c r="L972" s="83"/>
      <c r="Y972" s="83"/>
      <c r="AM972" s="19"/>
    </row>
    <row r="973" spans="12:39" ht="15.75" customHeight="1" x14ac:dyDescent="0.25">
      <c r="L973" s="83"/>
      <c r="Y973" s="83"/>
      <c r="AM973" s="19"/>
    </row>
    <row r="974" spans="12:39" ht="15.75" customHeight="1" x14ac:dyDescent="0.25">
      <c r="L974" s="83"/>
      <c r="Y974" s="83"/>
      <c r="AM974" s="19"/>
    </row>
    <row r="975" spans="12:39" ht="15.75" customHeight="1" x14ac:dyDescent="0.25">
      <c r="L975" s="83"/>
      <c r="Y975" s="83"/>
      <c r="AM975" s="19"/>
    </row>
    <row r="976" spans="12:39" ht="15.75" customHeight="1" x14ac:dyDescent="0.25">
      <c r="L976" s="83"/>
      <c r="Y976" s="83"/>
      <c r="AM976" s="19"/>
    </row>
    <row r="977" spans="12:39" ht="15.75" customHeight="1" x14ac:dyDescent="0.25">
      <c r="L977" s="83"/>
      <c r="Y977" s="83"/>
      <c r="AM977" s="19"/>
    </row>
    <row r="978" spans="12:39" ht="15.75" customHeight="1" x14ac:dyDescent="0.25">
      <c r="L978" s="83"/>
      <c r="Y978" s="83"/>
      <c r="AM978" s="19"/>
    </row>
    <row r="979" spans="12:39" ht="15.75" customHeight="1" x14ac:dyDescent="0.25">
      <c r="L979" s="83"/>
      <c r="Y979" s="83"/>
      <c r="AM979" s="19"/>
    </row>
    <row r="980" spans="12:39" ht="15.75" customHeight="1" x14ac:dyDescent="0.25">
      <c r="L980" s="83"/>
      <c r="Y980" s="83"/>
      <c r="AM980" s="19"/>
    </row>
    <row r="981" spans="12:39" ht="15.75" customHeight="1" x14ac:dyDescent="0.25">
      <c r="L981" s="83"/>
      <c r="Y981" s="83"/>
      <c r="AM981" s="19"/>
    </row>
    <row r="982" spans="12:39" ht="15.75" customHeight="1" x14ac:dyDescent="0.25">
      <c r="L982" s="83"/>
      <c r="Y982" s="83"/>
      <c r="AM982" s="19"/>
    </row>
    <row r="983" spans="12:39" ht="15.75" customHeight="1" x14ac:dyDescent="0.25">
      <c r="L983" s="83"/>
      <c r="Y983" s="83"/>
      <c r="AM983" s="19"/>
    </row>
    <row r="984" spans="12:39" ht="15.75" customHeight="1" x14ac:dyDescent="0.25">
      <c r="L984" s="83"/>
      <c r="Y984" s="83"/>
      <c r="AM984" s="19"/>
    </row>
    <row r="985" spans="12:39" ht="15.75" customHeight="1" x14ac:dyDescent="0.25">
      <c r="L985" s="83"/>
      <c r="Y985" s="83"/>
      <c r="AM985" s="19"/>
    </row>
    <row r="986" spans="12:39" ht="15.75" customHeight="1" x14ac:dyDescent="0.25">
      <c r="L986" s="83"/>
      <c r="Y986" s="83"/>
      <c r="AM986" s="19"/>
    </row>
    <row r="987" spans="12:39" ht="15.75" customHeight="1" x14ac:dyDescent="0.25">
      <c r="L987" s="83"/>
      <c r="Y987" s="83"/>
      <c r="AM987" s="19"/>
    </row>
    <row r="988" spans="12:39" ht="15.75" customHeight="1" x14ac:dyDescent="0.25">
      <c r="L988" s="83"/>
      <c r="Y988" s="83"/>
      <c r="AM988" s="19"/>
    </row>
    <row r="989" spans="12:39" ht="15.75" customHeight="1" x14ac:dyDescent="0.25">
      <c r="L989" s="83"/>
      <c r="Y989" s="83"/>
      <c r="AM989" s="19"/>
    </row>
    <row r="990" spans="12:39" ht="15.75" customHeight="1" x14ac:dyDescent="0.25">
      <c r="L990" s="83"/>
      <c r="Y990" s="83"/>
      <c r="AM990" s="19"/>
    </row>
    <row r="991" spans="12:39" ht="15.75" customHeight="1" x14ac:dyDescent="0.25">
      <c r="L991" s="83"/>
      <c r="Y991" s="83"/>
      <c r="AM991" s="19"/>
    </row>
    <row r="992" spans="12:39" ht="15.75" customHeight="1" x14ac:dyDescent="0.25">
      <c r="L992" s="83"/>
      <c r="Y992" s="83"/>
      <c r="AM992" s="19"/>
    </row>
    <row r="993" spans="12:39" ht="15.75" customHeight="1" x14ac:dyDescent="0.25">
      <c r="L993" s="83"/>
      <c r="Y993" s="83"/>
      <c r="AM993" s="19"/>
    </row>
    <row r="994" spans="12:39" ht="15.75" customHeight="1" x14ac:dyDescent="0.25">
      <c r="L994" s="83"/>
      <c r="Y994" s="83"/>
      <c r="AM994" s="19"/>
    </row>
    <row r="995" spans="12:39" ht="15.75" customHeight="1" x14ac:dyDescent="0.25">
      <c r="L995" s="83"/>
      <c r="Y995" s="83"/>
      <c r="AM995" s="19"/>
    </row>
    <row r="996" spans="12:39" ht="15.75" customHeight="1" x14ac:dyDescent="0.25">
      <c r="L996" s="83"/>
      <c r="Y996" s="83"/>
      <c r="AM996" s="19"/>
    </row>
    <row r="997" spans="12:39" ht="15.75" customHeight="1" x14ac:dyDescent="0.25">
      <c r="L997" s="83"/>
      <c r="Y997" s="83"/>
      <c r="AM997" s="19"/>
    </row>
    <row r="998" spans="12:39" ht="15.75" customHeight="1" x14ac:dyDescent="0.25">
      <c r="L998" s="83"/>
      <c r="Y998" s="83"/>
      <c r="AM998" s="19"/>
    </row>
    <row r="999" spans="12:39" ht="15.75" customHeight="1" x14ac:dyDescent="0.25">
      <c r="L999" s="83"/>
      <c r="Y999" s="83"/>
      <c r="AM999" s="19"/>
    </row>
    <row r="1000" spans="12:39" ht="15.75" customHeight="1" x14ac:dyDescent="0.25">
      <c r="L1000" s="83"/>
      <c r="Y1000" s="83"/>
      <c r="AM1000" s="19"/>
    </row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Q1000"/>
  <sheetViews>
    <sheetView workbookViewId="0"/>
  </sheetViews>
  <sheetFormatPr baseColWidth="10" defaultColWidth="14.42578125" defaultRowHeight="15" customHeight="1" x14ac:dyDescent="0.25"/>
  <cols>
    <col min="1" max="11" width="10.7109375" customWidth="1"/>
    <col min="12" max="12" width="4.85546875" customWidth="1"/>
    <col min="13" max="27" width="10.7109375" customWidth="1"/>
    <col min="28" max="28" width="11.42578125" customWidth="1"/>
    <col min="29" max="43" width="10.7109375" customWidth="1"/>
  </cols>
  <sheetData>
    <row r="1" spans="1:43" x14ac:dyDescent="0.25">
      <c r="A1" s="2" t="s">
        <v>66</v>
      </c>
      <c r="B1" s="63" t="s">
        <v>108</v>
      </c>
      <c r="L1" s="83"/>
      <c r="M1" s="2" t="s">
        <v>67</v>
      </c>
      <c r="O1" s="63" t="s">
        <v>109</v>
      </c>
      <c r="P1" s="63" t="s">
        <v>108</v>
      </c>
      <c r="AB1" s="83"/>
      <c r="AD1" s="2" t="s">
        <v>68</v>
      </c>
      <c r="AE1" s="63" t="s">
        <v>109</v>
      </c>
      <c r="AF1" s="63" t="s">
        <v>108</v>
      </c>
    </row>
    <row r="2" spans="1:43" x14ac:dyDescent="0.25">
      <c r="A2" s="2" t="s">
        <v>71</v>
      </c>
      <c r="B2" s="63">
        <v>0.43055555555555558</v>
      </c>
      <c r="C2" s="63">
        <v>0.4513888888888889</v>
      </c>
      <c r="D2" s="63">
        <v>0.47222222222222199</v>
      </c>
      <c r="E2" s="63">
        <v>0.49305555555555503</v>
      </c>
      <c r="F2" s="63">
        <v>0.51388888888888895</v>
      </c>
      <c r="G2" s="63">
        <v>0.55555555555555602</v>
      </c>
      <c r="H2" s="63">
        <v>0.59722222222222299</v>
      </c>
      <c r="I2" s="63">
        <v>0.63888888888888895</v>
      </c>
      <c r="J2" s="63">
        <v>0.68055555555555602</v>
      </c>
      <c r="K2" s="63"/>
      <c r="L2" s="83"/>
      <c r="N2" s="2" t="s">
        <v>71</v>
      </c>
      <c r="P2" s="63">
        <v>0.4375</v>
      </c>
      <c r="Q2" s="63">
        <v>0.45833333333333331</v>
      </c>
      <c r="R2" s="63">
        <v>0.47916666666666702</v>
      </c>
      <c r="S2" s="63">
        <v>0.5</v>
      </c>
      <c r="T2" s="63">
        <v>0.52083333333333304</v>
      </c>
      <c r="U2" s="63">
        <v>0.5625</v>
      </c>
      <c r="V2" s="63">
        <v>0.60416666666666696</v>
      </c>
      <c r="W2" s="63">
        <v>0.64583333333333304</v>
      </c>
      <c r="X2" s="63">
        <v>0.6875</v>
      </c>
      <c r="Y2" s="63"/>
      <c r="Z2" s="63"/>
      <c r="AA2" s="63"/>
      <c r="AB2" s="83"/>
      <c r="AD2" s="2" t="s">
        <v>71</v>
      </c>
      <c r="AF2" s="63">
        <v>0.44444444444444442</v>
      </c>
      <c r="AG2" s="63">
        <v>0.46527777777777773</v>
      </c>
      <c r="AH2" s="63">
        <v>0.48611111111111099</v>
      </c>
      <c r="AI2" s="63">
        <v>0.50694444444444398</v>
      </c>
      <c r="AJ2" s="63">
        <v>0.52777777777777801</v>
      </c>
      <c r="AK2" s="63">
        <v>0.56944444444444398</v>
      </c>
      <c r="AL2" s="63">
        <v>0.61111111111111105</v>
      </c>
      <c r="AM2" s="63">
        <v>0.65277777777777701</v>
      </c>
      <c r="AN2" s="63">
        <v>0.69444444444444398</v>
      </c>
      <c r="AO2" s="63"/>
      <c r="AP2" s="63"/>
      <c r="AQ2" s="63"/>
    </row>
    <row r="3" spans="1:43" x14ac:dyDescent="0.25">
      <c r="B3" s="2">
        <v>0</v>
      </c>
      <c r="C3" s="2">
        <v>0.5</v>
      </c>
      <c r="D3" s="2">
        <v>1</v>
      </c>
      <c r="E3" s="2">
        <v>1.5</v>
      </c>
      <c r="F3" s="2">
        <v>2</v>
      </c>
      <c r="G3" s="2">
        <v>3</v>
      </c>
      <c r="H3" s="2">
        <v>4</v>
      </c>
      <c r="I3" s="2">
        <v>5</v>
      </c>
      <c r="J3" s="2">
        <v>6</v>
      </c>
      <c r="L3" s="83"/>
      <c r="O3" s="2">
        <v>0</v>
      </c>
      <c r="P3" s="2">
        <v>0</v>
      </c>
      <c r="Q3" s="2">
        <v>0.5</v>
      </c>
      <c r="R3" s="2">
        <v>1</v>
      </c>
      <c r="S3" s="2">
        <v>1.5</v>
      </c>
      <c r="T3" s="2">
        <v>2</v>
      </c>
      <c r="U3" s="2">
        <v>3</v>
      </c>
      <c r="V3" s="2">
        <v>4</v>
      </c>
      <c r="W3" s="2">
        <v>5</v>
      </c>
      <c r="X3" s="2">
        <v>6</v>
      </c>
      <c r="AB3" s="83"/>
      <c r="AE3" s="2">
        <v>0</v>
      </c>
      <c r="AF3" s="2">
        <v>0</v>
      </c>
      <c r="AG3" s="2">
        <v>0.5</v>
      </c>
      <c r="AH3" s="2">
        <v>1</v>
      </c>
      <c r="AI3" s="2">
        <v>1.5</v>
      </c>
      <c r="AJ3" s="2">
        <v>2</v>
      </c>
      <c r="AK3" s="2">
        <v>3</v>
      </c>
      <c r="AL3" s="2">
        <v>4</v>
      </c>
      <c r="AM3" s="2">
        <v>5</v>
      </c>
      <c r="AN3" s="2">
        <v>6</v>
      </c>
    </row>
    <row r="4" spans="1:43" x14ac:dyDescent="0.25">
      <c r="L4" s="83"/>
      <c r="AB4" s="83"/>
    </row>
    <row r="5" spans="1:43" x14ac:dyDescent="0.25">
      <c r="A5" s="2" t="s">
        <v>106</v>
      </c>
      <c r="B5" s="2" t="s">
        <v>105</v>
      </c>
      <c r="C5" s="2" t="s">
        <v>105</v>
      </c>
      <c r="D5" s="2" t="s">
        <v>105</v>
      </c>
      <c r="E5" s="2" t="s">
        <v>105</v>
      </c>
      <c r="F5" s="2" t="s">
        <v>105</v>
      </c>
      <c r="G5" s="2" t="s">
        <v>105</v>
      </c>
      <c r="H5" s="2" t="s">
        <v>105</v>
      </c>
      <c r="I5" s="2" t="s">
        <v>105</v>
      </c>
      <c r="J5" s="2" t="s">
        <v>105</v>
      </c>
      <c r="L5" s="83"/>
      <c r="N5" s="2" t="s">
        <v>106</v>
      </c>
      <c r="O5" s="2" t="s">
        <v>105</v>
      </c>
      <c r="P5" s="2" t="s">
        <v>105</v>
      </c>
      <c r="Q5" s="2" t="s">
        <v>105</v>
      </c>
      <c r="R5" s="2" t="s">
        <v>105</v>
      </c>
      <c r="S5" s="2" t="s">
        <v>105</v>
      </c>
      <c r="T5" s="2" t="s">
        <v>105</v>
      </c>
      <c r="U5" s="2" t="s">
        <v>105</v>
      </c>
      <c r="V5" s="2" t="s">
        <v>105</v>
      </c>
      <c r="W5" s="2" t="s">
        <v>105</v>
      </c>
      <c r="X5" s="2" t="s">
        <v>105</v>
      </c>
      <c r="AB5" s="83"/>
      <c r="AD5" s="2" t="s">
        <v>106</v>
      </c>
      <c r="AE5" s="2" t="s">
        <v>105</v>
      </c>
      <c r="AF5" s="2" t="s">
        <v>105</v>
      </c>
      <c r="AG5" s="2" t="s">
        <v>105</v>
      </c>
      <c r="AH5" s="2" t="s">
        <v>105</v>
      </c>
      <c r="AI5" s="2" t="s">
        <v>105</v>
      </c>
      <c r="AJ5" s="2" t="s">
        <v>105</v>
      </c>
      <c r="AK5" s="2" t="s">
        <v>105</v>
      </c>
      <c r="AL5" s="2" t="s">
        <v>105</v>
      </c>
      <c r="AM5" s="2" t="s">
        <v>105</v>
      </c>
      <c r="AN5" s="2" t="s">
        <v>105</v>
      </c>
    </row>
    <row r="6" spans="1:43" x14ac:dyDescent="0.25">
      <c r="A6" s="2">
        <v>190</v>
      </c>
      <c r="B6" s="2">
        <v>0.69</v>
      </c>
      <c r="C6" s="2">
        <v>0.89500000000000002</v>
      </c>
      <c r="D6" s="2">
        <v>2.9910000000000001</v>
      </c>
      <c r="E6" s="2">
        <v>2.9489999999999998</v>
      </c>
      <c r="F6" s="2">
        <v>3.5379999999999998</v>
      </c>
      <c r="G6" s="2">
        <v>3.343</v>
      </c>
      <c r="H6" s="2">
        <v>3.3450000000000002</v>
      </c>
      <c r="I6" s="2">
        <v>3.681</v>
      </c>
      <c r="J6" s="2">
        <v>3.5350000000000001</v>
      </c>
      <c r="L6" s="83"/>
      <c r="N6" s="2">
        <v>190</v>
      </c>
      <c r="O6" s="2">
        <v>0.16900000000000001</v>
      </c>
      <c r="P6" s="2">
        <v>0.96099999999999997</v>
      </c>
      <c r="Q6" s="2">
        <v>0.90100000000000002</v>
      </c>
      <c r="R6" s="2">
        <v>2.823</v>
      </c>
      <c r="S6" s="2">
        <v>3.319</v>
      </c>
      <c r="T6" s="2">
        <v>1.6639999999999999</v>
      </c>
      <c r="U6" s="2">
        <v>3.04</v>
      </c>
      <c r="V6" s="2">
        <v>2.8719999999999999</v>
      </c>
      <c r="W6" s="2">
        <v>1.5249999999999999</v>
      </c>
      <c r="X6" s="2">
        <v>1.8180000000000001</v>
      </c>
      <c r="AB6" s="83"/>
      <c r="AD6" s="2">
        <v>190</v>
      </c>
      <c r="AE6" s="2">
        <v>0.12</v>
      </c>
      <c r="AF6" s="2">
        <v>0.48499999999999999</v>
      </c>
      <c r="AG6" s="2">
        <v>0.75700000000000001</v>
      </c>
      <c r="AH6" s="2">
        <v>0.53600000000000003</v>
      </c>
      <c r="AI6" s="2">
        <v>3.863</v>
      </c>
      <c r="AJ6" s="2">
        <v>0.215</v>
      </c>
      <c r="AK6" s="2">
        <v>1.758</v>
      </c>
      <c r="AL6" s="2">
        <v>0.56799999999999995</v>
      </c>
      <c r="AM6" s="2">
        <v>3.4039999999999999</v>
      </c>
      <c r="AN6" s="2">
        <v>3.0249999999999999</v>
      </c>
    </row>
    <row r="7" spans="1:43" x14ac:dyDescent="0.25">
      <c r="A7" s="2">
        <v>191</v>
      </c>
      <c r="B7" s="2">
        <v>0.52</v>
      </c>
      <c r="C7" s="2">
        <v>1.3220000000000001</v>
      </c>
      <c r="D7" s="2">
        <v>1.671</v>
      </c>
      <c r="E7" s="2">
        <v>2.5649999999999999</v>
      </c>
      <c r="F7" s="2">
        <v>2.101</v>
      </c>
      <c r="G7" s="2">
        <v>2.327</v>
      </c>
      <c r="H7" s="2">
        <v>3.6840000000000002</v>
      </c>
      <c r="I7" s="2">
        <v>2.5329999999999999</v>
      </c>
      <c r="J7" s="2">
        <v>3.8359999999999999</v>
      </c>
      <c r="L7" s="83"/>
      <c r="N7" s="2">
        <v>191</v>
      </c>
      <c r="O7" s="2">
        <v>0.13300000000000001</v>
      </c>
      <c r="P7" s="2">
        <v>0.89600000000000002</v>
      </c>
      <c r="Q7" s="2">
        <v>1.7410000000000001</v>
      </c>
      <c r="R7" s="2">
        <v>1.6910000000000001</v>
      </c>
      <c r="S7" s="2">
        <v>2.7320000000000002</v>
      </c>
      <c r="T7" s="2">
        <v>2.3839999999999999</v>
      </c>
      <c r="U7" s="2">
        <v>2.3119999999999998</v>
      </c>
      <c r="V7" s="2">
        <v>1.9730000000000001</v>
      </c>
      <c r="W7" s="2">
        <v>3.1459999999999999</v>
      </c>
      <c r="X7" s="2">
        <v>2.8849999999999998</v>
      </c>
      <c r="AB7" s="83"/>
      <c r="AD7" s="2">
        <v>191</v>
      </c>
      <c r="AE7" s="2">
        <v>0.24299999999999999</v>
      </c>
      <c r="AF7" s="2">
        <v>0.28799999999999998</v>
      </c>
      <c r="AG7" s="2">
        <v>0.27600000000000002</v>
      </c>
      <c r="AH7" s="2">
        <v>0.54300000000000004</v>
      </c>
      <c r="AI7" s="2">
        <v>2.8069999999999999</v>
      </c>
      <c r="AJ7" s="2">
        <v>0.434</v>
      </c>
      <c r="AK7" s="2">
        <v>2.3759999999999999</v>
      </c>
      <c r="AL7" s="2">
        <v>1.101</v>
      </c>
      <c r="AM7" s="2">
        <v>2.2090000000000001</v>
      </c>
      <c r="AN7" s="2">
        <v>1.9510000000000001</v>
      </c>
    </row>
    <row r="8" spans="1:43" x14ac:dyDescent="0.25">
      <c r="A8" s="2">
        <v>192</v>
      </c>
      <c r="B8" s="2">
        <v>0.57699999999999996</v>
      </c>
      <c r="C8" s="2">
        <v>1.331</v>
      </c>
      <c r="D8" s="2">
        <v>2.2290000000000001</v>
      </c>
      <c r="E8" s="2">
        <v>1.9079999999999999</v>
      </c>
      <c r="F8" s="2">
        <v>2.2589999999999999</v>
      </c>
      <c r="G8" s="2">
        <v>2.92</v>
      </c>
      <c r="H8" s="2">
        <v>2.976</v>
      </c>
      <c r="I8" s="2">
        <v>2.7210000000000001</v>
      </c>
      <c r="J8" s="2">
        <v>3.6949999999999998</v>
      </c>
      <c r="L8" s="83"/>
      <c r="N8" s="2">
        <v>192</v>
      </c>
      <c r="O8" s="2">
        <v>0.28699999999999998</v>
      </c>
      <c r="P8" s="2">
        <v>0.73199999999999998</v>
      </c>
      <c r="Q8" s="2">
        <v>1.4950000000000001</v>
      </c>
      <c r="R8" s="2">
        <v>2.7530000000000001</v>
      </c>
      <c r="S8" s="2">
        <v>1.946</v>
      </c>
      <c r="T8" s="2">
        <v>2.1850000000000001</v>
      </c>
      <c r="U8" s="2">
        <v>2.4009999999999998</v>
      </c>
      <c r="V8" s="2">
        <v>2.9409999999999998</v>
      </c>
      <c r="W8" s="2">
        <v>3.4060000000000001</v>
      </c>
      <c r="X8" s="2">
        <v>3.2490000000000001</v>
      </c>
      <c r="AB8" s="83"/>
      <c r="AD8" s="2">
        <v>192</v>
      </c>
      <c r="AE8" s="2">
        <v>0.247</v>
      </c>
      <c r="AF8" s="2">
        <v>0.38400000000000001</v>
      </c>
      <c r="AG8" s="2">
        <v>0.33</v>
      </c>
      <c r="AH8" s="2">
        <v>0.48199999999999998</v>
      </c>
      <c r="AI8" s="2">
        <v>3.2050000000000001</v>
      </c>
      <c r="AJ8" s="2">
        <v>1.0669999999999999</v>
      </c>
      <c r="AK8" s="2">
        <v>1.9710000000000001</v>
      </c>
      <c r="AL8" s="2">
        <v>0.96899999999999997</v>
      </c>
      <c r="AM8" s="2">
        <v>2.5779999999999998</v>
      </c>
      <c r="AN8" s="2">
        <v>2.6309999999999998</v>
      </c>
    </row>
    <row r="9" spans="1:43" x14ac:dyDescent="0.25">
      <c r="A9" s="2">
        <v>193</v>
      </c>
      <c r="B9" s="2">
        <v>0.78700000000000003</v>
      </c>
      <c r="C9" s="2">
        <v>1.64</v>
      </c>
      <c r="D9" s="2">
        <v>2.1869999999999998</v>
      </c>
      <c r="E9" s="2">
        <v>2.734</v>
      </c>
      <c r="F9" s="2">
        <v>1.8759999999999999</v>
      </c>
      <c r="G9" s="2">
        <v>1.99</v>
      </c>
      <c r="H9" s="2">
        <v>3.69</v>
      </c>
      <c r="I9" s="2">
        <v>2.4489999999999998</v>
      </c>
      <c r="J9" s="2">
        <v>3.274</v>
      </c>
      <c r="L9" s="83"/>
      <c r="N9" s="2">
        <v>193</v>
      </c>
      <c r="O9" s="2">
        <v>0.41599999999999998</v>
      </c>
      <c r="P9" s="2">
        <v>0.58699999999999997</v>
      </c>
      <c r="Q9" s="2">
        <v>2.04</v>
      </c>
      <c r="R9" s="2">
        <v>1.5469999999999999</v>
      </c>
      <c r="S9" s="2">
        <v>2.2890000000000001</v>
      </c>
      <c r="T9" s="2">
        <v>1.7889999999999999</v>
      </c>
      <c r="U9" s="2">
        <v>2.7709999999999999</v>
      </c>
      <c r="V9" s="2">
        <v>2.0590000000000002</v>
      </c>
      <c r="W9" s="2">
        <v>2.8460000000000001</v>
      </c>
      <c r="X9" s="2">
        <v>2.2360000000000002</v>
      </c>
      <c r="AB9" s="83"/>
      <c r="AD9" s="2">
        <v>193</v>
      </c>
      <c r="AE9" s="2">
        <v>0.38300000000000001</v>
      </c>
      <c r="AF9" s="2">
        <v>0.54600000000000004</v>
      </c>
      <c r="AG9" s="2">
        <v>0.496</v>
      </c>
      <c r="AH9" s="2">
        <v>0.70399999999999996</v>
      </c>
      <c r="AI9" s="2">
        <v>2.8809999999999998</v>
      </c>
      <c r="AJ9" s="2">
        <v>0.95299999999999996</v>
      </c>
      <c r="AK9" s="2">
        <v>2.85</v>
      </c>
      <c r="AL9" s="2">
        <v>0.45</v>
      </c>
      <c r="AM9" s="2">
        <v>1.752</v>
      </c>
      <c r="AN9" s="2">
        <v>2.149</v>
      </c>
    </row>
    <row r="10" spans="1:43" x14ac:dyDescent="0.25">
      <c r="A10" s="2">
        <v>194</v>
      </c>
      <c r="B10" s="2">
        <v>0.96699999999999997</v>
      </c>
      <c r="C10" s="2">
        <v>1.42</v>
      </c>
      <c r="D10" s="2">
        <v>2.0430000000000001</v>
      </c>
      <c r="E10" s="2">
        <v>2.4079999999999999</v>
      </c>
      <c r="F10" s="2">
        <v>2.1640000000000001</v>
      </c>
      <c r="G10" s="2">
        <v>2.1080000000000001</v>
      </c>
      <c r="H10" s="2">
        <v>3.3079999999999998</v>
      </c>
      <c r="I10" s="2">
        <v>2.0390000000000001</v>
      </c>
      <c r="J10" s="2">
        <v>2.94</v>
      </c>
      <c r="L10" s="83"/>
      <c r="N10" s="2">
        <v>194</v>
      </c>
      <c r="O10" s="2">
        <v>0.19</v>
      </c>
      <c r="P10" s="2">
        <v>0.38600000000000001</v>
      </c>
      <c r="Q10" s="2">
        <v>1.3080000000000001</v>
      </c>
      <c r="R10" s="2">
        <v>1.3380000000000001</v>
      </c>
      <c r="S10" s="2">
        <v>1.454</v>
      </c>
      <c r="T10" s="2">
        <v>1.8660000000000001</v>
      </c>
      <c r="U10" s="2">
        <v>2.63</v>
      </c>
      <c r="V10" s="2">
        <v>2.8959999999999999</v>
      </c>
      <c r="W10" s="2">
        <v>2.468</v>
      </c>
      <c r="X10" s="2">
        <v>3.1989999999999998</v>
      </c>
      <c r="AB10" s="83"/>
      <c r="AD10" s="2">
        <v>194</v>
      </c>
      <c r="AE10" s="2">
        <v>0.123</v>
      </c>
      <c r="AF10" s="2">
        <v>0.16200000000000001</v>
      </c>
      <c r="AG10" s="2">
        <v>0.34899999999999998</v>
      </c>
      <c r="AH10" s="2">
        <v>0.376</v>
      </c>
      <c r="AI10" s="2">
        <v>2.8090000000000002</v>
      </c>
      <c r="AJ10" s="2">
        <v>0.32900000000000001</v>
      </c>
      <c r="AK10" s="2">
        <v>2.577</v>
      </c>
      <c r="AL10" s="2">
        <v>0.73599999999999999</v>
      </c>
      <c r="AM10" s="2">
        <v>1.639</v>
      </c>
      <c r="AN10" s="2">
        <v>1.4259999999999999</v>
      </c>
    </row>
    <row r="11" spans="1:43" hidden="1" x14ac:dyDescent="0.25">
      <c r="A11" s="2">
        <v>195</v>
      </c>
      <c r="B11" s="2">
        <v>0.58199999999999996</v>
      </c>
      <c r="C11" s="2">
        <v>0.70699999999999996</v>
      </c>
      <c r="D11" s="2">
        <v>1.3360000000000001</v>
      </c>
      <c r="E11" s="2">
        <v>1.272</v>
      </c>
      <c r="F11" s="2">
        <v>1.6180000000000001</v>
      </c>
      <c r="G11" s="2">
        <v>1.696</v>
      </c>
      <c r="H11" s="2">
        <v>3.2490000000000001</v>
      </c>
      <c r="I11" s="2">
        <v>2.2839999999999998</v>
      </c>
      <c r="J11" s="2">
        <v>2.3940000000000001</v>
      </c>
      <c r="L11" s="83"/>
      <c r="N11" s="2">
        <v>195</v>
      </c>
      <c r="O11" s="2">
        <v>0.21</v>
      </c>
      <c r="P11" s="2">
        <v>0.52200000000000002</v>
      </c>
      <c r="Q11" s="2">
        <v>1.2949999999999999</v>
      </c>
      <c r="R11" s="2">
        <v>0.872</v>
      </c>
      <c r="S11" s="2">
        <v>1.173</v>
      </c>
      <c r="T11" s="2">
        <v>1.6459999999999999</v>
      </c>
      <c r="U11" s="2">
        <v>1.8620000000000001</v>
      </c>
      <c r="V11" s="2">
        <v>2.4540000000000002</v>
      </c>
      <c r="W11" s="2">
        <v>1.8759999999999999</v>
      </c>
      <c r="X11" s="2">
        <v>2.06</v>
      </c>
      <c r="AB11" s="83"/>
      <c r="AD11" s="2">
        <v>195</v>
      </c>
      <c r="AE11" s="2">
        <v>4.1000000000000002E-2</v>
      </c>
      <c r="AF11" s="2">
        <v>7.8E-2</v>
      </c>
      <c r="AG11" s="2">
        <v>0.20200000000000001</v>
      </c>
      <c r="AH11" s="2">
        <v>0.25800000000000001</v>
      </c>
      <c r="AI11" s="2">
        <v>2.6160000000000001</v>
      </c>
      <c r="AJ11" s="2">
        <v>0.28499999999999998</v>
      </c>
      <c r="AK11" s="2">
        <v>1.81</v>
      </c>
      <c r="AL11" s="2">
        <v>0.30599999999999999</v>
      </c>
      <c r="AM11" s="2">
        <v>1.788</v>
      </c>
      <c r="AN11" s="2">
        <v>1.0649999999999999</v>
      </c>
    </row>
    <row r="12" spans="1:43" hidden="1" x14ac:dyDescent="0.25">
      <c r="A12" s="2">
        <v>196</v>
      </c>
      <c r="B12" s="2">
        <v>0.14000000000000001</v>
      </c>
      <c r="C12" s="2">
        <v>0.16900000000000001</v>
      </c>
      <c r="D12" s="2">
        <v>0.77300000000000002</v>
      </c>
      <c r="E12" s="2">
        <v>0.97399999999999998</v>
      </c>
      <c r="F12" s="2">
        <v>0.84499999999999997</v>
      </c>
      <c r="G12" s="2">
        <v>1.095</v>
      </c>
      <c r="H12" s="2">
        <v>2.444</v>
      </c>
      <c r="I12" s="2">
        <v>1.1779999999999999</v>
      </c>
      <c r="J12" s="2">
        <v>2.032</v>
      </c>
      <c r="L12" s="83"/>
      <c r="N12" s="2">
        <v>196</v>
      </c>
      <c r="O12" s="2">
        <v>-1.9E-2</v>
      </c>
      <c r="P12" s="2">
        <v>7.6999999999999999E-2</v>
      </c>
      <c r="Q12" s="2">
        <v>0.35399999999999998</v>
      </c>
      <c r="R12" s="2">
        <v>0.46899999999999997</v>
      </c>
      <c r="S12" s="2">
        <v>0.66200000000000003</v>
      </c>
      <c r="T12" s="2">
        <v>1.3140000000000001</v>
      </c>
      <c r="U12" s="2">
        <v>1.62</v>
      </c>
      <c r="V12" s="2">
        <v>1.2350000000000001</v>
      </c>
      <c r="W12" s="2">
        <v>2.1850000000000001</v>
      </c>
      <c r="X12" s="2">
        <v>1.6879999999999999</v>
      </c>
      <c r="AB12" s="83"/>
      <c r="AD12" s="2">
        <v>196</v>
      </c>
      <c r="AE12" s="2">
        <v>-0.19700000000000001</v>
      </c>
      <c r="AF12" s="2">
        <v>-0.23300000000000001</v>
      </c>
      <c r="AG12" s="2">
        <v>-4.2999999999999997E-2</v>
      </c>
      <c r="AH12" s="2">
        <v>-2.4E-2</v>
      </c>
      <c r="AI12" s="2">
        <v>2.1640000000000001</v>
      </c>
      <c r="AJ12" s="2">
        <v>9.7000000000000003E-2</v>
      </c>
      <c r="AK12" s="2">
        <v>2.609</v>
      </c>
      <c r="AL12" s="2">
        <v>0.111</v>
      </c>
      <c r="AM12" s="2">
        <v>1.2929999999999999</v>
      </c>
      <c r="AN12" s="2">
        <v>0.53600000000000003</v>
      </c>
    </row>
    <row r="13" spans="1:43" hidden="1" x14ac:dyDescent="0.25">
      <c r="A13" s="2">
        <v>197</v>
      </c>
      <c r="B13" s="2">
        <v>1.0999999999999999E-2</v>
      </c>
      <c r="C13" s="2">
        <v>0.105</v>
      </c>
      <c r="D13" s="2">
        <v>0.58699999999999997</v>
      </c>
      <c r="E13" s="2">
        <v>0.59299999999999997</v>
      </c>
      <c r="F13" s="2">
        <v>0.76</v>
      </c>
      <c r="G13" s="2">
        <v>0.55400000000000005</v>
      </c>
      <c r="H13" s="2">
        <v>1.6359999999999999</v>
      </c>
      <c r="I13" s="2">
        <v>0.45400000000000001</v>
      </c>
      <c r="J13" s="2">
        <v>0.91100000000000003</v>
      </c>
      <c r="L13" s="83"/>
      <c r="N13" s="2">
        <v>197</v>
      </c>
      <c r="O13" s="2">
        <v>-8.2000000000000003E-2</v>
      </c>
      <c r="P13" s="2">
        <v>-1.4E-2</v>
      </c>
      <c r="Q13" s="2">
        <v>0.32600000000000001</v>
      </c>
      <c r="R13" s="2">
        <v>0.39900000000000002</v>
      </c>
      <c r="S13" s="2">
        <v>0.40200000000000002</v>
      </c>
      <c r="T13" s="2">
        <v>0.29099999999999998</v>
      </c>
      <c r="U13" s="2">
        <v>0.95</v>
      </c>
      <c r="V13" s="2">
        <v>0.57199999999999995</v>
      </c>
      <c r="W13" s="2">
        <v>1.01</v>
      </c>
      <c r="X13" s="2">
        <v>0.73299999999999998</v>
      </c>
      <c r="AB13" s="83"/>
      <c r="AD13" s="2">
        <v>197</v>
      </c>
      <c r="AE13" s="2">
        <v>-0.35</v>
      </c>
      <c r="AF13" s="2">
        <v>-0.41799999999999998</v>
      </c>
      <c r="AG13" s="2">
        <v>-0.152</v>
      </c>
      <c r="AH13" s="2">
        <v>-5.5E-2</v>
      </c>
      <c r="AI13" s="2">
        <v>1.5109999999999999</v>
      </c>
      <c r="AJ13" s="2">
        <v>2.8000000000000001E-2</v>
      </c>
      <c r="AK13" s="2">
        <v>0.91800000000000004</v>
      </c>
      <c r="AL13" s="2">
        <v>0.13400000000000001</v>
      </c>
      <c r="AM13" s="2">
        <v>1.1599999999999999</v>
      </c>
      <c r="AN13" s="2">
        <v>0.39</v>
      </c>
    </row>
    <row r="14" spans="1:43" hidden="1" x14ac:dyDescent="0.25">
      <c r="A14" s="2">
        <v>198</v>
      </c>
      <c r="B14" s="2">
        <v>-0.27300000000000002</v>
      </c>
      <c r="C14" s="2">
        <v>-0.16900000000000001</v>
      </c>
      <c r="D14" s="2">
        <v>8.2000000000000003E-2</v>
      </c>
      <c r="E14" s="2">
        <v>-4.2000000000000003E-2</v>
      </c>
      <c r="F14" s="2">
        <v>4.8000000000000001E-2</v>
      </c>
      <c r="G14" s="2">
        <v>0.20100000000000001</v>
      </c>
      <c r="H14" s="2">
        <v>0.96699999999999997</v>
      </c>
      <c r="I14" s="2">
        <v>0.29699999999999999</v>
      </c>
      <c r="J14" s="2">
        <v>0.30399999999999999</v>
      </c>
      <c r="L14" s="83"/>
      <c r="N14" s="2">
        <v>198</v>
      </c>
      <c r="O14" s="2">
        <v>-0.23899999999999999</v>
      </c>
      <c r="P14" s="2">
        <v>-0.29499999999999998</v>
      </c>
      <c r="Q14" s="2">
        <v>-8.5000000000000006E-2</v>
      </c>
      <c r="R14" s="2">
        <v>2.3E-2</v>
      </c>
      <c r="S14" s="2">
        <v>3.3000000000000002E-2</v>
      </c>
      <c r="T14" s="2">
        <v>-3.0000000000000001E-3</v>
      </c>
      <c r="U14" s="2">
        <v>0.20300000000000001</v>
      </c>
      <c r="V14" s="2">
        <v>0.254</v>
      </c>
      <c r="W14" s="2">
        <v>0.23</v>
      </c>
      <c r="X14" s="2">
        <v>0.20100000000000001</v>
      </c>
      <c r="AB14" s="83"/>
      <c r="AD14" s="2">
        <v>198</v>
      </c>
      <c r="AE14" s="2">
        <v>-0.7</v>
      </c>
      <c r="AF14" s="2">
        <v>-0.71</v>
      </c>
      <c r="AG14" s="2">
        <v>-0.42399999999999999</v>
      </c>
      <c r="AH14" s="2">
        <v>-0.313</v>
      </c>
      <c r="AI14" s="2">
        <v>0.84199999999999997</v>
      </c>
      <c r="AJ14" s="2">
        <v>-0.29399999999999998</v>
      </c>
      <c r="AK14" s="2">
        <v>0.56200000000000006</v>
      </c>
      <c r="AL14" s="2">
        <v>-0.22500000000000001</v>
      </c>
      <c r="AM14" s="2">
        <v>5.2999999999999999E-2</v>
      </c>
      <c r="AN14" s="2">
        <v>2.1000000000000001E-2</v>
      </c>
    </row>
    <row r="15" spans="1:43" hidden="1" x14ac:dyDescent="0.25">
      <c r="A15" s="2">
        <v>199</v>
      </c>
      <c r="B15" s="2">
        <v>-0.52500000000000002</v>
      </c>
      <c r="C15" s="2">
        <v>-0.31900000000000001</v>
      </c>
      <c r="D15" s="2">
        <v>-0.14000000000000001</v>
      </c>
      <c r="E15" s="2">
        <v>-0.22700000000000001</v>
      </c>
      <c r="F15" s="2">
        <v>-0.13</v>
      </c>
      <c r="G15" s="2">
        <v>-0.10100000000000001</v>
      </c>
      <c r="H15" s="2">
        <v>9.8000000000000004E-2</v>
      </c>
      <c r="I15" s="2">
        <v>-0.09</v>
      </c>
      <c r="J15" s="2">
        <v>1.7000000000000001E-2</v>
      </c>
      <c r="L15" s="83"/>
      <c r="N15" s="2">
        <v>199</v>
      </c>
      <c r="O15" s="2">
        <v>-0.435</v>
      </c>
      <c r="P15" s="2">
        <v>-0.53400000000000003</v>
      </c>
      <c r="Q15" s="2">
        <v>-0.28000000000000003</v>
      </c>
      <c r="R15" s="2">
        <v>-0.20100000000000001</v>
      </c>
      <c r="S15" s="2">
        <v>-0.17399999999999999</v>
      </c>
      <c r="T15" s="2">
        <v>-0.13400000000000001</v>
      </c>
      <c r="U15" s="2">
        <v>-0.17199999999999999</v>
      </c>
      <c r="V15" s="2">
        <v>-3.7999999999999999E-2</v>
      </c>
      <c r="W15" s="2">
        <v>-0.111</v>
      </c>
      <c r="X15" s="2">
        <v>-7.0000000000000001E-3</v>
      </c>
      <c r="AB15" s="83"/>
      <c r="AD15" s="2">
        <v>199</v>
      </c>
      <c r="AE15" s="2">
        <v>-0.80300000000000005</v>
      </c>
      <c r="AF15" s="2">
        <v>-0.88900000000000001</v>
      </c>
      <c r="AG15" s="2">
        <v>-0.59299999999999997</v>
      </c>
      <c r="AH15" s="2">
        <v>-0.49099999999999999</v>
      </c>
      <c r="AI15" s="2">
        <v>0.39600000000000002</v>
      </c>
      <c r="AJ15" s="2">
        <v>-0.45800000000000002</v>
      </c>
      <c r="AK15" s="2">
        <v>0.114</v>
      </c>
      <c r="AL15" s="2">
        <v>-0.374</v>
      </c>
      <c r="AM15" s="2">
        <v>-7.5999999999999998E-2</v>
      </c>
      <c r="AN15" s="2">
        <v>-0.20799999999999999</v>
      </c>
    </row>
    <row r="16" spans="1:43" hidden="1" x14ac:dyDescent="0.25">
      <c r="A16" s="2">
        <v>200</v>
      </c>
      <c r="B16" s="2">
        <v>-0.66700000000000004</v>
      </c>
      <c r="C16" s="2">
        <v>-0.437</v>
      </c>
      <c r="D16" s="2">
        <v>-0.309</v>
      </c>
      <c r="E16" s="2">
        <v>-0.35099999999999998</v>
      </c>
      <c r="F16" s="2">
        <v>-0.32400000000000001</v>
      </c>
      <c r="G16" s="2">
        <v>-0.309</v>
      </c>
      <c r="H16" s="2">
        <v>-0.104</v>
      </c>
      <c r="I16" s="2">
        <v>-0.32100000000000001</v>
      </c>
      <c r="J16" s="2">
        <v>-0.23100000000000001</v>
      </c>
      <c r="L16" s="83"/>
      <c r="N16" s="2">
        <v>200</v>
      </c>
      <c r="O16" s="2">
        <v>-0.59699999999999998</v>
      </c>
      <c r="P16" s="2">
        <v>-0.64500000000000002</v>
      </c>
      <c r="Q16" s="2">
        <v>-0.38700000000000001</v>
      </c>
      <c r="R16" s="2">
        <v>-0.35099999999999998</v>
      </c>
      <c r="S16" s="2">
        <v>-0.38100000000000001</v>
      </c>
      <c r="T16" s="2">
        <v>-0.36599999999999999</v>
      </c>
      <c r="U16" s="2">
        <v>-0.32</v>
      </c>
      <c r="V16" s="2">
        <v>-0.25800000000000001</v>
      </c>
      <c r="W16" s="2">
        <v>-0.20799999999999999</v>
      </c>
      <c r="X16" s="2">
        <v>-0.22500000000000001</v>
      </c>
      <c r="AB16" s="83"/>
      <c r="AD16" s="2">
        <v>200</v>
      </c>
      <c r="AE16" s="2">
        <v>-0.97</v>
      </c>
      <c r="AF16" s="2">
        <v>-0.97199999999999998</v>
      </c>
      <c r="AG16" s="2">
        <v>-0.67900000000000005</v>
      </c>
      <c r="AH16" s="2">
        <v>-0.64</v>
      </c>
      <c r="AI16" s="2">
        <v>0.127</v>
      </c>
      <c r="AJ16" s="2">
        <v>-0.55300000000000005</v>
      </c>
      <c r="AK16" s="2">
        <v>-3.4000000000000002E-2</v>
      </c>
      <c r="AL16" s="2">
        <v>-0.45300000000000001</v>
      </c>
      <c r="AM16" s="2">
        <v>-0.17699999999999999</v>
      </c>
      <c r="AN16" s="2">
        <v>-0.317</v>
      </c>
    </row>
    <row r="17" spans="1:40" hidden="1" x14ac:dyDescent="0.25">
      <c r="A17" s="2">
        <v>201</v>
      </c>
      <c r="B17" s="2">
        <v>-0.69</v>
      </c>
      <c r="C17" s="2">
        <v>-0.498</v>
      </c>
      <c r="D17" s="2">
        <v>-0.377</v>
      </c>
      <c r="E17" s="2">
        <v>-0.432</v>
      </c>
      <c r="F17" s="2">
        <v>-0.39</v>
      </c>
      <c r="G17" s="2">
        <v>-0.373</v>
      </c>
      <c r="H17" s="2">
        <v>-0.22700000000000001</v>
      </c>
      <c r="I17" s="2">
        <v>-0.34300000000000003</v>
      </c>
      <c r="J17" s="2">
        <v>-0.32400000000000001</v>
      </c>
      <c r="L17" s="83"/>
      <c r="N17" s="2">
        <v>201</v>
      </c>
      <c r="O17" s="2">
        <v>-0.68500000000000005</v>
      </c>
      <c r="P17" s="2">
        <v>-0.68600000000000005</v>
      </c>
      <c r="Q17" s="2">
        <v>-0.46600000000000003</v>
      </c>
      <c r="R17" s="2">
        <v>-0.42499999999999999</v>
      </c>
      <c r="S17" s="2">
        <v>-0.441</v>
      </c>
      <c r="T17" s="2">
        <v>-0.40200000000000002</v>
      </c>
      <c r="U17" s="2">
        <v>-0.40400000000000003</v>
      </c>
      <c r="V17" s="2">
        <v>-0.34899999999999998</v>
      </c>
      <c r="W17" s="2">
        <v>-0.34699999999999998</v>
      </c>
      <c r="X17" s="2">
        <v>-0.311</v>
      </c>
      <c r="AB17" s="83"/>
      <c r="AD17" s="2">
        <v>201</v>
      </c>
      <c r="AE17" s="2">
        <v>-0.98399999999999999</v>
      </c>
      <c r="AF17" s="2">
        <v>-0.99099999999999999</v>
      </c>
      <c r="AG17" s="2">
        <v>-0.753</v>
      </c>
      <c r="AH17" s="2">
        <v>-0.68200000000000005</v>
      </c>
      <c r="AI17" s="2">
        <v>1.4999999999999999E-2</v>
      </c>
      <c r="AJ17" s="2">
        <v>-0.61</v>
      </c>
      <c r="AK17" s="2">
        <v>-0.121</v>
      </c>
      <c r="AL17" s="2">
        <v>-0.53600000000000003</v>
      </c>
      <c r="AM17" s="2">
        <v>-0.26700000000000002</v>
      </c>
      <c r="AN17" s="2">
        <v>-0.377</v>
      </c>
    </row>
    <row r="18" spans="1:40" hidden="1" x14ac:dyDescent="0.25">
      <c r="A18" s="2">
        <v>202</v>
      </c>
      <c r="B18" s="2">
        <v>-0.63700000000000001</v>
      </c>
      <c r="C18" s="2">
        <v>-0.45500000000000002</v>
      </c>
      <c r="D18" s="2">
        <v>-0.36599999999999999</v>
      </c>
      <c r="E18" s="2">
        <v>-0.39500000000000002</v>
      </c>
      <c r="F18" s="2">
        <v>-0.35899999999999999</v>
      </c>
      <c r="G18" s="2">
        <v>-0.32500000000000001</v>
      </c>
      <c r="H18" s="2">
        <v>-0.191</v>
      </c>
      <c r="I18" s="2">
        <v>-0.318</v>
      </c>
      <c r="J18" s="2">
        <v>-0.27900000000000003</v>
      </c>
      <c r="L18" s="83"/>
      <c r="N18" s="2">
        <v>202</v>
      </c>
      <c r="O18" s="2">
        <v>-0.64800000000000002</v>
      </c>
      <c r="P18" s="2">
        <v>-0.64800000000000002</v>
      </c>
      <c r="Q18" s="2">
        <v>-0.443</v>
      </c>
      <c r="R18" s="2">
        <v>-0.375</v>
      </c>
      <c r="S18" s="2">
        <v>-0.40200000000000002</v>
      </c>
      <c r="T18" s="2">
        <v>-0.39500000000000002</v>
      </c>
      <c r="U18" s="2">
        <v>-0.36299999999999999</v>
      </c>
      <c r="V18" s="2">
        <v>-0.317</v>
      </c>
      <c r="W18" s="2">
        <v>-0.3</v>
      </c>
      <c r="X18" s="2">
        <v>-0.29299999999999998</v>
      </c>
      <c r="AB18" s="83"/>
      <c r="AD18" s="2">
        <v>202</v>
      </c>
      <c r="AE18" s="2">
        <v>-0.90600000000000003</v>
      </c>
      <c r="AF18" s="2">
        <v>-0.91800000000000004</v>
      </c>
      <c r="AG18" s="2">
        <v>-0.68899999999999995</v>
      </c>
      <c r="AH18" s="2">
        <v>-0.63500000000000001</v>
      </c>
      <c r="AI18" s="2">
        <v>-7.0000000000000001E-3</v>
      </c>
      <c r="AJ18" s="2">
        <v>-0.56200000000000006</v>
      </c>
      <c r="AK18" s="2">
        <v>-0.112</v>
      </c>
      <c r="AL18" s="2">
        <v>-0.495</v>
      </c>
      <c r="AM18" s="2">
        <v>-0.23300000000000001</v>
      </c>
      <c r="AN18" s="2">
        <v>-0.34799999999999998</v>
      </c>
    </row>
    <row r="19" spans="1:40" hidden="1" x14ac:dyDescent="0.25">
      <c r="A19" s="2">
        <v>203</v>
      </c>
      <c r="B19" s="2">
        <v>-0.47899999999999998</v>
      </c>
      <c r="C19" s="2">
        <v>-0.30499999999999999</v>
      </c>
      <c r="D19" s="2">
        <v>-0.22800000000000001</v>
      </c>
      <c r="E19" s="2">
        <v>-0.246</v>
      </c>
      <c r="F19" s="2">
        <v>-0.223</v>
      </c>
      <c r="G19" s="2">
        <v>-0.20100000000000001</v>
      </c>
      <c r="H19" s="2">
        <v>-4.9000000000000002E-2</v>
      </c>
      <c r="I19" s="2">
        <v>-0.182</v>
      </c>
      <c r="J19" s="2">
        <v>-0.14599999999999999</v>
      </c>
      <c r="L19" s="83"/>
      <c r="N19" s="2">
        <v>203</v>
      </c>
      <c r="O19" s="2">
        <v>-0.49399999999999999</v>
      </c>
      <c r="P19" s="2">
        <v>-0.49299999999999999</v>
      </c>
      <c r="Q19" s="2">
        <v>-0.29899999999999999</v>
      </c>
      <c r="R19" s="2">
        <v>-0.25700000000000001</v>
      </c>
      <c r="S19" s="2">
        <v>-0.27200000000000002</v>
      </c>
      <c r="T19" s="2">
        <v>-0.26100000000000001</v>
      </c>
      <c r="U19" s="2">
        <v>-0.22600000000000001</v>
      </c>
      <c r="V19" s="2">
        <v>-0.19900000000000001</v>
      </c>
      <c r="W19" s="2">
        <v>-0.16800000000000001</v>
      </c>
      <c r="X19" s="2">
        <v>-0.16400000000000001</v>
      </c>
      <c r="AB19" s="83"/>
      <c r="AD19" s="2">
        <v>203</v>
      </c>
      <c r="AE19" s="2">
        <v>-0.72099999999999997</v>
      </c>
      <c r="AF19" s="2">
        <v>-0.72</v>
      </c>
      <c r="AG19" s="2">
        <v>-0.53400000000000003</v>
      </c>
      <c r="AH19" s="2">
        <v>-0.47699999999999998</v>
      </c>
      <c r="AI19" s="2">
        <v>0.13500000000000001</v>
      </c>
      <c r="AJ19" s="2">
        <v>-0.40899999999999997</v>
      </c>
      <c r="AK19" s="2">
        <v>3.5000000000000003E-2</v>
      </c>
      <c r="AL19" s="2">
        <v>-0.34899999999999998</v>
      </c>
      <c r="AM19" s="2">
        <v>-9.7000000000000003E-2</v>
      </c>
      <c r="AN19" s="2">
        <v>-0.19700000000000001</v>
      </c>
    </row>
    <row r="20" spans="1:40" hidden="1" x14ac:dyDescent="0.25">
      <c r="A20" s="2">
        <v>204</v>
      </c>
      <c r="B20" s="2">
        <v>-0.307</v>
      </c>
      <c r="C20" s="2">
        <v>-0.14499999999999999</v>
      </c>
      <c r="D20" s="2">
        <v>-8.1000000000000003E-2</v>
      </c>
      <c r="E20" s="2">
        <v>-9.8000000000000004E-2</v>
      </c>
      <c r="F20" s="2">
        <v>-7.4999999999999997E-2</v>
      </c>
      <c r="G20" s="2">
        <v>-5.1999999999999998E-2</v>
      </c>
      <c r="H20" s="2">
        <v>9.0999999999999998E-2</v>
      </c>
      <c r="I20" s="2">
        <v>-3.2000000000000001E-2</v>
      </c>
      <c r="J20" s="2">
        <v>3.0000000000000001E-3</v>
      </c>
      <c r="L20" s="83"/>
      <c r="N20" s="2">
        <v>204</v>
      </c>
      <c r="O20" s="2">
        <v>-0.34200000000000003</v>
      </c>
      <c r="P20" s="2">
        <v>-0.34200000000000003</v>
      </c>
      <c r="Q20" s="2">
        <v>-0.157</v>
      </c>
      <c r="R20" s="2">
        <v>-0.12</v>
      </c>
      <c r="S20" s="2">
        <v>-0.13200000000000001</v>
      </c>
      <c r="T20" s="2">
        <v>-0.122</v>
      </c>
      <c r="U20" s="2">
        <v>-9.2999999999999999E-2</v>
      </c>
      <c r="V20" s="2">
        <v>-6.2E-2</v>
      </c>
      <c r="W20" s="2">
        <v>-3.5999999999999997E-2</v>
      </c>
      <c r="X20" s="2">
        <v>-2.8000000000000001E-2</v>
      </c>
      <c r="AB20" s="83"/>
      <c r="AD20" s="2">
        <v>204</v>
      </c>
      <c r="AE20" s="2">
        <v>-0.53600000000000003</v>
      </c>
      <c r="AF20" s="2">
        <v>-0.53600000000000003</v>
      </c>
      <c r="AG20" s="2">
        <v>-0.36799999999999999</v>
      </c>
      <c r="AH20" s="2">
        <v>-0.32300000000000001</v>
      </c>
      <c r="AI20" s="2">
        <v>0.25800000000000001</v>
      </c>
      <c r="AJ20" s="2">
        <v>-0.25800000000000001</v>
      </c>
      <c r="AK20" s="2">
        <v>0.16700000000000001</v>
      </c>
      <c r="AL20" s="2">
        <v>-0.19900000000000001</v>
      </c>
      <c r="AM20" s="2">
        <v>4.2999999999999997E-2</v>
      </c>
      <c r="AN20" s="2">
        <v>-5.6000000000000001E-2</v>
      </c>
    </row>
    <row r="21" spans="1:40" ht="15.75" hidden="1" customHeight="1" x14ac:dyDescent="0.25">
      <c r="A21" s="2">
        <v>205</v>
      </c>
      <c r="B21" s="2">
        <v>-0.14399999999999999</v>
      </c>
      <c r="C21" s="2">
        <v>3.0000000000000001E-3</v>
      </c>
      <c r="D21" s="2">
        <v>6.0999999999999999E-2</v>
      </c>
      <c r="E21" s="2">
        <v>4.4999999999999998E-2</v>
      </c>
      <c r="F21" s="2">
        <v>6.5000000000000002E-2</v>
      </c>
      <c r="G21" s="2">
        <v>8.4000000000000005E-2</v>
      </c>
      <c r="H21" s="2">
        <v>0.223</v>
      </c>
      <c r="I21" s="2">
        <v>0.105</v>
      </c>
      <c r="J21" s="2">
        <v>0.13700000000000001</v>
      </c>
      <c r="L21" s="83"/>
      <c r="N21" s="2">
        <v>205</v>
      </c>
      <c r="O21" s="2">
        <v>-0.19500000000000001</v>
      </c>
      <c r="P21" s="2">
        <v>-0.193</v>
      </c>
      <c r="Q21" s="2">
        <v>-1.9E-2</v>
      </c>
      <c r="R21" s="2">
        <v>1.4E-2</v>
      </c>
      <c r="S21" s="2">
        <v>1E-3</v>
      </c>
      <c r="T21" s="2">
        <v>4.0000000000000001E-3</v>
      </c>
      <c r="U21" s="2">
        <v>3.3000000000000002E-2</v>
      </c>
      <c r="V21" s="2">
        <v>6.2E-2</v>
      </c>
      <c r="W21" s="2">
        <v>8.7999999999999995E-2</v>
      </c>
      <c r="X21" s="2">
        <v>9.5000000000000001E-2</v>
      </c>
      <c r="AB21" s="83"/>
      <c r="AD21" s="2">
        <v>205</v>
      </c>
      <c r="AE21" s="2">
        <v>-0.36399999999999999</v>
      </c>
      <c r="AF21" s="2">
        <v>-0.36399999999999999</v>
      </c>
      <c r="AG21" s="2">
        <v>-0.22</v>
      </c>
      <c r="AH21" s="2">
        <v>-0.18099999999999999</v>
      </c>
      <c r="AI21" s="2">
        <v>0.373</v>
      </c>
      <c r="AJ21" s="2">
        <v>-0.124</v>
      </c>
      <c r="AK21" s="2">
        <v>0.28199999999999997</v>
      </c>
      <c r="AL21" s="2">
        <v>-6.5000000000000002E-2</v>
      </c>
      <c r="AM21" s="2">
        <v>0.16400000000000001</v>
      </c>
      <c r="AN21" s="2">
        <v>7.0999999999999994E-2</v>
      </c>
    </row>
    <row r="22" spans="1:40" ht="15.75" hidden="1" customHeight="1" x14ac:dyDescent="0.25">
      <c r="A22" s="2">
        <v>206</v>
      </c>
      <c r="B22" s="2">
        <v>-8.0000000000000002E-3</v>
      </c>
      <c r="C22" s="2">
        <v>0.13100000000000001</v>
      </c>
      <c r="D22" s="2">
        <v>0.17899999999999999</v>
      </c>
      <c r="E22" s="2">
        <v>0.16200000000000001</v>
      </c>
      <c r="F22" s="2">
        <v>0.17899999999999999</v>
      </c>
      <c r="G22" s="2">
        <v>0.19800000000000001</v>
      </c>
      <c r="H22" s="2">
        <v>0.32700000000000001</v>
      </c>
      <c r="I22" s="2">
        <v>0.214</v>
      </c>
      <c r="J22" s="2">
        <v>0.245</v>
      </c>
      <c r="L22" s="83"/>
      <c r="N22" s="2">
        <v>206</v>
      </c>
      <c r="O22" s="2">
        <v>-7.0000000000000007E-2</v>
      </c>
      <c r="P22" s="2">
        <v>-6.8000000000000005E-2</v>
      </c>
      <c r="Q22" s="2">
        <v>9.7000000000000003E-2</v>
      </c>
      <c r="R22" s="2">
        <v>0.122</v>
      </c>
      <c r="S22" s="2">
        <v>0.105</v>
      </c>
      <c r="T22" s="2">
        <v>0.109</v>
      </c>
      <c r="U22" s="2">
        <v>0.13300000000000001</v>
      </c>
      <c r="V22" s="2">
        <v>0.161</v>
      </c>
      <c r="W22" s="2">
        <v>0.186</v>
      </c>
      <c r="X22" s="2">
        <v>0.191</v>
      </c>
      <c r="AB22" s="83"/>
      <c r="AD22" s="2">
        <v>206</v>
      </c>
      <c r="AE22" s="2">
        <v>-0.221</v>
      </c>
      <c r="AF22" s="2">
        <v>-0.22</v>
      </c>
      <c r="AG22" s="2">
        <v>-0.10100000000000001</v>
      </c>
      <c r="AH22" s="2">
        <v>-7.0000000000000007E-2</v>
      </c>
      <c r="AI22" s="2">
        <v>0.45700000000000002</v>
      </c>
      <c r="AJ22" s="2">
        <v>-0.02</v>
      </c>
      <c r="AK22" s="2">
        <v>0.36899999999999999</v>
      </c>
      <c r="AL22" s="2">
        <v>3.7999999999999999E-2</v>
      </c>
      <c r="AM22" s="2">
        <v>0.255</v>
      </c>
      <c r="AN22" s="2">
        <v>0.16400000000000001</v>
      </c>
    </row>
    <row r="23" spans="1:40" ht="15.75" hidden="1" customHeight="1" x14ac:dyDescent="0.25">
      <c r="A23" s="2">
        <v>207</v>
      </c>
      <c r="B23" s="2">
        <v>0.10199999999999999</v>
      </c>
      <c r="C23" s="2">
        <v>0.22700000000000001</v>
      </c>
      <c r="D23" s="2">
        <v>0.27</v>
      </c>
      <c r="E23" s="2">
        <v>0.253</v>
      </c>
      <c r="F23" s="2">
        <v>0.26800000000000002</v>
      </c>
      <c r="G23" s="2">
        <v>0.28299999999999997</v>
      </c>
      <c r="H23" s="2">
        <v>0.40500000000000003</v>
      </c>
      <c r="I23" s="2">
        <v>0.29699999999999999</v>
      </c>
      <c r="J23" s="2">
        <v>0.32600000000000001</v>
      </c>
      <c r="L23" s="83"/>
      <c r="N23" s="2">
        <v>207</v>
      </c>
      <c r="O23" s="2">
        <v>2.9000000000000001E-2</v>
      </c>
      <c r="P23" s="2">
        <v>3.2000000000000001E-2</v>
      </c>
      <c r="Q23" s="2">
        <v>0.185</v>
      </c>
      <c r="R23" s="2">
        <v>0.20300000000000001</v>
      </c>
      <c r="S23" s="2">
        <v>0.185</v>
      </c>
      <c r="T23" s="2">
        <v>0.187</v>
      </c>
      <c r="U23" s="2">
        <v>0.20899999999999999</v>
      </c>
      <c r="V23" s="2">
        <v>0.23400000000000001</v>
      </c>
      <c r="W23" s="2">
        <v>0.25700000000000001</v>
      </c>
      <c r="X23" s="2">
        <v>0.26400000000000001</v>
      </c>
      <c r="AB23" s="83"/>
      <c r="AD23" s="2">
        <v>207</v>
      </c>
      <c r="AE23" s="2">
        <v>-0.109</v>
      </c>
      <c r="AF23" s="2">
        <v>-0.106</v>
      </c>
      <c r="AG23" s="2">
        <v>-1.0999999999999999E-2</v>
      </c>
      <c r="AH23" s="2">
        <v>1.2999999999999999E-2</v>
      </c>
      <c r="AI23" s="2">
        <v>0.51500000000000001</v>
      </c>
      <c r="AJ23" s="2">
        <v>5.8000000000000003E-2</v>
      </c>
      <c r="AK23" s="2">
        <v>0.42899999999999999</v>
      </c>
      <c r="AL23" s="2">
        <v>0.112</v>
      </c>
      <c r="AM23" s="2">
        <v>0.31900000000000001</v>
      </c>
      <c r="AN23" s="2">
        <v>0.23</v>
      </c>
    </row>
    <row r="24" spans="1:40" ht="15.75" hidden="1" customHeight="1" x14ac:dyDescent="0.25">
      <c r="A24" s="2">
        <v>208</v>
      </c>
      <c r="B24" s="2">
        <v>0.186</v>
      </c>
      <c r="C24" s="2">
        <v>0.29899999999999999</v>
      </c>
      <c r="D24" s="2">
        <v>0.33800000000000002</v>
      </c>
      <c r="E24" s="2">
        <v>0.31900000000000001</v>
      </c>
      <c r="F24" s="2">
        <v>0.33300000000000002</v>
      </c>
      <c r="G24" s="2">
        <v>0.34399999999999997</v>
      </c>
      <c r="H24" s="2">
        <v>0.46100000000000002</v>
      </c>
      <c r="I24" s="2">
        <v>0.35799999999999998</v>
      </c>
      <c r="J24" s="2">
        <v>0.38300000000000001</v>
      </c>
      <c r="L24" s="83"/>
      <c r="N24" s="2">
        <v>208</v>
      </c>
      <c r="O24" s="2">
        <v>0.105</v>
      </c>
      <c r="P24" s="2">
        <v>0.109</v>
      </c>
      <c r="Q24" s="2">
        <v>0.251</v>
      </c>
      <c r="R24" s="2">
        <v>0.26300000000000001</v>
      </c>
      <c r="S24" s="2">
        <v>0.24299999999999999</v>
      </c>
      <c r="T24" s="2">
        <v>0.24399999999999999</v>
      </c>
      <c r="U24" s="2">
        <v>0.26200000000000001</v>
      </c>
      <c r="V24" s="2">
        <v>0.28699999999999998</v>
      </c>
      <c r="W24" s="2">
        <v>0.307</v>
      </c>
      <c r="X24" s="2">
        <v>0.315</v>
      </c>
      <c r="AB24" s="83"/>
      <c r="AD24" s="2">
        <v>208</v>
      </c>
      <c r="AE24" s="2">
        <v>-2.3E-2</v>
      </c>
      <c r="AF24" s="2">
        <v>-1.9E-2</v>
      </c>
      <c r="AG24" s="2">
        <v>5.6000000000000001E-2</v>
      </c>
      <c r="AH24" s="2">
        <v>7.2999999999999995E-2</v>
      </c>
      <c r="AI24" s="2">
        <v>0.55000000000000004</v>
      </c>
      <c r="AJ24" s="2">
        <v>0.113</v>
      </c>
      <c r="AK24" s="2">
        <v>0.46500000000000002</v>
      </c>
      <c r="AL24" s="2">
        <v>0.16400000000000001</v>
      </c>
      <c r="AM24" s="2">
        <v>0.36099999999999999</v>
      </c>
      <c r="AN24" s="2">
        <v>0.27600000000000002</v>
      </c>
    </row>
    <row r="25" spans="1:40" ht="15.75" hidden="1" customHeight="1" x14ac:dyDescent="0.25">
      <c r="A25" s="2">
        <v>209</v>
      </c>
      <c r="B25" s="2">
        <v>0.246</v>
      </c>
      <c r="C25" s="2">
        <v>0.34799999999999998</v>
      </c>
      <c r="D25" s="2">
        <v>0.38400000000000001</v>
      </c>
      <c r="E25" s="2">
        <v>0.36399999999999999</v>
      </c>
      <c r="F25" s="2">
        <v>0.375</v>
      </c>
      <c r="G25" s="2">
        <v>0.38400000000000001</v>
      </c>
      <c r="H25" s="2">
        <v>0.495</v>
      </c>
      <c r="I25" s="2">
        <v>0.39700000000000002</v>
      </c>
      <c r="J25" s="2">
        <v>0.41899999999999998</v>
      </c>
      <c r="L25" s="83"/>
      <c r="N25" s="2">
        <v>209</v>
      </c>
      <c r="O25" s="2">
        <v>0.159</v>
      </c>
      <c r="P25" s="2">
        <v>0.16300000000000001</v>
      </c>
      <c r="Q25" s="2">
        <v>0.29599999999999999</v>
      </c>
      <c r="R25" s="2">
        <v>0.30199999999999999</v>
      </c>
      <c r="S25" s="2">
        <v>0.28100000000000003</v>
      </c>
      <c r="T25" s="2">
        <v>0.28000000000000003</v>
      </c>
      <c r="U25" s="2">
        <v>0.29599999999999999</v>
      </c>
      <c r="V25" s="2">
        <v>0.31900000000000001</v>
      </c>
      <c r="W25" s="2">
        <v>0.33900000000000002</v>
      </c>
      <c r="X25" s="2">
        <v>0.34599999999999997</v>
      </c>
      <c r="AB25" s="83"/>
      <c r="AD25" s="2">
        <v>209</v>
      </c>
      <c r="AE25" s="2">
        <v>3.7999999999999999E-2</v>
      </c>
      <c r="AF25" s="2">
        <v>4.2000000000000003E-2</v>
      </c>
      <c r="AG25" s="2">
        <v>0.1</v>
      </c>
      <c r="AH25" s="2">
        <v>0.111</v>
      </c>
      <c r="AI25" s="2">
        <v>0.56599999999999995</v>
      </c>
      <c r="AJ25" s="2">
        <v>0.14699999999999999</v>
      </c>
      <c r="AK25" s="2">
        <v>0.48299999999999998</v>
      </c>
      <c r="AL25" s="2">
        <v>0.19400000000000001</v>
      </c>
      <c r="AM25" s="2">
        <v>0.38200000000000001</v>
      </c>
      <c r="AN25" s="2">
        <v>0.30099999999999999</v>
      </c>
    </row>
    <row r="26" spans="1:40" ht="15.75" hidden="1" customHeight="1" x14ac:dyDescent="0.25">
      <c r="A26" s="2">
        <v>210</v>
      </c>
      <c r="B26" s="2">
        <v>0.29099999999999998</v>
      </c>
      <c r="C26" s="2">
        <v>0.38200000000000001</v>
      </c>
      <c r="D26" s="2">
        <v>0.41599999999999998</v>
      </c>
      <c r="E26" s="2">
        <v>0.39500000000000002</v>
      </c>
      <c r="F26" s="2">
        <v>0.40400000000000003</v>
      </c>
      <c r="G26" s="2">
        <v>0.41099999999999998</v>
      </c>
      <c r="H26" s="2">
        <v>0.51600000000000001</v>
      </c>
      <c r="I26" s="2">
        <v>0.42299999999999999</v>
      </c>
      <c r="J26" s="2">
        <v>0.442</v>
      </c>
      <c r="L26" s="83"/>
      <c r="N26" s="2">
        <v>210</v>
      </c>
      <c r="O26" s="2">
        <v>0.19900000000000001</v>
      </c>
      <c r="P26" s="2">
        <v>0.20399999999999999</v>
      </c>
      <c r="Q26" s="2">
        <v>0.32700000000000001</v>
      </c>
      <c r="R26" s="2">
        <v>0.33</v>
      </c>
      <c r="S26" s="2">
        <v>0.307</v>
      </c>
      <c r="T26" s="2">
        <v>0.30499999999999999</v>
      </c>
      <c r="U26" s="2">
        <v>0.318</v>
      </c>
      <c r="V26" s="2">
        <v>0.33900000000000002</v>
      </c>
      <c r="W26" s="2">
        <v>0.35799999999999998</v>
      </c>
      <c r="X26" s="2">
        <v>0.36499999999999999</v>
      </c>
      <c r="AB26" s="83"/>
      <c r="AD26" s="2">
        <v>210</v>
      </c>
      <c r="AE26" s="2">
        <v>8.3000000000000004E-2</v>
      </c>
      <c r="AF26" s="2">
        <v>8.7999999999999995E-2</v>
      </c>
      <c r="AG26" s="2">
        <v>0.13</v>
      </c>
      <c r="AH26" s="2">
        <v>0.13600000000000001</v>
      </c>
      <c r="AI26" s="2">
        <v>0.56799999999999995</v>
      </c>
      <c r="AJ26" s="2">
        <v>0.16800000000000001</v>
      </c>
      <c r="AK26" s="2">
        <v>0.48799999999999999</v>
      </c>
      <c r="AL26" s="2">
        <v>0.21199999999999999</v>
      </c>
      <c r="AM26" s="2">
        <v>0.39</v>
      </c>
      <c r="AN26" s="2">
        <v>0.313</v>
      </c>
    </row>
    <row r="27" spans="1:40" ht="15.75" hidden="1" customHeight="1" x14ac:dyDescent="0.25">
      <c r="A27" s="2">
        <v>211</v>
      </c>
      <c r="B27" s="2">
        <v>0.32800000000000001</v>
      </c>
      <c r="C27" s="2">
        <v>0.41099999999999998</v>
      </c>
      <c r="D27" s="2">
        <v>0.442</v>
      </c>
      <c r="E27" s="2">
        <v>0.42</v>
      </c>
      <c r="F27" s="2">
        <v>0.42699999999999999</v>
      </c>
      <c r="G27" s="2">
        <v>0.43099999999999999</v>
      </c>
      <c r="H27" s="2">
        <v>0.53</v>
      </c>
      <c r="I27" s="2">
        <v>0.442</v>
      </c>
      <c r="J27" s="2">
        <v>0.45900000000000002</v>
      </c>
      <c r="L27" s="83"/>
      <c r="N27" s="2">
        <v>211</v>
      </c>
      <c r="O27" s="2">
        <v>0.23200000000000001</v>
      </c>
      <c r="P27" s="2">
        <v>0.23699999999999999</v>
      </c>
      <c r="Q27" s="2">
        <v>0.35199999999999998</v>
      </c>
      <c r="R27" s="2">
        <v>0.35099999999999998</v>
      </c>
      <c r="S27" s="2">
        <v>0.32600000000000001</v>
      </c>
      <c r="T27" s="2">
        <v>0.32200000000000001</v>
      </c>
      <c r="U27" s="2">
        <v>0.33300000000000002</v>
      </c>
      <c r="V27" s="2">
        <v>0.35299999999999998</v>
      </c>
      <c r="W27" s="2">
        <v>0.37</v>
      </c>
      <c r="X27" s="2">
        <v>0.377</v>
      </c>
      <c r="AB27" s="83"/>
      <c r="AD27" s="2">
        <v>211</v>
      </c>
      <c r="AE27" s="2">
        <v>0.11899999999999999</v>
      </c>
      <c r="AF27" s="2">
        <v>0.124</v>
      </c>
      <c r="AG27" s="2">
        <v>0.151</v>
      </c>
      <c r="AH27" s="2">
        <v>0.152</v>
      </c>
      <c r="AI27" s="2">
        <v>0.56200000000000006</v>
      </c>
      <c r="AJ27" s="2">
        <v>0.18</v>
      </c>
      <c r="AK27" s="2">
        <v>0.48499999999999999</v>
      </c>
      <c r="AL27" s="2">
        <v>0.22</v>
      </c>
      <c r="AM27" s="2">
        <v>0.39</v>
      </c>
      <c r="AN27" s="2">
        <v>0.316</v>
      </c>
    </row>
    <row r="28" spans="1:40" ht="15.75" hidden="1" customHeight="1" x14ac:dyDescent="0.25">
      <c r="A28" s="2">
        <v>212</v>
      </c>
      <c r="B28" s="2">
        <v>0.36799999999999999</v>
      </c>
      <c r="C28" s="2">
        <v>0.441</v>
      </c>
      <c r="D28" s="2">
        <v>0.47</v>
      </c>
      <c r="E28" s="2">
        <v>0.44600000000000001</v>
      </c>
      <c r="F28" s="2">
        <v>0.45100000000000001</v>
      </c>
      <c r="G28" s="2">
        <v>0.45200000000000001</v>
      </c>
      <c r="H28" s="2">
        <v>0.54600000000000004</v>
      </c>
      <c r="I28" s="2">
        <v>0.46100000000000002</v>
      </c>
      <c r="J28" s="2">
        <v>0.47599999999999998</v>
      </c>
      <c r="L28" s="83"/>
      <c r="N28" s="2">
        <v>212</v>
      </c>
      <c r="O28" s="2">
        <v>0.26700000000000002</v>
      </c>
      <c r="P28" s="2">
        <v>0.27300000000000002</v>
      </c>
      <c r="Q28" s="2">
        <v>0.38</v>
      </c>
      <c r="R28" s="2">
        <v>0.372</v>
      </c>
      <c r="S28" s="2">
        <v>0.34599999999999997</v>
      </c>
      <c r="T28" s="2">
        <v>0.34</v>
      </c>
      <c r="U28" s="2">
        <v>0.34799999999999998</v>
      </c>
      <c r="V28" s="2">
        <v>0.36499999999999999</v>
      </c>
      <c r="W28" s="2">
        <v>0.38100000000000001</v>
      </c>
      <c r="X28" s="2">
        <v>0.38700000000000001</v>
      </c>
      <c r="AB28" s="83"/>
      <c r="AD28" s="2">
        <v>212</v>
      </c>
      <c r="AE28" s="2">
        <v>0.155</v>
      </c>
      <c r="AF28" s="2">
        <v>0.159</v>
      </c>
      <c r="AG28" s="2">
        <v>0.16900000000000001</v>
      </c>
      <c r="AH28" s="2">
        <v>0.16400000000000001</v>
      </c>
      <c r="AI28" s="2">
        <v>0.55100000000000005</v>
      </c>
      <c r="AJ28" s="2">
        <v>0.187</v>
      </c>
      <c r="AK28" s="2">
        <v>0.47599999999999998</v>
      </c>
      <c r="AL28" s="2">
        <v>0.224</v>
      </c>
      <c r="AM28" s="2">
        <v>0.38500000000000001</v>
      </c>
      <c r="AN28" s="2">
        <v>0.315</v>
      </c>
    </row>
    <row r="29" spans="1:40" ht="15.75" hidden="1" customHeight="1" x14ac:dyDescent="0.25">
      <c r="A29" s="2">
        <v>213</v>
      </c>
      <c r="B29" s="2">
        <v>0.38900000000000001</v>
      </c>
      <c r="C29" s="2">
        <v>0.45400000000000001</v>
      </c>
      <c r="D29" s="2">
        <v>0.48099999999999998</v>
      </c>
      <c r="E29" s="2">
        <v>0.45600000000000002</v>
      </c>
      <c r="F29" s="2">
        <v>0.45900000000000002</v>
      </c>
      <c r="G29" s="2">
        <v>0.45900000000000002</v>
      </c>
      <c r="H29" s="2">
        <v>0.54700000000000004</v>
      </c>
      <c r="I29" s="2">
        <v>0.46700000000000003</v>
      </c>
      <c r="J29" s="2">
        <v>0.48</v>
      </c>
      <c r="L29" s="83"/>
      <c r="N29" s="2">
        <v>213</v>
      </c>
      <c r="O29" s="2">
        <v>0.28599999999999998</v>
      </c>
      <c r="P29" s="2">
        <v>0.29099999999999998</v>
      </c>
      <c r="Q29" s="2">
        <v>0.39100000000000001</v>
      </c>
      <c r="R29" s="2">
        <v>0.38100000000000001</v>
      </c>
      <c r="S29" s="2">
        <v>0.35299999999999998</v>
      </c>
      <c r="T29" s="2">
        <v>0.34599999999999997</v>
      </c>
      <c r="U29" s="2">
        <v>0.35199999999999998</v>
      </c>
      <c r="V29" s="2">
        <v>0.36799999999999999</v>
      </c>
      <c r="W29" s="2">
        <v>0.38200000000000001</v>
      </c>
      <c r="X29" s="2">
        <v>0.38800000000000001</v>
      </c>
      <c r="AB29" s="83"/>
      <c r="AD29" s="2">
        <v>213</v>
      </c>
      <c r="AE29" s="2">
        <v>0.17399999999999999</v>
      </c>
      <c r="AF29" s="2">
        <v>0.17899999999999999</v>
      </c>
      <c r="AG29" s="2">
        <v>0.17699999999999999</v>
      </c>
      <c r="AH29" s="2">
        <v>0.16700000000000001</v>
      </c>
      <c r="AI29" s="2">
        <v>0.53500000000000003</v>
      </c>
      <c r="AJ29" s="2">
        <v>0.187</v>
      </c>
      <c r="AK29" s="2">
        <v>0.46200000000000002</v>
      </c>
      <c r="AL29" s="2">
        <v>0.221</v>
      </c>
      <c r="AM29" s="2">
        <v>0.374</v>
      </c>
      <c r="AN29" s="2">
        <v>0.307</v>
      </c>
    </row>
    <row r="30" spans="1:40" ht="15.75" hidden="1" customHeight="1" x14ac:dyDescent="0.25">
      <c r="A30" s="2">
        <v>214</v>
      </c>
      <c r="B30" s="2">
        <v>0.36399999999999999</v>
      </c>
      <c r="C30" s="2">
        <v>0.42799999999999999</v>
      </c>
      <c r="D30" s="2">
        <v>0.45800000000000002</v>
      </c>
      <c r="E30" s="2">
        <v>0.432</v>
      </c>
      <c r="F30" s="2">
        <v>0.436</v>
      </c>
      <c r="G30" s="2">
        <v>0.436</v>
      </c>
      <c r="H30" s="2">
        <v>0.52300000000000002</v>
      </c>
      <c r="I30" s="2">
        <v>0.44400000000000001</v>
      </c>
      <c r="J30" s="2">
        <v>0.45700000000000002</v>
      </c>
      <c r="L30" s="83"/>
      <c r="N30" s="2">
        <v>214</v>
      </c>
      <c r="O30" s="2">
        <v>0.26700000000000002</v>
      </c>
      <c r="P30" s="2">
        <v>0.27200000000000002</v>
      </c>
      <c r="Q30" s="2">
        <v>0.36899999999999999</v>
      </c>
      <c r="R30" s="2">
        <v>0.36199999999999999</v>
      </c>
      <c r="S30" s="2">
        <v>0.33500000000000002</v>
      </c>
      <c r="T30" s="2">
        <v>0.32900000000000001</v>
      </c>
      <c r="U30" s="2">
        <v>0.33600000000000002</v>
      </c>
      <c r="V30" s="2">
        <v>0.35299999999999998</v>
      </c>
      <c r="W30" s="2">
        <v>0.36699999999999999</v>
      </c>
      <c r="X30" s="2">
        <v>0.373</v>
      </c>
      <c r="AB30" s="83"/>
      <c r="AD30" s="2">
        <v>214</v>
      </c>
      <c r="AE30" s="2">
        <v>0.16</v>
      </c>
      <c r="AF30" s="2">
        <v>0.16500000000000001</v>
      </c>
      <c r="AG30" s="2">
        <v>0.16500000000000001</v>
      </c>
      <c r="AH30" s="2">
        <v>0.156</v>
      </c>
      <c r="AI30" s="2">
        <v>0.51500000000000001</v>
      </c>
      <c r="AJ30" s="2">
        <v>0.17599999999999999</v>
      </c>
      <c r="AK30" s="2">
        <v>0.44400000000000001</v>
      </c>
      <c r="AL30" s="2">
        <v>0.21</v>
      </c>
      <c r="AM30" s="2">
        <v>0.35799999999999998</v>
      </c>
      <c r="AN30" s="2">
        <v>0.29399999999999998</v>
      </c>
    </row>
    <row r="31" spans="1:40" ht="15.75" hidden="1" customHeight="1" x14ac:dyDescent="0.25">
      <c r="A31" s="2">
        <v>215</v>
      </c>
      <c r="B31" s="2">
        <v>0.314</v>
      </c>
      <c r="C31" s="2">
        <v>0.38100000000000001</v>
      </c>
      <c r="D31" s="2">
        <v>0.41499999999999998</v>
      </c>
      <c r="E31" s="2">
        <v>0.38900000000000001</v>
      </c>
      <c r="F31" s="2">
        <v>0.39400000000000002</v>
      </c>
      <c r="G31" s="2">
        <v>0.39600000000000002</v>
      </c>
      <c r="H31" s="2">
        <v>0.48599999999999999</v>
      </c>
      <c r="I31" s="2">
        <v>0.40500000000000003</v>
      </c>
      <c r="J31" s="2">
        <v>0.41899999999999998</v>
      </c>
      <c r="L31" s="83"/>
      <c r="N31" s="2">
        <v>215</v>
      </c>
      <c r="O31" s="2">
        <v>0.22600000000000001</v>
      </c>
      <c r="P31" s="2">
        <v>0.23</v>
      </c>
      <c r="Q31" s="2">
        <v>0.32800000000000001</v>
      </c>
      <c r="R31" s="2">
        <v>0.32600000000000001</v>
      </c>
      <c r="S31" s="2">
        <v>0.30299999999999999</v>
      </c>
      <c r="T31" s="2">
        <v>0.29899999999999999</v>
      </c>
      <c r="U31" s="2">
        <v>0.308</v>
      </c>
      <c r="V31" s="2">
        <v>0.32600000000000001</v>
      </c>
      <c r="W31" s="2">
        <v>0.34100000000000003</v>
      </c>
      <c r="X31" s="2">
        <v>0.34699999999999998</v>
      </c>
      <c r="AB31" s="83"/>
      <c r="AD31" s="2">
        <v>215</v>
      </c>
      <c r="AE31" s="2">
        <v>0.126</v>
      </c>
      <c r="AF31" s="2">
        <v>0.13</v>
      </c>
      <c r="AG31" s="2">
        <v>0.14199999999999999</v>
      </c>
      <c r="AH31" s="2">
        <v>0.13700000000000001</v>
      </c>
      <c r="AI31" s="2">
        <v>0.49199999999999999</v>
      </c>
      <c r="AJ31" s="2">
        <v>0.158</v>
      </c>
      <c r="AK31" s="2">
        <v>0.42199999999999999</v>
      </c>
      <c r="AL31" s="2">
        <v>0.193</v>
      </c>
      <c r="AM31" s="2">
        <v>0.33900000000000002</v>
      </c>
      <c r="AN31" s="2">
        <v>0.27600000000000002</v>
      </c>
    </row>
    <row r="32" spans="1:40" ht="15.75" hidden="1" customHeight="1" x14ac:dyDescent="0.25">
      <c r="A32" s="2">
        <v>216</v>
      </c>
      <c r="B32" s="2">
        <v>0.27700000000000002</v>
      </c>
      <c r="C32" s="2">
        <v>0.34599999999999997</v>
      </c>
      <c r="D32" s="2">
        <v>0.38500000000000001</v>
      </c>
      <c r="E32" s="2">
        <v>0.35699999999999998</v>
      </c>
      <c r="F32" s="2">
        <v>0.36299999999999999</v>
      </c>
      <c r="G32" s="2">
        <v>0.36599999999999999</v>
      </c>
      <c r="H32" s="2">
        <v>0.45700000000000002</v>
      </c>
      <c r="I32" s="2">
        <v>0.374</v>
      </c>
      <c r="J32" s="2">
        <v>0.39</v>
      </c>
      <c r="L32" s="83"/>
      <c r="N32" s="2">
        <v>216</v>
      </c>
      <c r="O32" s="2">
        <v>0.19600000000000001</v>
      </c>
      <c r="P32" s="2">
        <v>0.2</v>
      </c>
      <c r="Q32" s="2">
        <v>0.29699999999999999</v>
      </c>
      <c r="R32" s="2">
        <v>0.3</v>
      </c>
      <c r="S32" s="2">
        <v>0.27900000000000003</v>
      </c>
      <c r="T32" s="2">
        <v>0.27500000000000002</v>
      </c>
      <c r="U32" s="2">
        <v>0.28699999999999998</v>
      </c>
      <c r="V32" s="2">
        <v>0.30499999999999999</v>
      </c>
      <c r="W32" s="2">
        <v>0.32100000000000001</v>
      </c>
      <c r="X32" s="2">
        <v>0.32700000000000001</v>
      </c>
      <c r="AB32" s="83"/>
      <c r="AD32" s="2">
        <v>216</v>
      </c>
      <c r="AE32" s="2">
        <v>0.10199999999999999</v>
      </c>
      <c r="AF32" s="2">
        <v>0.106</v>
      </c>
      <c r="AG32" s="2">
        <v>0.123</v>
      </c>
      <c r="AH32" s="2">
        <v>0.122</v>
      </c>
      <c r="AI32" s="2">
        <v>0.47099999999999997</v>
      </c>
      <c r="AJ32" s="2">
        <v>0.14299999999999999</v>
      </c>
      <c r="AK32" s="2">
        <v>0.40200000000000002</v>
      </c>
      <c r="AL32" s="2">
        <v>0.17799999999999999</v>
      </c>
      <c r="AM32" s="2">
        <v>0.32</v>
      </c>
      <c r="AN32" s="2">
        <v>0.25900000000000001</v>
      </c>
    </row>
    <row r="33" spans="1:40" ht="15.75" hidden="1" customHeight="1" x14ac:dyDescent="0.25">
      <c r="A33" s="2">
        <v>217</v>
      </c>
      <c r="B33" s="2">
        <v>0.254</v>
      </c>
      <c r="C33" s="2">
        <v>0.32200000000000001</v>
      </c>
      <c r="D33" s="2">
        <v>0.36499999999999999</v>
      </c>
      <c r="E33" s="2">
        <v>0.33700000000000002</v>
      </c>
      <c r="F33" s="2">
        <v>0.34100000000000003</v>
      </c>
      <c r="G33" s="2">
        <v>0.34599999999999997</v>
      </c>
      <c r="H33" s="2">
        <v>0.436</v>
      </c>
      <c r="I33" s="2">
        <v>0.35399999999999998</v>
      </c>
      <c r="J33" s="2">
        <v>0.371</v>
      </c>
      <c r="L33" s="83"/>
      <c r="N33" s="2">
        <v>217</v>
      </c>
      <c r="O33" s="2">
        <v>0.17699999999999999</v>
      </c>
      <c r="P33" s="2">
        <v>0.18099999999999999</v>
      </c>
      <c r="Q33" s="2">
        <v>0.27700000000000002</v>
      </c>
      <c r="R33" s="2">
        <v>0.28299999999999997</v>
      </c>
      <c r="S33" s="2">
        <v>0.26200000000000001</v>
      </c>
      <c r="T33" s="2">
        <v>0.25900000000000001</v>
      </c>
      <c r="U33" s="2">
        <v>0.27200000000000002</v>
      </c>
      <c r="V33" s="2">
        <v>0.28999999999999998</v>
      </c>
      <c r="W33" s="2">
        <v>0.30599999999999999</v>
      </c>
      <c r="X33" s="2">
        <v>0.312</v>
      </c>
      <c r="AB33" s="83"/>
      <c r="AD33" s="2">
        <v>217</v>
      </c>
      <c r="AE33" s="2">
        <v>8.6999999999999994E-2</v>
      </c>
      <c r="AF33" s="2">
        <v>0.09</v>
      </c>
      <c r="AG33" s="2">
        <v>0.111</v>
      </c>
      <c r="AH33" s="2">
        <v>0.11</v>
      </c>
      <c r="AI33" s="2">
        <v>0.45100000000000001</v>
      </c>
      <c r="AJ33" s="2">
        <v>0.13200000000000001</v>
      </c>
      <c r="AK33" s="2">
        <v>0.38500000000000001</v>
      </c>
      <c r="AL33" s="2">
        <v>0.16500000000000001</v>
      </c>
      <c r="AM33" s="2">
        <v>0.30399999999999999</v>
      </c>
      <c r="AN33" s="2">
        <v>0.245</v>
      </c>
    </row>
    <row r="34" spans="1:40" ht="15.75" hidden="1" customHeight="1" x14ac:dyDescent="0.25">
      <c r="A34" s="2">
        <v>218</v>
      </c>
      <c r="B34" s="2">
        <v>0.223</v>
      </c>
      <c r="C34" s="2">
        <v>0.29299999999999998</v>
      </c>
      <c r="D34" s="2">
        <v>0.33900000000000002</v>
      </c>
      <c r="E34" s="2">
        <v>0.31</v>
      </c>
      <c r="F34" s="2">
        <v>0.316</v>
      </c>
      <c r="G34" s="2">
        <v>0.32200000000000001</v>
      </c>
      <c r="H34" s="2">
        <v>0.41199999999999998</v>
      </c>
      <c r="I34" s="2">
        <v>0.32900000000000001</v>
      </c>
      <c r="J34" s="2">
        <v>0.34699999999999998</v>
      </c>
      <c r="L34" s="83"/>
      <c r="N34" s="2">
        <v>218</v>
      </c>
      <c r="O34" s="2">
        <v>0.151</v>
      </c>
      <c r="P34" s="2">
        <v>0.155</v>
      </c>
      <c r="Q34" s="2">
        <v>0.251</v>
      </c>
      <c r="R34" s="2">
        <v>0.26200000000000001</v>
      </c>
      <c r="S34" s="2">
        <v>0.24199999999999999</v>
      </c>
      <c r="T34" s="2">
        <v>0.24</v>
      </c>
      <c r="U34" s="2">
        <v>0.254</v>
      </c>
      <c r="V34" s="2">
        <v>0.27400000000000002</v>
      </c>
      <c r="W34" s="2">
        <v>0.28999999999999998</v>
      </c>
      <c r="X34" s="2">
        <v>0.29599999999999999</v>
      </c>
      <c r="AB34" s="83"/>
      <c r="AD34" s="2">
        <v>218</v>
      </c>
      <c r="AE34" s="2">
        <v>6.5000000000000002E-2</v>
      </c>
      <c r="AF34" s="2">
        <v>6.9000000000000006E-2</v>
      </c>
      <c r="AG34" s="2">
        <v>9.5000000000000001E-2</v>
      </c>
      <c r="AH34" s="2">
        <v>9.6000000000000002E-2</v>
      </c>
      <c r="AI34" s="2">
        <v>0.432</v>
      </c>
      <c r="AJ34" s="2">
        <v>0.11899999999999999</v>
      </c>
      <c r="AK34" s="2">
        <v>0.36599999999999999</v>
      </c>
      <c r="AL34" s="2">
        <v>0.153</v>
      </c>
      <c r="AM34" s="2">
        <v>0.28899999999999998</v>
      </c>
      <c r="AN34" s="2">
        <v>0.23100000000000001</v>
      </c>
    </row>
    <row r="35" spans="1:40" ht="15.75" hidden="1" customHeight="1" x14ac:dyDescent="0.25">
      <c r="A35" s="2">
        <v>219</v>
      </c>
      <c r="B35" s="2">
        <v>0.189</v>
      </c>
      <c r="C35" s="2">
        <v>0.26100000000000001</v>
      </c>
      <c r="D35" s="2">
        <v>0.312</v>
      </c>
      <c r="E35" s="2">
        <v>0.28199999999999997</v>
      </c>
      <c r="F35" s="2">
        <v>0.28799999999999998</v>
      </c>
      <c r="G35" s="2">
        <v>0.29499999999999998</v>
      </c>
      <c r="H35" s="2">
        <v>0.38700000000000001</v>
      </c>
      <c r="I35" s="2">
        <v>0.30199999999999999</v>
      </c>
      <c r="J35" s="2">
        <v>0.32200000000000001</v>
      </c>
      <c r="L35" s="83"/>
      <c r="N35" s="2">
        <v>219</v>
      </c>
      <c r="O35" s="2">
        <v>0.123</v>
      </c>
      <c r="P35" s="2">
        <v>0.127</v>
      </c>
      <c r="Q35" s="2">
        <v>0.223</v>
      </c>
      <c r="R35" s="2">
        <v>0.23799999999999999</v>
      </c>
      <c r="S35" s="2">
        <v>0.22</v>
      </c>
      <c r="T35" s="2">
        <v>0.22</v>
      </c>
      <c r="U35" s="2">
        <v>0.23499999999999999</v>
      </c>
      <c r="V35" s="2">
        <v>0.25600000000000001</v>
      </c>
      <c r="W35" s="2">
        <v>0.27300000000000002</v>
      </c>
      <c r="X35" s="2">
        <v>0.28000000000000003</v>
      </c>
      <c r="AB35" s="83"/>
      <c r="AD35" s="2">
        <v>219</v>
      </c>
      <c r="AE35" s="2">
        <v>4.1000000000000002E-2</v>
      </c>
      <c r="AF35" s="2">
        <v>4.4999999999999998E-2</v>
      </c>
      <c r="AG35" s="2">
        <v>7.8E-2</v>
      </c>
      <c r="AH35" s="2">
        <v>8.2000000000000003E-2</v>
      </c>
      <c r="AI35" s="2">
        <v>0.41299999999999998</v>
      </c>
      <c r="AJ35" s="2">
        <v>0.105</v>
      </c>
      <c r="AK35" s="2">
        <v>0.34899999999999998</v>
      </c>
      <c r="AL35" s="2">
        <v>0.14000000000000001</v>
      </c>
      <c r="AM35" s="2">
        <v>0.27300000000000002</v>
      </c>
      <c r="AN35" s="2">
        <v>0.216</v>
      </c>
    </row>
    <row r="36" spans="1:40" ht="15.75" hidden="1" customHeight="1" x14ac:dyDescent="0.25">
      <c r="A36" s="2">
        <v>220</v>
      </c>
      <c r="B36" s="2">
        <v>0.18</v>
      </c>
      <c r="C36" s="2">
        <v>0.252</v>
      </c>
      <c r="D36" s="2">
        <v>0.30499999999999999</v>
      </c>
      <c r="E36" s="2">
        <v>0.27300000000000002</v>
      </c>
      <c r="F36" s="2">
        <v>0.27900000000000003</v>
      </c>
      <c r="G36" s="2">
        <v>0.28499999999999998</v>
      </c>
      <c r="H36" s="2">
        <v>0.377</v>
      </c>
      <c r="I36" s="2">
        <v>0.29299999999999998</v>
      </c>
      <c r="J36" s="2">
        <v>0.313</v>
      </c>
      <c r="L36" s="83"/>
      <c r="N36" s="2">
        <v>220</v>
      </c>
      <c r="O36" s="2">
        <v>0.11600000000000001</v>
      </c>
      <c r="P36" s="2">
        <v>0.12</v>
      </c>
      <c r="Q36" s="2">
        <v>0.214</v>
      </c>
      <c r="R36" s="2">
        <v>0.23</v>
      </c>
      <c r="S36" s="2">
        <v>0.21299999999999999</v>
      </c>
      <c r="T36" s="2">
        <v>0.21299999999999999</v>
      </c>
      <c r="U36" s="2">
        <v>0.22800000000000001</v>
      </c>
      <c r="V36" s="2">
        <v>0.249</v>
      </c>
      <c r="W36" s="2">
        <v>0.26600000000000001</v>
      </c>
      <c r="X36" s="2">
        <v>0.27300000000000002</v>
      </c>
      <c r="AB36" s="83"/>
      <c r="AD36" s="2">
        <v>220</v>
      </c>
      <c r="AE36" s="2">
        <v>3.5999999999999997E-2</v>
      </c>
      <c r="AF36" s="2">
        <v>3.9E-2</v>
      </c>
      <c r="AG36" s="2">
        <v>7.1999999999999995E-2</v>
      </c>
      <c r="AH36" s="2">
        <v>7.4999999999999997E-2</v>
      </c>
      <c r="AI36" s="2">
        <v>0.39700000000000002</v>
      </c>
      <c r="AJ36" s="2">
        <v>9.8000000000000004E-2</v>
      </c>
      <c r="AK36" s="2">
        <v>0.33500000000000002</v>
      </c>
      <c r="AL36" s="2">
        <v>0.13100000000000001</v>
      </c>
      <c r="AM36" s="2">
        <v>0.26100000000000001</v>
      </c>
      <c r="AN36" s="2">
        <v>0.20599999999999999</v>
      </c>
    </row>
    <row r="37" spans="1:40" ht="15.75" hidden="1" customHeight="1" x14ac:dyDescent="0.25">
      <c r="A37" s="2">
        <v>221</v>
      </c>
      <c r="B37" s="2">
        <v>0.193</v>
      </c>
      <c r="C37" s="2">
        <v>0.26200000000000001</v>
      </c>
      <c r="D37" s="2">
        <v>0.314</v>
      </c>
      <c r="E37" s="2">
        <v>0.28100000000000003</v>
      </c>
      <c r="F37" s="2">
        <v>0.28599999999999998</v>
      </c>
      <c r="G37" s="2">
        <v>0.29199999999999998</v>
      </c>
      <c r="H37" s="2">
        <v>0.38</v>
      </c>
      <c r="I37" s="2">
        <v>0.29899999999999999</v>
      </c>
      <c r="J37" s="2">
        <v>0.317</v>
      </c>
      <c r="L37" s="83"/>
      <c r="N37" s="2">
        <v>221</v>
      </c>
      <c r="O37" s="2">
        <v>0.128</v>
      </c>
      <c r="P37" s="2">
        <v>0.13200000000000001</v>
      </c>
      <c r="Q37" s="2">
        <v>0.223</v>
      </c>
      <c r="R37" s="2">
        <v>0.23699999999999999</v>
      </c>
      <c r="S37" s="2">
        <v>0.219</v>
      </c>
      <c r="T37" s="2">
        <v>0.217</v>
      </c>
      <c r="U37" s="2">
        <v>0.23200000000000001</v>
      </c>
      <c r="V37" s="2">
        <v>0.252</v>
      </c>
      <c r="W37" s="2">
        <v>0.26800000000000002</v>
      </c>
      <c r="X37" s="2">
        <v>0.27500000000000002</v>
      </c>
      <c r="AB37" s="83"/>
      <c r="AD37" s="2">
        <v>221</v>
      </c>
      <c r="AE37" s="2">
        <v>4.8000000000000001E-2</v>
      </c>
      <c r="AF37" s="2">
        <v>0.05</v>
      </c>
      <c r="AG37" s="2">
        <v>7.5999999999999998E-2</v>
      </c>
      <c r="AH37" s="2">
        <v>7.5999999999999998E-2</v>
      </c>
      <c r="AI37" s="2">
        <v>0.38500000000000001</v>
      </c>
      <c r="AJ37" s="2">
        <v>9.6000000000000002E-2</v>
      </c>
      <c r="AK37" s="2">
        <v>0.32500000000000001</v>
      </c>
      <c r="AL37" s="2">
        <v>0.128</v>
      </c>
      <c r="AM37" s="2">
        <v>0.252</v>
      </c>
      <c r="AN37" s="2">
        <v>0.19900000000000001</v>
      </c>
    </row>
    <row r="38" spans="1:40" ht="15.75" hidden="1" customHeight="1" x14ac:dyDescent="0.25">
      <c r="A38" s="2">
        <v>222</v>
      </c>
      <c r="B38" s="2">
        <v>0.19</v>
      </c>
      <c r="C38" s="2">
        <v>0.25600000000000001</v>
      </c>
      <c r="D38" s="2">
        <v>0.31</v>
      </c>
      <c r="E38" s="2">
        <v>0.27700000000000002</v>
      </c>
      <c r="F38" s="2">
        <v>0.28199999999999997</v>
      </c>
      <c r="G38" s="2">
        <v>0.28699999999999998</v>
      </c>
      <c r="H38" s="2">
        <v>0.375</v>
      </c>
      <c r="I38" s="2">
        <v>0.29399999999999998</v>
      </c>
      <c r="J38" s="2">
        <v>0.312</v>
      </c>
      <c r="L38" s="83"/>
      <c r="N38" s="2">
        <v>222</v>
      </c>
      <c r="O38" s="2">
        <v>0.126</v>
      </c>
      <c r="P38" s="2">
        <v>0.13</v>
      </c>
      <c r="Q38" s="2">
        <v>0.219</v>
      </c>
      <c r="R38" s="2">
        <v>0.23400000000000001</v>
      </c>
      <c r="S38" s="2">
        <v>0.216</v>
      </c>
      <c r="T38" s="2">
        <v>0.215</v>
      </c>
      <c r="U38" s="2">
        <v>0.22900000000000001</v>
      </c>
      <c r="V38" s="2">
        <v>0.249</v>
      </c>
      <c r="W38" s="2">
        <v>0.26500000000000001</v>
      </c>
      <c r="X38" s="2">
        <v>0.27200000000000002</v>
      </c>
      <c r="AB38" s="83"/>
      <c r="AD38" s="2">
        <v>222</v>
      </c>
      <c r="AE38" s="2">
        <v>4.5999999999999999E-2</v>
      </c>
      <c r="AF38" s="2">
        <v>4.9000000000000002E-2</v>
      </c>
      <c r="AG38" s="2">
        <v>7.2999999999999995E-2</v>
      </c>
      <c r="AH38" s="2">
        <v>7.1999999999999995E-2</v>
      </c>
      <c r="AI38" s="2">
        <v>0.372</v>
      </c>
      <c r="AJ38" s="2">
        <v>9.1999999999999998E-2</v>
      </c>
      <c r="AK38" s="2">
        <v>0.314</v>
      </c>
      <c r="AL38" s="2">
        <v>0.122</v>
      </c>
      <c r="AM38" s="2">
        <v>0.24299999999999999</v>
      </c>
      <c r="AN38" s="2">
        <v>0.192</v>
      </c>
    </row>
    <row r="39" spans="1:40" ht="15.75" hidden="1" customHeight="1" x14ac:dyDescent="0.25">
      <c r="A39" s="2">
        <v>223</v>
      </c>
      <c r="B39" s="2">
        <v>0.13500000000000001</v>
      </c>
      <c r="C39" s="2">
        <v>0.20799999999999999</v>
      </c>
      <c r="D39" s="2">
        <v>0.26500000000000001</v>
      </c>
      <c r="E39" s="2">
        <v>0.23300000000000001</v>
      </c>
      <c r="F39" s="2">
        <v>0.24</v>
      </c>
      <c r="G39" s="2">
        <v>0.248</v>
      </c>
      <c r="H39" s="2">
        <v>0.34</v>
      </c>
      <c r="I39" s="2">
        <v>0.25600000000000001</v>
      </c>
      <c r="J39" s="2">
        <v>0.27600000000000002</v>
      </c>
      <c r="L39" s="83"/>
      <c r="N39" s="2">
        <v>223</v>
      </c>
      <c r="O39" s="2">
        <v>8.2000000000000003E-2</v>
      </c>
      <c r="P39" s="2">
        <v>8.5000000000000006E-2</v>
      </c>
      <c r="Q39" s="2">
        <v>0.17699999999999999</v>
      </c>
      <c r="R39" s="2">
        <v>0.19900000000000001</v>
      </c>
      <c r="S39" s="2">
        <v>0.185</v>
      </c>
      <c r="T39" s="2">
        <v>0.186</v>
      </c>
      <c r="U39" s="2">
        <v>0.20300000000000001</v>
      </c>
      <c r="V39" s="2">
        <v>0.22500000000000001</v>
      </c>
      <c r="W39" s="2">
        <v>0.24199999999999999</v>
      </c>
      <c r="X39" s="2">
        <v>0.25</v>
      </c>
      <c r="AB39" s="83"/>
      <c r="AD39" s="2">
        <v>223</v>
      </c>
      <c r="AE39" s="2">
        <v>7.0000000000000001E-3</v>
      </c>
      <c r="AF39" s="2">
        <v>0.01</v>
      </c>
      <c r="AG39" s="2">
        <v>4.9000000000000002E-2</v>
      </c>
      <c r="AH39" s="2">
        <v>5.5E-2</v>
      </c>
      <c r="AI39" s="2">
        <v>0.35699999999999998</v>
      </c>
      <c r="AJ39" s="2">
        <v>7.6999999999999999E-2</v>
      </c>
      <c r="AK39" s="2">
        <v>0.29899999999999999</v>
      </c>
      <c r="AL39" s="2">
        <v>0.109</v>
      </c>
      <c r="AM39" s="2">
        <v>0.23</v>
      </c>
      <c r="AN39" s="2">
        <v>0.17899999999999999</v>
      </c>
    </row>
    <row r="40" spans="1:40" ht="15.75" hidden="1" customHeight="1" x14ac:dyDescent="0.25">
      <c r="A40" s="2">
        <v>224</v>
      </c>
      <c r="B40" s="2">
        <v>0.06</v>
      </c>
      <c r="C40" s="2">
        <v>0.14000000000000001</v>
      </c>
      <c r="D40" s="2">
        <v>0.20300000000000001</v>
      </c>
      <c r="E40" s="2">
        <v>0.17399999999999999</v>
      </c>
      <c r="F40" s="2">
        <v>0.183</v>
      </c>
      <c r="G40" s="2">
        <v>0.19400000000000001</v>
      </c>
      <c r="H40" s="2">
        <v>0.29299999999999998</v>
      </c>
      <c r="I40" s="2">
        <v>0.20300000000000001</v>
      </c>
      <c r="J40" s="2">
        <v>0.22700000000000001</v>
      </c>
      <c r="L40" s="83"/>
      <c r="N40" s="2">
        <v>224</v>
      </c>
      <c r="O40" s="2">
        <v>1.9E-2</v>
      </c>
      <c r="P40" s="2">
        <v>2.1999999999999999E-2</v>
      </c>
      <c r="Q40" s="2">
        <v>0.11899999999999999</v>
      </c>
      <c r="R40" s="2">
        <v>0.15</v>
      </c>
      <c r="S40" s="2">
        <v>0.14199999999999999</v>
      </c>
      <c r="T40" s="2">
        <v>0.14599999999999999</v>
      </c>
      <c r="U40" s="2">
        <v>0.16800000000000001</v>
      </c>
      <c r="V40" s="2">
        <v>0.193</v>
      </c>
      <c r="W40" s="2">
        <v>0.21199999999999999</v>
      </c>
      <c r="X40" s="2">
        <v>0.22</v>
      </c>
      <c r="AB40" s="83"/>
      <c r="AD40" s="2">
        <v>224</v>
      </c>
      <c r="AE40" s="2">
        <v>-4.5999999999999999E-2</v>
      </c>
      <c r="AF40" s="2">
        <v>-4.3999999999999997E-2</v>
      </c>
      <c r="AG40" s="2">
        <v>1.7000000000000001E-2</v>
      </c>
      <c r="AH40" s="2">
        <v>3.1E-2</v>
      </c>
      <c r="AI40" s="2">
        <v>0.34100000000000003</v>
      </c>
      <c r="AJ40" s="2">
        <v>5.7000000000000002E-2</v>
      </c>
      <c r="AK40" s="2">
        <v>0.28399999999999997</v>
      </c>
      <c r="AL40" s="2">
        <v>9.1999999999999998E-2</v>
      </c>
      <c r="AM40" s="2">
        <v>0.215</v>
      </c>
      <c r="AN40" s="2">
        <v>0.16400000000000001</v>
      </c>
    </row>
    <row r="41" spans="1:40" ht="15.75" hidden="1" customHeight="1" x14ac:dyDescent="0.25">
      <c r="A41" s="2">
        <v>225</v>
      </c>
      <c r="B41" s="2">
        <v>2E-3</v>
      </c>
      <c r="C41" s="2">
        <v>8.7999999999999995E-2</v>
      </c>
      <c r="D41" s="2">
        <v>0.154</v>
      </c>
      <c r="E41" s="2">
        <v>0.126</v>
      </c>
      <c r="F41" s="2">
        <v>0.13700000000000001</v>
      </c>
      <c r="G41" s="2">
        <v>0.151</v>
      </c>
      <c r="H41" s="2">
        <v>0.254</v>
      </c>
      <c r="I41" s="2">
        <v>0.16200000000000001</v>
      </c>
      <c r="J41" s="2">
        <v>0.188</v>
      </c>
      <c r="L41" s="83"/>
      <c r="N41" s="2">
        <v>225</v>
      </c>
      <c r="O41" s="2">
        <v>-2.9000000000000001E-2</v>
      </c>
      <c r="P41" s="2">
        <v>-2.7E-2</v>
      </c>
      <c r="Q41" s="2">
        <v>7.2999999999999995E-2</v>
      </c>
      <c r="R41" s="2">
        <v>0.113</v>
      </c>
      <c r="S41" s="2">
        <v>0.108</v>
      </c>
      <c r="T41" s="2">
        <v>0.114</v>
      </c>
      <c r="U41" s="2">
        <v>0.14000000000000001</v>
      </c>
      <c r="V41" s="2">
        <v>0.16700000000000001</v>
      </c>
      <c r="W41" s="2">
        <v>0.187</v>
      </c>
      <c r="X41" s="2">
        <v>0.19600000000000001</v>
      </c>
      <c r="AB41" s="83"/>
      <c r="AD41" s="2">
        <v>225</v>
      </c>
      <c r="AE41" s="2">
        <v>-8.5999999999999993E-2</v>
      </c>
      <c r="AF41" s="2">
        <v>-8.4000000000000005E-2</v>
      </c>
      <c r="AG41" s="2">
        <v>-8.0000000000000002E-3</v>
      </c>
      <c r="AH41" s="2">
        <v>1.2999999999999999E-2</v>
      </c>
      <c r="AI41" s="2">
        <v>0.32700000000000001</v>
      </c>
      <c r="AJ41" s="2">
        <v>4.2000000000000003E-2</v>
      </c>
      <c r="AK41" s="2">
        <v>0.27100000000000002</v>
      </c>
      <c r="AL41" s="2">
        <v>7.8E-2</v>
      </c>
      <c r="AM41" s="2">
        <v>0.20300000000000001</v>
      </c>
      <c r="AN41" s="2">
        <v>0.152</v>
      </c>
    </row>
    <row r="42" spans="1:40" ht="15.75" hidden="1" customHeight="1" x14ac:dyDescent="0.25">
      <c r="A42" s="2">
        <v>226</v>
      </c>
      <c r="B42" s="2">
        <v>-2.8000000000000001E-2</v>
      </c>
      <c r="C42" s="2">
        <v>0.06</v>
      </c>
      <c r="D42" s="2">
        <v>0.126</v>
      </c>
      <c r="E42" s="2">
        <v>9.9000000000000005E-2</v>
      </c>
      <c r="F42" s="2">
        <v>0.111</v>
      </c>
      <c r="G42" s="2">
        <v>0.128</v>
      </c>
      <c r="H42" s="2">
        <v>0.23300000000000001</v>
      </c>
      <c r="I42" s="2">
        <v>0.13900000000000001</v>
      </c>
      <c r="J42" s="2">
        <v>0.16600000000000001</v>
      </c>
      <c r="L42" s="83"/>
      <c r="N42" s="2">
        <v>226</v>
      </c>
      <c r="O42" s="2">
        <v>-5.2999999999999999E-2</v>
      </c>
      <c r="P42" s="2">
        <v>-5.0999999999999997E-2</v>
      </c>
      <c r="Q42" s="2">
        <v>4.9000000000000002E-2</v>
      </c>
      <c r="R42" s="2">
        <v>9.1999999999999998E-2</v>
      </c>
      <c r="S42" s="2">
        <v>8.8999999999999996E-2</v>
      </c>
      <c r="T42" s="2">
        <v>9.7000000000000003E-2</v>
      </c>
      <c r="U42" s="2">
        <v>0.125</v>
      </c>
      <c r="V42" s="2">
        <v>0.153</v>
      </c>
      <c r="W42" s="2">
        <v>0.17299999999999999</v>
      </c>
      <c r="X42" s="2">
        <v>0.182</v>
      </c>
      <c r="AB42" s="83"/>
      <c r="AD42" s="2">
        <v>226</v>
      </c>
      <c r="AE42" s="2">
        <v>-0.106</v>
      </c>
      <c r="AF42" s="2">
        <v>-0.104</v>
      </c>
      <c r="AG42" s="2">
        <v>-2.1000000000000001E-2</v>
      </c>
      <c r="AH42" s="2">
        <v>3.0000000000000001E-3</v>
      </c>
      <c r="AI42" s="2">
        <v>0.316</v>
      </c>
      <c r="AJ42" s="2">
        <v>3.3000000000000002E-2</v>
      </c>
      <c r="AK42" s="2">
        <v>0.26100000000000001</v>
      </c>
      <c r="AL42" s="2">
        <v>7.0000000000000007E-2</v>
      </c>
      <c r="AM42" s="2">
        <v>0.19400000000000001</v>
      </c>
      <c r="AN42" s="2">
        <v>0.14299999999999999</v>
      </c>
    </row>
    <row r="43" spans="1:40" ht="15.75" hidden="1" customHeight="1" x14ac:dyDescent="0.25">
      <c r="A43" s="2">
        <v>227</v>
      </c>
      <c r="B43" s="2">
        <v>-3.3000000000000002E-2</v>
      </c>
      <c r="C43" s="2">
        <v>5.2999999999999999E-2</v>
      </c>
      <c r="D43" s="2">
        <v>0.115</v>
      </c>
      <c r="E43" s="2">
        <v>9.0999999999999998E-2</v>
      </c>
      <c r="F43" s="2">
        <v>0.10299999999999999</v>
      </c>
      <c r="G43" s="2">
        <v>0.12</v>
      </c>
      <c r="H43" s="2">
        <v>0.22500000000000001</v>
      </c>
      <c r="I43" s="2">
        <v>0.13100000000000001</v>
      </c>
      <c r="J43" s="2">
        <v>0.159</v>
      </c>
      <c r="L43" s="83"/>
      <c r="N43" s="2">
        <v>227</v>
      </c>
      <c r="O43" s="2">
        <v>-5.7000000000000002E-2</v>
      </c>
      <c r="P43" s="2">
        <v>-5.5E-2</v>
      </c>
      <c r="Q43" s="2">
        <v>4.2999999999999997E-2</v>
      </c>
      <c r="R43" s="2">
        <v>8.5999999999999993E-2</v>
      </c>
      <c r="S43" s="2">
        <v>8.5000000000000006E-2</v>
      </c>
      <c r="T43" s="2">
        <v>9.2999999999999999E-2</v>
      </c>
      <c r="U43" s="2">
        <v>0.12</v>
      </c>
      <c r="V43" s="2">
        <v>0.14799999999999999</v>
      </c>
      <c r="W43" s="2">
        <v>0.16800000000000001</v>
      </c>
      <c r="X43" s="2">
        <v>0.17699999999999999</v>
      </c>
      <c r="AB43" s="83"/>
      <c r="AD43" s="2">
        <v>227</v>
      </c>
      <c r="AE43" s="2">
        <v>-0.107</v>
      </c>
      <c r="AF43" s="2">
        <v>-0.106</v>
      </c>
      <c r="AG43" s="2">
        <v>-2.3E-2</v>
      </c>
      <c r="AH43" s="2">
        <v>0</v>
      </c>
      <c r="AI43" s="2">
        <v>0.307</v>
      </c>
      <c r="AJ43" s="2">
        <v>0.03</v>
      </c>
      <c r="AK43" s="2">
        <v>0.253</v>
      </c>
      <c r="AL43" s="2">
        <v>6.7000000000000004E-2</v>
      </c>
      <c r="AM43" s="2">
        <v>0.188</v>
      </c>
      <c r="AN43" s="2">
        <v>0.13800000000000001</v>
      </c>
    </row>
    <row r="44" spans="1:40" ht="15.75" hidden="1" customHeight="1" x14ac:dyDescent="0.25">
      <c r="A44" s="2">
        <v>228</v>
      </c>
      <c r="B44" s="2">
        <v>-2.1999999999999999E-2</v>
      </c>
      <c r="C44" s="2">
        <v>5.8999999999999997E-2</v>
      </c>
      <c r="D44" s="2">
        <v>0.11600000000000001</v>
      </c>
      <c r="E44" s="2">
        <v>9.5000000000000001E-2</v>
      </c>
      <c r="F44" s="2">
        <v>0.107</v>
      </c>
      <c r="G44" s="2">
        <v>0.123</v>
      </c>
      <c r="H44" s="2">
        <v>0.22700000000000001</v>
      </c>
      <c r="I44" s="2">
        <v>0.13400000000000001</v>
      </c>
      <c r="J44" s="2">
        <v>0.16200000000000001</v>
      </c>
      <c r="L44" s="83"/>
      <c r="N44" s="2">
        <v>228</v>
      </c>
      <c r="O44" s="2">
        <v>-4.8000000000000001E-2</v>
      </c>
      <c r="P44" s="2">
        <v>-4.5999999999999999E-2</v>
      </c>
      <c r="Q44" s="2">
        <v>0.05</v>
      </c>
      <c r="R44" s="2">
        <v>0.09</v>
      </c>
      <c r="S44" s="2">
        <v>8.8999999999999996E-2</v>
      </c>
      <c r="T44" s="2">
        <v>9.7000000000000003E-2</v>
      </c>
      <c r="U44" s="2">
        <v>0.124</v>
      </c>
      <c r="V44" s="2">
        <v>0.151</v>
      </c>
      <c r="W44" s="2">
        <v>0.17</v>
      </c>
      <c r="X44" s="2">
        <v>0.17899999999999999</v>
      </c>
      <c r="AB44" s="83"/>
      <c r="AD44" s="2">
        <v>228</v>
      </c>
      <c r="AE44" s="2">
        <v>-9.8000000000000004E-2</v>
      </c>
      <c r="AF44" s="2">
        <v>-9.6000000000000002E-2</v>
      </c>
      <c r="AG44" s="2">
        <v>-1.9E-2</v>
      </c>
      <c r="AH44" s="2">
        <v>2E-3</v>
      </c>
      <c r="AI44" s="2">
        <v>0.3</v>
      </c>
      <c r="AJ44" s="2">
        <v>3.1E-2</v>
      </c>
      <c r="AK44" s="2">
        <v>0.248</v>
      </c>
      <c r="AL44" s="2">
        <v>6.6000000000000003E-2</v>
      </c>
      <c r="AM44" s="2">
        <v>0.184</v>
      </c>
      <c r="AN44" s="2">
        <v>0.13600000000000001</v>
      </c>
    </row>
    <row r="45" spans="1:40" ht="15.75" hidden="1" customHeight="1" x14ac:dyDescent="0.25">
      <c r="A45" s="2">
        <v>229</v>
      </c>
      <c r="B45" s="2">
        <v>-2E-3</v>
      </c>
      <c r="C45" s="2">
        <v>7.4999999999999997E-2</v>
      </c>
      <c r="D45" s="2">
        <v>0.127</v>
      </c>
      <c r="E45" s="2">
        <v>0.107</v>
      </c>
      <c r="F45" s="2">
        <v>0.11899999999999999</v>
      </c>
      <c r="G45" s="2">
        <v>0.13300000000000001</v>
      </c>
      <c r="H45" s="2">
        <v>0.23499999999999999</v>
      </c>
      <c r="I45" s="2">
        <v>0.14499999999999999</v>
      </c>
      <c r="J45" s="2">
        <v>0.17100000000000001</v>
      </c>
      <c r="L45" s="83"/>
      <c r="N45" s="2">
        <v>229</v>
      </c>
      <c r="O45" s="2">
        <v>-3.1E-2</v>
      </c>
      <c r="P45" s="2">
        <v>-2.8000000000000001E-2</v>
      </c>
      <c r="Q45" s="2">
        <v>6.3E-2</v>
      </c>
      <c r="R45" s="2">
        <v>0.1</v>
      </c>
      <c r="S45" s="2">
        <v>9.9000000000000005E-2</v>
      </c>
      <c r="T45" s="2">
        <v>0.106</v>
      </c>
      <c r="U45" s="2">
        <v>0.13100000000000001</v>
      </c>
      <c r="V45" s="2">
        <v>0.157</v>
      </c>
      <c r="W45" s="2">
        <v>0.17599999999999999</v>
      </c>
      <c r="X45" s="2">
        <v>0.185</v>
      </c>
      <c r="AB45" s="83"/>
      <c r="AD45" s="2">
        <v>229</v>
      </c>
      <c r="AE45" s="2">
        <v>-8.1000000000000003E-2</v>
      </c>
      <c r="AF45" s="2">
        <v>-7.9000000000000001E-2</v>
      </c>
      <c r="AG45" s="2">
        <v>-0.01</v>
      </c>
      <c r="AH45" s="2">
        <v>8.0000000000000002E-3</v>
      </c>
      <c r="AI45" s="2">
        <v>0.29599999999999999</v>
      </c>
      <c r="AJ45" s="2">
        <v>3.5000000000000003E-2</v>
      </c>
      <c r="AK45" s="2">
        <v>0.24399999999999999</v>
      </c>
      <c r="AL45" s="2">
        <v>6.9000000000000006E-2</v>
      </c>
      <c r="AM45" s="2">
        <v>0.182</v>
      </c>
      <c r="AN45" s="2">
        <v>0.13600000000000001</v>
      </c>
    </row>
    <row r="46" spans="1:40" ht="15.75" hidden="1" customHeight="1" x14ac:dyDescent="0.25">
      <c r="A46" s="2">
        <v>230</v>
      </c>
      <c r="B46" s="2">
        <v>2.3E-2</v>
      </c>
      <c r="C46" s="2">
        <v>9.5000000000000001E-2</v>
      </c>
      <c r="D46" s="2">
        <v>0.14299999999999999</v>
      </c>
      <c r="E46" s="2">
        <v>0.124</v>
      </c>
      <c r="F46" s="2">
        <v>0.13500000000000001</v>
      </c>
      <c r="G46" s="2">
        <v>0.14799999999999999</v>
      </c>
      <c r="H46" s="2">
        <v>0.248</v>
      </c>
      <c r="I46" s="2">
        <v>0.159</v>
      </c>
      <c r="J46" s="2">
        <v>0.185</v>
      </c>
      <c r="L46" s="83"/>
      <c r="N46" s="2">
        <v>230</v>
      </c>
      <c r="O46" s="2">
        <v>-8.9999999999999993E-3</v>
      </c>
      <c r="P46" s="2">
        <v>-6.0000000000000001E-3</v>
      </c>
      <c r="Q46" s="2">
        <v>8.2000000000000003E-2</v>
      </c>
      <c r="R46" s="2">
        <v>0.115</v>
      </c>
      <c r="S46" s="2">
        <v>0.112</v>
      </c>
      <c r="T46" s="2">
        <v>0.11799999999999999</v>
      </c>
      <c r="U46" s="2">
        <v>0.14199999999999999</v>
      </c>
      <c r="V46" s="2">
        <v>0.16700000000000001</v>
      </c>
      <c r="W46" s="2">
        <v>0.185</v>
      </c>
      <c r="X46" s="2">
        <v>0.19400000000000001</v>
      </c>
      <c r="AB46" s="83"/>
      <c r="AD46" s="2">
        <v>230</v>
      </c>
      <c r="AE46" s="2">
        <v>-0.06</v>
      </c>
      <c r="AF46" s="2">
        <v>-5.8000000000000003E-2</v>
      </c>
      <c r="AG46" s="2">
        <v>1E-3</v>
      </c>
      <c r="AH46" s="2">
        <v>1.6E-2</v>
      </c>
      <c r="AI46" s="2">
        <v>0.29199999999999998</v>
      </c>
      <c r="AJ46" s="2">
        <v>4.1000000000000002E-2</v>
      </c>
      <c r="AK46" s="2">
        <v>0.24099999999999999</v>
      </c>
      <c r="AL46" s="2">
        <v>7.1999999999999995E-2</v>
      </c>
      <c r="AM46" s="2">
        <v>0.182</v>
      </c>
      <c r="AN46" s="2">
        <v>0.13700000000000001</v>
      </c>
    </row>
    <row r="47" spans="1:40" ht="15.75" hidden="1" customHeight="1" x14ac:dyDescent="0.25">
      <c r="A47" s="2">
        <v>231</v>
      </c>
      <c r="B47" s="2">
        <v>5.1999999999999998E-2</v>
      </c>
      <c r="C47" s="2">
        <v>0.11899999999999999</v>
      </c>
      <c r="D47" s="2">
        <v>0.16</v>
      </c>
      <c r="E47" s="2">
        <v>0.14399999999999999</v>
      </c>
      <c r="F47" s="2">
        <v>0.153</v>
      </c>
      <c r="G47" s="2">
        <v>0.16500000000000001</v>
      </c>
      <c r="H47" s="2">
        <v>0.26200000000000001</v>
      </c>
      <c r="I47" s="2">
        <v>0.17599999999999999</v>
      </c>
      <c r="J47" s="2">
        <v>0.2</v>
      </c>
      <c r="L47" s="83"/>
      <c r="N47" s="2">
        <v>231</v>
      </c>
      <c r="O47" s="2">
        <v>1.4999999999999999E-2</v>
      </c>
      <c r="P47" s="2">
        <v>1.9E-2</v>
      </c>
      <c r="Q47" s="2">
        <v>0.10299999999999999</v>
      </c>
      <c r="R47" s="2">
        <v>0.13100000000000001</v>
      </c>
      <c r="S47" s="2">
        <v>0.128</v>
      </c>
      <c r="T47" s="2">
        <v>0.13200000000000001</v>
      </c>
      <c r="U47" s="2">
        <v>0.154</v>
      </c>
      <c r="V47" s="2">
        <v>0.17699999999999999</v>
      </c>
      <c r="W47" s="2">
        <v>0.19500000000000001</v>
      </c>
      <c r="X47" s="2">
        <v>0.20300000000000001</v>
      </c>
      <c r="AB47" s="83"/>
      <c r="AD47" s="2">
        <v>231</v>
      </c>
      <c r="AE47" s="2">
        <v>-3.5999999999999997E-2</v>
      </c>
      <c r="AF47" s="2">
        <v>-3.4000000000000002E-2</v>
      </c>
      <c r="AG47" s="2">
        <v>1.4E-2</v>
      </c>
      <c r="AH47" s="2">
        <v>2.5000000000000001E-2</v>
      </c>
      <c r="AI47" s="2">
        <v>0.28899999999999998</v>
      </c>
      <c r="AJ47" s="2">
        <v>4.7E-2</v>
      </c>
      <c r="AK47" s="2">
        <v>0.23899999999999999</v>
      </c>
      <c r="AL47" s="2">
        <v>7.6999999999999999E-2</v>
      </c>
      <c r="AM47" s="2">
        <v>0.18099999999999999</v>
      </c>
      <c r="AN47" s="2">
        <v>0.13800000000000001</v>
      </c>
    </row>
    <row r="48" spans="1:40" ht="15.75" hidden="1" customHeight="1" x14ac:dyDescent="0.25">
      <c r="A48" s="2">
        <v>232</v>
      </c>
      <c r="B48" s="2">
        <v>8.5999999999999993E-2</v>
      </c>
      <c r="C48" s="2">
        <v>0.14499999999999999</v>
      </c>
      <c r="D48" s="2">
        <v>0.17799999999999999</v>
      </c>
      <c r="E48" s="2">
        <v>0.16400000000000001</v>
      </c>
      <c r="F48" s="2">
        <v>0.17299999999999999</v>
      </c>
      <c r="G48" s="2">
        <v>0.183</v>
      </c>
      <c r="H48" s="2">
        <v>0.27700000000000002</v>
      </c>
      <c r="I48" s="2">
        <v>0.193</v>
      </c>
      <c r="J48" s="2">
        <v>0.217</v>
      </c>
      <c r="L48" s="83"/>
      <c r="N48" s="2">
        <v>232</v>
      </c>
      <c r="O48" s="2">
        <v>4.2999999999999997E-2</v>
      </c>
      <c r="P48" s="2">
        <v>4.8000000000000001E-2</v>
      </c>
      <c r="Q48" s="2">
        <v>0.126</v>
      </c>
      <c r="R48" s="2">
        <v>0.14799999999999999</v>
      </c>
      <c r="S48" s="2">
        <v>0.14399999999999999</v>
      </c>
      <c r="T48" s="2">
        <v>0.14799999999999999</v>
      </c>
      <c r="U48" s="2">
        <v>0.16700000000000001</v>
      </c>
      <c r="V48" s="2">
        <v>0.189</v>
      </c>
      <c r="W48" s="2">
        <v>0.20499999999999999</v>
      </c>
      <c r="X48" s="2">
        <v>0.21299999999999999</v>
      </c>
      <c r="AB48" s="83"/>
      <c r="AD48" s="2">
        <v>232</v>
      </c>
      <c r="AE48" s="2">
        <v>-0.01</v>
      </c>
      <c r="AF48" s="2">
        <v>-7.0000000000000001E-3</v>
      </c>
      <c r="AG48" s="2">
        <v>2.8000000000000001E-2</v>
      </c>
      <c r="AH48" s="2">
        <v>3.5000000000000003E-2</v>
      </c>
      <c r="AI48" s="2">
        <v>0.28599999999999998</v>
      </c>
      <c r="AJ48" s="2">
        <v>5.3999999999999999E-2</v>
      </c>
      <c r="AK48" s="2">
        <v>0.23699999999999999</v>
      </c>
      <c r="AL48" s="2">
        <v>8.2000000000000003E-2</v>
      </c>
      <c r="AM48" s="2">
        <v>0.18099999999999999</v>
      </c>
      <c r="AN48" s="2">
        <v>0.14000000000000001</v>
      </c>
    </row>
    <row r="49" spans="1:40" ht="15.75" hidden="1" customHeight="1" x14ac:dyDescent="0.25">
      <c r="A49" s="2">
        <v>233</v>
      </c>
      <c r="B49" s="2">
        <v>0.123</v>
      </c>
      <c r="C49" s="2">
        <v>0.17599999999999999</v>
      </c>
      <c r="D49" s="2">
        <v>0.19900000000000001</v>
      </c>
      <c r="E49" s="2">
        <v>0.188</v>
      </c>
      <c r="F49" s="2">
        <v>0.19600000000000001</v>
      </c>
      <c r="G49" s="2">
        <v>0.20399999999999999</v>
      </c>
      <c r="H49" s="2">
        <v>0.29499999999999998</v>
      </c>
      <c r="I49" s="2">
        <v>0.214</v>
      </c>
      <c r="J49" s="2">
        <v>0.23599999999999999</v>
      </c>
      <c r="L49" s="83"/>
      <c r="N49" s="2">
        <v>233</v>
      </c>
      <c r="O49" s="2">
        <v>7.3999999999999996E-2</v>
      </c>
      <c r="P49" s="2">
        <v>0.08</v>
      </c>
      <c r="Q49" s="2">
        <v>0.153</v>
      </c>
      <c r="R49" s="2">
        <v>0.16900000000000001</v>
      </c>
      <c r="S49" s="2">
        <v>0.16300000000000001</v>
      </c>
      <c r="T49" s="2">
        <v>0.16500000000000001</v>
      </c>
      <c r="U49" s="2">
        <v>0.182</v>
      </c>
      <c r="V49" s="2">
        <v>0.20200000000000001</v>
      </c>
      <c r="W49" s="2">
        <v>0.217</v>
      </c>
      <c r="X49" s="2">
        <v>0.22500000000000001</v>
      </c>
      <c r="AB49" s="83"/>
      <c r="AD49" s="2">
        <v>233</v>
      </c>
      <c r="AE49" s="2">
        <v>0.02</v>
      </c>
      <c r="AF49" s="2">
        <v>2.4E-2</v>
      </c>
      <c r="AG49" s="2">
        <v>4.4999999999999998E-2</v>
      </c>
      <c r="AH49" s="2">
        <v>4.5999999999999999E-2</v>
      </c>
      <c r="AI49" s="2">
        <v>0.28299999999999997</v>
      </c>
      <c r="AJ49" s="2">
        <v>6.2E-2</v>
      </c>
      <c r="AK49" s="2">
        <v>0.23499999999999999</v>
      </c>
      <c r="AL49" s="2">
        <v>8.7999999999999995E-2</v>
      </c>
      <c r="AM49" s="2">
        <v>0.182</v>
      </c>
      <c r="AN49" s="2">
        <v>0.14299999999999999</v>
      </c>
    </row>
    <row r="50" spans="1:40" ht="15.75" hidden="1" customHeight="1" x14ac:dyDescent="0.25">
      <c r="A50" s="2">
        <v>234</v>
      </c>
      <c r="B50" s="2">
        <v>0.16400000000000001</v>
      </c>
      <c r="C50" s="2">
        <v>0.21</v>
      </c>
      <c r="D50" s="2">
        <v>0.224</v>
      </c>
      <c r="E50" s="2">
        <v>0.215</v>
      </c>
      <c r="F50" s="2">
        <v>0.222</v>
      </c>
      <c r="G50" s="2">
        <v>0.22800000000000001</v>
      </c>
      <c r="H50" s="2">
        <v>0.315</v>
      </c>
      <c r="I50" s="2">
        <v>0.23799999999999999</v>
      </c>
      <c r="J50" s="2">
        <v>0.25800000000000001</v>
      </c>
      <c r="L50" s="83"/>
      <c r="N50" s="2">
        <v>234</v>
      </c>
      <c r="O50" s="2">
        <v>0.108</v>
      </c>
      <c r="P50" s="2">
        <v>0.115</v>
      </c>
      <c r="Q50" s="2">
        <v>0.182</v>
      </c>
      <c r="R50" s="2">
        <v>0.191</v>
      </c>
      <c r="S50" s="2">
        <v>0.185</v>
      </c>
      <c r="T50" s="2">
        <v>0.185</v>
      </c>
      <c r="U50" s="2">
        <v>0.19900000000000001</v>
      </c>
      <c r="V50" s="2">
        <v>0.217</v>
      </c>
      <c r="W50" s="2">
        <v>0.23</v>
      </c>
      <c r="X50" s="2">
        <v>0.23799999999999999</v>
      </c>
      <c r="AB50" s="83"/>
      <c r="AD50" s="2">
        <v>234</v>
      </c>
      <c r="AE50" s="2">
        <v>5.2999999999999999E-2</v>
      </c>
      <c r="AF50" s="2">
        <v>5.7000000000000002E-2</v>
      </c>
      <c r="AG50" s="2">
        <v>6.3E-2</v>
      </c>
      <c r="AH50" s="2">
        <v>5.8000000000000003E-2</v>
      </c>
      <c r="AI50" s="2">
        <v>0.28100000000000003</v>
      </c>
      <c r="AJ50" s="2">
        <v>7.1999999999999995E-2</v>
      </c>
      <c r="AK50" s="2">
        <v>0.23499999999999999</v>
      </c>
      <c r="AL50" s="2">
        <v>9.5000000000000001E-2</v>
      </c>
      <c r="AM50" s="2">
        <v>0.183</v>
      </c>
      <c r="AN50" s="2">
        <v>0.14699999999999999</v>
      </c>
    </row>
    <row r="51" spans="1:40" ht="15.75" hidden="1" customHeight="1" x14ac:dyDescent="0.25">
      <c r="A51" s="2">
        <v>235</v>
      </c>
      <c r="B51" s="2">
        <v>0.20899999999999999</v>
      </c>
      <c r="C51" s="2">
        <v>0.247</v>
      </c>
      <c r="D51" s="2">
        <v>0.254</v>
      </c>
      <c r="E51" s="2">
        <v>0.247</v>
      </c>
      <c r="F51" s="2">
        <v>0.251</v>
      </c>
      <c r="G51" s="2">
        <v>0.255</v>
      </c>
      <c r="H51" s="2">
        <v>0.33800000000000002</v>
      </c>
      <c r="I51" s="2">
        <v>0.26500000000000001</v>
      </c>
      <c r="J51" s="2">
        <v>0.28299999999999997</v>
      </c>
      <c r="L51" s="83"/>
      <c r="N51" s="2">
        <v>235</v>
      </c>
      <c r="O51" s="2">
        <v>0.14499999999999999</v>
      </c>
      <c r="P51" s="2">
        <v>0.153</v>
      </c>
      <c r="Q51" s="2">
        <v>0.214</v>
      </c>
      <c r="R51" s="2">
        <v>0.217</v>
      </c>
      <c r="S51" s="2">
        <v>0.20799999999999999</v>
      </c>
      <c r="T51" s="2">
        <v>0.20699999999999999</v>
      </c>
      <c r="U51" s="2">
        <v>0.218</v>
      </c>
      <c r="V51" s="2">
        <v>0.23400000000000001</v>
      </c>
      <c r="W51" s="2">
        <v>0.246</v>
      </c>
      <c r="X51" s="2">
        <v>0.254</v>
      </c>
      <c r="AB51" s="83"/>
      <c r="AD51" s="2">
        <v>235</v>
      </c>
      <c r="AE51" s="2">
        <v>8.7999999999999995E-2</v>
      </c>
      <c r="AF51" s="2">
        <v>9.2999999999999999E-2</v>
      </c>
      <c r="AG51" s="2">
        <v>8.3000000000000004E-2</v>
      </c>
      <c r="AH51" s="2">
        <v>7.2999999999999995E-2</v>
      </c>
      <c r="AI51" s="2">
        <v>0.28000000000000003</v>
      </c>
      <c r="AJ51" s="2">
        <v>8.3000000000000004E-2</v>
      </c>
      <c r="AK51" s="2">
        <v>0.23599999999999999</v>
      </c>
      <c r="AL51" s="2">
        <v>0.10299999999999999</v>
      </c>
      <c r="AM51" s="2">
        <v>0.186</v>
      </c>
      <c r="AN51" s="2">
        <v>0.152</v>
      </c>
    </row>
    <row r="52" spans="1:40" ht="15.75" hidden="1" customHeight="1" x14ac:dyDescent="0.25">
      <c r="A52" s="2">
        <v>236</v>
      </c>
      <c r="B52" s="2">
        <v>0.25900000000000001</v>
      </c>
      <c r="C52" s="2">
        <v>0.28799999999999998</v>
      </c>
      <c r="D52" s="2">
        <v>0.28899999999999998</v>
      </c>
      <c r="E52" s="2">
        <v>0.28299999999999997</v>
      </c>
      <c r="F52" s="2">
        <v>0.28499999999999998</v>
      </c>
      <c r="G52" s="2">
        <v>0.28699999999999998</v>
      </c>
      <c r="H52" s="2">
        <v>0.36499999999999999</v>
      </c>
      <c r="I52" s="2">
        <v>0.29499999999999998</v>
      </c>
      <c r="J52" s="2">
        <v>0.312</v>
      </c>
      <c r="L52" s="83"/>
      <c r="N52" s="2">
        <v>236</v>
      </c>
      <c r="O52" s="2">
        <v>0.187</v>
      </c>
      <c r="P52" s="2">
        <v>0.19600000000000001</v>
      </c>
      <c r="Q52" s="2">
        <v>0.25</v>
      </c>
      <c r="R52" s="2">
        <v>0.246</v>
      </c>
      <c r="S52" s="2">
        <v>0.23499999999999999</v>
      </c>
      <c r="T52" s="2">
        <v>0.23200000000000001</v>
      </c>
      <c r="U52" s="2">
        <v>0.24</v>
      </c>
      <c r="V52" s="2">
        <v>0.254</v>
      </c>
      <c r="W52" s="2">
        <v>0.26400000000000001</v>
      </c>
      <c r="X52" s="2">
        <v>0.27100000000000002</v>
      </c>
      <c r="AB52" s="83"/>
      <c r="AD52" s="2">
        <v>236</v>
      </c>
      <c r="AE52" s="2">
        <v>0.127</v>
      </c>
      <c r="AF52" s="2">
        <v>0.13200000000000001</v>
      </c>
      <c r="AG52" s="2">
        <v>0.105</v>
      </c>
      <c r="AH52" s="2">
        <v>8.8999999999999996E-2</v>
      </c>
      <c r="AI52" s="2">
        <v>0.28199999999999997</v>
      </c>
      <c r="AJ52" s="2">
        <v>9.6000000000000002E-2</v>
      </c>
      <c r="AK52" s="2">
        <v>0.23799999999999999</v>
      </c>
      <c r="AL52" s="2">
        <v>0.113</v>
      </c>
      <c r="AM52" s="2">
        <v>0.191</v>
      </c>
      <c r="AN52" s="2">
        <v>0.158</v>
      </c>
    </row>
    <row r="53" spans="1:40" ht="15.75" hidden="1" customHeight="1" x14ac:dyDescent="0.25">
      <c r="A53" s="2">
        <v>237</v>
      </c>
      <c r="B53" s="2">
        <v>0.312</v>
      </c>
      <c r="C53" s="2">
        <v>0.33300000000000002</v>
      </c>
      <c r="D53" s="2">
        <v>0.32900000000000001</v>
      </c>
      <c r="E53" s="2">
        <v>0.32100000000000001</v>
      </c>
      <c r="F53" s="2">
        <v>0.32200000000000001</v>
      </c>
      <c r="G53" s="2">
        <v>0.32200000000000001</v>
      </c>
      <c r="H53" s="2">
        <v>0.39400000000000002</v>
      </c>
      <c r="I53" s="2">
        <v>0.32900000000000001</v>
      </c>
      <c r="J53" s="2">
        <v>0.34300000000000003</v>
      </c>
      <c r="L53" s="83"/>
      <c r="N53" s="2">
        <v>237</v>
      </c>
      <c r="O53" s="2">
        <v>0.23100000000000001</v>
      </c>
      <c r="P53" s="2">
        <v>0.24099999999999999</v>
      </c>
      <c r="Q53" s="2">
        <v>0.28899999999999998</v>
      </c>
      <c r="R53" s="2">
        <v>0.27800000000000002</v>
      </c>
      <c r="S53" s="2">
        <v>0.26400000000000001</v>
      </c>
      <c r="T53" s="2">
        <v>0.25800000000000001</v>
      </c>
      <c r="U53" s="2">
        <v>0.26300000000000001</v>
      </c>
      <c r="V53" s="2">
        <v>0.27500000000000002</v>
      </c>
      <c r="W53" s="2">
        <v>0.28399999999999997</v>
      </c>
      <c r="X53" s="2">
        <v>0.29099999999999998</v>
      </c>
      <c r="AB53" s="83"/>
      <c r="AD53" s="2">
        <v>237</v>
      </c>
      <c r="AE53" s="2">
        <v>0.16800000000000001</v>
      </c>
      <c r="AF53" s="2">
        <v>0.17299999999999999</v>
      </c>
      <c r="AG53" s="2">
        <v>0.13</v>
      </c>
      <c r="AH53" s="2">
        <v>0.107</v>
      </c>
      <c r="AI53" s="2">
        <v>0.28499999999999998</v>
      </c>
      <c r="AJ53" s="2">
        <v>0.11</v>
      </c>
      <c r="AK53" s="2">
        <v>0.24199999999999999</v>
      </c>
      <c r="AL53" s="2">
        <v>0.124</v>
      </c>
      <c r="AM53" s="2">
        <v>0.19700000000000001</v>
      </c>
      <c r="AN53" s="2">
        <v>0.16600000000000001</v>
      </c>
    </row>
    <row r="54" spans="1:40" ht="15.75" hidden="1" customHeight="1" x14ac:dyDescent="0.25">
      <c r="A54" s="2">
        <v>238</v>
      </c>
      <c r="B54" s="2">
        <v>0.36499999999999999</v>
      </c>
      <c r="C54" s="2">
        <v>0.378</v>
      </c>
      <c r="D54" s="2">
        <v>0.36899999999999999</v>
      </c>
      <c r="E54" s="2">
        <v>0.36099999999999999</v>
      </c>
      <c r="F54" s="2">
        <v>0.36</v>
      </c>
      <c r="G54" s="2">
        <v>0.35699999999999998</v>
      </c>
      <c r="H54" s="2">
        <v>0.42399999999999999</v>
      </c>
      <c r="I54" s="2">
        <v>0.36299999999999999</v>
      </c>
      <c r="J54" s="2">
        <v>0.375</v>
      </c>
      <c r="L54" s="83"/>
      <c r="N54" s="2">
        <v>238</v>
      </c>
      <c r="O54" s="2">
        <v>0.27600000000000002</v>
      </c>
      <c r="P54" s="2">
        <v>0.28499999999999998</v>
      </c>
      <c r="Q54" s="2">
        <v>0.32900000000000001</v>
      </c>
      <c r="R54" s="2">
        <v>0.31</v>
      </c>
      <c r="S54" s="2">
        <v>0.29299999999999998</v>
      </c>
      <c r="T54" s="2">
        <v>0.28599999999999998</v>
      </c>
      <c r="U54" s="2">
        <v>0.28799999999999998</v>
      </c>
      <c r="V54" s="2">
        <v>0.29599999999999999</v>
      </c>
      <c r="W54" s="2">
        <v>0.30399999999999999</v>
      </c>
      <c r="X54" s="2">
        <v>0.311</v>
      </c>
      <c r="AB54" s="83"/>
      <c r="AD54" s="2">
        <v>238</v>
      </c>
      <c r="AE54" s="2">
        <v>0.21</v>
      </c>
      <c r="AF54" s="2">
        <v>0.215</v>
      </c>
      <c r="AG54" s="2">
        <v>0.155</v>
      </c>
      <c r="AH54" s="2">
        <v>0.125</v>
      </c>
      <c r="AI54" s="2">
        <v>0.28899999999999998</v>
      </c>
      <c r="AJ54" s="2">
        <v>0.124</v>
      </c>
      <c r="AK54" s="2">
        <v>0.247</v>
      </c>
      <c r="AL54" s="2">
        <v>0.13600000000000001</v>
      </c>
      <c r="AM54" s="2">
        <v>0.20300000000000001</v>
      </c>
      <c r="AN54" s="2">
        <v>0.17399999999999999</v>
      </c>
    </row>
    <row r="55" spans="1:40" ht="15.75" hidden="1" customHeight="1" x14ac:dyDescent="0.25">
      <c r="A55" s="2">
        <v>239</v>
      </c>
      <c r="B55" s="2">
        <v>0.41699999999999998</v>
      </c>
      <c r="C55" s="2">
        <v>0.42399999999999999</v>
      </c>
      <c r="D55" s="2">
        <v>0.41</v>
      </c>
      <c r="E55" s="2">
        <v>0.40100000000000002</v>
      </c>
      <c r="F55" s="2">
        <v>0.39700000000000002</v>
      </c>
      <c r="G55" s="2">
        <v>0.39200000000000002</v>
      </c>
      <c r="H55" s="2">
        <v>0.45400000000000001</v>
      </c>
      <c r="I55" s="2">
        <v>0.39700000000000002</v>
      </c>
      <c r="J55" s="2">
        <v>0.40600000000000003</v>
      </c>
      <c r="L55" s="83"/>
      <c r="N55" s="2">
        <v>239</v>
      </c>
      <c r="O55" s="2">
        <v>0.32</v>
      </c>
      <c r="P55" s="2">
        <v>0.33</v>
      </c>
      <c r="Q55" s="2">
        <v>0.36799999999999999</v>
      </c>
      <c r="R55" s="2">
        <v>0.34200000000000003</v>
      </c>
      <c r="S55" s="2">
        <v>0.32200000000000001</v>
      </c>
      <c r="T55" s="2">
        <v>0.313</v>
      </c>
      <c r="U55" s="2">
        <v>0.311</v>
      </c>
      <c r="V55" s="2">
        <v>0.318</v>
      </c>
      <c r="W55" s="2">
        <v>0.32400000000000001</v>
      </c>
      <c r="X55" s="2">
        <v>0.33100000000000002</v>
      </c>
      <c r="AB55" s="83"/>
      <c r="AD55" s="2">
        <v>239</v>
      </c>
      <c r="AE55" s="2">
        <v>0.251</v>
      </c>
      <c r="AF55" s="2">
        <v>0.25700000000000001</v>
      </c>
      <c r="AG55" s="2">
        <v>0.17899999999999999</v>
      </c>
      <c r="AH55" s="2">
        <v>0.14399999999999999</v>
      </c>
      <c r="AI55" s="2">
        <v>0.29299999999999998</v>
      </c>
      <c r="AJ55" s="2">
        <v>0.13900000000000001</v>
      </c>
      <c r="AK55" s="2">
        <v>0.252</v>
      </c>
      <c r="AL55" s="2">
        <v>0.14799999999999999</v>
      </c>
      <c r="AM55" s="2">
        <v>0.21</v>
      </c>
      <c r="AN55" s="2">
        <v>0.183</v>
      </c>
    </row>
    <row r="56" spans="1:40" ht="15.75" hidden="1" customHeight="1" x14ac:dyDescent="0.25">
      <c r="A56" s="2">
        <v>240</v>
      </c>
      <c r="B56" s="2">
        <v>0.47</v>
      </c>
      <c r="C56" s="2">
        <v>0.47</v>
      </c>
      <c r="D56" s="2">
        <v>0.45100000000000001</v>
      </c>
      <c r="E56" s="2">
        <v>0.442</v>
      </c>
      <c r="F56" s="2">
        <v>0.436</v>
      </c>
      <c r="G56" s="2">
        <v>0.42799999999999999</v>
      </c>
      <c r="H56" s="2">
        <v>0.48399999999999999</v>
      </c>
      <c r="I56" s="2">
        <v>0.43099999999999999</v>
      </c>
      <c r="J56" s="2">
        <v>0.439</v>
      </c>
      <c r="L56" s="83"/>
      <c r="N56" s="2">
        <v>240</v>
      </c>
      <c r="O56" s="2">
        <v>0.36399999999999999</v>
      </c>
      <c r="P56" s="2">
        <v>0.376</v>
      </c>
      <c r="Q56" s="2">
        <v>0.40699999999999997</v>
      </c>
      <c r="R56" s="2">
        <v>0.375</v>
      </c>
      <c r="S56" s="2">
        <v>0.35199999999999998</v>
      </c>
      <c r="T56" s="2">
        <v>0.34</v>
      </c>
      <c r="U56" s="2">
        <v>0.33600000000000002</v>
      </c>
      <c r="V56" s="2">
        <v>0.34</v>
      </c>
      <c r="W56" s="2">
        <v>0.34499999999999997</v>
      </c>
      <c r="X56" s="2">
        <v>0.35099999999999998</v>
      </c>
      <c r="AB56" s="83"/>
      <c r="AD56" s="2">
        <v>240</v>
      </c>
      <c r="AE56" s="2">
        <v>0.29199999999999998</v>
      </c>
      <c r="AF56" s="2">
        <v>0.29899999999999999</v>
      </c>
      <c r="AG56" s="2">
        <v>0.20399999999999999</v>
      </c>
      <c r="AH56" s="2">
        <v>0.16200000000000001</v>
      </c>
      <c r="AI56" s="2">
        <v>0.29699999999999999</v>
      </c>
      <c r="AJ56" s="2">
        <v>0.153</v>
      </c>
      <c r="AK56" s="2">
        <v>0.25800000000000001</v>
      </c>
      <c r="AL56" s="2">
        <v>0.16</v>
      </c>
      <c r="AM56" s="2">
        <v>0.217</v>
      </c>
      <c r="AN56" s="2">
        <v>0.191</v>
      </c>
    </row>
    <row r="57" spans="1:40" ht="15.75" hidden="1" customHeight="1" x14ac:dyDescent="0.25">
      <c r="A57" s="2">
        <v>241</v>
      </c>
      <c r="B57" s="2">
        <v>0.52900000000000003</v>
      </c>
      <c r="C57" s="2">
        <v>0.52100000000000002</v>
      </c>
      <c r="D57" s="2">
        <v>0.497</v>
      </c>
      <c r="E57" s="2">
        <v>0.48599999999999999</v>
      </c>
      <c r="F57" s="2">
        <v>0.47899999999999998</v>
      </c>
      <c r="G57" s="2">
        <v>0.46800000000000003</v>
      </c>
      <c r="H57" s="2">
        <v>0.51700000000000002</v>
      </c>
      <c r="I57" s="2">
        <v>0.47</v>
      </c>
      <c r="J57" s="2">
        <v>0.47499999999999998</v>
      </c>
      <c r="L57" s="83"/>
      <c r="N57" s="2">
        <v>241</v>
      </c>
      <c r="O57" s="2">
        <v>0.41299999999999998</v>
      </c>
      <c r="P57" s="2">
        <v>0.42499999999999999</v>
      </c>
      <c r="Q57" s="2">
        <v>0.45</v>
      </c>
      <c r="R57" s="2">
        <v>0.41099999999999998</v>
      </c>
      <c r="S57" s="2">
        <v>0.38400000000000001</v>
      </c>
      <c r="T57" s="2">
        <v>0.37</v>
      </c>
      <c r="U57" s="2">
        <v>0.36199999999999999</v>
      </c>
      <c r="V57" s="2">
        <v>0.36399999999999999</v>
      </c>
      <c r="W57" s="2">
        <v>0.36799999999999999</v>
      </c>
      <c r="X57" s="2">
        <v>0.373</v>
      </c>
      <c r="AB57" s="83"/>
      <c r="AD57" s="2">
        <v>241</v>
      </c>
      <c r="AE57" s="2">
        <v>0.33800000000000002</v>
      </c>
      <c r="AF57" s="2">
        <v>0.34499999999999997</v>
      </c>
      <c r="AG57" s="2">
        <v>0.23200000000000001</v>
      </c>
      <c r="AH57" s="2">
        <v>0.182</v>
      </c>
      <c r="AI57" s="2">
        <v>0.30099999999999999</v>
      </c>
      <c r="AJ57" s="2">
        <v>0.16900000000000001</v>
      </c>
      <c r="AK57" s="2">
        <v>0.26300000000000001</v>
      </c>
      <c r="AL57" s="2">
        <v>0.17299999999999999</v>
      </c>
      <c r="AM57" s="2">
        <v>0.223</v>
      </c>
      <c r="AN57" s="2">
        <v>0.2</v>
      </c>
    </row>
    <row r="58" spans="1:40" ht="15.75" hidden="1" customHeight="1" x14ac:dyDescent="0.25">
      <c r="A58" s="2">
        <v>242</v>
      </c>
      <c r="B58" s="2">
        <v>0.59599999999999997</v>
      </c>
      <c r="C58" s="2">
        <v>0.57899999999999996</v>
      </c>
      <c r="D58" s="2">
        <v>0.55000000000000004</v>
      </c>
      <c r="E58" s="2">
        <v>0.53700000000000003</v>
      </c>
      <c r="F58" s="2">
        <v>0.52700000000000002</v>
      </c>
      <c r="G58" s="2">
        <v>0.51400000000000001</v>
      </c>
      <c r="H58" s="2">
        <v>0.55600000000000005</v>
      </c>
      <c r="I58" s="2">
        <v>0.51300000000000001</v>
      </c>
      <c r="J58" s="2">
        <v>0.51600000000000001</v>
      </c>
      <c r="L58" s="83"/>
      <c r="N58" s="2">
        <v>242</v>
      </c>
      <c r="O58" s="2">
        <v>0.46899999999999997</v>
      </c>
      <c r="P58" s="2">
        <v>0.48099999999999998</v>
      </c>
      <c r="Q58" s="2">
        <v>0.5</v>
      </c>
      <c r="R58" s="2">
        <v>0.45200000000000001</v>
      </c>
      <c r="S58" s="2">
        <v>0.42099999999999999</v>
      </c>
      <c r="T58" s="2">
        <v>0.40400000000000003</v>
      </c>
      <c r="U58" s="2">
        <v>0.39200000000000002</v>
      </c>
      <c r="V58" s="2">
        <v>0.39100000000000001</v>
      </c>
      <c r="W58" s="2">
        <v>0.39400000000000002</v>
      </c>
      <c r="X58" s="2">
        <v>0.39700000000000002</v>
      </c>
      <c r="AB58" s="83"/>
      <c r="AD58" s="2">
        <v>242</v>
      </c>
      <c r="AE58" s="2">
        <v>0.38900000000000001</v>
      </c>
      <c r="AF58" s="2">
        <v>0.39700000000000002</v>
      </c>
      <c r="AG58" s="2">
        <v>0.26200000000000001</v>
      </c>
      <c r="AH58" s="2">
        <v>0.20399999999999999</v>
      </c>
      <c r="AI58" s="2">
        <v>0.30599999999999999</v>
      </c>
      <c r="AJ58" s="2">
        <v>0.187</v>
      </c>
      <c r="AK58" s="2">
        <v>0.26900000000000002</v>
      </c>
      <c r="AL58" s="2">
        <v>0.188</v>
      </c>
      <c r="AM58" s="2">
        <v>0.23200000000000001</v>
      </c>
      <c r="AN58" s="2">
        <v>0.21</v>
      </c>
    </row>
    <row r="59" spans="1:40" ht="15.75" hidden="1" customHeight="1" x14ac:dyDescent="0.25">
      <c r="A59" s="2">
        <v>243</v>
      </c>
      <c r="B59" s="2">
        <v>0.66700000000000004</v>
      </c>
      <c r="C59" s="2">
        <v>0.64200000000000002</v>
      </c>
      <c r="D59" s="2">
        <v>0.60699999999999998</v>
      </c>
      <c r="E59" s="2">
        <v>0.59299999999999997</v>
      </c>
      <c r="F59" s="2">
        <v>0.57999999999999996</v>
      </c>
      <c r="G59" s="2">
        <v>0.56299999999999994</v>
      </c>
      <c r="H59" s="2">
        <v>0.59799999999999998</v>
      </c>
      <c r="I59" s="2">
        <v>0.56000000000000005</v>
      </c>
      <c r="J59" s="2">
        <v>0.55900000000000005</v>
      </c>
      <c r="L59" s="83"/>
      <c r="N59" s="2">
        <v>243</v>
      </c>
      <c r="O59" s="2">
        <v>0.52800000000000002</v>
      </c>
      <c r="P59" s="2">
        <v>0.54200000000000004</v>
      </c>
      <c r="Q59" s="2">
        <v>0.55500000000000005</v>
      </c>
      <c r="R59" s="2">
        <v>0.496</v>
      </c>
      <c r="S59" s="2">
        <v>0.46200000000000002</v>
      </c>
      <c r="T59" s="2">
        <v>0.442</v>
      </c>
      <c r="U59" s="2">
        <v>0.42499999999999999</v>
      </c>
      <c r="V59" s="2">
        <v>0.42099999999999999</v>
      </c>
      <c r="W59" s="2">
        <v>0.42099999999999999</v>
      </c>
      <c r="X59" s="2">
        <v>0.42399999999999999</v>
      </c>
      <c r="AB59" s="83"/>
      <c r="AD59" s="2">
        <v>243</v>
      </c>
      <c r="AE59" s="2">
        <v>0.44400000000000001</v>
      </c>
      <c r="AF59" s="2">
        <v>0.45300000000000001</v>
      </c>
      <c r="AG59" s="2">
        <v>0.29499999999999998</v>
      </c>
      <c r="AH59" s="2">
        <v>0.22800000000000001</v>
      </c>
      <c r="AI59" s="2">
        <v>0.312</v>
      </c>
      <c r="AJ59" s="2">
        <v>0.20499999999999999</v>
      </c>
      <c r="AK59" s="2">
        <v>0.27600000000000002</v>
      </c>
      <c r="AL59" s="2">
        <v>0.20300000000000001</v>
      </c>
      <c r="AM59" s="2">
        <v>0.24</v>
      </c>
      <c r="AN59" s="2">
        <v>0.22</v>
      </c>
    </row>
    <row r="60" spans="1:40" ht="15.75" hidden="1" customHeight="1" x14ac:dyDescent="0.25">
      <c r="A60" s="2">
        <v>244</v>
      </c>
      <c r="B60" s="2">
        <v>0.74099999999999999</v>
      </c>
      <c r="C60" s="2">
        <v>0.70599999999999996</v>
      </c>
      <c r="D60" s="2">
        <v>0.66400000000000003</v>
      </c>
      <c r="E60" s="2">
        <v>0.65</v>
      </c>
      <c r="F60" s="2">
        <v>0.63400000000000001</v>
      </c>
      <c r="G60" s="2">
        <v>0.61299999999999999</v>
      </c>
      <c r="H60" s="2">
        <v>0.64100000000000001</v>
      </c>
      <c r="I60" s="2">
        <v>0.60899999999999999</v>
      </c>
      <c r="J60" s="2">
        <v>0.60399999999999998</v>
      </c>
      <c r="L60" s="83"/>
      <c r="N60" s="2">
        <v>244</v>
      </c>
      <c r="O60" s="2">
        <v>0.58899999999999997</v>
      </c>
      <c r="P60" s="2">
        <v>0.60499999999999998</v>
      </c>
      <c r="Q60" s="2">
        <v>0.61</v>
      </c>
      <c r="R60" s="2">
        <v>0.54200000000000004</v>
      </c>
      <c r="S60" s="2">
        <v>0.503</v>
      </c>
      <c r="T60" s="2">
        <v>0.48</v>
      </c>
      <c r="U60" s="2">
        <v>0.45900000000000002</v>
      </c>
      <c r="V60" s="2">
        <v>0.45100000000000001</v>
      </c>
      <c r="W60" s="2">
        <v>0.45</v>
      </c>
      <c r="X60" s="2">
        <v>0.45200000000000001</v>
      </c>
      <c r="AB60" s="83"/>
      <c r="AD60" s="2">
        <v>244</v>
      </c>
      <c r="AE60" s="2">
        <v>0.5</v>
      </c>
      <c r="AF60" s="2">
        <v>0.51</v>
      </c>
      <c r="AG60" s="2">
        <v>0.32800000000000001</v>
      </c>
      <c r="AH60" s="2">
        <v>0.252</v>
      </c>
      <c r="AI60" s="2">
        <v>0.318</v>
      </c>
      <c r="AJ60" s="2">
        <v>0.224</v>
      </c>
      <c r="AK60" s="2">
        <v>0.28199999999999997</v>
      </c>
      <c r="AL60" s="2">
        <v>0.218</v>
      </c>
      <c r="AM60" s="2">
        <v>0.248</v>
      </c>
      <c r="AN60" s="2">
        <v>0.23100000000000001</v>
      </c>
    </row>
    <row r="61" spans="1:40" ht="15.75" customHeight="1" x14ac:dyDescent="0.25">
      <c r="A61" s="2">
        <v>245</v>
      </c>
      <c r="B61" s="2">
        <v>0.80800000000000005</v>
      </c>
      <c r="C61" s="2">
        <v>0.76200000000000001</v>
      </c>
      <c r="D61" s="2">
        <v>0.71599999999999997</v>
      </c>
      <c r="E61" s="2">
        <v>0.7</v>
      </c>
      <c r="F61" s="2">
        <v>0.68200000000000005</v>
      </c>
      <c r="G61" s="2">
        <v>0.65800000000000003</v>
      </c>
      <c r="H61" s="2">
        <v>0.67900000000000005</v>
      </c>
      <c r="I61" s="2">
        <v>0.65200000000000002</v>
      </c>
      <c r="J61" s="2">
        <v>0.64400000000000002</v>
      </c>
      <c r="L61" s="83"/>
      <c r="N61" s="2">
        <v>245</v>
      </c>
      <c r="O61" s="2">
        <v>0.64400000000000002</v>
      </c>
      <c r="P61" s="2">
        <v>0.66100000000000003</v>
      </c>
      <c r="Q61" s="2">
        <v>0.65900000000000003</v>
      </c>
      <c r="R61" s="2">
        <v>0.58299999999999996</v>
      </c>
      <c r="S61" s="2">
        <v>0.54</v>
      </c>
      <c r="T61" s="2">
        <v>0.51400000000000001</v>
      </c>
      <c r="U61" s="2">
        <v>0.48899999999999999</v>
      </c>
      <c r="V61" s="2">
        <v>0.47799999999999998</v>
      </c>
      <c r="W61" s="2">
        <v>0.47599999999999998</v>
      </c>
      <c r="X61" s="2">
        <v>0.47699999999999998</v>
      </c>
      <c r="AB61" s="83"/>
      <c r="AD61" s="2">
        <v>245</v>
      </c>
      <c r="AE61" s="2">
        <v>0.55100000000000005</v>
      </c>
      <c r="AF61" s="2">
        <v>0.56000000000000005</v>
      </c>
      <c r="AG61" s="2">
        <v>0.35799999999999998</v>
      </c>
      <c r="AH61" s="2">
        <v>0.27300000000000002</v>
      </c>
      <c r="AI61" s="2">
        <v>0.32300000000000001</v>
      </c>
      <c r="AJ61" s="2">
        <v>0.24099999999999999</v>
      </c>
      <c r="AK61" s="2">
        <v>0.28799999999999998</v>
      </c>
      <c r="AL61" s="2">
        <v>0.23100000000000001</v>
      </c>
      <c r="AM61" s="2">
        <v>0.25600000000000001</v>
      </c>
      <c r="AN61" s="2">
        <v>0.24099999999999999</v>
      </c>
    </row>
    <row r="62" spans="1:40" ht="15.75" customHeight="1" x14ac:dyDescent="0.25">
      <c r="A62" s="2">
        <v>246</v>
      </c>
      <c r="B62" s="2">
        <v>0.85599999999999998</v>
      </c>
      <c r="C62" s="2">
        <v>0.80400000000000005</v>
      </c>
      <c r="D62" s="2">
        <v>0.754</v>
      </c>
      <c r="E62" s="2">
        <v>0.73699999999999999</v>
      </c>
      <c r="F62" s="2">
        <v>0.71699999999999997</v>
      </c>
      <c r="G62" s="2">
        <v>0.69099999999999995</v>
      </c>
      <c r="H62" s="2">
        <v>0.70699999999999996</v>
      </c>
      <c r="I62" s="2">
        <v>0.68400000000000005</v>
      </c>
      <c r="J62" s="2">
        <v>0.67400000000000004</v>
      </c>
      <c r="L62" s="83"/>
      <c r="N62" s="2">
        <v>246</v>
      </c>
      <c r="O62" s="2">
        <v>0.68500000000000005</v>
      </c>
      <c r="P62" s="2">
        <v>0.70199999999999996</v>
      </c>
      <c r="Q62" s="2">
        <v>0.69599999999999995</v>
      </c>
      <c r="R62" s="2">
        <v>0.61299999999999999</v>
      </c>
      <c r="S62" s="2">
        <v>0.56699999999999995</v>
      </c>
      <c r="T62" s="2">
        <v>0.54</v>
      </c>
      <c r="U62" s="2">
        <v>0.51200000000000001</v>
      </c>
      <c r="V62" s="2">
        <v>0.499</v>
      </c>
      <c r="W62" s="2">
        <v>0.495</v>
      </c>
      <c r="X62" s="2">
        <v>0.496</v>
      </c>
      <c r="AB62" s="83"/>
      <c r="AD62" s="2">
        <v>246</v>
      </c>
      <c r="AE62" s="2">
        <v>0.58799999999999997</v>
      </c>
      <c r="AF62" s="2">
        <v>0.59799999999999998</v>
      </c>
      <c r="AG62" s="2">
        <v>0.38</v>
      </c>
      <c r="AH62" s="2">
        <v>0.28999999999999998</v>
      </c>
      <c r="AI62" s="2">
        <v>0.32600000000000001</v>
      </c>
      <c r="AJ62" s="2">
        <v>0.255</v>
      </c>
      <c r="AK62" s="2">
        <v>0.29299999999999998</v>
      </c>
      <c r="AL62" s="2">
        <v>0.24199999999999999</v>
      </c>
      <c r="AM62" s="2">
        <v>0.26200000000000001</v>
      </c>
      <c r="AN62" s="2">
        <v>0.249</v>
      </c>
    </row>
    <row r="63" spans="1:40" ht="15.75" customHeight="1" x14ac:dyDescent="0.25">
      <c r="A63" s="2">
        <v>247</v>
      </c>
      <c r="B63" s="2">
        <v>0.88200000000000001</v>
      </c>
      <c r="C63" s="2">
        <v>0.82699999999999996</v>
      </c>
      <c r="D63" s="2">
        <v>0.77400000000000002</v>
      </c>
      <c r="E63" s="2">
        <v>0.75700000000000001</v>
      </c>
      <c r="F63" s="2">
        <v>0.73599999999999999</v>
      </c>
      <c r="G63" s="2">
        <v>0.70899999999999996</v>
      </c>
      <c r="H63" s="2">
        <v>0.72199999999999998</v>
      </c>
      <c r="I63" s="2">
        <v>0.70099999999999996</v>
      </c>
      <c r="J63" s="2">
        <v>0.69</v>
      </c>
      <c r="L63" s="83"/>
      <c r="N63" s="2">
        <v>247</v>
      </c>
      <c r="O63" s="2">
        <v>0.70599999999999996</v>
      </c>
      <c r="P63" s="2">
        <v>0.72399999999999998</v>
      </c>
      <c r="Q63" s="2">
        <v>0.71499999999999997</v>
      </c>
      <c r="R63" s="2">
        <v>0.629</v>
      </c>
      <c r="S63" s="2">
        <v>0.58199999999999996</v>
      </c>
      <c r="T63" s="2">
        <v>0.55400000000000005</v>
      </c>
      <c r="U63" s="2">
        <v>0.52400000000000002</v>
      </c>
      <c r="V63" s="2">
        <v>0.51</v>
      </c>
      <c r="W63" s="2">
        <v>0.505</v>
      </c>
      <c r="X63" s="2">
        <v>0.50700000000000001</v>
      </c>
      <c r="AB63" s="83"/>
      <c r="AD63" s="2">
        <v>247</v>
      </c>
      <c r="AE63" s="2">
        <v>0.60899999999999999</v>
      </c>
      <c r="AF63" s="2">
        <v>0.61899999999999999</v>
      </c>
      <c r="AG63" s="2">
        <v>0.39400000000000002</v>
      </c>
      <c r="AH63" s="2">
        <v>0.3</v>
      </c>
      <c r="AI63" s="2">
        <v>0.32900000000000001</v>
      </c>
      <c r="AJ63" s="2">
        <v>0.26300000000000001</v>
      </c>
      <c r="AK63" s="2">
        <v>0.29599999999999999</v>
      </c>
      <c r="AL63" s="2">
        <v>0.249</v>
      </c>
      <c r="AM63" s="2">
        <v>0.26600000000000001</v>
      </c>
      <c r="AN63" s="2">
        <v>0.254</v>
      </c>
    </row>
    <row r="64" spans="1:40" ht="15.75" customHeight="1" x14ac:dyDescent="0.25">
      <c r="A64" s="2">
        <v>248</v>
      </c>
      <c r="B64" s="2">
        <v>0.89800000000000002</v>
      </c>
      <c r="C64" s="2">
        <v>0.84199999999999997</v>
      </c>
      <c r="D64" s="2">
        <v>0.78800000000000003</v>
      </c>
      <c r="E64" s="2">
        <v>0.77</v>
      </c>
      <c r="F64" s="2">
        <v>0.748</v>
      </c>
      <c r="G64" s="2">
        <v>0.72099999999999997</v>
      </c>
      <c r="H64" s="2">
        <v>0.73199999999999998</v>
      </c>
      <c r="I64" s="2">
        <v>0.71199999999999997</v>
      </c>
      <c r="J64" s="2">
        <v>0.70099999999999996</v>
      </c>
      <c r="L64" s="83"/>
      <c r="N64" s="2">
        <v>248</v>
      </c>
      <c r="O64" s="2">
        <v>0.72</v>
      </c>
      <c r="P64" s="2">
        <v>0.73799999999999999</v>
      </c>
      <c r="Q64" s="2">
        <v>0.72799999999999998</v>
      </c>
      <c r="R64" s="2">
        <v>0.64</v>
      </c>
      <c r="S64" s="2">
        <v>0.59199999999999997</v>
      </c>
      <c r="T64" s="2">
        <v>0.56399999999999995</v>
      </c>
      <c r="U64" s="2">
        <v>0.53300000000000003</v>
      </c>
      <c r="V64" s="2">
        <v>0.51800000000000002</v>
      </c>
      <c r="W64" s="2">
        <v>0.51300000000000001</v>
      </c>
      <c r="X64" s="2">
        <v>0.51400000000000001</v>
      </c>
      <c r="AB64" s="83"/>
      <c r="AD64" s="2">
        <v>248</v>
      </c>
      <c r="AE64" s="2">
        <v>0.623</v>
      </c>
      <c r="AF64" s="2">
        <v>0.63400000000000001</v>
      </c>
      <c r="AG64" s="2">
        <v>0.40300000000000002</v>
      </c>
      <c r="AH64" s="2">
        <v>0.308</v>
      </c>
      <c r="AI64" s="2">
        <v>0.33</v>
      </c>
      <c r="AJ64" s="2">
        <v>0.26900000000000002</v>
      </c>
      <c r="AK64" s="2">
        <v>0.29799999999999999</v>
      </c>
      <c r="AL64" s="2">
        <v>0.255</v>
      </c>
      <c r="AM64" s="2">
        <v>0.26900000000000002</v>
      </c>
      <c r="AN64" s="2">
        <v>0.25800000000000001</v>
      </c>
    </row>
    <row r="65" spans="1:43" ht="15.75" customHeight="1" x14ac:dyDescent="0.25">
      <c r="A65" s="2">
        <v>249</v>
      </c>
      <c r="B65" s="2">
        <v>0.92600000000000005</v>
      </c>
      <c r="C65" s="2">
        <v>0.86699999999999999</v>
      </c>
      <c r="D65" s="2">
        <v>0.81</v>
      </c>
      <c r="E65" s="2">
        <v>0.79200000000000004</v>
      </c>
      <c r="F65" s="2">
        <v>0.77</v>
      </c>
      <c r="G65" s="2">
        <v>0.74099999999999999</v>
      </c>
      <c r="H65" s="2">
        <v>0.749</v>
      </c>
      <c r="I65" s="2">
        <v>0.73299999999999998</v>
      </c>
      <c r="J65" s="2">
        <v>0.71899999999999997</v>
      </c>
      <c r="L65" s="83"/>
      <c r="N65" s="2">
        <v>249</v>
      </c>
      <c r="O65" s="2">
        <v>0.74299999999999999</v>
      </c>
      <c r="P65" s="2">
        <v>0.76200000000000001</v>
      </c>
      <c r="Q65" s="2">
        <v>0.749</v>
      </c>
      <c r="R65" s="2">
        <v>0.65800000000000003</v>
      </c>
      <c r="S65" s="2">
        <v>0.60899999999999999</v>
      </c>
      <c r="T65" s="2">
        <v>0.57899999999999996</v>
      </c>
      <c r="U65" s="2">
        <v>0.54700000000000004</v>
      </c>
      <c r="V65" s="2">
        <v>0.53100000000000003</v>
      </c>
      <c r="W65" s="2">
        <v>0.52500000000000002</v>
      </c>
      <c r="X65" s="2">
        <v>0.52600000000000002</v>
      </c>
      <c r="AB65" s="83"/>
      <c r="AD65" s="2">
        <v>249</v>
      </c>
      <c r="AE65" s="2">
        <v>0.64600000000000002</v>
      </c>
      <c r="AF65" s="2">
        <v>0.65800000000000003</v>
      </c>
      <c r="AG65" s="2">
        <v>0.41799999999999998</v>
      </c>
      <c r="AH65" s="2">
        <v>0.31900000000000001</v>
      </c>
      <c r="AI65" s="2">
        <v>0.33300000000000002</v>
      </c>
      <c r="AJ65" s="2">
        <v>0.27800000000000002</v>
      </c>
      <c r="AK65" s="2">
        <v>0.30099999999999999</v>
      </c>
      <c r="AL65" s="2">
        <v>0.26200000000000001</v>
      </c>
      <c r="AM65" s="2">
        <v>0.27300000000000002</v>
      </c>
      <c r="AN65" s="2">
        <v>0.26300000000000001</v>
      </c>
    </row>
    <row r="66" spans="1:43" ht="15.75" customHeight="1" x14ac:dyDescent="0.25">
      <c r="A66" s="2">
        <v>250</v>
      </c>
      <c r="B66" s="2">
        <v>0.97199999999999998</v>
      </c>
      <c r="C66" s="2">
        <v>0.90700000000000003</v>
      </c>
      <c r="D66" s="2">
        <v>0.84699999999999998</v>
      </c>
      <c r="E66" s="2">
        <v>0.82799999999999996</v>
      </c>
      <c r="F66" s="2">
        <v>0.80500000000000005</v>
      </c>
      <c r="G66" s="2">
        <v>0.77300000000000002</v>
      </c>
      <c r="H66" s="2">
        <v>0.77800000000000002</v>
      </c>
      <c r="I66" s="2">
        <v>0.76400000000000001</v>
      </c>
      <c r="J66" s="2">
        <v>0.749</v>
      </c>
      <c r="L66" s="83"/>
      <c r="N66" s="2">
        <v>250</v>
      </c>
      <c r="O66" s="2">
        <v>0.78200000000000003</v>
      </c>
      <c r="P66" s="2">
        <v>0.80200000000000005</v>
      </c>
      <c r="Q66" s="2">
        <v>0.78400000000000003</v>
      </c>
      <c r="R66" s="2">
        <v>0.68700000000000006</v>
      </c>
      <c r="S66" s="2">
        <v>0.63500000000000001</v>
      </c>
      <c r="T66" s="2">
        <v>0.60399999999999998</v>
      </c>
      <c r="U66" s="2">
        <v>0.56899999999999995</v>
      </c>
      <c r="V66" s="2">
        <v>0.55100000000000005</v>
      </c>
      <c r="W66" s="2">
        <v>0.54300000000000004</v>
      </c>
      <c r="X66" s="2">
        <v>0.54500000000000004</v>
      </c>
      <c r="AB66" s="83"/>
      <c r="AD66" s="2">
        <v>250</v>
      </c>
      <c r="AE66" s="2">
        <v>0.68200000000000005</v>
      </c>
      <c r="AF66" s="2">
        <v>0.69299999999999995</v>
      </c>
      <c r="AG66" s="2">
        <v>0.439</v>
      </c>
      <c r="AH66" s="2">
        <v>0.33500000000000002</v>
      </c>
      <c r="AI66" s="2">
        <v>0.33600000000000002</v>
      </c>
      <c r="AJ66" s="2">
        <v>0.29099999999999998</v>
      </c>
      <c r="AK66" s="2">
        <v>0.30599999999999999</v>
      </c>
      <c r="AL66" s="2">
        <v>0.27200000000000002</v>
      </c>
      <c r="AM66" s="2">
        <v>0.27900000000000003</v>
      </c>
      <c r="AN66" s="2">
        <v>0.27</v>
      </c>
    </row>
    <row r="67" spans="1:43" ht="15.75" customHeight="1" x14ac:dyDescent="0.25">
      <c r="A67" s="2">
        <v>251</v>
      </c>
      <c r="B67" s="2">
        <v>1.022</v>
      </c>
      <c r="C67" s="2">
        <v>0.95199999999999996</v>
      </c>
      <c r="D67" s="2">
        <v>0.88800000000000001</v>
      </c>
      <c r="E67" s="2">
        <v>0.86899999999999999</v>
      </c>
      <c r="F67" s="2">
        <v>0.84299999999999997</v>
      </c>
      <c r="G67" s="2">
        <v>0.80900000000000005</v>
      </c>
      <c r="H67" s="2">
        <v>0.80900000000000005</v>
      </c>
      <c r="I67" s="2">
        <v>0.79900000000000004</v>
      </c>
      <c r="J67" s="2">
        <v>0.78100000000000003</v>
      </c>
      <c r="L67" s="83"/>
      <c r="N67" s="2">
        <v>251</v>
      </c>
      <c r="O67" s="2">
        <v>0.82599999999999996</v>
      </c>
      <c r="P67" s="2">
        <v>0.84499999999999997</v>
      </c>
      <c r="Q67" s="2">
        <v>0.82399999999999995</v>
      </c>
      <c r="R67" s="2">
        <v>0.71899999999999997</v>
      </c>
      <c r="S67" s="2">
        <v>0.66600000000000004</v>
      </c>
      <c r="T67" s="2">
        <v>0.63200000000000001</v>
      </c>
      <c r="U67" s="2">
        <v>0.59299999999999997</v>
      </c>
      <c r="V67" s="2">
        <v>0.57199999999999995</v>
      </c>
      <c r="W67" s="2">
        <v>0.56399999999999995</v>
      </c>
      <c r="X67" s="2">
        <v>0.56599999999999995</v>
      </c>
      <c r="AB67" s="83"/>
      <c r="AD67" s="2">
        <v>251</v>
      </c>
      <c r="AE67" s="2">
        <v>0.72099999999999997</v>
      </c>
      <c r="AF67" s="2">
        <v>0.73199999999999998</v>
      </c>
      <c r="AG67" s="2">
        <v>0.46300000000000002</v>
      </c>
      <c r="AH67" s="2">
        <v>0.35199999999999998</v>
      </c>
      <c r="AI67" s="2">
        <v>0.34</v>
      </c>
      <c r="AJ67" s="2">
        <v>0.30499999999999999</v>
      </c>
      <c r="AK67" s="2">
        <v>0.311</v>
      </c>
      <c r="AL67" s="2">
        <v>0.28299999999999997</v>
      </c>
      <c r="AM67" s="2">
        <v>0.28499999999999998</v>
      </c>
      <c r="AN67" s="2">
        <v>0.27800000000000002</v>
      </c>
    </row>
    <row r="68" spans="1:43" ht="15.75" customHeight="1" x14ac:dyDescent="0.25">
      <c r="A68" s="2">
        <v>252</v>
      </c>
      <c r="B68" s="2">
        <v>1.07</v>
      </c>
      <c r="C68" s="2">
        <v>0.99399999999999999</v>
      </c>
      <c r="D68" s="2">
        <v>0.92600000000000005</v>
      </c>
      <c r="E68" s="2">
        <v>0.90700000000000003</v>
      </c>
      <c r="F68" s="2">
        <v>0.878</v>
      </c>
      <c r="G68" s="2">
        <v>0.84199999999999997</v>
      </c>
      <c r="H68" s="2">
        <v>0.83899999999999997</v>
      </c>
      <c r="I68" s="2">
        <v>0.83099999999999996</v>
      </c>
      <c r="J68" s="2">
        <v>0.81100000000000005</v>
      </c>
      <c r="L68" s="83"/>
      <c r="N68" s="2">
        <v>252</v>
      </c>
      <c r="O68" s="2">
        <v>0.86699999999999999</v>
      </c>
      <c r="P68" s="2">
        <v>0.88600000000000001</v>
      </c>
      <c r="Q68" s="2">
        <v>0.86099999999999999</v>
      </c>
      <c r="R68" s="2">
        <v>0.75</v>
      </c>
      <c r="S68" s="2">
        <v>0.69399999999999995</v>
      </c>
      <c r="T68" s="2">
        <v>0.65800000000000003</v>
      </c>
      <c r="U68" s="2">
        <v>0.61699999999999999</v>
      </c>
      <c r="V68" s="2">
        <v>0.59399999999999997</v>
      </c>
      <c r="W68" s="2">
        <v>0.58399999999999996</v>
      </c>
      <c r="X68" s="2">
        <v>0.58499999999999996</v>
      </c>
      <c r="AB68" s="83"/>
      <c r="AD68" s="2">
        <v>252</v>
      </c>
      <c r="AE68" s="2">
        <v>0.75700000000000001</v>
      </c>
      <c r="AF68" s="2">
        <v>0.76900000000000002</v>
      </c>
      <c r="AG68" s="2">
        <v>0.48499999999999999</v>
      </c>
      <c r="AH68" s="2">
        <v>0.36799999999999999</v>
      </c>
      <c r="AI68" s="2">
        <v>0.34399999999999997</v>
      </c>
      <c r="AJ68" s="2">
        <v>0.317</v>
      </c>
      <c r="AK68" s="2">
        <v>0.315</v>
      </c>
      <c r="AL68" s="2">
        <v>0.29399999999999998</v>
      </c>
      <c r="AM68" s="2">
        <v>0.29099999999999998</v>
      </c>
      <c r="AN68" s="2">
        <v>0.28599999999999998</v>
      </c>
    </row>
    <row r="69" spans="1:43" ht="15.75" customHeight="1" x14ac:dyDescent="0.25">
      <c r="A69" s="53">
        <v>253</v>
      </c>
      <c r="B69" s="53">
        <v>1.099</v>
      </c>
      <c r="C69" s="53">
        <v>1.018</v>
      </c>
      <c r="D69" s="53">
        <v>0.94799999999999995</v>
      </c>
      <c r="E69" s="53">
        <v>0.92700000000000005</v>
      </c>
      <c r="F69" s="53">
        <v>0.89800000000000002</v>
      </c>
      <c r="G69" s="53">
        <v>0.86099999999999999</v>
      </c>
      <c r="H69" s="53">
        <v>0.85399999999999998</v>
      </c>
      <c r="I69" s="53">
        <v>0.84899999999999998</v>
      </c>
      <c r="J69" s="53">
        <v>0.82699999999999996</v>
      </c>
      <c r="K69" s="53"/>
      <c r="L69" s="53"/>
      <c r="M69" s="53"/>
      <c r="N69" s="53">
        <v>253</v>
      </c>
      <c r="O69" s="53">
        <v>0.89100000000000001</v>
      </c>
      <c r="P69" s="53">
        <v>0.91100000000000003</v>
      </c>
      <c r="Q69" s="53">
        <v>0.88300000000000001</v>
      </c>
      <c r="R69" s="53">
        <v>0.76900000000000002</v>
      </c>
      <c r="S69" s="53">
        <v>0.71</v>
      </c>
      <c r="T69" s="53">
        <v>0.67300000000000004</v>
      </c>
      <c r="U69" s="53">
        <v>0.63</v>
      </c>
      <c r="V69" s="53">
        <v>0.60599999999999998</v>
      </c>
      <c r="W69" s="53">
        <v>0.59599999999999997</v>
      </c>
      <c r="X69" s="53">
        <v>0.59599999999999997</v>
      </c>
      <c r="Y69" s="53"/>
      <c r="Z69" s="53"/>
      <c r="AA69" s="53"/>
      <c r="AB69" s="53"/>
      <c r="AC69" s="53"/>
      <c r="AD69" s="53">
        <v>253</v>
      </c>
      <c r="AE69" s="53">
        <v>0.78</v>
      </c>
      <c r="AF69" s="53">
        <v>0.79100000000000004</v>
      </c>
      <c r="AG69" s="53">
        <v>0.498</v>
      </c>
      <c r="AH69" s="53">
        <v>0.378</v>
      </c>
      <c r="AI69" s="53">
        <v>0.34599999999999997</v>
      </c>
      <c r="AJ69" s="53">
        <v>0.32500000000000001</v>
      </c>
      <c r="AK69" s="53">
        <v>0.318</v>
      </c>
      <c r="AL69" s="53">
        <v>0.3</v>
      </c>
      <c r="AM69" s="53">
        <v>0.29499999999999998</v>
      </c>
      <c r="AN69" s="53">
        <v>0.28999999999999998</v>
      </c>
      <c r="AO69" s="53"/>
      <c r="AP69" s="53"/>
      <c r="AQ69" s="53"/>
    </row>
    <row r="70" spans="1:43" ht="15.75" customHeight="1" x14ac:dyDescent="0.25">
      <c r="A70" s="2">
        <v>254</v>
      </c>
      <c r="B70" s="2">
        <v>1.081</v>
      </c>
      <c r="C70" s="2">
        <v>1</v>
      </c>
      <c r="D70" s="2">
        <v>0.93</v>
      </c>
      <c r="E70" s="2">
        <v>0.91</v>
      </c>
      <c r="F70" s="2">
        <v>0.88200000000000001</v>
      </c>
      <c r="G70" s="2">
        <v>0.84599999999999997</v>
      </c>
      <c r="H70" s="2">
        <v>0.84099999999999997</v>
      </c>
      <c r="I70" s="2">
        <v>0.83499999999999996</v>
      </c>
      <c r="J70" s="2">
        <v>0.81299999999999994</v>
      </c>
      <c r="L70" s="83"/>
      <c r="N70" s="2">
        <v>254</v>
      </c>
      <c r="O70" s="2">
        <v>0.877</v>
      </c>
      <c r="P70" s="2">
        <v>0.89600000000000002</v>
      </c>
      <c r="Q70" s="2">
        <v>0.86799999999999999</v>
      </c>
      <c r="R70" s="2">
        <v>0.75700000000000001</v>
      </c>
      <c r="S70" s="2">
        <v>0.69899999999999995</v>
      </c>
      <c r="T70" s="2">
        <v>0.66400000000000003</v>
      </c>
      <c r="U70" s="2">
        <v>0.621</v>
      </c>
      <c r="V70" s="2">
        <v>0.59899999999999998</v>
      </c>
      <c r="W70" s="2">
        <v>0.58799999999999997</v>
      </c>
      <c r="X70" s="2">
        <v>0.58899999999999997</v>
      </c>
      <c r="AB70" s="83"/>
      <c r="AD70" s="2">
        <v>254</v>
      </c>
      <c r="AE70" s="2">
        <v>0.76800000000000002</v>
      </c>
      <c r="AF70" s="2">
        <v>0.77900000000000003</v>
      </c>
      <c r="AG70" s="2">
        <v>0.49099999999999999</v>
      </c>
      <c r="AH70" s="2">
        <v>0.374</v>
      </c>
      <c r="AI70" s="2">
        <v>0.34499999999999997</v>
      </c>
      <c r="AJ70" s="2">
        <v>0.32200000000000001</v>
      </c>
      <c r="AK70" s="2">
        <v>0.317</v>
      </c>
      <c r="AL70" s="2">
        <v>0.29799999999999999</v>
      </c>
      <c r="AM70" s="2">
        <v>0.29399999999999998</v>
      </c>
      <c r="AN70" s="2">
        <v>0.28899999999999998</v>
      </c>
    </row>
    <row r="71" spans="1:43" ht="15.75" customHeight="1" x14ac:dyDescent="0.25">
      <c r="A71" s="2">
        <v>255</v>
      </c>
      <c r="B71" s="2">
        <v>1.01</v>
      </c>
      <c r="C71" s="2">
        <v>0.93500000000000005</v>
      </c>
      <c r="D71" s="2">
        <v>0.87</v>
      </c>
      <c r="E71" s="2">
        <v>0.85299999999999998</v>
      </c>
      <c r="F71" s="2">
        <v>0.82799999999999996</v>
      </c>
      <c r="G71" s="2">
        <v>0.79400000000000004</v>
      </c>
      <c r="H71" s="2">
        <v>0.79600000000000004</v>
      </c>
      <c r="I71" s="2">
        <v>0.78600000000000003</v>
      </c>
      <c r="J71" s="2">
        <v>0.76500000000000001</v>
      </c>
      <c r="L71" s="83"/>
      <c r="N71" s="2">
        <v>255</v>
      </c>
      <c r="O71" s="2">
        <v>0.81799999999999995</v>
      </c>
      <c r="P71" s="2">
        <v>0.83699999999999997</v>
      </c>
      <c r="Q71" s="2">
        <v>0.81299999999999994</v>
      </c>
      <c r="R71" s="2">
        <v>0.71099999999999997</v>
      </c>
      <c r="S71" s="2">
        <v>0.65800000000000003</v>
      </c>
      <c r="T71" s="2">
        <v>0.627</v>
      </c>
      <c r="U71" s="2">
        <v>0.58899999999999997</v>
      </c>
      <c r="V71" s="2">
        <v>0.56899999999999995</v>
      </c>
      <c r="W71" s="2">
        <v>0.56000000000000005</v>
      </c>
      <c r="X71" s="2">
        <v>0.56200000000000006</v>
      </c>
      <c r="AB71" s="83"/>
      <c r="AD71" s="2">
        <v>255</v>
      </c>
      <c r="AE71" s="2">
        <v>0.71799999999999997</v>
      </c>
      <c r="AF71" s="2">
        <v>0.72699999999999998</v>
      </c>
      <c r="AG71" s="2">
        <v>0.46</v>
      </c>
      <c r="AH71" s="2">
        <v>0.35399999999999998</v>
      </c>
      <c r="AI71" s="2">
        <v>0.33900000000000002</v>
      </c>
      <c r="AJ71" s="2">
        <v>0.307</v>
      </c>
      <c r="AK71" s="2">
        <v>0.311</v>
      </c>
      <c r="AL71" s="2">
        <v>0.28599999999999998</v>
      </c>
      <c r="AM71" s="2">
        <v>0.28699999999999998</v>
      </c>
      <c r="AN71" s="2">
        <v>0.28000000000000003</v>
      </c>
    </row>
    <row r="72" spans="1:43" ht="15.75" customHeight="1" x14ac:dyDescent="0.25">
      <c r="A72" s="2">
        <v>256</v>
      </c>
      <c r="B72" s="2">
        <v>0.89700000000000002</v>
      </c>
      <c r="C72" s="2">
        <v>0.83299999999999996</v>
      </c>
      <c r="D72" s="2">
        <v>0.77900000000000003</v>
      </c>
      <c r="E72" s="2">
        <v>0.76500000000000001</v>
      </c>
      <c r="F72" s="2">
        <v>0.74199999999999999</v>
      </c>
      <c r="G72" s="2">
        <v>0.71499999999999997</v>
      </c>
      <c r="H72" s="2">
        <v>0.72799999999999998</v>
      </c>
      <c r="I72" s="2">
        <v>0.70899999999999996</v>
      </c>
      <c r="J72" s="2">
        <v>0.69299999999999995</v>
      </c>
      <c r="L72" s="83"/>
      <c r="N72" s="2">
        <v>256</v>
      </c>
      <c r="O72" s="2">
        <v>0.72499999999999998</v>
      </c>
      <c r="P72" s="2">
        <v>0.74099999999999999</v>
      </c>
      <c r="Q72" s="2">
        <v>0.72599999999999998</v>
      </c>
      <c r="R72" s="2">
        <v>0.64100000000000001</v>
      </c>
      <c r="S72" s="2">
        <v>0.59499999999999997</v>
      </c>
      <c r="T72" s="2">
        <v>0.56699999999999995</v>
      </c>
      <c r="U72" s="2">
        <v>0.53700000000000003</v>
      </c>
      <c r="V72" s="2">
        <v>0.52200000000000002</v>
      </c>
      <c r="W72" s="2">
        <v>0.51600000000000001</v>
      </c>
      <c r="X72" s="2">
        <v>0.52</v>
      </c>
      <c r="AB72" s="83"/>
      <c r="AD72" s="2">
        <v>256</v>
      </c>
      <c r="AE72" s="2">
        <v>0.63400000000000001</v>
      </c>
      <c r="AF72" s="2">
        <v>0.64200000000000002</v>
      </c>
      <c r="AG72" s="2">
        <v>0.41199999999999998</v>
      </c>
      <c r="AH72" s="2">
        <v>0.32100000000000001</v>
      </c>
      <c r="AI72" s="2">
        <v>0.33</v>
      </c>
      <c r="AJ72" s="2">
        <v>0.28199999999999997</v>
      </c>
      <c r="AK72" s="2">
        <v>0.30199999999999999</v>
      </c>
      <c r="AL72" s="2">
        <v>0.26600000000000001</v>
      </c>
      <c r="AM72" s="2">
        <v>0.27600000000000002</v>
      </c>
      <c r="AN72" s="2">
        <v>0.26700000000000002</v>
      </c>
    </row>
    <row r="73" spans="1:43" ht="15.75" customHeight="1" x14ac:dyDescent="0.25">
      <c r="A73" s="2">
        <v>257</v>
      </c>
      <c r="B73" s="2">
        <v>0.77800000000000002</v>
      </c>
      <c r="C73" s="2">
        <v>0.72899999999999998</v>
      </c>
      <c r="D73" s="2">
        <v>0.68500000000000005</v>
      </c>
      <c r="E73" s="2">
        <v>0.67300000000000004</v>
      </c>
      <c r="F73" s="2">
        <v>0.65400000000000003</v>
      </c>
      <c r="G73" s="2">
        <v>0.63400000000000001</v>
      </c>
      <c r="H73" s="2">
        <v>0.65800000000000003</v>
      </c>
      <c r="I73" s="2">
        <v>0.629</v>
      </c>
      <c r="J73" s="2">
        <v>0.62</v>
      </c>
      <c r="L73" s="83"/>
      <c r="N73" s="2">
        <v>257</v>
      </c>
      <c r="O73" s="2">
        <v>0.628</v>
      </c>
      <c r="P73" s="2">
        <v>0.64100000000000001</v>
      </c>
      <c r="Q73" s="2">
        <v>0.63700000000000001</v>
      </c>
      <c r="R73" s="2">
        <v>0.56799999999999995</v>
      </c>
      <c r="S73" s="2">
        <v>0.53</v>
      </c>
      <c r="T73" s="2">
        <v>0.50600000000000001</v>
      </c>
      <c r="U73" s="2">
        <v>0.48399999999999999</v>
      </c>
      <c r="V73" s="2">
        <v>0.47199999999999998</v>
      </c>
      <c r="W73" s="2">
        <v>0.47</v>
      </c>
      <c r="X73" s="2">
        <v>0.47399999999999998</v>
      </c>
      <c r="AB73" s="83"/>
      <c r="AD73" s="2">
        <v>257</v>
      </c>
      <c r="AE73" s="2">
        <v>0.54600000000000004</v>
      </c>
      <c r="AF73" s="2">
        <v>0.55300000000000005</v>
      </c>
      <c r="AG73" s="2">
        <v>0.36199999999999999</v>
      </c>
      <c r="AH73" s="2">
        <v>0.28599999999999998</v>
      </c>
      <c r="AI73" s="2">
        <v>0.32100000000000001</v>
      </c>
      <c r="AJ73" s="2">
        <v>0.255</v>
      </c>
      <c r="AK73" s="2">
        <v>0.29199999999999998</v>
      </c>
      <c r="AL73" s="2">
        <v>0.246</v>
      </c>
      <c r="AM73" s="2">
        <v>0.26500000000000001</v>
      </c>
      <c r="AN73" s="2">
        <v>0.253</v>
      </c>
    </row>
    <row r="74" spans="1:43" ht="15.75" customHeight="1" x14ac:dyDescent="0.25">
      <c r="A74" s="2">
        <v>258</v>
      </c>
      <c r="B74" s="2">
        <v>0.68700000000000006</v>
      </c>
      <c r="C74" s="2">
        <v>0.65100000000000002</v>
      </c>
      <c r="D74" s="2">
        <v>0.61199999999999999</v>
      </c>
      <c r="E74" s="2">
        <v>0.60199999999999998</v>
      </c>
      <c r="F74" s="2">
        <v>0.58699999999999997</v>
      </c>
      <c r="G74" s="2">
        <v>0.56999999999999995</v>
      </c>
      <c r="H74" s="2">
        <v>0.60399999999999998</v>
      </c>
      <c r="I74" s="2">
        <v>0.56699999999999995</v>
      </c>
      <c r="J74" s="2">
        <v>0.56299999999999994</v>
      </c>
      <c r="L74" s="83"/>
      <c r="N74" s="2">
        <v>258</v>
      </c>
      <c r="O74" s="2">
        <v>0.55300000000000005</v>
      </c>
      <c r="P74" s="2">
        <v>0.56499999999999995</v>
      </c>
      <c r="Q74" s="2">
        <v>0.56899999999999995</v>
      </c>
      <c r="R74" s="2">
        <v>0.51100000000000001</v>
      </c>
      <c r="S74" s="2">
        <v>0.47899999999999998</v>
      </c>
      <c r="T74" s="2">
        <v>0.46</v>
      </c>
      <c r="U74" s="2">
        <v>0.443</v>
      </c>
      <c r="V74" s="2">
        <v>0.434</v>
      </c>
      <c r="W74" s="2">
        <v>0.434</v>
      </c>
      <c r="X74" s="2">
        <v>0.439</v>
      </c>
      <c r="AB74" s="83"/>
      <c r="AD74" s="2">
        <v>258</v>
      </c>
      <c r="AE74" s="2">
        <v>0.47799999999999998</v>
      </c>
      <c r="AF74" s="2">
        <v>0.48499999999999999</v>
      </c>
      <c r="AG74" s="2">
        <v>0.32300000000000001</v>
      </c>
      <c r="AH74" s="2">
        <v>0.25900000000000001</v>
      </c>
      <c r="AI74" s="2">
        <v>0.314</v>
      </c>
      <c r="AJ74" s="2">
        <v>0.23499999999999999</v>
      </c>
      <c r="AK74" s="2">
        <v>0.28399999999999997</v>
      </c>
      <c r="AL74" s="2">
        <v>0.23100000000000001</v>
      </c>
      <c r="AM74" s="2">
        <v>0.25600000000000001</v>
      </c>
      <c r="AN74" s="2">
        <v>0.24099999999999999</v>
      </c>
    </row>
    <row r="75" spans="1:43" ht="15.75" customHeight="1" x14ac:dyDescent="0.25">
      <c r="A75" s="2">
        <v>259</v>
      </c>
      <c r="B75" s="2">
        <v>0.61399999999999999</v>
      </c>
      <c r="C75" s="2">
        <v>0.58699999999999997</v>
      </c>
      <c r="D75" s="2">
        <v>0.55300000000000005</v>
      </c>
      <c r="E75" s="2">
        <v>0.54500000000000004</v>
      </c>
      <c r="F75" s="2">
        <v>0.53300000000000003</v>
      </c>
      <c r="G75" s="2">
        <v>0.51900000000000002</v>
      </c>
      <c r="H75" s="2">
        <v>0.56000000000000005</v>
      </c>
      <c r="I75" s="2">
        <v>0.51800000000000002</v>
      </c>
      <c r="J75" s="2">
        <v>0.51700000000000002</v>
      </c>
      <c r="L75" s="83"/>
      <c r="N75" s="2">
        <v>259</v>
      </c>
      <c r="O75" s="2">
        <v>0.49299999999999999</v>
      </c>
      <c r="P75" s="2">
        <v>0.505</v>
      </c>
      <c r="Q75" s="2">
        <v>0.51400000000000001</v>
      </c>
      <c r="R75" s="2">
        <v>0.46600000000000003</v>
      </c>
      <c r="S75" s="2">
        <v>0.438</v>
      </c>
      <c r="T75" s="2">
        <v>0.42299999999999999</v>
      </c>
      <c r="U75" s="2">
        <v>0.41</v>
      </c>
      <c r="V75" s="2">
        <v>0.40400000000000003</v>
      </c>
      <c r="W75" s="2">
        <v>0.40500000000000003</v>
      </c>
      <c r="X75" s="2">
        <v>0.41099999999999998</v>
      </c>
      <c r="AB75" s="83"/>
      <c r="AD75" s="2">
        <v>259</v>
      </c>
      <c r="AE75" s="2">
        <v>0.42399999999999999</v>
      </c>
      <c r="AF75" s="2">
        <v>0.432</v>
      </c>
      <c r="AG75" s="2">
        <v>0.29199999999999998</v>
      </c>
      <c r="AH75" s="2">
        <v>0.23799999999999999</v>
      </c>
      <c r="AI75" s="2">
        <v>0.308</v>
      </c>
      <c r="AJ75" s="2">
        <v>0.219</v>
      </c>
      <c r="AK75" s="2">
        <v>0.27800000000000002</v>
      </c>
      <c r="AL75" s="2">
        <v>0.218</v>
      </c>
      <c r="AM75" s="2">
        <v>0.249</v>
      </c>
      <c r="AN75" s="2">
        <v>0.23200000000000001</v>
      </c>
    </row>
    <row r="76" spans="1:43" ht="15.75" customHeight="1" x14ac:dyDescent="0.25">
      <c r="A76" s="2">
        <v>260</v>
      </c>
      <c r="B76" s="2">
        <v>0.54600000000000004</v>
      </c>
      <c r="C76" s="2">
        <v>0.52700000000000002</v>
      </c>
      <c r="D76" s="2">
        <v>0.498</v>
      </c>
      <c r="E76" s="2">
        <v>0.49199999999999999</v>
      </c>
      <c r="F76" s="2">
        <v>0.48299999999999998</v>
      </c>
      <c r="G76" s="2">
        <v>0.47199999999999998</v>
      </c>
      <c r="H76" s="2">
        <v>0.51900000000000002</v>
      </c>
      <c r="I76" s="2">
        <v>0.47199999999999998</v>
      </c>
      <c r="J76" s="2">
        <v>0.47399999999999998</v>
      </c>
      <c r="L76" s="83"/>
      <c r="N76" s="2">
        <v>260</v>
      </c>
      <c r="O76" s="2">
        <v>0.437</v>
      </c>
      <c r="P76" s="2">
        <v>0.44900000000000001</v>
      </c>
      <c r="Q76" s="2">
        <v>0.46300000000000002</v>
      </c>
      <c r="R76" s="2">
        <v>0.42399999999999999</v>
      </c>
      <c r="S76" s="2">
        <v>0.4</v>
      </c>
      <c r="T76" s="2">
        <v>0.38800000000000001</v>
      </c>
      <c r="U76" s="2">
        <v>0.379</v>
      </c>
      <c r="V76" s="2">
        <v>0.376</v>
      </c>
      <c r="W76" s="2">
        <v>0.379</v>
      </c>
      <c r="X76" s="2">
        <v>0.38600000000000001</v>
      </c>
      <c r="AB76" s="83"/>
      <c r="AD76" s="2">
        <v>260</v>
      </c>
      <c r="AE76" s="2">
        <v>0.375</v>
      </c>
      <c r="AF76" s="2">
        <v>0.38200000000000001</v>
      </c>
      <c r="AG76" s="2">
        <v>0.26400000000000001</v>
      </c>
      <c r="AH76" s="2">
        <v>0.219</v>
      </c>
      <c r="AI76" s="2">
        <v>0.30299999999999999</v>
      </c>
      <c r="AJ76" s="2">
        <v>0.20499999999999999</v>
      </c>
      <c r="AK76" s="2">
        <v>0.27300000000000002</v>
      </c>
      <c r="AL76" s="2">
        <v>0.20699999999999999</v>
      </c>
      <c r="AM76" s="2">
        <v>0.24199999999999999</v>
      </c>
      <c r="AN76" s="2">
        <v>0.224</v>
      </c>
    </row>
    <row r="77" spans="1:43" ht="15.75" customHeight="1" x14ac:dyDescent="0.25">
      <c r="A77" s="2">
        <v>261</v>
      </c>
      <c r="B77" s="2">
        <v>0.47799999999999998</v>
      </c>
      <c r="C77" s="2">
        <v>0.46700000000000003</v>
      </c>
      <c r="D77" s="2">
        <v>0.443</v>
      </c>
      <c r="E77" s="2">
        <v>0.438</v>
      </c>
      <c r="F77" s="2">
        <v>0.432</v>
      </c>
      <c r="G77" s="2">
        <v>0.42399999999999999</v>
      </c>
      <c r="H77" s="2">
        <v>0.47799999999999998</v>
      </c>
      <c r="I77" s="2">
        <v>0.42699999999999999</v>
      </c>
      <c r="J77" s="2">
        <v>0.43099999999999999</v>
      </c>
      <c r="L77" s="83"/>
      <c r="N77" s="2">
        <v>261</v>
      </c>
      <c r="O77" s="2">
        <v>0.38100000000000001</v>
      </c>
      <c r="P77" s="2">
        <v>0.39200000000000002</v>
      </c>
      <c r="Q77" s="2">
        <v>0.41</v>
      </c>
      <c r="R77" s="2">
        <v>0.38100000000000001</v>
      </c>
      <c r="S77" s="2">
        <v>0.36199999999999999</v>
      </c>
      <c r="T77" s="2">
        <v>0.35299999999999998</v>
      </c>
      <c r="U77" s="2">
        <v>0.34799999999999998</v>
      </c>
      <c r="V77" s="2">
        <v>0.34799999999999998</v>
      </c>
      <c r="W77" s="2">
        <v>0.35199999999999998</v>
      </c>
      <c r="X77" s="2">
        <v>0.36</v>
      </c>
      <c r="AB77" s="83"/>
      <c r="AD77" s="2">
        <v>261</v>
      </c>
      <c r="AE77" s="2">
        <v>0.32600000000000001</v>
      </c>
      <c r="AF77" s="2">
        <v>0.33100000000000002</v>
      </c>
      <c r="AG77" s="2">
        <v>0.23599999999999999</v>
      </c>
      <c r="AH77" s="2">
        <v>0.2</v>
      </c>
      <c r="AI77" s="2">
        <v>0.29799999999999999</v>
      </c>
      <c r="AJ77" s="2">
        <v>0.191</v>
      </c>
      <c r="AK77" s="2">
        <v>0.26800000000000002</v>
      </c>
      <c r="AL77" s="2">
        <v>0.19600000000000001</v>
      </c>
      <c r="AM77" s="2">
        <v>0.23599999999999999</v>
      </c>
      <c r="AN77" s="2">
        <v>0.217</v>
      </c>
    </row>
    <row r="78" spans="1:43" ht="15.75" customHeight="1" x14ac:dyDescent="0.25">
      <c r="A78" s="2">
        <v>262</v>
      </c>
      <c r="B78" s="2">
        <v>0.41399999999999998</v>
      </c>
      <c r="C78" s="2">
        <v>0.41099999999999998</v>
      </c>
      <c r="D78" s="2">
        <v>0.39200000000000002</v>
      </c>
      <c r="E78" s="2">
        <v>0.38900000000000001</v>
      </c>
      <c r="F78" s="2">
        <v>0.38500000000000001</v>
      </c>
      <c r="G78" s="2">
        <v>0.38</v>
      </c>
      <c r="H78" s="2">
        <v>0.44</v>
      </c>
      <c r="I78" s="2">
        <v>0.38400000000000001</v>
      </c>
      <c r="J78" s="2">
        <v>0.39100000000000001</v>
      </c>
      <c r="L78" s="83"/>
      <c r="N78" s="2">
        <v>262</v>
      </c>
      <c r="O78" s="2">
        <v>0.32900000000000001</v>
      </c>
      <c r="P78" s="2">
        <v>0.33900000000000002</v>
      </c>
      <c r="Q78" s="2">
        <v>0.36199999999999999</v>
      </c>
      <c r="R78" s="2">
        <v>0.34100000000000003</v>
      </c>
      <c r="S78" s="2">
        <v>0.32800000000000001</v>
      </c>
      <c r="T78" s="2">
        <v>0.32</v>
      </c>
      <c r="U78" s="2">
        <v>0.31900000000000001</v>
      </c>
      <c r="V78" s="2">
        <v>0.32100000000000001</v>
      </c>
      <c r="W78" s="2">
        <v>0.32700000000000001</v>
      </c>
      <c r="X78" s="2">
        <v>0.33600000000000002</v>
      </c>
      <c r="AB78" s="83"/>
      <c r="AD78" s="2">
        <v>262</v>
      </c>
      <c r="AE78" s="2">
        <v>0.28000000000000003</v>
      </c>
      <c r="AF78" s="2">
        <v>0.28499999999999998</v>
      </c>
      <c r="AG78" s="2">
        <v>0.21</v>
      </c>
      <c r="AH78" s="2">
        <v>0.182</v>
      </c>
      <c r="AI78" s="2">
        <v>0.29399999999999998</v>
      </c>
      <c r="AJ78" s="2">
        <v>0.17799999999999999</v>
      </c>
      <c r="AK78" s="2">
        <v>0.26300000000000001</v>
      </c>
      <c r="AL78" s="2">
        <v>0.186</v>
      </c>
      <c r="AM78" s="2">
        <v>0.23100000000000001</v>
      </c>
      <c r="AN78" s="2">
        <v>0.21</v>
      </c>
    </row>
    <row r="79" spans="1:43" ht="15.75" customHeight="1" x14ac:dyDescent="0.25">
      <c r="A79" s="2">
        <v>263</v>
      </c>
      <c r="B79" s="2">
        <v>0.36299999999999999</v>
      </c>
      <c r="C79" s="2">
        <v>0.36599999999999999</v>
      </c>
      <c r="D79" s="2">
        <v>0.35199999999999998</v>
      </c>
      <c r="E79" s="2">
        <v>0.35</v>
      </c>
      <c r="F79" s="2">
        <v>0.34799999999999998</v>
      </c>
      <c r="G79" s="2">
        <v>0.34499999999999997</v>
      </c>
      <c r="H79" s="2">
        <v>0.41</v>
      </c>
      <c r="I79" s="2">
        <v>0.35</v>
      </c>
      <c r="J79" s="2">
        <v>0.35899999999999999</v>
      </c>
      <c r="L79" s="83"/>
      <c r="N79" s="2">
        <v>263</v>
      </c>
      <c r="O79" s="2">
        <v>0.28799999999999998</v>
      </c>
      <c r="P79" s="2">
        <v>0.29599999999999999</v>
      </c>
      <c r="Q79" s="2">
        <v>0.32400000000000001</v>
      </c>
      <c r="R79" s="2">
        <v>0.31</v>
      </c>
      <c r="S79" s="2">
        <v>0.3</v>
      </c>
      <c r="T79" s="2">
        <v>0.29499999999999998</v>
      </c>
      <c r="U79" s="2">
        <v>0.29699999999999999</v>
      </c>
      <c r="V79" s="2">
        <v>0.30099999999999999</v>
      </c>
      <c r="W79" s="2">
        <v>0.307</v>
      </c>
      <c r="X79" s="2">
        <v>0.316</v>
      </c>
      <c r="AB79" s="83"/>
      <c r="AD79" s="2">
        <v>263</v>
      </c>
      <c r="AE79" s="2">
        <v>0.24399999999999999</v>
      </c>
      <c r="AF79" s="2">
        <v>0.248</v>
      </c>
      <c r="AG79" s="2">
        <v>0.189</v>
      </c>
      <c r="AH79" s="2">
        <v>0.16900000000000001</v>
      </c>
      <c r="AI79" s="2">
        <v>0.29099999999999998</v>
      </c>
      <c r="AJ79" s="2">
        <v>0.16700000000000001</v>
      </c>
      <c r="AK79" s="2">
        <v>0.25900000000000001</v>
      </c>
      <c r="AL79" s="2">
        <v>0.17799999999999999</v>
      </c>
      <c r="AM79" s="2">
        <v>0.22600000000000001</v>
      </c>
      <c r="AN79" s="2">
        <v>0.20399999999999999</v>
      </c>
    </row>
    <row r="80" spans="1:43" ht="15.75" customHeight="1" x14ac:dyDescent="0.25">
      <c r="A80" s="2">
        <v>264</v>
      </c>
      <c r="B80" s="2">
        <v>0.33200000000000002</v>
      </c>
      <c r="C80" s="2">
        <v>0.33900000000000002</v>
      </c>
      <c r="D80" s="2">
        <v>0.32700000000000001</v>
      </c>
      <c r="E80" s="2">
        <v>0.32600000000000001</v>
      </c>
      <c r="F80" s="2">
        <v>0.32400000000000001</v>
      </c>
      <c r="G80" s="2">
        <v>0.32300000000000001</v>
      </c>
      <c r="H80" s="2">
        <v>0.39100000000000001</v>
      </c>
      <c r="I80" s="2">
        <v>0.33</v>
      </c>
      <c r="J80" s="2">
        <v>0.34</v>
      </c>
      <c r="L80" s="83"/>
      <c r="N80" s="2">
        <v>264</v>
      </c>
      <c r="O80" s="2">
        <v>0.26200000000000001</v>
      </c>
      <c r="P80" s="2">
        <v>0.26900000000000002</v>
      </c>
      <c r="Q80" s="2">
        <v>0.30099999999999999</v>
      </c>
      <c r="R80" s="2">
        <v>0.29099999999999998</v>
      </c>
      <c r="S80" s="2">
        <v>0.28299999999999997</v>
      </c>
      <c r="T80" s="2">
        <v>0.27900000000000003</v>
      </c>
      <c r="U80" s="2">
        <v>0.28299999999999997</v>
      </c>
      <c r="V80" s="2">
        <v>0.28799999999999998</v>
      </c>
      <c r="W80" s="2">
        <v>0.29499999999999998</v>
      </c>
      <c r="X80" s="2">
        <v>0.30399999999999999</v>
      </c>
      <c r="AB80" s="83"/>
      <c r="AD80" s="2">
        <v>264</v>
      </c>
      <c r="AE80" s="2">
        <v>0.221</v>
      </c>
      <c r="AF80" s="2">
        <v>0.22600000000000001</v>
      </c>
      <c r="AG80" s="2">
        <v>0.17699999999999999</v>
      </c>
      <c r="AH80" s="2">
        <v>0.161</v>
      </c>
      <c r="AI80" s="2">
        <v>0.28899999999999998</v>
      </c>
      <c r="AJ80" s="2">
        <v>0.161</v>
      </c>
      <c r="AK80" s="2">
        <v>0.25700000000000001</v>
      </c>
      <c r="AL80" s="2">
        <v>0.17299999999999999</v>
      </c>
      <c r="AM80" s="2">
        <v>0.224</v>
      </c>
      <c r="AN80" s="2">
        <v>0.20100000000000001</v>
      </c>
    </row>
    <row r="81" spans="1:40" ht="15.75" customHeight="1" x14ac:dyDescent="0.25">
      <c r="A81" s="2">
        <v>265</v>
      </c>
      <c r="B81" s="2">
        <v>0.315</v>
      </c>
      <c r="C81" s="2">
        <v>0.32500000000000001</v>
      </c>
      <c r="D81" s="2">
        <v>0.314</v>
      </c>
      <c r="E81" s="2">
        <v>0.313</v>
      </c>
      <c r="F81" s="2">
        <v>0.312</v>
      </c>
      <c r="G81" s="2">
        <v>0.312</v>
      </c>
      <c r="H81" s="2">
        <v>0.38100000000000001</v>
      </c>
      <c r="I81" s="2">
        <v>0.31900000000000001</v>
      </c>
      <c r="J81" s="2">
        <v>0.33</v>
      </c>
      <c r="L81" s="83"/>
      <c r="N81" s="2">
        <v>265</v>
      </c>
      <c r="O81" s="2">
        <v>0.249</v>
      </c>
      <c r="P81" s="2">
        <v>0.25600000000000001</v>
      </c>
      <c r="Q81" s="2">
        <v>0.28899999999999998</v>
      </c>
      <c r="R81" s="2">
        <v>0.28199999999999997</v>
      </c>
      <c r="S81" s="2">
        <v>0.27400000000000002</v>
      </c>
      <c r="T81" s="2">
        <v>0.27100000000000002</v>
      </c>
      <c r="U81" s="2">
        <v>0.27600000000000002</v>
      </c>
      <c r="V81" s="2">
        <v>0.28199999999999997</v>
      </c>
      <c r="W81" s="2">
        <v>0.28899999999999998</v>
      </c>
      <c r="X81" s="2">
        <v>0.29799999999999999</v>
      </c>
      <c r="AB81" s="83"/>
      <c r="AD81" s="2">
        <v>265</v>
      </c>
      <c r="AE81" s="2">
        <v>0.21</v>
      </c>
      <c r="AF81" s="2">
        <v>0.214</v>
      </c>
      <c r="AG81" s="2">
        <v>0.17100000000000001</v>
      </c>
      <c r="AH81" s="2">
        <v>0.157</v>
      </c>
      <c r="AI81" s="2">
        <v>0.28799999999999998</v>
      </c>
      <c r="AJ81" s="2">
        <v>0.158</v>
      </c>
      <c r="AK81" s="2">
        <v>0.25600000000000001</v>
      </c>
      <c r="AL81" s="2">
        <v>0.17100000000000001</v>
      </c>
      <c r="AM81" s="2">
        <v>0.223</v>
      </c>
      <c r="AN81" s="2">
        <v>0.2</v>
      </c>
    </row>
    <row r="82" spans="1:40" ht="15.75" customHeight="1" x14ac:dyDescent="0.25">
      <c r="A82" s="2">
        <v>266</v>
      </c>
      <c r="B82" s="2">
        <v>0.30099999999999999</v>
      </c>
      <c r="C82" s="2">
        <v>0.313</v>
      </c>
      <c r="D82" s="2">
        <v>0.30299999999999999</v>
      </c>
      <c r="E82" s="2">
        <v>0.30299999999999999</v>
      </c>
      <c r="F82" s="2">
        <v>0.30199999999999999</v>
      </c>
      <c r="G82" s="2">
        <v>0.30299999999999999</v>
      </c>
      <c r="H82" s="2">
        <v>0.373</v>
      </c>
      <c r="I82" s="2">
        <v>0.31</v>
      </c>
      <c r="J82" s="2">
        <v>0.32100000000000001</v>
      </c>
      <c r="L82" s="83"/>
      <c r="N82" s="2">
        <v>266</v>
      </c>
      <c r="O82" s="2">
        <v>0.23699999999999999</v>
      </c>
      <c r="P82" s="2">
        <v>0.24399999999999999</v>
      </c>
      <c r="Q82" s="2">
        <v>0.27900000000000003</v>
      </c>
      <c r="R82" s="2">
        <v>0.27400000000000002</v>
      </c>
      <c r="S82" s="2">
        <v>0.26700000000000002</v>
      </c>
      <c r="T82" s="2">
        <v>0.26400000000000001</v>
      </c>
      <c r="U82" s="2">
        <v>0.27</v>
      </c>
      <c r="V82" s="2">
        <v>0.27600000000000002</v>
      </c>
      <c r="W82" s="2">
        <v>0.28399999999999997</v>
      </c>
      <c r="X82" s="2">
        <v>0.29299999999999998</v>
      </c>
      <c r="AB82" s="83"/>
      <c r="AD82" s="2">
        <v>266</v>
      </c>
      <c r="AE82" s="2">
        <v>0.2</v>
      </c>
      <c r="AF82" s="2">
        <v>0.20399999999999999</v>
      </c>
      <c r="AG82" s="2">
        <v>0.16600000000000001</v>
      </c>
      <c r="AH82" s="2">
        <v>0.153</v>
      </c>
      <c r="AI82" s="2">
        <v>0.28799999999999998</v>
      </c>
      <c r="AJ82" s="2">
        <v>0.156</v>
      </c>
      <c r="AK82" s="2">
        <v>0.25600000000000001</v>
      </c>
      <c r="AL82" s="2">
        <v>0.17</v>
      </c>
      <c r="AM82" s="2">
        <v>0.223</v>
      </c>
      <c r="AN82" s="2">
        <v>0.2</v>
      </c>
    </row>
    <row r="83" spans="1:40" ht="15.75" customHeight="1" x14ac:dyDescent="0.25">
      <c r="A83" s="2">
        <v>267</v>
      </c>
      <c r="B83" s="2">
        <v>0.28599999999999998</v>
      </c>
      <c r="C83" s="2">
        <v>0.3</v>
      </c>
      <c r="D83" s="2">
        <v>0.29199999999999998</v>
      </c>
      <c r="E83" s="2">
        <v>0.29099999999999998</v>
      </c>
      <c r="F83" s="2">
        <v>0.29099999999999998</v>
      </c>
      <c r="G83" s="2">
        <v>0.29299999999999998</v>
      </c>
      <c r="H83" s="2">
        <v>0.36399999999999999</v>
      </c>
      <c r="I83" s="2">
        <v>0.3</v>
      </c>
      <c r="J83" s="2">
        <v>0.312</v>
      </c>
      <c r="L83" s="83"/>
      <c r="N83" s="2">
        <v>267</v>
      </c>
      <c r="O83" s="2">
        <v>0.224</v>
      </c>
      <c r="P83" s="2">
        <v>0.23100000000000001</v>
      </c>
      <c r="Q83" s="2">
        <v>0.26800000000000002</v>
      </c>
      <c r="R83" s="2">
        <v>0.26500000000000001</v>
      </c>
      <c r="S83" s="2">
        <v>0.25900000000000001</v>
      </c>
      <c r="T83" s="2">
        <v>0.25700000000000001</v>
      </c>
      <c r="U83" s="2">
        <v>0.26400000000000001</v>
      </c>
      <c r="V83" s="2">
        <v>0.27100000000000002</v>
      </c>
      <c r="W83" s="2">
        <v>0.27900000000000003</v>
      </c>
      <c r="X83" s="2">
        <v>0.28799999999999998</v>
      </c>
      <c r="AB83" s="83"/>
      <c r="AD83" s="2">
        <v>267</v>
      </c>
      <c r="AE83" s="2">
        <v>0.189</v>
      </c>
      <c r="AF83" s="2">
        <v>0.193</v>
      </c>
      <c r="AG83" s="2">
        <v>0.161</v>
      </c>
      <c r="AH83" s="2">
        <v>0.15</v>
      </c>
      <c r="AI83" s="2">
        <v>0.28799999999999998</v>
      </c>
      <c r="AJ83" s="2">
        <v>0.154</v>
      </c>
      <c r="AK83" s="2">
        <v>0.25600000000000001</v>
      </c>
      <c r="AL83" s="2">
        <v>0.16900000000000001</v>
      </c>
      <c r="AM83" s="2">
        <v>0.222</v>
      </c>
      <c r="AN83" s="2">
        <v>0.19900000000000001</v>
      </c>
    </row>
    <row r="84" spans="1:40" ht="15.75" customHeight="1" x14ac:dyDescent="0.25">
      <c r="A84" s="2">
        <v>268</v>
      </c>
      <c r="B84" s="2">
        <v>0.27500000000000002</v>
      </c>
      <c r="C84" s="2">
        <v>0.28999999999999998</v>
      </c>
      <c r="D84" s="2">
        <v>0.28299999999999997</v>
      </c>
      <c r="E84" s="2">
        <v>0.28299999999999997</v>
      </c>
      <c r="F84" s="2">
        <v>0.28299999999999997</v>
      </c>
      <c r="G84" s="2">
        <v>0.28499999999999998</v>
      </c>
      <c r="H84" s="2">
        <v>0.35699999999999998</v>
      </c>
      <c r="I84" s="2">
        <v>0.29299999999999998</v>
      </c>
      <c r="J84" s="2">
        <v>0.30599999999999999</v>
      </c>
      <c r="L84" s="83"/>
      <c r="N84" s="2">
        <v>268</v>
      </c>
      <c r="O84" s="2">
        <v>0.215</v>
      </c>
      <c r="P84" s="2">
        <v>0.222</v>
      </c>
      <c r="Q84" s="2">
        <v>0.25900000000000001</v>
      </c>
      <c r="R84" s="2">
        <v>0.25800000000000001</v>
      </c>
      <c r="S84" s="2">
        <v>0.253</v>
      </c>
      <c r="T84" s="2">
        <v>0.252</v>
      </c>
      <c r="U84" s="2">
        <v>0.26</v>
      </c>
      <c r="V84" s="2">
        <v>0.26700000000000002</v>
      </c>
      <c r="W84" s="2">
        <v>0.27500000000000002</v>
      </c>
      <c r="X84" s="2">
        <v>0.28399999999999997</v>
      </c>
      <c r="AB84" s="83"/>
      <c r="AD84" s="2">
        <v>268</v>
      </c>
      <c r="AE84" s="2">
        <v>0.18099999999999999</v>
      </c>
      <c r="AF84" s="2">
        <v>0.185</v>
      </c>
      <c r="AG84" s="2">
        <v>0.157</v>
      </c>
      <c r="AH84" s="2">
        <v>0.14799999999999999</v>
      </c>
      <c r="AI84" s="2">
        <v>0.28799999999999998</v>
      </c>
      <c r="AJ84" s="2">
        <v>0.152</v>
      </c>
      <c r="AK84" s="2">
        <v>0.25700000000000001</v>
      </c>
      <c r="AL84" s="2">
        <v>0.16800000000000001</v>
      </c>
      <c r="AM84" s="2">
        <v>0.222</v>
      </c>
      <c r="AN84" s="2">
        <v>0.19900000000000001</v>
      </c>
    </row>
    <row r="85" spans="1:40" ht="15.75" customHeight="1" x14ac:dyDescent="0.25">
      <c r="A85" s="2">
        <v>269</v>
      </c>
      <c r="B85" s="2">
        <v>0.26</v>
      </c>
      <c r="C85" s="2">
        <v>0.27700000000000002</v>
      </c>
      <c r="D85" s="2">
        <v>0.27100000000000002</v>
      </c>
      <c r="E85" s="2">
        <v>0.27200000000000002</v>
      </c>
      <c r="F85" s="2">
        <v>0.27300000000000002</v>
      </c>
      <c r="G85" s="2">
        <v>0.27500000000000002</v>
      </c>
      <c r="H85" s="2">
        <v>0.34899999999999998</v>
      </c>
      <c r="I85" s="2">
        <v>0.28299999999999997</v>
      </c>
      <c r="J85" s="2">
        <v>0.29699999999999999</v>
      </c>
      <c r="L85" s="83"/>
      <c r="N85" s="2">
        <v>269</v>
      </c>
      <c r="O85" s="2">
        <v>0.20300000000000001</v>
      </c>
      <c r="P85" s="2">
        <v>0.20899999999999999</v>
      </c>
      <c r="Q85" s="2">
        <v>0.248</v>
      </c>
      <c r="R85" s="2">
        <v>0.25</v>
      </c>
      <c r="S85" s="2">
        <v>0.245</v>
      </c>
      <c r="T85" s="2">
        <v>0.245</v>
      </c>
      <c r="U85" s="2">
        <v>0.253</v>
      </c>
      <c r="V85" s="2">
        <v>0.26100000000000001</v>
      </c>
      <c r="W85" s="2">
        <v>0.27</v>
      </c>
      <c r="X85" s="2">
        <v>0.28000000000000003</v>
      </c>
      <c r="AB85" s="83"/>
      <c r="AD85" s="2">
        <v>269</v>
      </c>
      <c r="AE85" s="2">
        <v>0.17</v>
      </c>
      <c r="AF85" s="2">
        <v>0.17399999999999999</v>
      </c>
      <c r="AG85" s="2">
        <v>0.151</v>
      </c>
      <c r="AH85" s="2">
        <v>0.14399999999999999</v>
      </c>
      <c r="AI85" s="2">
        <v>0.28799999999999998</v>
      </c>
      <c r="AJ85" s="2">
        <v>0.15</v>
      </c>
      <c r="AK85" s="2">
        <v>0.25600000000000001</v>
      </c>
      <c r="AL85" s="2">
        <v>0.16600000000000001</v>
      </c>
      <c r="AM85" s="2">
        <v>0.222</v>
      </c>
      <c r="AN85" s="2">
        <v>0.19800000000000001</v>
      </c>
    </row>
    <row r="86" spans="1:40" ht="15.75" customHeight="1" x14ac:dyDescent="0.25">
      <c r="A86" s="2">
        <v>270</v>
      </c>
      <c r="B86" s="2">
        <v>0.23899999999999999</v>
      </c>
      <c r="C86" s="2">
        <v>0.25900000000000001</v>
      </c>
      <c r="D86" s="2">
        <v>0.255</v>
      </c>
      <c r="E86" s="2">
        <v>0.25600000000000001</v>
      </c>
      <c r="F86" s="2">
        <v>0.25800000000000001</v>
      </c>
      <c r="G86" s="2">
        <v>0.26200000000000001</v>
      </c>
      <c r="H86" s="2">
        <v>0.33800000000000002</v>
      </c>
      <c r="I86" s="2">
        <v>0.27100000000000002</v>
      </c>
      <c r="J86" s="2">
        <v>0.28499999999999998</v>
      </c>
      <c r="L86" s="83"/>
      <c r="N86" s="2">
        <v>270</v>
      </c>
      <c r="O86" s="2">
        <v>0.186</v>
      </c>
      <c r="P86" s="2">
        <v>0.192</v>
      </c>
      <c r="Q86" s="2">
        <v>0.23300000000000001</v>
      </c>
      <c r="R86" s="2">
        <v>0.23799999999999999</v>
      </c>
      <c r="S86" s="2">
        <v>0.23499999999999999</v>
      </c>
      <c r="T86" s="2">
        <v>0.23499999999999999</v>
      </c>
      <c r="U86" s="2">
        <v>0.245</v>
      </c>
      <c r="V86" s="2">
        <v>0.254</v>
      </c>
      <c r="W86" s="2">
        <v>0.26300000000000001</v>
      </c>
      <c r="X86" s="2">
        <v>0.27300000000000002</v>
      </c>
      <c r="AB86" s="83"/>
      <c r="AD86" s="2">
        <v>270</v>
      </c>
      <c r="AE86" s="2">
        <v>0.156</v>
      </c>
      <c r="AF86" s="2">
        <v>0.159</v>
      </c>
      <c r="AG86" s="2">
        <v>0.14299999999999999</v>
      </c>
      <c r="AH86" s="2">
        <v>0.13900000000000001</v>
      </c>
      <c r="AI86" s="2">
        <v>0.28799999999999998</v>
      </c>
      <c r="AJ86" s="2">
        <v>0.14699999999999999</v>
      </c>
      <c r="AK86" s="2">
        <v>0.255</v>
      </c>
      <c r="AL86" s="2">
        <v>0.16400000000000001</v>
      </c>
      <c r="AM86" s="2">
        <v>0.221</v>
      </c>
      <c r="AN86" s="2">
        <v>0.19700000000000001</v>
      </c>
    </row>
    <row r="87" spans="1:40" ht="15.75" customHeight="1" x14ac:dyDescent="0.25">
      <c r="A87" s="2">
        <v>271</v>
      </c>
      <c r="B87" s="2">
        <v>0.224</v>
      </c>
      <c r="C87" s="2">
        <v>0.247</v>
      </c>
      <c r="D87" s="2">
        <v>0.24399999999999999</v>
      </c>
      <c r="E87" s="2">
        <v>0.245</v>
      </c>
      <c r="F87" s="2">
        <v>0.248</v>
      </c>
      <c r="G87" s="2">
        <v>0.253</v>
      </c>
      <c r="H87" s="2">
        <v>0.32900000000000001</v>
      </c>
      <c r="I87" s="2">
        <v>0.26100000000000001</v>
      </c>
      <c r="J87" s="2">
        <v>0.27700000000000002</v>
      </c>
      <c r="L87" s="83"/>
      <c r="N87" s="2">
        <v>271</v>
      </c>
      <c r="O87" s="2">
        <v>0.17299999999999999</v>
      </c>
      <c r="P87" s="2">
        <v>0.17899999999999999</v>
      </c>
      <c r="Q87" s="2">
        <v>0.222</v>
      </c>
      <c r="R87" s="2">
        <v>0.22900000000000001</v>
      </c>
      <c r="S87" s="2">
        <v>0.22700000000000001</v>
      </c>
      <c r="T87" s="2">
        <v>0.22800000000000001</v>
      </c>
      <c r="U87" s="2">
        <v>0.23899999999999999</v>
      </c>
      <c r="V87" s="2">
        <v>0.248</v>
      </c>
      <c r="W87" s="2">
        <v>0.25800000000000001</v>
      </c>
      <c r="X87" s="2">
        <v>0.27</v>
      </c>
      <c r="AB87" s="83"/>
      <c r="AD87" s="2">
        <v>271</v>
      </c>
      <c r="AE87" s="2">
        <v>0.14499999999999999</v>
      </c>
      <c r="AF87" s="2">
        <v>0.14899999999999999</v>
      </c>
      <c r="AG87" s="2">
        <v>0.13800000000000001</v>
      </c>
      <c r="AH87" s="2">
        <v>0.13500000000000001</v>
      </c>
      <c r="AI87" s="2">
        <v>0.28799999999999998</v>
      </c>
      <c r="AJ87" s="2">
        <v>0.14499999999999999</v>
      </c>
      <c r="AK87" s="2">
        <v>0.255</v>
      </c>
      <c r="AL87" s="2">
        <v>0.16200000000000001</v>
      </c>
      <c r="AM87" s="2">
        <v>0.22</v>
      </c>
      <c r="AN87" s="2">
        <v>0.19600000000000001</v>
      </c>
    </row>
    <row r="88" spans="1:40" ht="15.75" customHeight="1" x14ac:dyDescent="0.25">
      <c r="A88" s="2">
        <v>272</v>
      </c>
      <c r="B88" s="2">
        <v>0.222</v>
      </c>
      <c r="C88" s="2">
        <v>0.245</v>
      </c>
      <c r="D88" s="2">
        <v>0.24299999999999999</v>
      </c>
      <c r="E88" s="2">
        <v>0.24399999999999999</v>
      </c>
      <c r="F88" s="2">
        <v>0.247</v>
      </c>
      <c r="G88" s="2">
        <v>0.252</v>
      </c>
      <c r="H88" s="2">
        <v>0.32900000000000001</v>
      </c>
      <c r="I88" s="2">
        <v>0.26100000000000001</v>
      </c>
      <c r="J88" s="2">
        <v>0.27600000000000002</v>
      </c>
      <c r="L88" s="83"/>
      <c r="N88" s="2">
        <v>272</v>
      </c>
      <c r="O88" s="2">
        <v>0.17100000000000001</v>
      </c>
      <c r="P88" s="2">
        <v>0.17799999999999999</v>
      </c>
      <c r="Q88" s="2">
        <v>0.221</v>
      </c>
      <c r="R88" s="2">
        <v>0.22800000000000001</v>
      </c>
      <c r="S88" s="2">
        <v>0.22700000000000001</v>
      </c>
      <c r="T88" s="2">
        <v>0.22800000000000001</v>
      </c>
      <c r="U88" s="2">
        <v>0.23799999999999999</v>
      </c>
      <c r="V88" s="2">
        <v>0.248</v>
      </c>
      <c r="W88" s="2">
        <v>0.25800000000000001</v>
      </c>
      <c r="X88" s="2">
        <v>0.27</v>
      </c>
      <c r="AB88" s="83"/>
      <c r="AD88" s="2">
        <v>272</v>
      </c>
      <c r="AE88" s="2">
        <v>0.14399999999999999</v>
      </c>
      <c r="AF88" s="2">
        <v>0.14699999999999999</v>
      </c>
      <c r="AG88" s="2">
        <v>0.13800000000000001</v>
      </c>
      <c r="AH88" s="2">
        <v>0.13600000000000001</v>
      </c>
      <c r="AI88" s="2">
        <v>0.28799999999999998</v>
      </c>
      <c r="AJ88" s="2">
        <v>0.14499999999999999</v>
      </c>
      <c r="AK88" s="2">
        <v>0.25600000000000001</v>
      </c>
      <c r="AL88" s="2">
        <v>0.16300000000000001</v>
      </c>
      <c r="AM88" s="2">
        <v>0.221</v>
      </c>
      <c r="AN88" s="2">
        <v>0.19700000000000001</v>
      </c>
    </row>
    <row r="89" spans="1:40" ht="15.75" customHeight="1" x14ac:dyDescent="0.25">
      <c r="A89" s="2">
        <v>273</v>
      </c>
      <c r="B89" s="2">
        <v>0.23</v>
      </c>
      <c r="C89" s="2">
        <v>0.252</v>
      </c>
      <c r="D89" s="2">
        <v>0.25</v>
      </c>
      <c r="E89" s="2">
        <v>0.251</v>
      </c>
      <c r="F89" s="2">
        <v>0.253</v>
      </c>
      <c r="G89" s="2">
        <v>0.25800000000000001</v>
      </c>
      <c r="H89" s="2">
        <v>0.33400000000000002</v>
      </c>
      <c r="I89" s="2">
        <v>0.26600000000000001</v>
      </c>
      <c r="J89" s="2">
        <v>0.28199999999999997</v>
      </c>
      <c r="L89" s="83"/>
      <c r="N89" s="2">
        <v>273</v>
      </c>
      <c r="O89" s="2">
        <v>0.17799999999999999</v>
      </c>
      <c r="P89" s="2">
        <v>0.185</v>
      </c>
      <c r="Q89" s="2">
        <v>0.22800000000000001</v>
      </c>
      <c r="R89" s="2">
        <v>0.23400000000000001</v>
      </c>
      <c r="S89" s="2">
        <v>0.23200000000000001</v>
      </c>
      <c r="T89" s="2">
        <v>0.23200000000000001</v>
      </c>
      <c r="U89" s="2">
        <v>0.24199999999999999</v>
      </c>
      <c r="V89" s="2">
        <v>0.252</v>
      </c>
      <c r="W89" s="2">
        <v>0.26200000000000001</v>
      </c>
      <c r="X89" s="2">
        <v>0.27400000000000002</v>
      </c>
      <c r="AB89" s="83"/>
      <c r="AD89" s="2">
        <v>273</v>
      </c>
      <c r="AE89" s="2">
        <v>0.15</v>
      </c>
      <c r="AF89" s="2">
        <v>0.154</v>
      </c>
      <c r="AG89" s="2">
        <v>0.14199999999999999</v>
      </c>
      <c r="AH89" s="2">
        <v>0.13900000000000001</v>
      </c>
      <c r="AI89" s="2">
        <v>0.28999999999999998</v>
      </c>
      <c r="AJ89" s="2">
        <v>0.14799999999999999</v>
      </c>
      <c r="AK89" s="2">
        <v>0.25700000000000001</v>
      </c>
      <c r="AL89" s="2">
        <v>0.16500000000000001</v>
      </c>
      <c r="AM89" s="2">
        <v>0.223</v>
      </c>
      <c r="AN89" s="2">
        <v>0.19900000000000001</v>
      </c>
    </row>
    <row r="90" spans="1:40" ht="15.75" customHeight="1" x14ac:dyDescent="0.25">
      <c r="A90" s="2">
        <v>274</v>
      </c>
      <c r="B90" s="2">
        <v>0.23899999999999999</v>
      </c>
      <c r="C90" s="2">
        <v>0.26100000000000001</v>
      </c>
      <c r="D90" s="2">
        <v>0.25800000000000001</v>
      </c>
      <c r="E90" s="2">
        <v>0.25900000000000001</v>
      </c>
      <c r="F90" s="2">
        <v>0.26100000000000001</v>
      </c>
      <c r="G90" s="2">
        <v>0.26500000000000001</v>
      </c>
      <c r="H90" s="2">
        <v>0.34</v>
      </c>
      <c r="I90" s="2">
        <v>0.27300000000000002</v>
      </c>
      <c r="J90" s="2">
        <v>0.28799999999999998</v>
      </c>
      <c r="L90" s="83"/>
      <c r="N90" s="2">
        <v>274</v>
      </c>
      <c r="O90" s="2">
        <v>0.186</v>
      </c>
      <c r="P90" s="2">
        <v>0.193</v>
      </c>
      <c r="Q90" s="2">
        <v>0.23499999999999999</v>
      </c>
      <c r="R90" s="2">
        <v>0.24</v>
      </c>
      <c r="S90" s="2">
        <v>0.23799999999999999</v>
      </c>
      <c r="T90" s="2">
        <v>0.23799999999999999</v>
      </c>
      <c r="U90" s="2">
        <v>0.247</v>
      </c>
      <c r="V90" s="2">
        <v>0.25700000000000001</v>
      </c>
      <c r="W90" s="2">
        <v>0.26700000000000002</v>
      </c>
      <c r="X90" s="2">
        <v>0.27900000000000003</v>
      </c>
      <c r="AB90" s="83"/>
      <c r="AD90" s="2">
        <v>274</v>
      </c>
      <c r="AE90" s="2">
        <v>0.157</v>
      </c>
      <c r="AF90" s="2">
        <v>0.161</v>
      </c>
      <c r="AG90" s="2">
        <v>0.14599999999999999</v>
      </c>
      <c r="AH90" s="2">
        <v>0.14199999999999999</v>
      </c>
      <c r="AI90" s="2">
        <v>0.29099999999999998</v>
      </c>
      <c r="AJ90" s="2">
        <v>0.151</v>
      </c>
      <c r="AK90" s="2">
        <v>0.25900000000000001</v>
      </c>
      <c r="AL90" s="2">
        <v>0.16700000000000001</v>
      </c>
      <c r="AM90" s="2">
        <v>0.22500000000000001</v>
      </c>
      <c r="AN90" s="2">
        <v>0.20100000000000001</v>
      </c>
    </row>
    <row r="91" spans="1:40" ht="15.75" customHeight="1" x14ac:dyDescent="0.25">
      <c r="A91" s="2">
        <v>275</v>
      </c>
      <c r="B91" s="2">
        <v>0.247</v>
      </c>
      <c r="C91" s="2">
        <v>0.26800000000000002</v>
      </c>
      <c r="D91" s="2">
        <v>0.26400000000000001</v>
      </c>
      <c r="E91" s="2">
        <v>0.26500000000000001</v>
      </c>
      <c r="F91" s="2">
        <v>0.26700000000000002</v>
      </c>
      <c r="G91" s="2">
        <v>0.27100000000000002</v>
      </c>
      <c r="H91" s="2">
        <v>0.34499999999999997</v>
      </c>
      <c r="I91" s="2">
        <v>0.27900000000000003</v>
      </c>
      <c r="J91" s="2">
        <v>0.29299999999999998</v>
      </c>
      <c r="L91" s="83"/>
      <c r="N91" s="2">
        <v>275</v>
      </c>
      <c r="O91" s="2">
        <v>0.192</v>
      </c>
      <c r="P91" s="2">
        <v>0.19900000000000001</v>
      </c>
      <c r="Q91" s="2">
        <v>0.24099999999999999</v>
      </c>
      <c r="R91" s="2">
        <v>0.246</v>
      </c>
      <c r="S91" s="2">
        <v>0.24299999999999999</v>
      </c>
      <c r="T91" s="2">
        <v>0.24299999999999999</v>
      </c>
      <c r="U91" s="2">
        <v>0.251</v>
      </c>
      <c r="V91" s="2">
        <v>0.26100000000000001</v>
      </c>
      <c r="W91" s="2">
        <v>0.27100000000000002</v>
      </c>
      <c r="X91" s="2">
        <v>0.28299999999999997</v>
      </c>
      <c r="AB91" s="83"/>
      <c r="AD91" s="2">
        <v>275</v>
      </c>
      <c r="AE91" s="2">
        <v>0.16300000000000001</v>
      </c>
      <c r="AF91" s="2">
        <v>0.16600000000000001</v>
      </c>
      <c r="AG91" s="2">
        <v>0.15</v>
      </c>
      <c r="AH91" s="2">
        <v>0.14499999999999999</v>
      </c>
      <c r="AI91" s="2">
        <v>0.29199999999999998</v>
      </c>
      <c r="AJ91" s="2">
        <v>0.153</v>
      </c>
      <c r="AK91" s="2">
        <v>0.26</v>
      </c>
      <c r="AL91" s="2">
        <v>0.16900000000000001</v>
      </c>
      <c r="AM91" s="2">
        <v>0.22600000000000001</v>
      </c>
      <c r="AN91" s="2">
        <v>0.20200000000000001</v>
      </c>
    </row>
    <row r="92" spans="1:40" ht="15.75" customHeight="1" x14ac:dyDescent="0.25">
      <c r="A92" s="2">
        <v>276</v>
      </c>
      <c r="B92" s="2">
        <v>0.25</v>
      </c>
      <c r="C92" s="2">
        <v>0.27100000000000002</v>
      </c>
      <c r="D92" s="2">
        <v>0.26700000000000002</v>
      </c>
      <c r="E92" s="2">
        <v>0.26800000000000002</v>
      </c>
      <c r="F92" s="2">
        <v>0.26900000000000002</v>
      </c>
      <c r="G92" s="2">
        <v>0.27300000000000002</v>
      </c>
      <c r="H92" s="2">
        <v>0.34699999999999998</v>
      </c>
      <c r="I92" s="2">
        <v>0.28100000000000003</v>
      </c>
      <c r="J92" s="2">
        <v>0.29499999999999998</v>
      </c>
      <c r="L92" s="83"/>
      <c r="N92" s="2">
        <v>276</v>
      </c>
      <c r="O92" s="2">
        <v>0.19500000000000001</v>
      </c>
      <c r="P92" s="2">
        <v>0.20200000000000001</v>
      </c>
      <c r="Q92" s="2">
        <v>0.24399999999999999</v>
      </c>
      <c r="R92" s="2">
        <v>0.248</v>
      </c>
      <c r="S92" s="2">
        <v>0.245</v>
      </c>
      <c r="T92" s="2">
        <v>0.245</v>
      </c>
      <c r="U92" s="2">
        <v>0.253</v>
      </c>
      <c r="V92" s="2">
        <v>0.26200000000000001</v>
      </c>
      <c r="W92" s="2">
        <v>0.27400000000000002</v>
      </c>
      <c r="X92" s="2">
        <v>0.28399999999999997</v>
      </c>
      <c r="AB92" s="83"/>
      <c r="AD92" s="2">
        <v>276</v>
      </c>
      <c r="AE92" s="2">
        <v>0.16500000000000001</v>
      </c>
      <c r="AF92" s="2">
        <v>0.16900000000000001</v>
      </c>
      <c r="AG92" s="2">
        <v>0.152</v>
      </c>
      <c r="AH92" s="2">
        <v>0.14599999999999999</v>
      </c>
      <c r="AI92" s="2">
        <v>0.29199999999999998</v>
      </c>
      <c r="AJ92" s="2">
        <v>0.154</v>
      </c>
      <c r="AK92" s="2">
        <v>0.26100000000000001</v>
      </c>
      <c r="AL92" s="2">
        <v>0.17</v>
      </c>
      <c r="AM92" s="2">
        <v>0.22600000000000001</v>
      </c>
      <c r="AN92" s="2">
        <v>0.20300000000000001</v>
      </c>
    </row>
    <row r="93" spans="1:40" ht="15.75" customHeight="1" x14ac:dyDescent="0.25">
      <c r="A93" s="2">
        <v>277</v>
      </c>
      <c r="B93" s="2">
        <v>0.24199999999999999</v>
      </c>
      <c r="C93" s="2">
        <v>0.26300000000000001</v>
      </c>
      <c r="D93" s="2">
        <v>0.26</v>
      </c>
      <c r="E93" s="2">
        <v>0.26100000000000001</v>
      </c>
      <c r="F93" s="2">
        <v>0.26300000000000001</v>
      </c>
      <c r="G93" s="2">
        <v>0.26700000000000002</v>
      </c>
      <c r="H93" s="2">
        <v>0.34200000000000003</v>
      </c>
      <c r="I93" s="2">
        <v>0.27600000000000002</v>
      </c>
      <c r="J93" s="2">
        <v>0.28899999999999998</v>
      </c>
      <c r="L93" s="83"/>
      <c r="N93" s="2">
        <v>277</v>
      </c>
      <c r="O93" s="2">
        <v>0.189</v>
      </c>
      <c r="P93" s="2">
        <v>0.19500000000000001</v>
      </c>
      <c r="Q93" s="2">
        <v>0.23799999999999999</v>
      </c>
      <c r="R93" s="2">
        <v>0.24299999999999999</v>
      </c>
      <c r="S93" s="2">
        <v>0.24099999999999999</v>
      </c>
      <c r="T93" s="2">
        <v>0.24099999999999999</v>
      </c>
      <c r="U93" s="2">
        <v>0.25</v>
      </c>
      <c r="V93" s="2">
        <v>0.25900000000000001</v>
      </c>
      <c r="W93" s="2">
        <v>0.27100000000000002</v>
      </c>
      <c r="X93" s="2">
        <v>0.28100000000000003</v>
      </c>
      <c r="AB93" s="83"/>
      <c r="AD93" s="2">
        <v>277</v>
      </c>
      <c r="AE93" s="2">
        <v>0.16</v>
      </c>
      <c r="AF93" s="2">
        <v>0.16300000000000001</v>
      </c>
      <c r="AG93" s="2">
        <v>0.14799999999999999</v>
      </c>
      <c r="AH93" s="2">
        <v>0.14399999999999999</v>
      </c>
      <c r="AI93" s="2">
        <v>0.29199999999999998</v>
      </c>
      <c r="AJ93" s="2">
        <v>0.153</v>
      </c>
      <c r="AK93" s="2">
        <v>0.26</v>
      </c>
      <c r="AL93" s="2">
        <v>0.16900000000000001</v>
      </c>
      <c r="AM93" s="2">
        <v>0.22600000000000001</v>
      </c>
      <c r="AN93" s="2">
        <v>0.20300000000000001</v>
      </c>
    </row>
    <row r="94" spans="1:40" ht="15.75" customHeight="1" x14ac:dyDescent="0.25">
      <c r="A94" s="2">
        <v>278</v>
      </c>
      <c r="B94" s="2">
        <v>0.22</v>
      </c>
      <c r="C94" s="2">
        <v>0.24399999999999999</v>
      </c>
      <c r="D94" s="2">
        <v>0.24299999999999999</v>
      </c>
      <c r="E94" s="2">
        <v>0.24399999999999999</v>
      </c>
      <c r="F94" s="2">
        <v>0.247</v>
      </c>
      <c r="G94" s="2">
        <v>0.252</v>
      </c>
      <c r="H94" s="2">
        <v>0.32900000000000001</v>
      </c>
      <c r="I94" s="2">
        <v>0.26200000000000001</v>
      </c>
      <c r="J94" s="2">
        <v>0.27600000000000002</v>
      </c>
      <c r="L94" s="83"/>
      <c r="N94" s="2">
        <v>278</v>
      </c>
      <c r="O94" s="2">
        <v>0.17100000000000001</v>
      </c>
      <c r="P94" s="2">
        <v>0.17699999999999999</v>
      </c>
      <c r="Q94" s="2">
        <v>0.221</v>
      </c>
      <c r="R94" s="2">
        <v>0.23</v>
      </c>
      <c r="S94" s="2">
        <v>0.22900000000000001</v>
      </c>
      <c r="T94" s="2">
        <v>0.23</v>
      </c>
      <c r="U94" s="2">
        <v>0.24</v>
      </c>
      <c r="V94" s="2">
        <v>0.25</v>
      </c>
      <c r="W94" s="2">
        <v>0.26300000000000001</v>
      </c>
      <c r="X94" s="2">
        <v>0.27300000000000002</v>
      </c>
      <c r="AB94" s="83"/>
      <c r="AD94" s="2">
        <v>278</v>
      </c>
      <c r="AE94" s="2">
        <v>0.14399999999999999</v>
      </c>
      <c r="AF94" s="2">
        <v>0.14699999999999999</v>
      </c>
      <c r="AG94" s="2">
        <v>0.13900000000000001</v>
      </c>
      <c r="AH94" s="2">
        <v>0.13800000000000001</v>
      </c>
      <c r="AI94" s="2">
        <v>0.28999999999999998</v>
      </c>
      <c r="AJ94" s="2">
        <v>0.14799999999999999</v>
      </c>
      <c r="AK94" s="2">
        <v>0.25800000000000001</v>
      </c>
      <c r="AL94" s="2">
        <v>0.16600000000000001</v>
      </c>
      <c r="AM94" s="2">
        <v>0.224</v>
      </c>
      <c r="AN94" s="2">
        <v>0.2</v>
      </c>
    </row>
    <row r="95" spans="1:40" ht="15.75" customHeight="1" x14ac:dyDescent="0.25">
      <c r="A95" s="2">
        <v>279</v>
      </c>
      <c r="B95" s="2">
        <v>0.19700000000000001</v>
      </c>
      <c r="C95" s="2">
        <v>0.224</v>
      </c>
      <c r="D95" s="2">
        <v>0.224</v>
      </c>
      <c r="E95" s="2">
        <v>0.22700000000000001</v>
      </c>
      <c r="F95" s="2">
        <v>0.23</v>
      </c>
      <c r="G95" s="2">
        <v>0.23699999999999999</v>
      </c>
      <c r="H95" s="2">
        <v>0.315</v>
      </c>
      <c r="I95" s="2">
        <v>0.247</v>
      </c>
      <c r="J95" s="2">
        <v>0.26200000000000001</v>
      </c>
      <c r="L95" s="83"/>
      <c r="N95" s="2">
        <v>279</v>
      </c>
      <c r="O95" s="2">
        <v>0.152</v>
      </c>
      <c r="P95" s="2">
        <v>0.158</v>
      </c>
      <c r="Q95" s="2">
        <v>0.20399999999999999</v>
      </c>
      <c r="R95" s="2">
        <v>0.216</v>
      </c>
      <c r="S95" s="2">
        <v>0.216</v>
      </c>
      <c r="T95" s="2">
        <v>0.218</v>
      </c>
      <c r="U95" s="2">
        <v>0.23</v>
      </c>
      <c r="V95" s="2">
        <v>0.24099999999999999</v>
      </c>
      <c r="W95" s="2">
        <v>0.253</v>
      </c>
      <c r="X95" s="2">
        <v>0.26400000000000001</v>
      </c>
      <c r="AB95" s="83"/>
      <c r="AD95" s="2">
        <v>279</v>
      </c>
      <c r="AE95" s="2">
        <v>0.128</v>
      </c>
      <c r="AF95" s="2">
        <v>0.13</v>
      </c>
      <c r="AG95" s="2">
        <v>0.13</v>
      </c>
      <c r="AH95" s="2">
        <v>0.13100000000000001</v>
      </c>
      <c r="AI95" s="2">
        <v>0.28799999999999998</v>
      </c>
      <c r="AJ95" s="2">
        <v>0.14299999999999999</v>
      </c>
      <c r="AK95" s="2">
        <v>0.25600000000000001</v>
      </c>
      <c r="AL95" s="2">
        <v>0.16200000000000001</v>
      </c>
      <c r="AM95" s="2">
        <v>0.221</v>
      </c>
      <c r="AN95" s="2">
        <v>0.19700000000000001</v>
      </c>
    </row>
    <row r="96" spans="1:40" ht="15.75" customHeight="1" x14ac:dyDescent="0.25">
      <c r="A96" s="2">
        <v>280</v>
      </c>
      <c r="B96" s="2">
        <v>0.182</v>
      </c>
      <c r="C96" s="2">
        <v>0.21099999999999999</v>
      </c>
      <c r="D96" s="2">
        <v>0.21199999999999999</v>
      </c>
      <c r="E96" s="2">
        <v>0.215</v>
      </c>
      <c r="F96" s="2">
        <v>0.219</v>
      </c>
      <c r="G96" s="2">
        <v>0.22600000000000001</v>
      </c>
      <c r="H96" s="2">
        <v>0.30599999999999999</v>
      </c>
      <c r="I96" s="2">
        <v>0.23599999999999999</v>
      </c>
      <c r="J96" s="2">
        <v>0.252</v>
      </c>
      <c r="L96" s="83"/>
      <c r="N96" s="2">
        <v>280</v>
      </c>
      <c r="O96" s="2">
        <v>0.13900000000000001</v>
      </c>
      <c r="P96" s="2">
        <v>0.14499999999999999</v>
      </c>
      <c r="Q96" s="2">
        <v>0.192</v>
      </c>
      <c r="R96" s="2">
        <v>0.20599999999999999</v>
      </c>
      <c r="S96" s="2">
        <v>0.20799999999999999</v>
      </c>
      <c r="T96" s="2">
        <v>0.21</v>
      </c>
      <c r="U96" s="2">
        <v>0.223</v>
      </c>
      <c r="V96" s="2">
        <v>0.23400000000000001</v>
      </c>
      <c r="W96" s="2">
        <v>0.246</v>
      </c>
      <c r="X96" s="2">
        <v>0.25700000000000001</v>
      </c>
      <c r="AB96" s="83"/>
      <c r="AD96" s="2">
        <v>280</v>
      </c>
      <c r="AE96" s="2">
        <v>0.11700000000000001</v>
      </c>
      <c r="AF96" s="2">
        <v>0.12</v>
      </c>
      <c r="AG96" s="2">
        <v>0.124</v>
      </c>
      <c r="AH96" s="2">
        <v>0.127</v>
      </c>
      <c r="AI96" s="2">
        <v>0.28599999999999998</v>
      </c>
      <c r="AJ96" s="2">
        <v>0.14000000000000001</v>
      </c>
      <c r="AK96" s="2">
        <v>0.254</v>
      </c>
      <c r="AL96" s="2">
        <v>0.159</v>
      </c>
      <c r="AM96" s="2">
        <v>0.219</v>
      </c>
      <c r="AN96" s="2">
        <v>0.19500000000000001</v>
      </c>
    </row>
    <row r="97" spans="1:40" ht="15.75" customHeight="1" x14ac:dyDescent="0.25">
      <c r="A97" s="2">
        <v>281</v>
      </c>
      <c r="B97" s="2">
        <v>0.18</v>
      </c>
      <c r="C97" s="2">
        <v>0.20899999999999999</v>
      </c>
      <c r="D97" s="2">
        <v>0.21099999999999999</v>
      </c>
      <c r="E97" s="2">
        <v>0.214</v>
      </c>
      <c r="F97" s="2">
        <v>0.218</v>
      </c>
      <c r="G97" s="2">
        <v>0.22500000000000001</v>
      </c>
      <c r="H97" s="2">
        <v>0.30399999999999999</v>
      </c>
      <c r="I97" s="2">
        <v>0.23499999999999999</v>
      </c>
      <c r="J97" s="2">
        <v>0.251</v>
      </c>
      <c r="L97" s="83"/>
      <c r="N97" s="2">
        <v>281</v>
      </c>
      <c r="O97" s="2">
        <v>0.13800000000000001</v>
      </c>
      <c r="P97" s="2">
        <v>0.14299999999999999</v>
      </c>
      <c r="Q97" s="2">
        <v>0.191</v>
      </c>
      <c r="R97" s="2">
        <v>0.20499999999999999</v>
      </c>
      <c r="S97" s="2">
        <v>0.20699999999999999</v>
      </c>
      <c r="T97" s="2">
        <v>0.20899999999999999</v>
      </c>
      <c r="U97" s="2">
        <v>0.221</v>
      </c>
      <c r="V97" s="2">
        <v>0.23300000000000001</v>
      </c>
      <c r="W97" s="2">
        <v>0.245</v>
      </c>
      <c r="X97" s="2">
        <v>0.25600000000000001</v>
      </c>
      <c r="AB97" s="83"/>
      <c r="AD97" s="2">
        <v>281</v>
      </c>
      <c r="AE97" s="2">
        <v>0.11600000000000001</v>
      </c>
      <c r="AF97" s="2">
        <v>0.11899999999999999</v>
      </c>
      <c r="AG97" s="2">
        <v>0.123</v>
      </c>
      <c r="AH97" s="2">
        <v>0.126</v>
      </c>
      <c r="AI97" s="2">
        <v>0.28599999999999998</v>
      </c>
      <c r="AJ97" s="2">
        <v>0.13900000000000001</v>
      </c>
      <c r="AK97" s="2">
        <v>0.253</v>
      </c>
      <c r="AL97" s="2">
        <v>0.158</v>
      </c>
      <c r="AM97" s="2">
        <v>0.218</v>
      </c>
      <c r="AN97" s="2">
        <v>0.19400000000000001</v>
      </c>
    </row>
    <row r="98" spans="1:40" ht="15.75" customHeight="1" x14ac:dyDescent="0.25">
      <c r="A98" s="2">
        <v>282</v>
      </c>
      <c r="B98" s="2">
        <v>0.187</v>
      </c>
      <c r="C98" s="2">
        <v>0.215</v>
      </c>
      <c r="D98" s="2">
        <v>0.216</v>
      </c>
      <c r="E98" s="2">
        <v>0.218</v>
      </c>
      <c r="F98" s="2">
        <v>0.222</v>
      </c>
      <c r="G98" s="2">
        <v>0.22900000000000001</v>
      </c>
      <c r="H98" s="2">
        <v>0.308</v>
      </c>
      <c r="I98" s="2">
        <v>0.23899999999999999</v>
      </c>
      <c r="J98" s="2">
        <v>0.254</v>
      </c>
      <c r="L98" s="83"/>
      <c r="N98" s="2">
        <v>282</v>
      </c>
      <c r="O98" s="2">
        <v>0.14299999999999999</v>
      </c>
      <c r="P98" s="2">
        <v>0.14899999999999999</v>
      </c>
      <c r="Q98" s="2">
        <v>0.19600000000000001</v>
      </c>
      <c r="R98" s="2">
        <v>0.20899999999999999</v>
      </c>
      <c r="S98" s="2">
        <v>0.21</v>
      </c>
      <c r="T98" s="2">
        <v>0.21199999999999999</v>
      </c>
      <c r="U98" s="2">
        <v>0.224</v>
      </c>
      <c r="V98" s="2">
        <v>0.23599999999999999</v>
      </c>
      <c r="W98" s="2">
        <v>0.247</v>
      </c>
      <c r="X98" s="2">
        <v>0.25800000000000001</v>
      </c>
      <c r="AB98" s="83"/>
      <c r="AD98" s="2">
        <v>282</v>
      </c>
      <c r="AE98" s="2">
        <v>0.121</v>
      </c>
      <c r="AF98" s="2">
        <v>0.124</v>
      </c>
      <c r="AG98" s="2">
        <v>0.126</v>
      </c>
      <c r="AH98" s="2">
        <v>0.128</v>
      </c>
      <c r="AI98" s="2">
        <v>0.28599999999999998</v>
      </c>
      <c r="AJ98" s="2">
        <v>0.14099999999999999</v>
      </c>
      <c r="AK98" s="2">
        <v>0.252</v>
      </c>
      <c r="AL98" s="2">
        <v>0.159</v>
      </c>
      <c r="AM98" s="2">
        <v>0.218</v>
      </c>
      <c r="AN98" s="2">
        <v>0.19500000000000001</v>
      </c>
    </row>
    <row r="99" spans="1:40" ht="15.75" customHeight="1" x14ac:dyDescent="0.25">
      <c r="A99" s="2">
        <v>283</v>
      </c>
      <c r="B99" s="2">
        <v>0.191</v>
      </c>
      <c r="C99" s="2">
        <v>0.217</v>
      </c>
      <c r="D99" s="2">
        <v>0.218</v>
      </c>
      <c r="E99" s="2">
        <v>0.22</v>
      </c>
      <c r="F99" s="2">
        <v>0.224</v>
      </c>
      <c r="G99" s="2">
        <v>0.23100000000000001</v>
      </c>
      <c r="H99" s="2">
        <v>0.309</v>
      </c>
      <c r="I99" s="2">
        <v>0.24</v>
      </c>
      <c r="J99" s="2">
        <v>0.255</v>
      </c>
      <c r="L99" s="83"/>
      <c r="N99" s="2">
        <v>283</v>
      </c>
      <c r="O99" s="2">
        <v>0.14599999999999999</v>
      </c>
      <c r="P99" s="2">
        <v>0.152</v>
      </c>
      <c r="Q99" s="2">
        <v>0.19800000000000001</v>
      </c>
      <c r="R99" s="2">
        <v>0.21099999999999999</v>
      </c>
      <c r="S99" s="2">
        <v>0.21199999999999999</v>
      </c>
      <c r="T99" s="2">
        <v>0.214</v>
      </c>
      <c r="U99" s="2">
        <v>0.22500000000000001</v>
      </c>
      <c r="V99" s="2">
        <v>0.23599999999999999</v>
      </c>
      <c r="W99" s="2">
        <v>0.249</v>
      </c>
      <c r="X99" s="2">
        <v>0.25800000000000001</v>
      </c>
      <c r="AB99" s="83"/>
      <c r="AD99" s="2">
        <v>283</v>
      </c>
      <c r="AE99" s="2">
        <v>0.123</v>
      </c>
      <c r="AF99" s="2">
        <v>0.126</v>
      </c>
      <c r="AG99" s="2">
        <v>0.127</v>
      </c>
      <c r="AH99" s="2">
        <v>0.128</v>
      </c>
      <c r="AI99" s="2">
        <v>0.28499999999999998</v>
      </c>
      <c r="AJ99" s="2">
        <v>0.14099999999999999</v>
      </c>
      <c r="AK99" s="2">
        <v>0.251</v>
      </c>
      <c r="AL99" s="2">
        <v>0.159</v>
      </c>
      <c r="AM99" s="2">
        <v>0.217</v>
      </c>
      <c r="AN99" s="2">
        <v>0.19400000000000001</v>
      </c>
    </row>
    <row r="100" spans="1:40" ht="15.75" customHeight="1" x14ac:dyDescent="0.25">
      <c r="A100" s="2">
        <v>284</v>
      </c>
      <c r="B100" s="2">
        <v>0.182</v>
      </c>
      <c r="C100" s="2">
        <v>0.20899999999999999</v>
      </c>
      <c r="D100" s="2">
        <v>0.21099999999999999</v>
      </c>
      <c r="E100" s="2">
        <v>0.21299999999999999</v>
      </c>
      <c r="F100" s="2">
        <v>0.217</v>
      </c>
      <c r="G100" s="2">
        <v>0.224</v>
      </c>
      <c r="H100" s="2">
        <v>0.30199999999999999</v>
      </c>
      <c r="I100" s="2">
        <v>0.23400000000000001</v>
      </c>
      <c r="J100" s="2">
        <v>0.249</v>
      </c>
      <c r="L100" s="83"/>
      <c r="N100" s="2">
        <v>284</v>
      </c>
      <c r="O100" s="2">
        <v>0.14000000000000001</v>
      </c>
      <c r="P100" s="2">
        <v>0.14499999999999999</v>
      </c>
      <c r="Q100" s="2">
        <v>0.192</v>
      </c>
      <c r="R100" s="2">
        <v>0.20499999999999999</v>
      </c>
      <c r="S100" s="2">
        <v>0.20699999999999999</v>
      </c>
      <c r="T100" s="2">
        <v>0.20899999999999999</v>
      </c>
      <c r="U100" s="2">
        <v>0.221</v>
      </c>
      <c r="V100" s="2">
        <v>0.23200000000000001</v>
      </c>
      <c r="W100" s="2">
        <v>0.245</v>
      </c>
      <c r="X100" s="2">
        <v>0.254</v>
      </c>
      <c r="AB100" s="83"/>
      <c r="AD100" s="2">
        <v>284</v>
      </c>
      <c r="AE100" s="2">
        <v>0.11799999999999999</v>
      </c>
      <c r="AF100" s="2">
        <v>0.12</v>
      </c>
      <c r="AG100" s="2">
        <v>0.123</v>
      </c>
      <c r="AH100" s="2">
        <v>0.126</v>
      </c>
      <c r="AI100" s="2">
        <v>0.28299999999999997</v>
      </c>
      <c r="AJ100" s="2">
        <v>0.13900000000000001</v>
      </c>
      <c r="AK100" s="2">
        <v>0.249</v>
      </c>
      <c r="AL100" s="2">
        <v>0.157</v>
      </c>
      <c r="AM100" s="2">
        <v>0.215</v>
      </c>
      <c r="AN100" s="2">
        <v>0.192</v>
      </c>
    </row>
    <row r="101" spans="1:40" ht="15.75" customHeight="1" x14ac:dyDescent="0.25">
      <c r="A101" s="2">
        <v>285</v>
      </c>
      <c r="B101" s="2">
        <v>0.16200000000000001</v>
      </c>
      <c r="C101" s="2">
        <v>0.191</v>
      </c>
      <c r="D101" s="2">
        <v>0.193</v>
      </c>
      <c r="E101" s="2">
        <v>0.19600000000000001</v>
      </c>
      <c r="F101" s="2">
        <v>0.20100000000000001</v>
      </c>
      <c r="G101" s="2">
        <v>0.20899999999999999</v>
      </c>
      <c r="H101" s="2">
        <v>0.28899999999999998</v>
      </c>
      <c r="I101" s="2">
        <v>0.219</v>
      </c>
      <c r="J101" s="2">
        <v>0.23499999999999999</v>
      </c>
      <c r="L101" s="83"/>
      <c r="N101" s="2">
        <v>285</v>
      </c>
      <c r="O101" s="2">
        <v>0.123</v>
      </c>
      <c r="P101" s="2">
        <v>0.128</v>
      </c>
      <c r="Q101" s="2">
        <v>0.17599999999999999</v>
      </c>
      <c r="R101" s="2">
        <v>0.192</v>
      </c>
      <c r="S101" s="2">
        <v>0.19500000000000001</v>
      </c>
      <c r="T101" s="2">
        <v>0.19800000000000001</v>
      </c>
      <c r="U101" s="2">
        <v>0.21099999999999999</v>
      </c>
      <c r="V101" s="2">
        <v>0.223</v>
      </c>
      <c r="W101" s="2">
        <v>0.23599999999999999</v>
      </c>
      <c r="X101" s="2">
        <v>0.246</v>
      </c>
      <c r="AB101" s="83"/>
      <c r="AD101" s="2">
        <v>285</v>
      </c>
      <c r="AE101" s="2">
        <v>0.10299999999999999</v>
      </c>
      <c r="AF101" s="2">
        <v>0.105</v>
      </c>
      <c r="AG101" s="2">
        <v>0.114</v>
      </c>
      <c r="AH101" s="2">
        <v>0.11899999999999999</v>
      </c>
      <c r="AI101" s="2">
        <v>0.27900000000000003</v>
      </c>
      <c r="AJ101" s="2">
        <v>0.13300000000000001</v>
      </c>
      <c r="AK101" s="2">
        <v>0.245</v>
      </c>
      <c r="AL101" s="2">
        <v>0.152</v>
      </c>
      <c r="AM101" s="2">
        <v>0.21199999999999999</v>
      </c>
      <c r="AN101" s="2">
        <v>0.188</v>
      </c>
    </row>
    <row r="102" spans="1:40" ht="15.75" customHeight="1" x14ac:dyDescent="0.25">
      <c r="A102" s="2">
        <v>286</v>
      </c>
      <c r="B102" s="2">
        <v>0.14000000000000001</v>
      </c>
      <c r="C102" s="2">
        <v>0.17100000000000001</v>
      </c>
      <c r="D102" s="2">
        <v>0.17599999999999999</v>
      </c>
      <c r="E102" s="2">
        <v>0.17899999999999999</v>
      </c>
      <c r="F102" s="2">
        <v>0.184</v>
      </c>
      <c r="G102" s="2">
        <v>0.193</v>
      </c>
      <c r="H102" s="2">
        <v>0.27500000000000002</v>
      </c>
      <c r="I102" s="2">
        <v>0.20399999999999999</v>
      </c>
      <c r="J102" s="2">
        <v>0.221</v>
      </c>
      <c r="L102" s="83"/>
      <c r="N102" s="2">
        <v>286</v>
      </c>
      <c r="O102" s="2">
        <v>0.105</v>
      </c>
      <c r="P102" s="2">
        <v>0.11</v>
      </c>
      <c r="Q102" s="2">
        <v>0.159</v>
      </c>
      <c r="R102" s="2">
        <v>0.17799999999999999</v>
      </c>
      <c r="S102" s="2">
        <v>0.182</v>
      </c>
      <c r="T102" s="2">
        <v>0.186</v>
      </c>
      <c r="U102" s="2">
        <v>0.2</v>
      </c>
      <c r="V102" s="2">
        <v>0.21299999999999999</v>
      </c>
      <c r="W102" s="2">
        <v>0.22700000000000001</v>
      </c>
      <c r="X102" s="2">
        <v>0.23699999999999999</v>
      </c>
      <c r="AB102" s="83"/>
      <c r="AD102" s="2">
        <v>286</v>
      </c>
      <c r="AE102" s="2">
        <v>8.7999999999999995E-2</v>
      </c>
      <c r="AF102" s="2">
        <v>0.09</v>
      </c>
      <c r="AG102" s="2">
        <v>0.105</v>
      </c>
      <c r="AH102" s="2">
        <v>0.112</v>
      </c>
      <c r="AI102" s="2">
        <v>0.27500000000000002</v>
      </c>
      <c r="AJ102" s="2">
        <v>0.128</v>
      </c>
      <c r="AK102" s="2">
        <v>0.24099999999999999</v>
      </c>
      <c r="AL102" s="2">
        <v>0.14799999999999999</v>
      </c>
      <c r="AM102" s="2">
        <v>0.20799999999999999</v>
      </c>
      <c r="AN102" s="2">
        <v>0.184</v>
      </c>
    </row>
    <row r="103" spans="1:40" ht="15.75" customHeight="1" x14ac:dyDescent="0.25">
      <c r="A103" s="2">
        <v>287</v>
      </c>
      <c r="B103" s="2">
        <v>0.123</v>
      </c>
      <c r="C103" s="2">
        <v>0.155</v>
      </c>
      <c r="D103" s="2">
        <v>0.161</v>
      </c>
      <c r="E103" s="2">
        <v>0.16500000000000001</v>
      </c>
      <c r="F103" s="2">
        <v>0.17</v>
      </c>
      <c r="G103" s="2">
        <v>0.18</v>
      </c>
      <c r="H103" s="2">
        <v>0.26300000000000001</v>
      </c>
      <c r="I103" s="2">
        <v>0.191</v>
      </c>
      <c r="J103" s="2">
        <v>0.20899999999999999</v>
      </c>
      <c r="L103" s="83"/>
      <c r="N103" s="2">
        <v>287</v>
      </c>
      <c r="O103" s="2">
        <v>9.0999999999999998E-2</v>
      </c>
      <c r="P103" s="2">
        <v>9.5000000000000001E-2</v>
      </c>
      <c r="Q103" s="2">
        <v>0.14499999999999999</v>
      </c>
      <c r="R103" s="2">
        <v>0.16600000000000001</v>
      </c>
      <c r="S103" s="2">
        <v>0.17100000000000001</v>
      </c>
      <c r="T103" s="2">
        <v>0.17599999999999999</v>
      </c>
      <c r="U103" s="2">
        <v>0.191</v>
      </c>
      <c r="V103" s="2">
        <v>0.20499999999999999</v>
      </c>
      <c r="W103" s="2">
        <v>0.218</v>
      </c>
      <c r="X103" s="2">
        <v>0.22900000000000001</v>
      </c>
      <c r="AB103" s="83"/>
      <c r="AD103" s="2">
        <v>287</v>
      </c>
      <c r="AE103" s="2">
        <v>7.4999999999999997E-2</v>
      </c>
      <c r="AF103" s="2">
        <v>7.6999999999999999E-2</v>
      </c>
      <c r="AG103" s="2">
        <v>9.7000000000000003E-2</v>
      </c>
      <c r="AH103" s="2">
        <v>0.106</v>
      </c>
      <c r="AI103" s="2">
        <v>0.27100000000000002</v>
      </c>
      <c r="AJ103" s="2">
        <v>0.123</v>
      </c>
      <c r="AK103" s="2">
        <v>0.23699999999999999</v>
      </c>
      <c r="AL103" s="2">
        <v>0.14299999999999999</v>
      </c>
      <c r="AM103" s="2">
        <v>0.20399999999999999</v>
      </c>
      <c r="AN103" s="2">
        <v>0.18</v>
      </c>
    </row>
    <row r="104" spans="1:40" ht="15.75" customHeight="1" x14ac:dyDescent="0.25">
      <c r="A104" s="2">
        <v>288</v>
      </c>
      <c r="B104" s="2">
        <v>0.11</v>
      </c>
      <c r="C104" s="2">
        <v>0.14399999999999999</v>
      </c>
      <c r="D104" s="2">
        <v>0.15</v>
      </c>
      <c r="E104" s="2">
        <v>0.154</v>
      </c>
      <c r="F104" s="2">
        <v>0.16</v>
      </c>
      <c r="G104" s="2">
        <v>0.17</v>
      </c>
      <c r="H104" s="2">
        <v>0.253</v>
      </c>
      <c r="I104" s="2">
        <v>0.18099999999999999</v>
      </c>
      <c r="J104" s="2">
        <v>0.19900000000000001</v>
      </c>
      <c r="L104" s="83"/>
      <c r="N104" s="2">
        <v>288</v>
      </c>
      <c r="O104" s="2">
        <v>8.1000000000000003E-2</v>
      </c>
      <c r="P104" s="2">
        <v>8.5000000000000006E-2</v>
      </c>
      <c r="Q104" s="2">
        <v>0.13500000000000001</v>
      </c>
      <c r="R104" s="2">
        <v>0.157</v>
      </c>
      <c r="S104" s="2">
        <v>0.16300000000000001</v>
      </c>
      <c r="T104" s="2">
        <v>0.16800000000000001</v>
      </c>
      <c r="U104" s="2">
        <v>0.184</v>
      </c>
      <c r="V104" s="2">
        <v>0.19800000000000001</v>
      </c>
      <c r="W104" s="2">
        <v>0.21099999999999999</v>
      </c>
      <c r="X104" s="2">
        <v>0.222</v>
      </c>
      <c r="AB104" s="83"/>
      <c r="AD104" s="2">
        <v>288</v>
      </c>
      <c r="AE104" s="2">
        <v>6.6000000000000003E-2</v>
      </c>
      <c r="AF104" s="2">
        <v>6.8000000000000005E-2</v>
      </c>
      <c r="AG104" s="2">
        <v>9.0999999999999998E-2</v>
      </c>
      <c r="AH104" s="2">
        <v>0.10100000000000001</v>
      </c>
      <c r="AI104" s="2">
        <v>0.26700000000000002</v>
      </c>
      <c r="AJ104" s="2">
        <v>0.11899999999999999</v>
      </c>
      <c r="AK104" s="2">
        <v>0.23300000000000001</v>
      </c>
      <c r="AL104" s="2">
        <v>0.14000000000000001</v>
      </c>
      <c r="AM104" s="2">
        <v>0.20100000000000001</v>
      </c>
      <c r="AN104" s="2">
        <v>0.17699999999999999</v>
      </c>
    </row>
    <row r="105" spans="1:40" ht="15.75" customHeight="1" x14ac:dyDescent="0.25">
      <c r="A105" s="2">
        <v>289</v>
      </c>
      <c r="B105" s="2">
        <v>0.10299999999999999</v>
      </c>
      <c r="C105" s="2">
        <v>0.13700000000000001</v>
      </c>
      <c r="D105" s="2">
        <v>0.14399999999999999</v>
      </c>
      <c r="E105" s="2">
        <v>0.14799999999999999</v>
      </c>
      <c r="F105" s="2">
        <v>0.154</v>
      </c>
      <c r="G105" s="2">
        <v>0.16400000000000001</v>
      </c>
      <c r="H105" s="2">
        <v>0.247</v>
      </c>
      <c r="I105" s="2">
        <v>0.17499999999999999</v>
      </c>
      <c r="J105" s="2">
        <v>0.193</v>
      </c>
      <c r="L105" s="83"/>
      <c r="N105" s="2">
        <v>289</v>
      </c>
      <c r="O105" s="2">
        <v>7.4999999999999997E-2</v>
      </c>
      <c r="P105" s="2">
        <v>7.9000000000000001E-2</v>
      </c>
      <c r="Q105" s="2">
        <v>0.129</v>
      </c>
      <c r="R105" s="2">
        <v>0.152</v>
      </c>
      <c r="S105" s="2">
        <v>0.158</v>
      </c>
      <c r="T105" s="2">
        <v>0.16300000000000001</v>
      </c>
      <c r="U105" s="2">
        <v>0.18</v>
      </c>
      <c r="V105" s="2">
        <v>0.193</v>
      </c>
      <c r="W105" s="2">
        <v>0.20599999999999999</v>
      </c>
      <c r="X105" s="2">
        <v>0.217</v>
      </c>
      <c r="AB105" s="83"/>
      <c r="AD105" s="2">
        <v>289</v>
      </c>
      <c r="AE105" s="2">
        <v>6.2E-2</v>
      </c>
      <c r="AF105" s="2">
        <v>6.4000000000000001E-2</v>
      </c>
      <c r="AG105" s="2">
        <v>8.7999999999999995E-2</v>
      </c>
      <c r="AH105" s="2">
        <v>9.8000000000000004E-2</v>
      </c>
      <c r="AI105" s="2">
        <v>0.26300000000000001</v>
      </c>
      <c r="AJ105" s="2">
        <v>0.11600000000000001</v>
      </c>
      <c r="AK105" s="2">
        <v>0.23</v>
      </c>
      <c r="AL105" s="2">
        <v>0.13700000000000001</v>
      </c>
      <c r="AM105" s="2">
        <v>0.19800000000000001</v>
      </c>
      <c r="AN105" s="2">
        <v>0.17399999999999999</v>
      </c>
    </row>
    <row r="106" spans="1:40" ht="15.75" customHeight="1" x14ac:dyDescent="0.25">
      <c r="A106" s="2">
        <v>290</v>
      </c>
      <c r="B106" s="2">
        <v>0.107</v>
      </c>
      <c r="C106" s="2">
        <v>0.14000000000000001</v>
      </c>
      <c r="D106" s="2">
        <v>0.14599999999999999</v>
      </c>
      <c r="E106" s="2">
        <v>0.14899999999999999</v>
      </c>
      <c r="F106" s="2">
        <v>0.155</v>
      </c>
      <c r="G106" s="2">
        <v>0.16500000000000001</v>
      </c>
      <c r="H106" s="2">
        <v>0.247</v>
      </c>
      <c r="I106" s="2">
        <v>0.17599999999999999</v>
      </c>
      <c r="J106" s="2">
        <v>0.19400000000000001</v>
      </c>
      <c r="L106" s="83"/>
      <c r="N106" s="2">
        <v>290</v>
      </c>
      <c r="O106" s="2">
        <v>7.9000000000000001E-2</v>
      </c>
      <c r="P106" s="2">
        <v>8.3000000000000004E-2</v>
      </c>
      <c r="Q106" s="2">
        <v>0.13100000000000001</v>
      </c>
      <c r="R106" s="2">
        <v>0.153</v>
      </c>
      <c r="S106" s="2">
        <v>0.159</v>
      </c>
      <c r="T106" s="2">
        <v>0.16400000000000001</v>
      </c>
      <c r="U106" s="2">
        <v>0.18</v>
      </c>
      <c r="V106" s="2">
        <v>0.193</v>
      </c>
      <c r="W106" s="2">
        <v>0.20499999999999999</v>
      </c>
      <c r="X106" s="2">
        <v>0.216</v>
      </c>
      <c r="AB106" s="83"/>
      <c r="AD106" s="2">
        <v>290</v>
      </c>
      <c r="AE106" s="2">
        <v>6.5000000000000002E-2</v>
      </c>
      <c r="AF106" s="2">
        <v>6.7000000000000004E-2</v>
      </c>
      <c r="AG106" s="2">
        <v>8.8999999999999996E-2</v>
      </c>
      <c r="AH106" s="2">
        <v>9.8000000000000004E-2</v>
      </c>
      <c r="AI106" s="2">
        <v>0.26</v>
      </c>
      <c r="AJ106" s="2">
        <v>0.11600000000000001</v>
      </c>
      <c r="AK106" s="2">
        <v>0.22800000000000001</v>
      </c>
      <c r="AL106" s="2">
        <v>0.13600000000000001</v>
      </c>
      <c r="AM106" s="2">
        <v>0.19600000000000001</v>
      </c>
      <c r="AN106" s="2">
        <v>0.17199999999999999</v>
      </c>
    </row>
    <row r="107" spans="1:40" ht="15.75" customHeight="1" x14ac:dyDescent="0.25">
      <c r="A107" s="2">
        <v>291</v>
      </c>
      <c r="B107" s="2">
        <v>0.123</v>
      </c>
      <c r="C107" s="2">
        <v>0.153</v>
      </c>
      <c r="D107" s="2">
        <v>0.158</v>
      </c>
      <c r="E107" s="2">
        <v>0.161</v>
      </c>
      <c r="F107" s="2">
        <v>0.16600000000000001</v>
      </c>
      <c r="G107" s="2">
        <v>0.17499999999999999</v>
      </c>
      <c r="H107" s="2">
        <v>0.255</v>
      </c>
      <c r="I107" s="2">
        <v>0.185</v>
      </c>
      <c r="J107" s="2">
        <v>0.20200000000000001</v>
      </c>
      <c r="L107" s="83"/>
      <c r="N107" s="2">
        <v>291</v>
      </c>
      <c r="O107" s="2">
        <v>9.1999999999999998E-2</v>
      </c>
      <c r="P107" s="2">
        <v>9.6000000000000002E-2</v>
      </c>
      <c r="Q107" s="2">
        <v>0.14199999999999999</v>
      </c>
      <c r="R107" s="2">
        <v>0.16200000000000001</v>
      </c>
      <c r="S107" s="2">
        <v>0.16700000000000001</v>
      </c>
      <c r="T107" s="2">
        <v>0.17100000000000001</v>
      </c>
      <c r="U107" s="2">
        <v>0.186</v>
      </c>
      <c r="V107" s="2">
        <v>0.19800000000000001</v>
      </c>
      <c r="W107" s="2">
        <v>0.21</v>
      </c>
      <c r="X107" s="2">
        <v>0.22</v>
      </c>
      <c r="AB107" s="83"/>
      <c r="AD107" s="2">
        <v>291</v>
      </c>
      <c r="AE107" s="2">
        <v>7.6999999999999999E-2</v>
      </c>
      <c r="AF107" s="2">
        <v>7.9000000000000001E-2</v>
      </c>
      <c r="AG107" s="2">
        <v>9.5000000000000001E-2</v>
      </c>
      <c r="AH107" s="2">
        <v>0.10199999999999999</v>
      </c>
      <c r="AI107" s="2">
        <v>0.25800000000000001</v>
      </c>
      <c r="AJ107" s="2">
        <v>0.11799999999999999</v>
      </c>
      <c r="AK107" s="2">
        <v>0.22600000000000001</v>
      </c>
      <c r="AL107" s="2">
        <v>0.13700000000000001</v>
      </c>
      <c r="AM107" s="2">
        <v>0.19500000000000001</v>
      </c>
      <c r="AN107" s="2">
        <v>0.17199999999999999</v>
      </c>
    </row>
    <row r="108" spans="1:40" ht="15.75" customHeight="1" x14ac:dyDescent="0.25">
      <c r="A108" s="2">
        <v>292</v>
      </c>
      <c r="B108" s="2">
        <v>0.14599999999999999</v>
      </c>
      <c r="C108" s="2">
        <v>0.17199999999999999</v>
      </c>
      <c r="D108" s="2">
        <v>0.17599999999999999</v>
      </c>
      <c r="E108" s="2">
        <v>0.17799999999999999</v>
      </c>
      <c r="F108" s="2">
        <v>0.182</v>
      </c>
      <c r="G108" s="2">
        <v>0.189</v>
      </c>
      <c r="H108" s="2">
        <v>0.26700000000000002</v>
      </c>
      <c r="I108" s="2">
        <v>0.19900000000000001</v>
      </c>
      <c r="J108" s="2">
        <v>0.215</v>
      </c>
      <c r="L108" s="83"/>
      <c r="N108" s="2">
        <v>292</v>
      </c>
      <c r="O108" s="2">
        <v>0.111</v>
      </c>
      <c r="P108" s="2">
        <v>0.115</v>
      </c>
      <c r="Q108" s="2">
        <v>0.159</v>
      </c>
      <c r="R108" s="2">
        <v>0.17499999999999999</v>
      </c>
      <c r="S108" s="2">
        <v>0.17899999999999999</v>
      </c>
      <c r="T108" s="2">
        <v>0.18099999999999999</v>
      </c>
      <c r="U108" s="2">
        <v>0.19500000000000001</v>
      </c>
      <c r="V108" s="2">
        <v>0.20599999999999999</v>
      </c>
      <c r="W108" s="2">
        <v>0.218</v>
      </c>
      <c r="X108" s="2">
        <v>0.22700000000000001</v>
      </c>
      <c r="AB108" s="83"/>
      <c r="AD108" s="2">
        <v>292</v>
      </c>
      <c r="AE108" s="2">
        <v>9.4E-2</v>
      </c>
      <c r="AF108" s="2">
        <v>9.6000000000000002E-2</v>
      </c>
      <c r="AG108" s="2">
        <v>0.104</v>
      </c>
      <c r="AH108" s="2">
        <v>0.108</v>
      </c>
      <c r="AI108" s="2">
        <v>0.25700000000000001</v>
      </c>
      <c r="AJ108" s="2">
        <v>0.122</v>
      </c>
      <c r="AK108" s="2">
        <v>0.22600000000000001</v>
      </c>
      <c r="AL108" s="2">
        <v>0.14000000000000001</v>
      </c>
      <c r="AM108" s="2">
        <v>0.19600000000000001</v>
      </c>
      <c r="AN108" s="2">
        <v>0.17299999999999999</v>
      </c>
    </row>
    <row r="109" spans="1:40" ht="15.75" customHeight="1" x14ac:dyDescent="0.25">
      <c r="A109" s="2">
        <v>293</v>
      </c>
      <c r="B109" s="2">
        <v>0.17499999999999999</v>
      </c>
      <c r="C109" s="2">
        <v>0.19800000000000001</v>
      </c>
      <c r="D109" s="2">
        <v>0.19900000000000001</v>
      </c>
      <c r="E109" s="2">
        <v>0.2</v>
      </c>
      <c r="F109" s="2">
        <v>0.20300000000000001</v>
      </c>
      <c r="G109" s="2">
        <v>0.20899999999999999</v>
      </c>
      <c r="H109" s="2">
        <v>0.28399999999999997</v>
      </c>
      <c r="I109" s="2">
        <v>0.217</v>
      </c>
      <c r="J109" s="2">
        <v>0.23300000000000001</v>
      </c>
      <c r="L109" s="83"/>
      <c r="N109" s="2">
        <v>293</v>
      </c>
      <c r="O109" s="2">
        <v>0.13500000000000001</v>
      </c>
      <c r="P109" s="2">
        <v>0.14000000000000001</v>
      </c>
      <c r="Q109" s="2">
        <v>0.18</v>
      </c>
      <c r="R109" s="2">
        <v>0.193</v>
      </c>
      <c r="S109" s="2">
        <v>0.19500000000000001</v>
      </c>
      <c r="T109" s="2">
        <v>0.19600000000000001</v>
      </c>
      <c r="U109" s="2">
        <v>0.20699999999999999</v>
      </c>
      <c r="V109" s="2">
        <v>0.217</v>
      </c>
      <c r="W109" s="2">
        <v>0.22800000000000001</v>
      </c>
      <c r="X109" s="2">
        <v>0.23699999999999999</v>
      </c>
      <c r="AB109" s="83"/>
      <c r="AD109" s="2">
        <v>293</v>
      </c>
      <c r="AE109" s="2">
        <v>0.115</v>
      </c>
      <c r="AF109" s="2">
        <v>0.11799999999999999</v>
      </c>
      <c r="AG109" s="2">
        <v>0.11600000000000001</v>
      </c>
      <c r="AH109" s="2">
        <v>0.11600000000000001</v>
      </c>
      <c r="AI109" s="2">
        <v>0.25600000000000001</v>
      </c>
      <c r="AJ109" s="2">
        <v>0.128</v>
      </c>
      <c r="AK109" s="2">
        <v>0.22600000000000001</v>
      </c>
      <c r="AL109" s="2">
        <v>0.14399999999999999</v>
      </c>
      <c r="AM109" s="2">
        <v>0.19700000000000001</v>
      </c>
      <c r="AN109" s="2">
        <v>0.17499999999999999</v>
      </c>
    </row>
    <row r="110" spans="1:40" ht="15.75" customHeight="1" x14ac:dyDescent="0.25">
      <c r="A110" s="2">
        <v>294</v>
      </c>
      <c r="B110" s="2">
        <v>0.21299999999999999</v>
      </c>
      <c r="C110" s="2">
        <v>0.23</v>
      </c>
      <c r="D110" s="2">
        <v>0.22800000000000001</v>
      </c>
      <c r="E110" s="2">
        <v>0.22800000000000001</v>
      </c>
      <c r="F110" s="2">
        <v>0.23</v>
      </c>
      <c r="G110" s="2">
        <v>0.23400000000000001</v>
      </c>
      <c r="H110" s="2">
        <v>0.30499999999999999</v>
      </c>
      <c r="I110" s="2">
        <v>0.24099999999999999</v>
      </c>
      <c r="J110" s="2">
        <v>0.255</v>
      </c>
      <c r="L110" s="83"/>
      <c r="N110" s="2">
        <v>294</v>
      </c>
      <c r="O110" s="2">
        <v>0.16700000000000001</v>
      </c>
      <c r="P110" s="2">
        <v>0.17199999999999999</v>
      </c>
      <c r="Q110" s="2">
        <v>0.20899999999999999</v>
      </c>
      <c r="R110" s="2">
        <v>0.216</v>
      </c>
      <c r="S110" s="2">
        <v>0.215</v>
      </c>
      <c r="T110" s="2">
        <v>0.214</v>
      </c>
      <c r="U110" s="2">
        <v>0.223</v>
      </c>
      <c r="V110" s="2">
        <v>0.23200000000000001</v>
      </c>
      <c r="W110" s="2">
        <v>0.24299999999999999</v>
      </c>
      <c r="X110" s="2">
        <v>0.25</v>
      </c>
      <c r="AB110" s="83"/>
      <c r="AD110" s="2">
        <v>294</v>
      </c>
      <c r="AE110" s="2">
        <v>0.14299999999999999</v>
      </c>
      <c r="AF110" s="2">
        <v>0.14599999999999999</v>
      </c>
      <c r="AG110" s="2">
        <v>0.13</v>
      </c>
      <c r="AH110" s="2">
        <v>0.126</v>
      </c>
      <c r="AI110" s="2">
        <v>0.25600000000000001</v>
      </c>
      <c r="AJ110" s="2">
        <v>0.13500000000000001</v>
      </c>
      <c r="AK110" s="2">
        <v>0.22700000000000001</v>
      </c>
      <c r="AL110" s="2">
        <v>0.14899999999999999</v>
      </c>
      <c r="AM110" s="2">
        <v>0.19900000000000001</v>
      </c>
      <c r="AN110" s="2">
        <v>0.17799999999999999</v>
      </c>
    </row>
    <row r="111" spans="1:40" ht="15.75" customHeight="1" x14ac:dyDescent="0.25">
      <c r="A111" s="2">
        <v>295</v>
      </c>
      <c r="B111" s="2">
        <v>0.23699999999999999</v>
      </c>
      <c r="C111" s="2">
        <v>0.249</v>
      </c>
      <c r="D111" s="2">
        <v>0.245</v>
      </c>
      <c r="E111" s="2">
        <v>0.245</v>
      </c>
      <c r="F111" s="2">
        <v>0.245</v>
      </c>
      <c r="G111" s="2">
        <v>0.249</v>
      </c>
      <c r="H111" s="2">
        <v>0.317</v>
      </c>
      <c r="I111" s="2">
        <v>0.255</v>
      </c>
      <c r="J111" s="2">
        <v>0.26700000000000002</v>
      </c>
      <c r="L111" s="83"/>
      <c r="N111" s="2">
        <v>295</v>
      </c>
      <c r="O111" s="2">
        <v>0.187</v>
      </c>
      <c r="P111" s="2">
        <v>0.193</v>
      </c>
      <c r="Q111" s="2">
        <v>0.22600000000000001</v>
      </c>
      <c r="R111" s="2">
        <v>0.23</v>
      </c>
      <c r="S111" s="2">
        <v>0.22800000000000001</v>
      </c>
      <c r="T111" s="2">
        <v>0.22600000000000001</v>
      </c>
      <c r="U111" s="2">
        <v>0.23300000000000001</v>
      </c>
      <c r="V111" s="2">
        <v>0.24099999999999999</v>
      </c>
      <c r="W111" s="2">
        <v>0.253</v>
      </c>
      <c r="X111" s="2">
        <v>0.25800000000000001</v>
      </c>
      <c r="AB111" s="83"/>
      <c r="AD111" s="2">
        <v>295</v>
      </c>
      <c r="AE111" s="2">
        <v>0.16</v>
      </c>
      <c r="AF111" s="2">
        <v>0.16300000000000001</v>
      </c>
      <c r="AG111" s="2">
        <v>0.13900000000000001</v>
      </c>
      <c r="AH111" s="2">
        <v>0.13200000000000001</v>
      </c>
      <c r="AI111" s="2">
        <v>0.25600000000000001</v>
      </c>
      <c r="AJ111" s="2">
        <v>0.13900000000000001</v>
      </c>
      <c r="AK111" s="2">
        <v>0.22700000000000001</v>
      </c>
      <c r="AL111" s="2">
        <v>0.152</v>
      </c>
      <c r="AM111" s="2">
        <v>0.2</v>
      </c>
      <c r="AN111" s="2">
        <v>0.17899999999999999</v>
      </c>
    </row>
    <row r="112" spans="1:40" ht="15.75" customHeight="1" x14ac:dyDescent="0.25">
      <c r="A112" s="2">
        <v>296</v>
      </c>
      <c r="B112" s="2">
        <v>0.215</v>
      </c>
      <c r="C112" s="2">
        <v>0.22900000000000001</v>
      </c>
      <c r="D112" s="2">
        <v>0.22600000000000001</v>
      </c>
      <c r="E112" s="2">
        <v>0.22700000000000001</v>
      </c>
      <c r="F112" s="2">
        <v>0.22800000000000001</v>
      </c>
      <c r="G112" s="2">
        <v>0.23200000000000001</v>
      </c>
      <c r="H112" s="2">
        <v>0.30199999999999999</v>
      </c>
      <c r="I112" s="2">
        <v>0.23899999999999999</v>
      </c>
      <c r="J112" s="2">
        <v>0.251</v>
      </c>
      <c r="L112" s="83"/>
      <c r="N112" s="2">
        <v>296</v>
      </c>
      <c r="O112" s="2">
        <v>0.16900000000000001</v>
      </c>
      <c r="P112" s="2">
        <v>0.17399999999999999</v>
      </c>
      <c r="Q112" s="2">
        <v>0.20899999999999999</v>
      </c>
      <c r="R112" s="2">
        <v>0.216</v>
      </c>
      <c r="S112" s="2">
        <v>0.215</v>
      </c>
      <c r="T112" s="2">
        <v>0.214</v>
      </c>
      <c r="U112" s="2">
        <v>0.223</v>
      </c>
      <c r="V112" s="2">
        <v>0.23100000000000001</v>
      </c>
      <c r="W112" s="2">
        <v>0.245</v>
      </c>
      <c r="X112" s="2">
        <v>0.25</v>
      </c>
      <c r="AB112" s="83"/>
      <c r="AD112" s="2">
        <v>296</v>
      </c>
      <c r="AE112" s="2">
        <v>0.14399999999999999</v>
      </c>
      <c r="AF112" s="2">
        <v>0.14599999999999999</v>
      </c>
      <c r="AG112" s="2">
        <v>0.13</v>
      </c>
      <c r="AH112" s="2">
        <v>0.125</v>
      </c>
      <c r="AI112" s="2">
        <v>0.253</v>
      </c>
      <c r="AJ112" s="2">
        <v>0.13400000000000001</v>
      </c>
      <c r="AK112" s="2">
        <v>0.22500000000000001</v>
      </c>
      <c r="AL112" s="2">
        <v>0.14799999999999999</v>
      </c>
      <c r="AM112" s="2">
        <v>0.19700000000000001</v>
      </c>
      <c r="AN112" s="2">
        <v>0.17599999999999999</v>
      </c>
    </row>
    <row r="113" spans="1:40" ht="15.75" customHeight="1" x14ac:dyDescent="0.25">
      <c r="A113" s="2">
        <v>297</v>
      </c>
      <c r="B113" s="2">
        <v>0.159</v>
      </c>
      <c r="C113" s="2">
        <v>0.18</v>
      </c>
      <c r="D113" s="2">
        <v>0.18099999999999999</v>
      </c>
      <c r="E113" s="2">
        <v>0.183</v>
      </c>
      <c r="F113" s="2">
        <v>0.186</v>
      </c>
      <c r="G113" s="2">
        <v>0.19400000000000001</v>
      </c>
      <c r="H113" s="2">
        <v>0.26900000000000002</v>
      </c>
      <c r="I113" s="2">
        <v>0.20100000000000001</v>
      </c>
      <c r="J113" s="2">
        <v>0.217</v>
      </c>
      <c r="L113" s="83"/>
      <c r="N113" s="2">
        <v>297</v>
      </c>
      <c r="O113" s="2">
        <v>0.123</v>
      </c>
      <c r="P113" s="2">
        <v>0.127</v>
      </c>
      <c r="Q113" s="2">
        <v>0.16600000000000001</v>
      </c>
      <c r="R113" s="2">
        <v>0.18099999999999999</v>
      </c>
      <c r="S113" s="2">
        <v>0.183</v>
      </c>
      <c r="T113" s="2">
        <v>0.185</v>
      </c>
      <c r="U113" s="2">
        <v>0.19700000000000001</v>
      </c>
      <c r="V113" s="2">
        <v>0.20799999999999999</v>
      </c>
      <c r="W113" s="2">
        <v>0.224</v>
      </c>
      <c r="X113" s="2">
        <v>0.22800000000000001</v>
      </c>
      <c r="AB113" s="83"/>
      <c r="AD113" s="2">
        <v>297</v>
      </c>
      <c r="AE113" s="2">
        <v>0.104</v>
      </c>
      <c r="AF113" s="2">
        <v>0.106</v>
      </c>
      <c r="AG113" s="2">
        <v>0.106</v>
      </c>
      <c r="AH113" s="2">
        <v>0.108</v>
      </c>
      <c r="AI113" s="2">
        <v>0.247</v>
      </c>
      <c r="AJ113" s="2">
        <v>0.12</v>
      </c>
      <c r="AK113" s="2">
        <v>0.218</v>
      </c>
      <c r="AL113" s="2">
        <v>0.13700000000000001</v>
      </c>
      <c r="AM113" s="2">
        <v>0.19</v>
      </c>
      <c r="AN113" s="2">
        <v>0.16800000000000001</v>
      </c>
    </row>
    <row r="114" spans="1:40" ht="15.75" customHeight="1" x14ac:dyDescent="0.25">
      <c r="A114" s="2">
        <v>298</v>
      </c>
      <c r="B114" s="2">
        <v>0.105</v>
      </c>
      <c r="C114" s="2">
        <v>0.13200000000000001</v>
      </c>
      <c r="D114" s="2">
        <v>0.13700000000000001</v>
      </c>
      <c r="E114" s="2">
        <v>0.14000000000000001</v>
      </c>
      <c r="F114" s="2">
        <v>0.14499999999999999</v>
      </c>
      <c r="G114" s="2">
        <v>0.155</v>
      </c>
      <c r="H114" s="2">
        <v>0.23599999999999999</v>
      </c>
      <c r="I114" s="2">
        <v>0.16400000000000001</v>
      </c>
      <c r="J114" s="2">
        <v>0.183</v>
      </c>
      <c r="L114" s="83"/>
      <c r="N114" s="2">
        <v>298</v>
      </c>
      <c r="O114" s="2">
        <v>7.8E-2</v>
      </c>
      <c r="P114" s="2">
        <v>8.1000000000000003E-2</v>
      </c>
      <c r="Q114" s="2">
        <v>0.124</v>
      </c>
      <c r="R114" s="2">
        <v>0.14599999999999999</v>
      </c>
      <c r="S114" s="2">
        <v>0.152</v>
      </c>
      <c r="T114" s="2">
        <v>0.156</v>
      </c>
      <c r="U114" s="2">
        <v>0.17199999999999999</v>
      </c>
      <c r="V114" s="2">
        <v>0.184</v>
      </c>
      <c r="W114" s="2">
        <v>0.20300000000000001</v>
      </c>
      <c r="X114" s="2">
        <v>0.20699999999999999</v>
      </c>
      <c r="AB114" s="83"/>
      <c r="AD114" s="2">
        <v>298</v>
      </c>
      <c r="AE114" s="2">
        <v>6.4000000000000001E-2</v>
      </c>
      <c r="AF114" s="2">
        <v>6.6000000000000003E-2</v>
      </c>
      <c r="AG114" s="2">
        <v>8.3000000000000004E-2</v>
      </c>
      <c r="AH114" s="2">
        <v>9.1999999999999998E-2</v>
      </c>
      <c r="AI114" s="2">
        <v>0.24199999999999999</v>
      </c>
      <c r="AJ114" s="2">
        <v>0.108</v>
      </c>
      <c r="AK114" s="2">
        <v>0.21199999999999999</v>
      </c>
      <c r="AL114" s="2">
        <v>0.127</v>
      </c>
      <c r="AM114" s="2">
        <v>0.184</v>
      </c>
      <c r="AN114" s="2">
        <v>0.16</v>
      </c>
    </row>
    <row r="115" spans="1:40" ht="15.75" customHeight="1" x14ac:dyDescent="0.25">
      <c r="A115" s="2">
        <v>299</v>
      </c>
      <c r="B115" s="2">
        <v>6.7000000000000004E-2</v>
      </c>
      <c r="C115" s="2">
        <v>9.8000000000000004E-2</v>
      </c>
      <c r="D115" s="2">
        <v>0.106</v>
      </c>
      <c r="E115" s="2">
        <v>0.11</v>
      </c>
      <c r="F115" s="2">
        <v>0.11700000000000001</v>
      </c>
      <c r="G115" s="2">
        <v>0.128</v>
      </c>
      <c r="H115" s="2">
        <v>0.21199999999999999</v>
      </c>
      <c r="I115" s="2">
        <v>0.13800000000000001</v>
      </c>
      <c r="J115" s="2">
        <v>0.158</v>
      </c>
      <c r="L115" s="83"/>
      <c r="N115" s="2">
        <v>299</v>
      </c>
      <c r="O115" s="2">
        <v>4.7E-2</v>
      </c>
      <c r="P115" s="2">
        <v>0.05</v>
      </c>
      <c r="Q115" s="2">
        <v>9.5000000000000001E-2</v>
      </c>
      <c r="R115" s="2">
        <v>0.122</v>
      </c>
      <c r="S115" s="2">
        <v>0.13</v>
      </c>
      <c r="T115" s="2">
        <v>0.13600000000000001</v>
      </c>
      <c r="U115" s="2">
        <v>0.154</v>
      </c>
      <c r="V115" s="2">
        <v>0.16800000000000001</v>
      </c>
      <c r="W115" s="2">
        <v>0.187</v>
      </c>
      <c r="X115" s="2">
        <v>0.191</v>
      </c>
      <c r="AB115" s="83"/>
      <c r="AD115" s="2">
        <v>299</v>
      </c>
      <c r="AE115" s="2">
        <v>3.6999999999999998E-2</v>
      </c>
      <c r="AF115" s="2">
        <v>3.9E-2</v>
      </c>
      <c r="AG115" s="2">
        <v>6.7000000000000004E-2</v>
      </c>
      <c r="AH115" s="2">
        <v>0.08</v>
      </c>
      <c r="AI115" s="2">
        <v>0.23799999999999999</v>
      </c>
      <c r="AJ115" s="2">
        <v>9.8000000000000004E-2</v>
      </c>
      <c r="AK115" s="2">
        <v>0.20799999999999999</v>
      </c>
      <c r="AL115" s="2">
        <v>0.12</v>
      </c>
      <c r="AM115" s="2">
        <v>0.18</v>
      </c>
      <c r="AN115" s="2">
        <v>0.155</v>
      </c>
    </row>
    <row r="116" spans="1:40" ht="15.75" customHeight="1" x14ac:dyDescent="0.25">
      <c r="A116" s="2">
        <v>300</v>
      </c>
      <c r="B116" s="2">
        <v>4.2999999999999997E-2</v>
      </c>
      <c r="C116" s="2">
        <v>7.5999999999999998E-2</v>
      </c>
      <c r="D116" s="2">
        <v>8.5999999999999993E-2</v>
      </c>
      <c r="E116" s="2">
        <v>0.09</v>
      </c>
      <c r="F116" s="2">
        <v>9.8000000000000004E-2</v>
      </c>
      <c r="G116" s="2">
        <v>0.11</v>
      </c>
      <c r="H116" s="2">
        <v>0.19600000000000001</v>
      </c>
      <c r="I116" s="2">
        <v>0.121</v>
      </c>
      <c r="J116" s="2">
        <v>0.14199999999999999</v>
      </c>
      <c r="L116" s="83"/>
      <c r="N116" s="2">
        <v>300</v>
      </c>
      <c r="O116" s="2">
        <v>2.7E-2</v>
      </c>
      <c r="P116" s="2">
        <v>2.9000000000000001E-2</v>
      </c>
      <c r="Q116" s="2">
        <v>7.5999999999999998E-2</v>
      </c>
      <c r="R116" s="2">
        <v>0.106</v>
      </c>
      <c r="S116" s="2">
        <v>0.11600000000000001</v>
      </c>
      <c r="T116" s="2">
        <v>0.123</v>
      </c>
      <c r="U116" s="2">
        <v>0.14099999999999999</v>
      </c>
      <c r="V116" s="2">
        <v>0.157</v>
      </c>
      <c r="W116" s="2">
        <v>0.17599999999999999</v>
      </c>
      <c r="X116" s="2">
        <v>0.18099999999999999</v>
      </c>
      <c r="AB116" s="83"/>
      <c r="AD116" s="2">
        <v>300</v>
      </c>
      <c r="AE116" s="2">
        <v>0.02</v>
      </c>
      <c r="AF116" s="2">
        <v>2.1000000000000001E-2</v>
      </c>
      <c r="AG116" s="2">
        <v>5.6000000000000001E-2</v>
      </c>
      <c r="AH116" s="2">
        <v>7.2999999999999995E-2</v>
      </c>
      <c r="AI116" s="2">
        <v>0.23499999999999999</v>
      </c>
      <c r="AJ116" s="2">
        <v>9.1999999999999998E-2</v>
      </c>
      <c r="AK116" s="2">
        <v>0.20399999999999999</v>
      </c>
      <c r="AL116" s="2">
        <v>0.115</v>
      </c>
      <c r="AM116" s="2">
        <v>0.17699999999999999</v>
      </c>
      <c r="AN116" s="2">
        <v>0.151</v>
      </c>
    </row>
    <row r="117" spans="1:40" ht="15.75" customHeight="1" x14ac:dyDescent="0.25">
      <c r="A117" s="2">
        <v>301</v>
      </c>
      <c r="B117" s="2">
        <v>2.7E-2</v>
      </c>
      <c r="C117" s="2">
        <v>6.2E-2</v>
      </c>
      <c r="D117" s="2">
        <v>7.1999999999999995E-2</v>
      </c>
      <c r="E117" s="2">
        <v>7.6999999999999999E-2</v>
      </c>
      <c r="F117" s="2">
        <v>8.5000000000000006E-2</v>
      </c>
      <c r="G117" s="2">
        <v>9.9000000000000005E-2</v>
      </c>
      <c r="H117" s="2">
        <v>0.185</v>
      </c>
      <c r="I117" s="2">
        <v>0.11</v>
      </c>
      <c r="J117" s="2">
        <v>0.13100000000000001</v>
      </c>
      <c r="L117" s="83"/>
      <c r="N117" s="2">
        <v>301</v>
      </c>
      <c r="O117" s="2">
        <v>1.4E-2</v>
      </c>
      <c r="P117" s="2">
        <v>1.6E-2</v>
      </c>
      <c r="Q117" s="2">
        <v>6.4000000000000001E-2</v>
      </c>
      <c r="R117" s="2">
        <v>9.6000000000000002E-2</v>
      </c>
      <c r="S117" s="2">
        <v>0.107</v>
      </c>
      <c r="T117" s="2">
        <v>0.114</v>
      </c>
      <c r="U117" s="2">
        <v>0.13300000000000001</v>
      </c>
      <c r="V117" s="2">
        <v>0.15</v>
      </c>
      <c r="W117" s="2">
        <v>0.16900000000000001</v>
      </c>
      <c r="X117" s="2">
        <v>0.17399999999999999</v>
      </c>
      <c r="AB117" s="83"/>
      <c r="AD117" s="2">
        <v>301</v>
      </c>
      <c r="AE117" s="2">
        <v>8.9999999999999993E-3</v>
      </c>
      <c r="AF117" s="2">
        <v>0.01</v>
      </c>
      <c r="AG117" s="2">
        <v>4.9000000000000002E-2</v>
      </c>
      <c r="AH117" s="2">
        <v>6.8000000000000005E-2</v>
      </c>
      <c r="AI117" s="2">
        <v>0.23300000000000001</v>
      </c>
      <c r="AJ117" s="2">
        <v>8.7999999999999995E-2</v>
      </c>
      <c r="AK117" s="2">
        <v>0.20200000000000001</v>
      </c>
      <c r="AL117" s="2">
        <v>0.112</v>
      </c>
      <c r="AM117" s="2">
        <v>0.17399999999999999</v>
      </c>
      <c r="AN117" s="2">
        <v>0.14799999999999999</v>
      </c>
    </row>
    <row r="118" spans="1:40" ht="15.75" customHeight="1" x14ac:dyDescent="0.25">
      <c r="A118" s="2">
        <v>302</v>
      </c>
      <c r="B118" s="2">
        <v>1.7999999999999999E-2</v>
      </c>
      <c r="C118" s="2">
        <v>5.2999999999999999E-2</v>
      </c>
      <c r="D118" s="2">
        <v>6.4000000000000001E-2</v>
      </c>
      <c r="E118" s="2">
        <v>6.9000000000000006E-2</v>
      </c>
      <c r="F118" s="2">
        <v>7.8E-2</v>
      </c>
      <c r="G118" s="2">
        <v>9.0999999999999998E-2</v>
      </c>
      <c r="H118" s="2">
        <v>0.17799999999999999</v>
      </c>
      <c r="I118" s="2">
        <v>0.10199999999999999</v>
      </c>
      <c r="J118" s="2">
        <v>0.124</v>
      </c>
      <c r="L118" s="83"/>
      <c r="N118" s="2">
        <v>302</v>
      </c>
      <c r="O118" s="2">
        <v>6.0000000000000001E-3</v>
      </c>
      <c r="P118" s="2">
        <v>8.0000000000000002E-3</v>
      </c>
      <c r="Q118" s="2">
        <v>5.6000000000000001E-2</v>
      </c>
      <c r="R118" s="2">
        <v>8.8999999999999996E-2</v>
      </c>
      <c r="S118" s="2">
        <v>0.10100000000000001</v>
      </c>
      <c r="T118" s="2">
        <v>0.108</v>
      </c>
      <c r="U118" s="2">
        <v>0.128</v>
      </c>
      <c r="V118" s="2">
        <v>0.14499999999999999</v>
      </c>
      <c r="W118" s="2">
        <v>0.16400000000000001</v>
      </c>
      <c r="X118" s="2">
        <v>0.16900000000000001</v>
      </c>
      <c r="AB118" s="83"/>
      <c r="AD118" s="2">
        <v>302</v>
      </c>
      <c r="AE118" s="2">
        <v>2E-3</v>
      </c>
      <c r="AF118" s="2">
        <v>4.0000000000000001E-3</v>
      </c>
      <c r="AG118" s="2">
        <v>4.4999999999999998E-2</v>
      </c>
      <c r="AH118" s="2">
        <v>6.5000000000000002E-2</v>
      </c>
      <c r="AI118" s="2">
        <v>0.23200000000000001</v>
      </c>
      <c r="AJ118" s="2">
        <v>8.5000000000000006E-2</v>
      </c>
      <c r="AK118" s="2">
        <v>0.2</v>
      </c>
      <c r="AL118" s="2">
        <v>0.109</v>
      </c>
      <c r="AM118" s="2">
        <v>0.17299999999999999</v>
      </c>
      <c r="AN118" s="2">
        <v>0.14599999999999999</v>
      </c>
    </row>
    <row r="119" spans="1:40" ht="15.75" customHeight="1" x14ac:dyDescent="0.25">
      <c r="A119" s="2">
        <v>303</v>
      </c>
      <c r="B119" s="2">
        <v>1.2999999999999999E-2</v>
      </c>
      <c r="C119" s="2">
        <v>4.9000000000000002E-2</v>
      </c>
      <c r="D119" s="2">
        <v>0.06</v>
      </c>
      <c r="E119" s="2">
        <v>6.5000000000000002E-2</v>
      </c>
      <c r="F119" s="2">
        <v>7.2999999999999995E-2</v>
      </c>
      <c r="G119" s="2">
        <v>8.6999999999999994E-2</v>
      </c>
      <c r="H119" s="2">
        <v>0.17499999999999999</v>
      </c>
      <c r="I119" s="2">
        <v>9.9000000000000005E-2</v>
      </c>
      <c r="J119" s="2">
        <v>0.12</v>
      </c>
      <c r="L119" s="83"/>
      <c r="N119" s="2">
        <v>303</v>
      </c>
      <c r="O119" s="2">
        <v>3.0000000000000001E-3</v>
      </c>
      <c r="P119" s="2">
        <v>5.0000000000000001E-3</v>
      </c>
      <c r="Q119" s="2">
        <v>5.1999999999999998E-2</v>
      </c>
      <c r="R119" s="2">
        <v>8.5999999999999993E-2</v>
      </c>
      <c r="S119" s="2">
        <v>9.8000000000000004E-2</v>
      </c>
      <c r="T119" s="2">
        <v>0.106</v>
      </c>
      <c r="U119" s="2">
        <v>0.126</v>
      </c>
      <c r="V119" s="2">
        <v>0.14199999999999999</v>
      </c>
      <c r="W119" s="2">
        <v>0.16200000000000001</v>
      </c>
      <c r="X119" s="2">
        <v>0.16700000000000001</v>
      </c>
      <c r="AB119" s="83"/>
      <c r="AD119" s="2">
        <v>303</v>
      </c>
      <c r="AE119" s="2">
        <v>-1E-3</v>
      </c>
      <c r="AF119" s="2">
        <v>0</v>
      </c>
      <c r="AG119" s="2">
        <v>4.2999999999999997E-2</v>
      </c>
      <c r="AH119" s="2">
        <v>6.3E-2</v>
      </c>
      <c r="AI119" s="2">
        <v>0.23100000000000001</v>
      </c>
      <c r="AJ119" s="2">
        <v>8.4000000000000005E-2</v>
      </c>
      <c r="AK119" s="2">
        <v>0.19900000000000001</v>
      </c>
      <c r="AL119" s="2">
        <v>0.108</v>
      </c>
      <c r="AM119" s="2">
        <v>0.17299999999999999</v>
      </c>
      <c r="AN119" s="2">
        <v>0.14499999999999999</v>
      </c>
    </row>
    <row r="120" spans="1:40" ht="15.75" customHeight="1" x14ac:dyDescent="0.25">
      <c r="A120" s="2">
        <v>304</v>
      </c>
      <c r="B120" s="2">
        <v>8.9999999999999993E-3</v>
      </c>
      <c r="C120" s="2">
        <v>4.4999999999999998E-2</v>
      </c>
      <c r="D120" s="2">
        <v>5.6000000000000001E-2</v>
      </c>
      <c r="E120" s="2">
        <v>6.2E-2</v>
      </c>
      <c r="F120" s="2">
        <v>7.0000000000000007E-2</v>
      </c>
      <c r="G120" s="2">
        <v>8.4000000000000005E-2</v>
      </c>
      <c r="H120" s="2">
        <v>0.17100000000000001</v>
      </c>
      <c r="I120" s="2">
        <v>9.5000000000000001E-2</v>
      </c>
      <c r="J120" s="2">
        <v>0.11700000000000001</v>
      </c>
      <c r="L120" s="83"/>
      <c r="N120" s="2">
        <v>304</v>
      </c>
      <c r="O120" s="2">
        <v>0</v>
      </c>
      <c r="P120" s="2">
        <v>1E-3</v>
      </c>
      <c r="Q120" s="2">
        <v>4.9000000000000002E-2</v>
      </c>
      <c r="R120" s="2">
        <v>8.3000000000000004E-2</v>
      </c>
      <c r="S120" s="2">
        <v>9.5000000000000001E-2</v>
      </c>
      <c r="T120" s="2">
        <v>0.10299999999999999</v>
      </c>
      <c r="U120" s="2">
        <v>0.123</v>
      </c>
      <c r="V120" s="2">
        <v>0.14000000000000001</v>
      </c>
      <c r="W120" s="2">
        <v>0.159</v>
      </c>
      <c r="X120" s="2">
        <v>0.16400000000000001</v>
      </c>
      <c r="AB120" s="83"/>
      <c r="AD120" s="2">
        <v>304</v>
      </c>
      <c r="AE120" s="2">
        <v>-3.0000000000000001E-3</v>
      </c>
      <c r="AF120" s="2">
        <v>-2E-3</v>
      </c>
      <c r="AG120" s="2">
        <v>4.1000000000000002E-2</v>
      </c>
      <c r="AH120" s="2">
        <v>6.0999999999999999E-2</v>
      </c>
      <c r="AI120" s="2">
        <v>0.23</v>
      </c>
      <c r="AJ120" s="2">
        <v>8.3000000000000004E-2</v>
      </c>
      <c r="AK120" s="2">
        <v>0.19800000000000001</v>
      </c>
      <c r="AL120" s="2">
        <v>0.107</v>
      </c>
      <c r="AM120" s="2">
        <v>0.17100000000000001</v>
      </c>
      <c r="AN120" s="2">
        <v>0.14299999999999999</v>
      </c>
    </row>
    <row r="121" spans="1:40" ht="15.75" customHeight="1" x14ac:dyDescent="0.25">
      <c r="A121" s="2">
        <v>305</v>
      </c>
      <c r="B121" s="2">
        <v>8.0000000000000002E-3</v>
      </c>
      <c r="C121" s="2">
        <v>4.3999999999999997E-2</v>
      </c>
      <c r="D121" s="2">
        <v>5.3999999999999999E-2</v>
      </c>
      <c r="E121" s="2">
        <v>0.06</v>
      </c>
      <c r="F121" s="2">
        <v>6.9000000000000006E-2</v>
      </c>
      <c r="G121" s="2">
        <v>8.3000000000000004E-2</v>
      </c>
      <c r="H121" s="2">
        <v>0.17</v>
      </c>
      <c r="I121" s="2">
        <v>9.4E-2</v>
      </c>
      <c r="J121" s="2">
        <v>0.11600000000000001</v>
      </c>
      <c r="L121" s="83"/>
      <c r="N121" s="2">
        <v>305</v>
      </c>
      <c r="O121" s="2">
        <v>-1E-3</v>
      </c>
      <c r="P121" s="2">
        <v>0</v>
      </c>
      <c r="Q121" s="2">
        <v>4.8000000000000001E-2</v>
      </c>
      <c r="R121" s="2">
        <v>8.2000000000000003E-2</v>
      </c>
      <c r="S121" s="2">
        <v>9.4E-2</v>
      </c>
      <c r="T121" s="2">
        <v>0.10199999999999999</v>
      </c>
      <c r="U121" s="2">
        <v>0.122</v>
      </c>
      <c r="V121" s="2">
        <v>0.13900000000000001</v>
      </c>
      <c r="W121" s="2">
        <v>0.157</v>
      </c>
      <c r="X121" s="2">
        <v>0.16300000000000001</v>
      </c>
      <c r="AB121" s="83"/>
      <c r="AD121" s="2">
        <v>305</v>
      </c>
      <c r="AE121" s="2">
        <v>-4.0000000000000001E-3</v>
      </c>
      <c r="AF121" s="2">
        <v>-3.0000000000000001E-3</v>
      </c>
      <c r="AG121" s="2">
        <v>4.1000000000000002E-2</v>
      </c>
      <c r="AH121" s="2">
        <v>6.0999999999999999E-2</v>
      </c>
      <c r="AI121" s="2">
        <v>0.23</v>
      </c>
      <c r="AJ121" s="2">
        <v>8.3000000000000004E-2</v>
      </c>
      <c r="AK121" s="2">
        <v>0.19700000000000001</v>
      </c>
      <c r="AL121" s="2">
        <v>0.107</v>
      </c>
      <c r="AM121" s="2">
        <v>0.17</v>
      </c>
      <c r="AN121" s="2">
        <v>0.14299999999999999</v>
      </c>
    </row>
    <row r="122" spans="1:40" ht="15.75" customHeight="1" x14ac:dyDescent="0.25">
      <c r="A122" s="2">
        <v>306</v>
      </c>
      <c r="B122" s="2">
        <v>7.0000000000000001E-3</v>
      </c>
      <c r="C122" s="2">
        <v>4.2999999999999997E-2</v>
      </c>
      <c r="D122" s="2">
        <v>5.2999999999999999E-2</v>
      </c>
      <c r="E122" s="2">
        <v>5.8999999999999997E-2</v>
      </c>
      <c r="F122" s="2">
        <v>6.7000000000000004E-2</v>
      </c>
      <c r="G122" s="2">
        <v>8.1000000000000003E-2</v>
      </c>
      <c r="H122" s="2">
        <v>0.16900000000000001</v>
      </c>
      <c r="I122" s="2">
        <v>9.1999999999999998E-2</v>
      </c>
      <c r="J122" s="2">
        <v>0.114</v>
      </c>
      <c r="L122" s="83"/>
      <c r="N122" s="2">
        <v>306</v>
      </c>
      <c r="O122" s="2">
        <v>-2E-3</v>
      </c>
      <c r="P122" s="2">
        <v>-1E-3</v>
      </c>
      <c r="Q122" s="2">
        <v>4.7E-2</v>
      </c>
      <c r="R122" s="2">
        <v>8.1000000000000003E-2</v>
      </c>
      <c r="S122" s="2">
        <v>9.2999999999999999E-2</v>
      </c>
      <c r="T122" s="2">
        <v>0.10100000000000001</v>
      </c>
      <c r="U122" s="2">
        <v>0.121</v>
      </c>
      <c r="V122" s="2">
        <v>0.13700000000000001</v>
      </c>
      <c r="W122" s="2">
        <v>0.153</v>
      </c>
      <c r="X122" s="2">
        <v>0.16200000000000001</v>
      </c>
      <c r="AB122" s="83"/>
      <c r="AD122" s="2">
        <v>306</v>
      </c>
      <c r="AE122" s="2">
        <v>-5.0000000000000001E-3</v>
      </c>
      <c r="AF122" s="2">
        <v>-4.0000000000000001E-3</v>
      </c>
      <c r="AG122" s="2">
        <v>0.04</v>
      </c>
      <c r="AH122" s="2">
        <v>0.06</v>
      </c>
      <c r="AI122" s="2">
        <v>0.23</v>
      </c>
      <c r="AJ122" s="2">
        <v>8.2000000000000003E-2</v>
      </c>
      <c r="AK122" s="2">
        <v>0.19600000000000001</v>
      </c>
      <c r="AL122" s="2">
        <v>0.106</v>
      </c>
      <c r="AM122" s="2">
        <v>0.16900000000000001</v>
      </c>
      <c r="AN122" s="2">
        <v>0.14199999999999999</v>
      </c>
    </row>
    <row r="123" spans="1:40" ht="15.75" customHeight="1" x14ac:dyDescent="0.25">
      <c r="A123" s="2">
        <v>307</v>
      </c>
      <c r="B123" s="2">
        <v>7.0000000000000001E-3</v>
      </c>
      <c r="C123" s="2">
        <v>4.2000000000000003E-2</v>
      </c>
      <c r="D123" s="2">
        <v>5.2999999999999999E-2</v>
      </c>
      <c r="E123" s="2">
        <v>5.8000000000000003E-2</v>
      </c>
      <c r="F123" s="2">
        <v>6.7000000000000004E-2</v>
      </c>
      <c r="G123" s="2">
        <v>8.1000000000000003E-2</v>
      </c>
      <c r="H123" s="2">
        <v>0.16800000000000001</v>
      </c>
      <c r="I123" s="2">
        <v>9.1999999999999998E-2</v>
      </c>
      <c r="J123" s="2">
        <v>0.114</v>
      </c>
      <c r="L123" s="83"/>
      <c r="N123" s="2">
        <v>307</v>
      </c>
      <c r="O123" s="2">
        <v>-2E-3</v>
      </c>
      <c r="P123" s="2">
        <v>0</v>
      </c>
      <c r="Q123" s="2">
        <v>4.7E-2</v>
      </c>
      <c r="R123" s="2">
        <v>0.08</v>
      </c>
      <c r="S123" s="2">
        <v>9.2999999999999999E-2</v>
      </c>
      <c r="T123" s="2">
        <v>0.1</v>
      </c>
      <c r="U123" s="2">
        <v>0.121</v>
      </c>
      <c r="V123" s="2">
        <v>0.13700000000000001</v>
      </c>
      <c r="W123" s="2">
        <v>0.151</v>
      </c>
      <c r="X123" s="2">
        <v>0.16200000000000001</v>
      </c>
      <c r="AB123" s="83"/>
      <c r="AD123" s="2">
        <v>307</v>
      </c>
      <c r="AE123" s="2">
        <v>-4.0000000000000001E-3</v>
      </c>
      <c r="AF123" s="2">
        <v>-3.0000000000000001E-3</v>
      </c>
      <c r="AG123" s="2">
        <v>0.04</v>
      </c>
      <c r="AH123" s="2">
        <v>0.06</v>
      </c>
      <c r="AI123" s="2">
        <v>0.23</v>
      </c>
      <c r="AJ123" s="2">
        <v>8.1000000000000003E-2</v>
      </c>
      <c r="AK123" s="2">
        <v>0.19600000000000001</v>
      </c>
      <c r="AL123" s="2">
        <v>0.106</v>
      </c>
      <c r="AM123" s="2">
        <v>0.16900000000000001</v>
      </c>
      <c r="AN123" s="2">
        <v>0.14199999999999999</v>
      </c>
    </row>
    <row r="124" spans="1:40" ht="15.75" customHeight="1" x14ac:dyDescent="0.25">
      <c r="A124" s="2">
        <v>308</v>
      </c>
      <c r="B124" s="2">
        <v>7.0000000000000001E-3</v>
      </c>
      <c r="C124" s="2">
        <v>4.2999999999999997E-2</v>
      </c>
      <c r="D124" s="2">
        <v>5.2999999999999999E-2</v>
      </c>
      <c r="E124" s="2">
        <v>5.8999999999999997E-2</v>
      </c>
      <c r="F124" s="2">
        <v>6.7000000000000004E-2</v>
      </c>
      <c r="G124" s="2">
        <v>8.1000000000000003E-2</v>
      </c>
      <c r="H124" s="2">
        <v>0.16800000000000001</v>
      </c>
      <c r="I124" s="2">
        <v>9.1999999999999998E-2</v>
      </c>
      <c r="J124" s="2">
        <v>0.114</v>
      </c>
      <c r="L124" s="83"/>
      <c r="N124" s="2">
        <v>308</v>
      </c>
      <c r="O124" s="2">
        <v>-1E-3</v>
      </c>
      <c r="P124" s="2">
        <v>0</v>
      </c>
      <c r="Q124" s="2">
        <v>4.7E-2</v>
      </c>
      <c r="R124" s="2">
        <v>8.1000000000000003E-2</v>
      </c>
      <c r="S124" s="2">
        <v>9.2999999999999999E-2</v>
      </c>
      <c r="T124" s="2">
        <v>0.10100000000000001</v>
      </c>
      <c r="U124" s="2">
        <v>0.121</v>
      </c>
      <c r="V124" s="2">
        <v>0.13700000000000001</v>
      </c>
      <c r="W124" s="2">
        <v>0.15</v>
      </c>
      <c r="X124" s="2">
        <v>0.16200000000000001</v>
      </c>
      <c r="AB124" s="83"/>
      <c r="AD124" s="2">
        <v>308</v>
      </c>
      <c r="AE124" s="2">
        <v>-4.0000000000000001E-3</v>
      </c>
      <c r="AF124" s="2">
        <v>-3.0000000000000001E-3</v>
      </c>
      <c r="AG124" s="2">
        <v>0.04</v>
      </c>
      <c r="AH124" s="2">
        <v>6.0999999999999999E-2</v>
      </c>
      <c r="AI124" s="2">
        <v>0.23</v>
      </c>
      <c r="AJ124" s="2">
        <v>8.1000000000000003E-2</v>
      </c>
      <c r="AK124" s="2">
        <v>0.19500000000000001</v>
      </c>
      <c r="AL124" s="2">
        <v>0.106</v>
      </c>
      <c r="AM124" s="2">
        <v>0.16900000000000001</v>
      </c>
      <c r="AN124" s="2">
        <v>0.14199999999999999</v>
      </c>
    </row>
    <row r="125" spans="1:40" ht="15.75" customHeight="1" x14ac:dyDescent="0.25">
      <c r="A125" s="2">
        <v>309</v>
      </c>
      <c r="B125" s="2">
        <v>8.0000000000000002E-3</v>
      </c>
      <c r="C125" s="2">
        <v>4.2999999999999997E-2</v>
      </c>
      <c r="D125" s="2">
        <v>5.2999999999999999E-2</v>
      </c>
      <c r="E125" s="2">
        <v>5.8000000000000003E-2</v>
      </c>
      <c r="F125" s="2">
        <v>6.7000000000000004E-2</v>
      </c>
      <c r="G125" s="2">
        <v>8.1000000000000003E-2</v>
      </c>
      <c r="H125" s="2">
        <v>0.16800000000000001</v>
      </c>
      <c r="I125" s="2">
        <v>9.1999999999999998E-2</v>
      </c>
      <c r="J125" s="2">
        <v>0.114</v>
      </c>
      <c r="L125" s="83"/>
      <c r="N125" s="2">
        <v>309</v>
      </c>
      <c r="O125" s="2">
        <v>-1E-3</v>
      </c>
      <c r="P125" s="2">
        <v>1E-3</v>
      </c>
      <c r="Q125" s="2">
        <v>4.7E-2</v>
      </c>
      <c r="R125" s="2">
        <v>0.08</v>
      </c>
      <c r="S125" s="2">
        <v>9.2999999999999999E-2</v>
      </c>
      <c r="T125" s="2">
        <v>0.10100000000000001</v>
      </c>
      <c r="U125" s="2">
        <v>0.121</v>
      </c>
      <c r="V125" s="2">
        <v>0.13600000000000001</v>
      </c>
      <c r="W125" s="2">
        <v>0.15</v>
      </c>
      <c r="X125" s="2">
        <v>0.16200000000000001</v>
      </c>
      <c r="AB125" s="83"/>
      <c r="AD125" s="2">
        <v>309</v>
      </c>
      <c r="AE125" s="2">
        <v>-3.0000000000000001E-3</v>
      </c>
      <c r="AF125" s="2">
        <v>-2E-3</v>
      </c>
      <c r="AG125" s="2">
        <v>0.04</v>
      </c>
      <c r="AH125" s="2">
        <v>6.0999999999999999E-2</v>
      </c>
      <c r="AI125" s="2">
        <v>0.22900000000000001</v>
      </c>
      <c r="AJ125" s="2">
        <v>8.1000000000000003E-2</v>
      </c>
      <c r="AK125" s="2">
        <v>0.19500000000000001</v>
      </c>
      <c r="AL125" s="2">
        <v>0.106</v>
      </c>
      <c r="AM125" s="2">
        <v>0.16900000000000001</v>
      </c>
      <c r="AN125" s="2">
        <v>0.14199999999999999</v>
      </c>
    </row>
    <row r="126" spans="1:40" ht="15.75" customHeight="1" x14ac:dyDescent="0.25">
      <c r="A126" s="2">
        <v>310</v>
      </c>
      <c r="B126" s="2">
        <v>7.0000000000000001E-3</v>
      </c>
      <c r="C126" s="2">
        <v>4.2000000000000003E-2</v>
      </c>
      <c r="D126" s="2">
        <v>5.1999999999999998E-2</v>
      </c>
      <c r="E126" s="2">
        <v>5.7000000000000002E-2</v>
      </c>
      <c r="F126" s="2">
        <v>6.6000000000000003E-2</v>
      </c>
      <c r="G126" s="2">
        <v>0.08</v>
      </c>
      <c r="H126" s="2">
        <v>0.16700000000000001</v>
      </c>
      <c r="I126" s="2">
        <v>9.0999999999999998E-2</v>
      </c>
      <c r="J126" s="2">
        <v>0.113</v>
      </c>
      <c r="L126" s="83"/>
      <c r="N126" s="2">
        <v>310</v>
      </c>
      <c r="O126" s="2">
        <v>-1E-3</v>
      </c>
      <c r="P126" s="2">
        <v>0</v>
      </c>
      <c r="Q126" s="2">
        <v>4.5999999999999999E-2</v>
      </c>
      <c r="R126" s="2">
        <v>7.9000000000000001E-2</v>
      </c>
      <c r="S126" s="2">
        <v>9.1999999999999998E-2</v>
      </c>
      <c r="T126" s="2">
        <v>0.1</v>
      </c>
      <c r="U126" s="2">
        <v>0.12</v>
      </c>
      <c r="V126" s="2">
        <v>0.13500000000000001</v>
      </c>
      <c r="W126" s="2">
        <v>0.14899999999999999</v>
      </c>
      <c r="X126" s="2">
        <v>0.161</v>
      </c>
      <c r="AB126" s="83"/>
      <c r="AD126" s="2">
        <v>310</v>
      </c>
      <c r="AE126" s="2">
        <v>-3.0000000000000001E-3</v>
      </c>
      <c r="AF126" s="2">
        <v>-2E-3</v>
      </c>
      <c r="AG126" s="2">
        <v>0.04</v>
      </c>
      <c r="AH126" s="2">
        <v>0.06</v>
      </c>
      <c r="AI126" s="2">
        <v>0.22900000000000001</v>
      </c>
      <c r="AJ126" s="2">
        <v>0.08</v>
      </c>
      <c r="AK126" s="2">
        <v>0.19400000000000001</v>
      </c>
      <c r="AL126" s="2">
        <v>0.105</v>
      </c>
      <c r="AM126" s="2">
        <v>0.16800000000000001</v>
      </c>
      <c r="AN126" s="2">
        <v>0.14099999999999999</v>
      </c>
    </row>
    <row r="127" spans="1:40" ht="15.75" customHeight="1" x14ac:dyDescent="0.25">
      <c r="A127" s="2">
        <v>311</v>
      </c>
      <c r="B127" s="2">
        <v>7.0000000000000001E-3</v>
      </c>
      <c r="C127" s="2">
        <v>4.2000000000000003E-2</v>
      </c>
      <c r="D127" s="2">
        <v>5.1999999999999998E-2</v>
      </c>
      <c r="E127" s="2">
        <v>5.7000000000000002E-2</v>
      </c>
      <c r="F127" s="2">
        <v>6.5000000000000002E-2</v>
      </c>
      <c r="G127" s="2">
        <v>7.9000000000000001E-2</v>
      </c>
      <c r="H127" s="2">
        <v>0.16600000000000001</v>
      </c>
      <c r="I127" s="2">
        <v>0.09</v>
      </c>
      <c r="J127" s="2">
        <v>0.112</v>
      </c>
      <c r="L127" s="83"/>
      <c r="N127" s="2">
        <v>311</v>
      </c>
      <c r="O127" s="2">
        <v>-1E-3</v>
      </c>
      <c r="P127" s="2">
        <v>0</v>
      </c>
      <c r="Q127" s="2">
        <v>4.5999999999999999E-2</v>
      </c>
      <c r="R127" s="2">
        <v>7.9000000000000001E-2</v>
      </c>
      <c r="S127" s="2">
        <v>9.1999999999999998E-2</v>
      </c>
      <c r="T127" s="2">
        <v>9.9000000000000005E-2</v>
      </c>
      <c r="U127" s="2">
        <v>0.11899999999999999</v>
      </c>
      <c r="V127" s="2">
        <v>0.13500000000000001</v>
      </c>
      <c r="W127" s="2">
        <v>0.14799999999999999</v>
      </c>
      <c r="X127" s="2">
        <v>0.16</v>
      </c>
      <c r="AB127" s="83"/>
      <c r="AD127" s="2">
        <v>311</v>
      </c>
      <c r="AE127" s="2">
        <v>-3.0000000000000001E-3</v>
      </c>
      <c r="AF127" s="2">
        <v>-2E-3</v>
      </c>
      <c r="AG127" s="2">
        <v>3.9E-2</v>
      </c>
      <c r="AH127" s="2">
        <v>0.06</v>
      </c>
      <c r="AI127" s="2">
        <v>0.22800000000000001</v>
      </c>
      <c r="AJ127" s="2">
        <v>0.08</v>
      </c>
      <c r="AK127" s="2">
        <v>0.193</v>
      </c>
      <c r="AL127" s="2">
        <v>0.105</v>
      </c>
      <c r="AM127" s="2">
        <v>0.16700000000000001</v>
      </c>
      <c r="AN127" s="2">
        <v>0.14099999999999999</v>
      </c>
    </row>
    <row r="128" spans="1:40" ht="15.75" customHeight="1" x14ac:dyDescent="0.25">
      <c r="A128" s="2">
        <v>312</v>
      </c>
      <c r="B128" s="2">
        <v>7.0000000000000001E-3</v>
      </c>
      <c r="C128" s="2">
        <v>4.1000000000000002E-2</v>
      </c>
      <c r="D128" s="2">
        <v>5.0999999999999997E-2</v>
      </c>
      <c r="E128" s="2">
        <v>5.6000000000000001E-2</v>
      </c>
      <c r="F128" s="2">
        <v>6.5000000000000002E-2</v>
      </c>
      <c r="G128" s="2">
        <v>7.8E-2</v>
      </c>
      <c r="H128" s="2">
        <v>0.16500000000000001</v>
      </c>
      <c r="I128" s="2">
        <v>8.8999999999999996E-2</v>
      </c>
      <c r="J128" s="2">
        <v>0.111</v>
      </c>
      <c r="L128" s="83"/>
      <c r="N128" s="2">
        <v>312</v>
      </c>
      <c r="O128" s="2">
        <v>-2E-3</v>
      </c>
      <c r="P128" s="2">
        <v>0</v>
      </c>
      <c r="Q128" s="2">
        <v>4.4999999999999998E-2</v>
      </c>
      <c r="R128" s="2">
        <v>7.8E-2</v>
      </c>
      <c r="S128" s="2">
        <v>9.0999999999999998E-2</v>
      </c>
      <c r="T128" s="2">
        <v>9.8000000000000004E-2</v>
      </c>
      <c r="U128" s="2">
        <v>0.11899999999999999</v>
      </c>
      <c r="V128" s="2">
        <v>0.13400000000000001</v>
      </c>
      <c r="W128" s="2">
        <v>0.14699999999999999</v>
      </c>
      <c r="X128" s="2">
        <v>0.16</v>
      </c>
      <c r="AB128" s="83"/>
      <c r="AD128" s="2">
        <v>312</v>
      </c>
      <c r="AE128" s="2">
        <v>-3.0000000000000001E-3</v>
      </c>
      <c r="AF128" s="2">
        <v>-2E-3</v>
      </c>
      <c r="AG128" s="2">
        <v>3.9E-2</v>
      </c>
      <c r="AH128" s="2">
        <v>5.8999999999999997E-2</v>
      </c>
      <c r="AI128" s="2">
        <v>0.22700000000000001</v>
      </c>
      <c r="AJ128" s="2">
        <v>7.9000000000000001E-2</v>
      </c>
      <c r="AK128" s="2">
        <v>0.192</v>
      </c>
      <c r="AL128" s="2">
        <v>0.104</v>
      </c>
      <c r="AM128" s="2">
        <v>0.16600000000000001</v>
      </c>
      <c r="AN128" s="2">
        <v>0.14000000000000001</v>
      </c>
    </row>
    <row r="129" spans="1:40" ht="15.75" customHeight="1" x14ac:dyDescent="0.25">
      <c r="A129" s="2">
        <v>313</v>
      </c>
      <c r="B129" s="2">
        <v>8.0000000000000002E-3</v>
      </c>
      <c r="C129" s="2">
        <v>4.2000000000000003E-2</v>
      </c>
      <c r="D129" s="2">
        <v>5.0999999999999997E-2</v>
      </c>
      <c r="E129" s="2">
        <v>5.6000000000000001E-2</v>
      </c>
      <c r="F129" s="2">
        <v>6.5000000000000002E-2</v>
      </c>
      <c r="G129" s="2">
        <v>7.8E-2</v>
      </c>
      <c r="H129" s="2">
        <v>0.16500000000000001</v>
      </c>
      <c r="I129" s="2">
        <v>8.8999999999999996E-2</v>
      </c>
      <c r="J129" s="2">
        <v>0.111</v>
      </c>
      <c r="L129" s="83"/>
      <c r="N129" s="2">
        <v>313</v>
      </c>
      <c r="O129" s="2">
        <v>-1E-3</v>
      </c>
      <c r="P129" s="2">
        <v>1E-3</v>
      </c>
      <c r="Q129" s="2">
        <v>4.5999999999999999E-2</v>
      </c>
      <c r="R129" s="2">
        <v>7.8E-2</v>
      </c>
      <c r="S129" s="2">
        <v>9.0999999999999998E-2</v>
      </c>
      <c r="T129" s="2">
        <v>9.8000000000000004E-2</v>
      </c>
      <c r="U129" s="2">
        <v>0.11899999999999999</v>
      </c>
      <c r="V129" s="2">
        <v>0.13300000000000001</v>
      </c>
      <c r="W129" s="2">
        <v>0.14699999999999999</v>
      </c>
      <c r="X129" s="2">
        <v>0.16</v>
      </c>
      <c r="AB129" s="83"/>
      <c r="AD129" s="2">
        <v>313</v>
      </c>
      <c r="AE129" s="2">
        <v>-3.0000000000000001E-3</v>
      </c>
      <c r="AF129" s="2">
        <v>-2E-3</v>
      </c>
      <c r="AG129" s="2">
        <v>3.9E-2</v>
      </c>
      <c r="AH129" s="2">
        <v>5.8999999999999997E-2</v>
      </c>
      <c r="AI129" s="2">
        <v>0.22700000000000001</v>
      </c>
      <c r="AJ129" s="2">
        <v>0.08</v>
      </c>
      <c r="AK129" s="2">
        <v>0.192</v>
      </c>
      <c r="AL129" s="2">
        <v>0.104</v>
      </c>
      <c r="AM129" s="2">
        <v>0.16600000000000001</v>
      </c>
      <c r="AN129" s="2">
        <v>0.14000000000000001</v>
      </c>
    </row>
    <row r="130" spans="1:40" ht="15.75" customHeight="1" x14ac:dyDescent="0.25">
      <c r="A130" s="2">
        <v>314</v>
      </c>
      <c r="B130" s="2">
        <v>8.9999999999999993E-3</v>
      </c>
      <c r="C130" s="2">
        <v>4.2000000000000003E-2</v>
      </c>
      <c r="D130" s="2">
        <v>5.1999999999999998E-2</v>
      </c>
      <c r="E130" s="2">
        <v>5.6000000000000001E-2</v>
      </c>
      <c r="F130" s="2">
        <v>6.5000000000000002E-2</v>
      </c>
      <c r="G130" s="2">
        <v>7.8E-2</v>
      </c>
      <c r="H130" s="2">
        <v>0.16400000000000001</v>
      </c>
      <c r="I130" s="2">
        <v>8.8999999999999996E-2</v>
      </c>
      <c r="J130" s="2">
        <v>0.111</v>
      </c>
      <c r="L130" s="83"/>
      <c r="N130" s="2">
        <v>314</v>
      </c>
      <c r="O130" s="2">
        <v>0</v>
      </c>
      <c r="P130" s="2">
        <v>2E-3</v>
      </c>
      <c r="Q130" s="2">
        <v>4.5999999999999999E-2</v>
      </c>
      <c r="R130" s="2">
        <v>7.9000000000000001E-2</v>
      </c>
      <c r="S130" s="2">
        <v>9.0999999999999998E-2</v>
      </c>
      <c r="T130" s="2">
        <v>9.8000000000000004E-2</v>
      </c>
      <c r="U130" s="2">
        <v>0.11899999999999999</v>
      </c>
      <c r="V130" s="2">
        <v>0.13300000000000001</v>
      </c>
      <c r="W130" s="2">
        <v>0.14699999999999999</v>
      </c>
      <c r="X130" s="2">
        <v>0.16</v>
      </c>
      <c r="AB130" s="83"/>
      <c r="AD130" s="2">
        <v>314</v>
      </c>
      <c r="AE130" s="2">
        <v>-2E-3</v>
      </c>
      <c r="AF130" s="2">
        <v>-1E-3</v>
      </c>
      <c r="AG130" s="2">
        <v>0.04</v>
      </c>
      <c r="AH130" s="2">
        <v>5.8999999999999997E-2</v>
      </c>
      <c r="AI130" s="2">
        <v>0.22600000000000001</v>
      </c>
      <c r="AJ130" s="2">
        <v>0.08</v>
      </c>
      <c r="AK130" s="2">
        <v>0.192</v>
      </c>
      <c r="AL130" s="2">
        <v>0.104</v>
      </c>
      <c r="AM130" s="2">
        <v>0.16600000000000001</v>
      </c>
      <c r="AN130" s="2">
        <v>0.14000000000000001</v>
      </c>
    </row>
    <row r="131" spans="1:40" ht="15.75" customHeight="1" x14ac:dyDescent="0.25">
      <c r="A131" s="2">
        <v>315</v>
      </c>
      <c r="B131" s="2">
        <v>8.9999999999999993E-3</v>
      </c>
      <c r="C131" s="2">
        <v>4.2000000000000003E-2</v>
      </c>
      <c r="D131" s="2">
        <v>5.0999999999999997E-2</v>
      </c>
      <c r="E131" s="2">
        <v>5.6000000000000001E-2</v>
      </c>
      <c r="F131" s="2">
        <v>6.4000000000000001E-2</v>
      </c>
      <c r="G131" s="2">
        <v>7.6999999999999999E-2</v>
      </c>
      <c r="H131" s="2">
        <v>0.16300000000000001</v>
      </c>
      <c r="I131" s="2">
        <v>8.7999999999999995E-2</v>
      </c>
      <c r="J131" s="2">
        <v>0.11</v>
      </c>
      <c r="L131" s="83"/>
      <c r="N131" s="2">
        <v>315</v>
      </c>
      <c r="O131" s="2">
        <v>0</v>
      </c>
      <c r="P131" s="2">
        <v>2E-3</v>
      </c>
      <c r="Q131" s="2">
        <v>4.4999999999999998E-2</v>
      </c>
      <c r="R131" s="2">
        <v>7.8E-2</v>
      </c>
      <c r="S131" s="2">
        <v>0.09</v>
      </c>
      <c r="T131" s="2">
        <v>9.8000000000000004E-2</v>
      </c>
      <c r="U131" s="2">
        <v>0.11799999999999999</v>
      </c>
      <c r="V131" s="2">
        <v>0.13200000000000001</v>
      </c>
      <c r="W131" s="2">
        <v>0.14599999999999999</v>
      </c>
      <c r="X131" s="2">
        <v>0.159</v>
      </c>
      <c r="AB131" s="83"/>
      <c r="AD131" s="2">
        <v>315</v>
      </c>
      <c r="AE131" s="2">
        <v>-2E-3</v>
      </c>
      <c r="AF131" s="2">
        <v>-1E-3</v>
      </c>
      <c r="AG131" s="2">
        <v>3.9E-2</v>
      </c>
      <c r="AH131" s="2">
        <v>5.8999999999999997E-2</v>
      </c>
      <c r="AI131" s="2">
        <v>0.224</v>
      </c>
      <c r="AJ131" s="2">
        <v>7.9000000000000001E-2</v>
      </c>
      <c r="AK131" s="2">
        <v>0.19</v>
      </c>
      <c r="AL131" s="2">
        <v>0.10299999999999999</v>
      </c>
      <c r="AM131" s="2">
        <v>0.16400000000000001</v>
      </c>
      <c r="AN131" s="2">
        <v>0.13900000000000001</v>
      </c>
    </row>
    <row r="132" spans="1:40" ht="15.75" customHeight="1" x14ac:dyDescent="0.25">
      <c r="A132" s="2">
        <v>316</v>
      </c>
      <c r="B132" s="2">
        <v>8.0000000000000002E-3</v>
      </c>
      <c r="C132" s="2">
        <v>4.1000000000000002E-2</v>
      </c>
      <c r="D132" s="2">
        <v>0.05</v>
      </c>
      <c r="E132" s="2">
        <v>5.5E-2</v>
      </c>
      <c r="F132" s="2">
        <v>6.3E-2</v>
      </c>
      <c r="G132" s="2">
        <v>7.5999999999999998E-2</v>
      </c>
      <c r="H132" s="2">
        <v>0.16200000000000001</v>
      </c>
      <c r="I132" s="2">
        <v>8.6999999999999994E-2</v>
      </c>
      <c r="J132" s="2">
        <v>0.109</v>
      </c>
      <c r="L132" s="83"/>
      <c r="N132" s="2">
        <v>316</v>
      </c>
      <c r="O132" s="2">
        <v>0</v>
      </c>
      <c r="P132" s="2">
        <v>1E-3</v>
      </c>
      <c r="Q132" s="2">
        <v>4.4999999999999998E-2</v>
      </c>
      <c r="R132" s="2">
        <v>7.6999999999999999E-2</v>
      </c>
      <c r="S132" s="2">
        <v>0.09</v>
      </c>
      <c r="T132" s="2">
        <v>9.7000000000000003E-2</v>
      </c>
      <c r="U132" s="2">
        <v>0.11700000000000001</v>
      </c>
      <c r="V132" s="2">
        <v>0.13100000000000001</v>
      </c>
      <c r="W132" s="2">
        <v>0.14499999999999999</v>
      </c>
      <c r="X132" s="2">
        <v>0.158</v>
      </c>
      <c r="AB132" s="83"/>
      <c r="AD132" s="2">
        <v>316</v>
      </c>
      <c r="AE132" s="2">
        <v>-2E-3</v>
      </c>
      <c r="AF132" s="2">
        <v>-1E-3</v>
      </c>
      <c r="AG132" s="2">
        <v>3.7999999999999999E-2</v>
      </c>
      <c r="AH132" s="2">
        <v>5.8000000000000003E-2</v>
      </c>
      <c r="AI132" s="2">
        <v>0.223</v>
      </c>
      <c r="AJ132" s="2">
        <v>7.9000000000000001E-2</v>
      </c>
      <c r="AK132" s="2">
        <v>0.189</v>
      </c>
      <c r="AL132" s="2">
        <v>0.10199999999999999</v>
      </c>
      <c r="AM132" s="2">
        <v>0.16300000000000001</v>
      </c>
      <c r="AN132" s="2">
        <v>0.13800000000000001</v>
      </c>
    </row>
    <row r="133" spans="1:40" ht="15.75" customHeight="1" x14ac:dyDescent="0.25">
      <c r="A133" s="2">
        <v>317</v>
      </c>
      <c r="B133" s="2">
        <v>8.9999999999999993E-3</v>
      </c>
      <c r="C133" s="2">
        <v>4.1000000000000002E-2</v>
      </c>
      <c r="D133" s="2">
        <v>0.05</v>
      </c>
      <c r="E133" s="2">
        <v>5.3999999999999999E-2</v>
      </c>
      <c r="F133" s="2">
        <v>6.3E-2</v>
      </c>
      <c r="G133" s="2">
        <v>7.4999999999999997E-2</v>
      </c>
      <c r="H133" s="2">
        <v>0.161</v>
      </c>
      <c r="I133" s="2">
        <v>8.5999999999999993E-2</v>
      </c>
      <c r="J133" s="2">
        <v>0.108</v>
      </c>
      <c r="L133" s="83"/>
      <c r="N133" s="2">
        <v>317</v>
      </c>
      <c r="O133" s="2">
        <v>0</v>
      </c>
      <c r="P133" s="2">
        <v>2E-3</v>
      </c>
      <c r="Q133" s="2">
        <v>4.4999999999999998E-2</v>
      </c>
      <c r="R133" s="2">
        <v>7.6999999999999999E-2</v>
      </c>
      <c r="S133" s="2">
        <v>8.8999999999999996E-2</v>
      </c>
      <c r="T133" s="2">
        <v>9.7000000000000003E-2</v>
      </c>
      <c r="U133" s="2">
        <v>0.11700000000000001</v>
      </c>
      <c r="V133" s="2">
        <v>0.13100000000000001</v>
      </c>
      <c r="W133" s="2">
        <v>0.14499999999999999</v>
      </c>
      <c r="X133" s="2">
        <v>0.157</v>
      </c>
      <c r="AB133" s="83"/>
      <c r="AD133" s="2">
        <v>317</v>
      </c>
      <c r="AE133" s="2">
        <v>-2E-3</v>
      </c>
      <c r="AF133" s="2">
        <v>-1E-3</v>
      </c>
      <c r="AG133" s="2">
        <v>3.7999999999999999E-2</v>
      </c>
      <c r="AH133" s="2">
        <v>5.8000000000000003E-2</v>
      </c>
      <c r="AI133" s="2">
        <v>0.222</v>
      </c>
      <c r="AJ133" s="2">
        <v>7.9000000000000001E-2</v>
      </c>
      <c r="AK133" s="2">
        <v>0.189</v>
      </c>
      <c r="AL133" s="2">
        <v>0.10199999999999999</v>
      </c>
      <c r="AM133" s="2">
        <v>0.16300000000000001</v>
      </c>
      <c r="AN133" s="2">
        <v>0.13800000000000001</v>
      </c>
    </row>
    <row r="134" spans="1:40" ht="15.75" customHeight="1" x14ac:dyDescent="0.25">
      <c r="A134" s="2">
        <v>318</v>
      </c>
      <c r="B134" s="2">
        <v>8.0000000000000002E-3</v>
      </c>
      <c r="C134" s="2">
        <v>0.04</v>
      </c>
      <c r="D134" s="2">
        <v>4.9000000000000002E-2</v>
      </c>
      <c r="E134" s="2">
        <v>5.2999999999999999E-2</v>
      </c>
      <c r="F134" s="2">
        <v>6.2E-2</v>
      </c>
      <c r="G134" s="2">
        <v>7.3999999999999996E-2</v>
      </c>
      <c r="H134" s="2">
        <v>0.16</v>
      </c>
      <c r="I134" s="2">
        <v>8.5000000000000006E-2</v>
      </c>
      <c r="J134" s="2">
        <v>0.107</v>
      </c>
      <c r="L134" s="83"/>
      <c r="N134" s="2">
        <v>318</v>
      </c>
      <c r="O134" s="2">
        <v>0</v>
      </c>
      <c r="P134" s="2">
        <v>1E-3</v>
      </c>
      <c r="Q134" s="2">
        <v>4.3999999999999997E-2</v>
      </c>
      <c r="R134" s="2">
        <v>7.5999999999999998E-2</v>
      </c>
      <c r="S134" s="2">
        <v>8.8999999999999996E-2</v>
      </c>
      <c r="T134" s="2">
        <v>9.6000000000000002E-2</v>
      </c>
      <c r="U134" s="2">
        <v>0.11600000000000001</v>
      </c>
      <c r="V134" s="2">
        <v>0.13</v>
      </c>
      <c r="W134" s="2">
        <v>0.14399999999999999</v>
      </c>
      <c r="X134" s="2">
        <v>0.157</v>
      </c>
      <c r="AB134" s="83"/>
      <c r="AD134" s="2">
        <v>318</v>
      </c>
      <c r="AE134" s="2">
        <v>-2E-3</v>
      </c>
      <c r="AF134" s="2">
        <v>-1E-3</v>
      </c>
      <c r="AG134" s="2">
        <v>3.7999999999999999E-2</v>
      </c>
      <c r="AH134" s="2">
        <v>5.8000000000000003E-2</v>
      </c>
      <c r="AI134" s="2">
        <v>0.221</v>
      </c>
      <c r="AJ134" s="2">
        <v>7.8E-2</v>
      </c>
      <c r="AK134" s="2">
        <v>0.188</v>
      </c>
      <c r="AL134" s="2">
        <v>0.10199999999999999</v>
      </c>
      <c r="AM134" s="2">
        <v>0.16200000000000001</v>
      </c>
      <c r="AN134" s="2">
        <v>0.13700000000000001</v>
      </c>
    </row>
    <row r="135" spans="1:40" ht="15.75" customHeight="1" x14ac:dyDescent="0.25">
      <c r="A135" s="2">
        <v>319</v>
      </c>
      <c r="B135" s="2">
        <v>8.0000000000000002E-3</v>
      </c>
      <c r="C135" s="2">
        <v>3.9E-2</v>
      </c>
      <c r="D135" s="2">
        <v>4.8000000000000001E-2</v>
      </c>
      <c r="E135" s="2">
        <v>5.2999999999999999E-2</v>
      </c>
      <c r="F135" s="2">
        <v>6.0999999999999999E-2</v>
      </c>
      <c r="G135" s="2">
        <v>7.3999999999999996E-2</v>
      </c>
      <c r="H135" s="2">
        <v>0.159</v>
      </c>
      <c r="I135" s="2">
        <v>8.4000000000000005E-2</v>
      </c>
      <c r="J135" s="2">
        <v>0.106</v>
      </c>
      <c r="L135" s="83"/>
      <c r="N135" s="2">
        <v>319</v>
      </c>
      <c r="O135" s="2">
        <v>0</v>
      </c>
      <c r="P135" s="2">
        <v>1E-3</v>
      </c>
      <c r="Q135" s="2">
        <v>4.2999999999999997E-2</v>
      </c>
      <c r="R135" s="2">
        <v>7.4999999999999997E-2</v>
      </c>
      <c r="S135" s="2">
        <v>8.7999999999999995E-2</v>
      </c>
      <c r="T135" s="2">
        <v>9.5000000000000001E-2</v>
      </c>
      <c r="U135" s="2">
        <v>0.115</v>
      </c>
      <c r="V135" s="2">
        <v>0.129</v>
      </c>
      <c r="W135" s="2">
        <v>0.14299999999999999</v>
      </c>
      <c r="X135" s="2">
        <v>0.156</v>
      </c>
      <c r="AB135" s="83"/>
      <c r="AD135" s="2">
        <v>319</v>
      </c>
      <c r="AE135" s="2">
        <v>-2E-3</v>
      </c>
      <c r="AF135" s="2">
        <v>-1E-3</v>
      </c>
      <c r="AG135" s="2">
        <v>3.6999999999999998E-2</v>
      </c>
      <c r="AH135" s="2">
        <v>5.7000000000000002E-2</v>
      </c>
      <c r="AI135" s="2">
        <v>0.219</v>
      </c>
      <c r="AJ135" s="2">
        <v>7.6999999999999999E-2</v>
      </c>
      <c r="AK135" s="2">
        <v>0.187</v>
      </c>
      <c r="AL135" s="2">
        <v>0.10100000000000001</v>
      </c>
      <c r="AM135" s="2">
        <v>0.161</v>
      </c>
      <c r="AN135" s="2">
        <v>0.13700000000000001</v>
      </c>
    </row>
    <row r="136" spans="1:40" ht="15.75" customHeight="1" x14ac:dyDescent="0.25">
      <c r="A136" s="2">
        <v>320</v>
      </c>
      <c r="B136" s="2">
        <v>8.0000000000000002E-3</v>
      </c>
      <c r="C136" s="2">
        <v>3.9E-2</v>
      </c>
      <c r="D136" s="2">
        <v>4.7E-2</v>
      </c>
      <c r="E136" s="2">
        <v>5.1999999999999998E-2</v>
      </c>
      <c r="F136" s="2">
        <v>0.06</v>
      </c>
      <c r="G136" s="2">
        <v>7.1999999999999995E-2</v>
      </c>
      <c r="H136" s="2">
        <v>0.158</v>
      </c>
      <c r="I136" s="2">
        <v>8.3000000000000004E-2</v>
      </c>
      <c r="J136" s="2">
        <v>0.105</v>
      </c>
      <c r="L136" s="83"/>
      <c r="N136" s="2">
        <v>320</v>
      </c>
      <c r="O136" s="2">
        <v>-1E-3</v>
      </c>
      <c r="P136" s="2">
        <v>1E-3</v>
      </c>
      <c r="Q136" s="2">
        <v>4.2999999999999997E-2</v>
      </c>
      <c r="R136" s="2">
        <v>7.3999999999999996E-2</v>
      </c>
      <c r="S136" s="2">
        <v>8.6999999999999994E-2</v>
      </c>
      <c r="T136" s="2">
        <v>9.4E-2</v>
      </c>
      <c r="U136" s="2">
        <v>0.114</v>
      </c>
      <c r="V136" s="2">
        <v>0.128</v>
      </c>
      <c r="W136" s="2">
        <v>0.14199999999999999</v>
      </c>
      <c r="X136" s="2">
        <v>0.154</v>
      </c>
      <c r="AB136" s="83"/>
      <c r="AD136" s="2">
        <v>320</v>
      </c>
      <c r="AE136" s="2">
        <v>-2E-3</v>
      </c>
      <c r="AF136" s="2">
        <v>-1E-3</v>
      </c>
      <c r="AG136" s="2">
        <v>3.6999999999999998E-2</v>
      </c>
      <c r="AH136" s="2">
        <v>5.7000000000000002E-2</v>
      </c>
      <c r="AI136" s="2">
        <v>0.217</v>
      </c>
      <c r="AJ136" s="2">
        <v>7.5999999999999998E-2</v>
      </c>
      <c r="AK136" s="2">
        <v>0.186</v>
      </c>
      <c r="AL136" s="2">
        <v>0.10100000000000001</v>
      </c>
      <c r="AM136" s="2">
        <v>0.159</v>
      </c>
      <c r="AN136" s="2">
        <v>0.13600000000000001</v>
      </c>
    </row>
    <row r="137" spans="1:40" ht="15.75" customHeight="1" x14ac:dyDescent="0.25">
      <c r="A137" s="2">
        <v>321</v>
      </c>
      <c r="B137" s="2">
        <v>8.9999999999999993E-3</v>
      </c>
      <c r="C137" s="2">
        <v>3.9E-2</v>
      </c>
      <c r="D137" s="2">
        <v>4.8000000000000001E-2</v>
      </c>
      <c r="E137" s="2">
        <v>5.1999999999999998E-2</v>
      </c>
      <c r="F137" s="2">
        <v>0.06</v>
      </c>
      <c r="G137" s="2">
        <v>7.1999999999999995E-2</v>
      </c>
      <c r="H137" s="2">
        <v>0.158</v>
      </c>
      <c r="I137" s="2">
        <v>8.3000000000000004E-2</v>
      </c>
      <c r="J137" s="2">
        <v>0.104</v>
      </c>
      <c r="L137" s="83"/>
      <c r="N137" s="2">
        <v>321</v>
      </c>
      <c r="O137" s="2">
        <v>0</v>
      </c>
      <c r="P137" s="2">
        <v>2E-3</v>
      </c>
      <c r="Q137" s="2">
        <v>4.2999999999999997E-2</v>
      </c>
      <c r="R137" s="2">
        <v>7.3999999999999996E-2</v>
      </c>
      <c r="S137" s="2">
        <v>8.6999999999999994E-2</v>
      </c>
      <c r="T137" s="2">
        <v>9.4E-2</v>
      </c>
      <c r="U137" s="2">
        <v>0.114</v>
      </c>
      <c r="V137" s="2">
        <v>0.128</v>
      </c>
      <c r="W137" s="2">
        <v>0.14199999999999999</v>
      </c>
      <c r="X137" s="2">
        <v>0.154</v>
      </c>
      <c r="AB137" s="83"/>
      <c r="AD137" s="2">
        <v>321</v>
      </c>
      <c r="AE137" s="2">
        <v>-1E-3</v>
      </c>
      <c r="AF137" s="2">
        <v>0</v>
      </c>
      <c r="AG137" s="2">
        <v>3.6999999999999998E-2</v>
      </c>
      <c r="AH137" s="2">
        <v>5.7000000000000002E-2</v>
      </c>
      <c r="AI137" s="2">
        <v>0.216</v>
      </c>
      <c r="AJ137" s="2">
        <v>7.5999999999999998E-2</v>
      </c>
      <c r="AK137" s="2">
        <v>0.186</v>
      </c>
      <c r="AL137" s="2">
        <v>0.10100000000000001</v>
      </c>
      <c r="AM137" s="2">
        <v>0.158</v>
      </c>
      <c r="AN137" s="2">
        <v>0.13600000000000001</v>
      </c>
    </row>
    <row r="138" spans="1:40" ht="15.75" customHeight="1" x14ac:dyDescent="0.25">
      <c r="A138" s="2">
        <v>322</v>
      </c>
      <c r="B138" s="2">
        <v>0.01</v>
      </c>
      <c r="C138" s="2">
        <v>3.9E-2</v>
      </c>
      <c r="D138" s="2">
        <v>4.8000000000000001E-2</v>
      </c>
      <c r="E138" s="2">
        <v>5.1999999999999998E-2</v>
      </c>
      <c r="F138" s="2">
        <v>0.06</v>
      </c>
      <c r="G138" s="2">
        <v>7.1999999999999995E-2</v>
      </c>
      <c r="H138" s="2">
        <v>0.158</v>
      </c>
      <c r="I138" s="2">
        <v>8.3000000000000004E-2</v>
      </c>
      <c r="J138" s="2">
        <v>0.104</v>
      </c>
      <c r="L138" s="83"/>
      <c r="N138" s="2">
        <v>322</v>
      </c>
      <c r="O138" s="2">
        <v>1E-3</v>
      </c>
      <c r="P138" s="2">
        <v>3.0000000000000001E-3</v>
      </c>
      <c r="Q138" s="2">
        <v>4.2999999999999997E-2</v>
      </c>
      <c r="R138" s="2">
        <v>7.3999999999999996E-2</v>
      </c>
      <c r="S138" s="2">
        <v>8.6999999999999994E-2</v>
      </c>
      <c r="T138" s="2">
        <v>9.4E-2</v>
      </c>
      <c r="U138" s="2">
        <v>0.114</v>
      </c>
      <c r="V138" s="2">
        <v>0.127</v>
      </c>
      <c r="W138" s="2">
        <v>0.14199999999999999</v>
      </c>
      <c r="X138" s="2">
        <v>0.153</v>
      </c>
      <c r="AB138" s="83"/>
      <c r="AD138" s="2">
        <v>322</v>
      </c>
      <c r="AE138" s="2">
        <v>0</v>
      </c>
      <c r="AF138" s="2">
        <v>1E-3</v>
      </c>
      <c r="AG138" s="2">
        <v>3.6999999999999998E-2</v>
      </c>
      <c r="AH138" s="2">
        <v>5.7000000000000002E-2</v>
      </c>
      <c r="AI138" s="2">
        <v>0.215</v>
      </c>
      <c r="AJ138" s="2">
        <v>7.5999999999999998E-2</v>
      </c>
      <c r="AK138" s="2">
        <v>0.186</v>
      </c>
      <c r="AL138" s="2">
        <v>0.1</v>
      </c>
      <c r="AM138" s="2">
        <v>0.158</v>
      </c>
      <c r="AN138" s="2">
        <v>0.13600000000000001</v>
      </c>
    </row>
    <row r="139" spans="1:40" ht="15.75" customHeight="1" x14ac:dyDescent="0.25">
      <c r="A139" s="2">
        <v>323</v>
      </c>
      <c r="B139" s="2">
        <v>0.01</v>
      </c>
      <c r="C139" s="2">
        <v>3.9E-2</v>
      </c>
      <c r="D139" s="2">
        <v>4.8000000000000001E-2</v>
      </c>
      <c r="E139" s="2">
        <v>5.0999999999999997E-2</v>
      </c>
      <c r="F139" s="2">
        <v>0.06</v>
      </c>
      <c r="G139" s="2">
        <v>7.1999999999999995E-2</v>
      </c>
      <c r="H139" s="2">
        <v>0.157</v>
      </c>
      <c r="I139" s="2">
        <v>8.2000000000000003E-2</v>
      </c>
      <c r="J139" s="2">
        <v>0.10299999999999999</v>
      </c>
      <c r="L139" s="83"/>
      <c r="N139" s="2">
        <v>323</v>
      </c>
      <c r="O139" s="2">
        <v>1E-3</v>
      </c>
      <c r="P139" s="2">
        <v>3.0000000000000001E-3</v>
      </c>
      <c r="Q139" s="2">
        <v>4.2999999999999997E-2</v>
      </c>
      <c r="R139" s="2">
        <v>7.3999999999999996E-2</v>
      </c>
      <c r="S139" s="2">
        <v>8.6999999999999994E-2</v>
      </c>
      <c r="T139" s="2">
        <v>9.2999999999999999E-2</v>
      </c>
      <c r="U139" s="2">
        <v>0.113</v>
      </c>
      <c r="V139" s="2">
        <v>0.126</v>
      </c>
      <c r="W139" s="2">
        <v>0.14099999999999999</v>
      </c>
      <c r="X139" s="2">
        <v>0.152</v>
      </c>
      <c r="AB139" s="83"/>
      <c r="AD139" s="2">
        <v>323</v>
      </c>
      <c r="AE139" s="2">
        <v>0</v>
      </c>
      <c r="AF139" s="2">
        <v>1E-3</v>
      </c>
      <c r="AG139" s="2">
        <v>3.6999999999999998E-2</v>
      </c>
      <c r="AH139" s="2">
        <v>5.7000000000000002E-2</v>
      </c>
      <c r="AI139" s="2">
        <v>0.21299999999999999</v>
      </c>
      <c r="AJ139" s="2">
        <v>7.4999999999999997E-2</v>
      </c>
      <c r="AK139" s="2">
        <v>0.184</v>
      </c>
      <c r="AL139" s="2">
        <v>0.1</v>
      </c>
      <c r="AM139" s="2">
        <v>0.156</v>
      </c>
      <c r="AN139" s="2">
        <v>0.13500000000000001</v>
      </c>
    </row>
    <row r="140" spans="1:40" ht="15.75" customHeight="1" x14ac:dyDescent="0.25">
      <c r="A140" s="2">
        <v>324</v>
      </c>
      <c r="B140" s="2">
        <v>1.0999999999999999E-2</v>
      </c>
      <c r="C140" s="2">
        <v>3.9E-2</v>
      </c>
      <c r="D140" s="2">
        <v>4.8000000000000001E-2</v>
      </c>
      <c r="E140" s="2">
        <v>5.0999999999999997E-2</v>
      </c>
      <c r="F140" s="2">
        <v>5.8999999999999997E-2</v>
      </c>
      <c r="G140" s="2">
        <v>7.0999999999999994E-2</v>
      </c>
      <c r="H140" s="2">
        <v>0.156</v>
      </c>
      <c r="I140" s="2">
        <v>8.2000000000000003E-2</v>
      </c>
      <c r="J140" s="2">
        <v>0.10199999999999999</v>
      </c>
      <c r="L140" s="83"/>
      <c r="N140" s="2">
        <v>324</v>
      </c>
      <c r="O140" s="2">
        <v>2E-3</v>
      </c>
      <c r="P140" s="2">
        <v>4.0000000000000001E-3</v>
      </c>
      <c r="Q140" s="2">
        <v>4.2999999999999997E-2</v>
      </c>
      <c r="R140" s="2">
        <v>7.3999999999999996E-2</v>
      </c>
      <c r="S140" s="2">
        <v>8.6999999999999994E-2</v>
      </c>
      <c r="T140" s="2">
        <v>9.2999999999999999E-2</v>
      </c>
      <c r="U140" s="2">
        <v>0.113</v>
      </c>
      <c r="V140" s="2">
        <v>0.126</v>
      </c>
      <c r="W140" s="2">
        <v>0.14000000000000001</v>
      </c>
      <c r="X140" s="2">
        <v>0.151</v>
      </c>
      <c r="AB140" s="83"/>
      <c r="AD140" s="2">
        <v>324</v>
      </c>
      <c r="AE140" s="2">
        <v>1E-3</v>
      </c>
      <c r="AF140" s="2">
        <v>2E-3</v>
      </c>
      <c r="AG140" s="2">
        <v>3.6999999999999998E-2</v>
      </c>
      <c r="AH140" s="2">
        <v>5.7000000000000002E-2</v>
      </c>
      <c r="AI140" s="2">
        <v>0.21199999999999999</v>
      </c>
      <c r="AJ140" s="2">
        <v>7.4999999999999997E-2</v>
      </c>
      <c r="AK140" s="2">
        <v>0.184</v>
      </c>
      <c r="AL140" s="2">
        <v>0.1</v>
      </c>
      <c r="AM140" s="2">
        <v>0.156</v>
      </c>
      <c r="AN140" s="2">
        <v>0.13500000000000001</v>
      </c>
    </row>
    <row r="141" spans="1:40" ht="15.75" customHeight="1" x14ac:dyDescent="0.25">
      <c r="A141" s="2">
        <v>325</v>
      </c>
      <c r="B141" s="2">
        <v>1.0999999999999999E-2</v>
      </c>
      <c r="C141" s="2">
        <v>3.9E-2</v>
      </c>
      <c r="D141" s="2">
        <v>4.7E-2</v>
      </c>
      <c r="E141" s="2">
        <v>5.0999999999999997E-2</v>
      </c>
      <c r="F141" s="2">
        <v>5.8999999999999997E-2</v>
      </c>
      <c r="G141" s="2">
        <v>7.0000000000000007E-2</v>
      </c>
      <c r="H141" s="2">
        <v>0.155</v>
      </c>
      <c r="I141" s="2">
        <v>8.1000000000000003E-2</v>
      </c>
      <c r="J141" s="2">
        <v>0.10100000000000001</v>
      </c>
      <c r="L141" s="83"/>
      <c r="N141" s="2">
        <v>325</v>
      </c>
      <c r="O141" s="2">
        <v>2E-3</v>
      </c>
      <c r="P141" s="2">
        <v>4.0000000000000001E-3</v>
      </c>
      <c r="Q141" s="2">
        <v>4.2999999999999997E-2</v>
      </c>
      <c r="R141" s="2">
        <v>7.2999999999999995E-2</v>
      </c>
      <c r="S141" s="2">
        <v>8.5999999999999993E-2</v>
      </c>
      <c r="T141" s="2">
        <v>9.2999999999999999E-2</v>
      </c>
      <c r="U141" s="2">
        <v>0.112</v>
      </c>
      <c r="V141" s="2">
        <v>0.126</v>
      </c>
      <c r="W141" s="2">
        <v>0.14000000000000001</v>
      </c>
      <c r="X141" s="2">
        <v>0.15</v>
      </c>
      <c r="AB141" s="83"/>
      <c r="AD141" s="2">
        <v>325</v>
      </c>
      <c r="AE141" s="2">
        <v>1E-3</v>
      </c>
      <c r="AF141" s="2">
        <v>2E-3</v>
      </c>
      <c r="AG141" s="2">
        <v>3.6999999999999998E-2</v>
      </c>
      <c r="AH141" s="2">
        <v>5.7000000000000002E-2</v>
      </c>
      <c r="AI141" s="2">
        <v>0.21099999999999999</v>
      </c>
      <c r="AJ141" s="2">
        <v>7.4999999999999997E-2</v>
      </c>
      <c r="AK141" s="2">
        <v>0.183</v>
      </c>
      <c r="AL141" s="2">
        <v>9.9000000000000005E-2</v>
      </c>
      <c r="AM141" s="2">
        <v>0.155</v>
      </c>
      <c r="AN141" s="2">
        <v>0.13500000000000001</v>
      </c>
    </row>
    <row r="142" spans="1:40" ht="15.75" customHeight="1" x14ac:dyDescent="0.25">
      <c r="A142" s="2">
        <v>326</v>
      </c>
      <c r="B142" s="2">
        <v>0.01</v>
      </c>
      <c r="C142" s="2">
        <v>3.6999999999999998E-2</v>
      </c>
      <c r="D142" s="2">
        <v>4.5999999999999999E-2</v>
      </c>
      <c r="E142" s="2">
        <v>4.9000000000000002E-2</v>
      </c>
      <c r="F142" s="2">
        <v>5.7000000000000002E-2</v>
      </c>
      <c r="G142" s="2">
        <v>6.9000000000000006E-2</v>
      </c>
      <c r="H142" s="2">
        <v>0.153</v>
      </c>
      <c r="I142" s="2">
        <v>0.08</v>
      </c>
      <c r="J142" s="2">
        <v>0.1</v>
      </c>
      <c r="L142" s="83"/>
      <c r="N142" s="2">
        <v>326</v>
      </c>
      <c r="O142" s="2">
        <v>1E-3</v>
      </c>
      <c r="P142" s="2">
        <v>3.0000000000000001E-3</v>
      </c>
      <c r="Q142" s="2">
        <v>4.1000000000000002E-2</v>
      </c>
      <c r="R142" s="2">
        <v>7.1999999999999995E-2</v>
      </c>
      <c r="S142" s="2">
        <v>8.5000000000000006E-2</v>
      </c>
      <c r="T142" s="2">
        <v>9.0999999999999998E-2</v>
      </c>
      <c r="U142" s="2">
        <v>0.111</v>
      </c>
      <c r="V142" s="2">
        <v>0.124</v>
      </c>
      <c r="W142" s="2">
        <v>0.13800000000000001</v>
      </c>
      <c r="X142" s="2">
        <v>0.14799999999999999</v>
      </c>
      <c r="AB142" s="83"/>
      <c r="AD142" s="2">
        <v>326</v>
      </c>
      <c r="AE142" s="2">
        <v>0</v>
      </c>
      <c r="AF142" s="2">
        <v>1E-3</v>
      </c>
      <c r="AG142" s="2">
        <v>3.5999999999999997E-2</v>
      </c>
      <c r="AH142" s="2">
        <v>5.6000000000000001E-2</v>
      </c>
      <c r="AI142" s="2">
        <v>0.20899999999999999</v>
      </c>
      <c r="AJ142" s="2">
        <v>7.4999999999999997E-2</v>
      </c>
      <c r="AK142" s="2">
        <v>0.182</v>
      </c>
      <c r="AL142" s="2">
        <v>9.8000000000000004E-2</v>
      </c>
      <c r="AM142" s="2">
        <v>0.154</v>
      </c>
      <c r="AN142" s="2">
        <v>0.13400000000000001</v>
      </c>
    </row>
    <row r="143" spans="1:40" ht="15.75" customHeight="1" x14ac:dyDescent="0.25">
      <c r="A143" s="2">
        <v>327</v>
      </c>
      <c r="B143" s="2">
        <v>8.9999999999999993E-3</v>
      </c>
      <c r="C143" s="2">
        <v>3.5999999999999997E-2</v>
      </c>
      <c r="D143" s="2">
        <v>4.4999999999999998E-2</v>
      </c>
      <c r="E143" s="2">
        <v>4.8000000000000001E-2</v>
      </c>
      <c r="F143" s="2">
        <v>5.6000000000000001E-2</v>
      </c>
      <c r="G143" s="2">
        <v>6.8000000000000005E-2</v>
      </c>
      <c r="H143" s="2">
        <v>0.152</v>
      </c>
      <c r="I143" s="2">
        <v>7.8E-2</v>
      </c>
      <c r="J143" s="2">
        <v>9.8000000000000004E-2</v>
      </c>
      <c r="L143" s="83"/>
      <c r="N143" s="2">
        <v>327</v>
      </c>
      <c r="O143" s="2">
        <v>1E-3</v>
      </c>
      <c r="P143" s="2">
        <v>3.0000000000000001E-3</v>
      </c>
      <c r="Q143" s="2">
        <v>0.04</v>
      </c>
      <c r="R143" s="2">
        <v>7.0999999999999994E-2</v>
      </c>
      <c r="S143" s="2">
        <v>8.4000000000000005E-2</v>
      </c>
      <c r="T143" s="2">
        <v>0.09</v>
      </c>
      <c r="U143" s="2">
        <v>0.11</v>
      </c>
      <c r="V143" s="2">
        <v>0.123</v>
      </c>
      <c r="W143" s="2">
        <v>0.13700000000000001</v>
      </c>
      <c r="X143" s="2">
        <v>0.14699999999999999</v>
      </c>
      <c r="AB143" s="83"/>
      <c r="AD143" s="2">
        <v>327</v>
      </c>
      <c r="AE143" s="2">
        <v>0</v>
      </c>
      <c r="AF143" s="2">
        <v>1E-3</v>
      </c>
      <c r="AG143" s="2">
        <v>3.5000000000000003E-2</v>
      </c>
      <c r="AH143" s="2">
        <v>5.5E-2</v>
      </c>
      <c r="AI143" s="2">
        <v>0.20799999999999999</v>
      </c>
      <c r="AJ143" s="2">
        <v>7.3999999999999996E-2</v>
      </c>
      <c r="AK143" s="2">
        <v>0.18</v>
      </c>
      <c r="AL143" s="2">
        <v>9.7000000000000003E-2</v>
      </c>
      <c r="AM143" s="2">
        <v>0.153</v>
      </c>
      <c r="AN143" s="2">
        <v>0.13300000000000001</v>
      </c>
    </row>
    <row r="144" spans="1:40" ht="15.75" customHeight="1" x14ac:dyDescent="0.25">
      <c r="A144" s="2">
        <v>328</v>
      </c>
      <c r="B144" s="2">
        <v>0.01</v>
      </c>
      <c r="C144" s="2">
        <v>3.5999999999999997E-2</v>
      </c>
      <c r="D144" s="2">
        <v>4.3999999999999997E-2</v>
      </c>
      <c r="E144" s="2">
        <v>4.7E-2</v>
      </c>
      <c r="F144" s="2">
        <v>5.5E-2</v>
      </c>
      <c r="G144" s="2">
        <v>6.6000000000000003E-2</v>
      </c>
      <c r="H144" s="2">
        <v>0.151</v>
      </c>
      <c r="I144" s="2">
        <v>7.6999999999999999E-2</v>
      </c>
      <c r="J144" s="2">
        <v>9.7000000000000003E-2</v>
      </c>
      <c r="L144" s="83"/>
      <c r="N144" s="2">
        <v>328</v>
      </c>
      <c r="O144" s="2">
        <v>1E-3</v>
      </c>
      <c r="P144" s="2">
        <v>3.0000000000000001E-3</v>
      </c>
      <c r="Q144" s="2">
        <v>0.04</v>
      </c>
      <c r="R144" s="2">
        <v>7.0000000000000007E-2</v>
      </c>
      <c r="S144" s="2">
        <v>8.3000000000000004E-2</v>
      </c>
      <c r="T144" s="2">
        <v>0.09</v>
      </c>
      <c r="U144" s="2">
        <v>0.109</v>
      </c>
      <c r="V144" s="2">
        <v>0.122</v>
      </c>
      <c r="W144" s="2">
        <v>0.13600000000000001</v>
      </c>
      <c r="X144" s="2">
        <v>0.14599999999999999</v>
      </c>
      <c r="AB144" s="83"/>
      <c r="AD144" s="2">
        <v>328</v>
      </c>
      <c r="AE144" s="2">
        <v>0</v>
      </c>
      <c r="AF144" s="2">
        <v>1E-3</v>
      </c>
      <c r="AG144" s="2">
        <v>3.4000000000000002E-2</v>
      </c>
      <c r="AH144" s="2">
        <v>5.5E-2</v>
      </c>
      <c r="AI144" s="2">
        <v>0.20599999999999999</v>
      </c>
      <c r="AJ144" s="2">
        <v>7.2999999999999995E-2</v>
      </c>
      <c r="AK144" s="2">
        <v>0.17899999999999999</v>
      </c>
      <c r="AL144" s="2">
        <v>9.7000000000000003E-2</v>
      </c>
      <c r="AM144" s="2">
        <v>0.152</v>
      </c>
      <c r="AN144" s="2">
        <v>0.13200000000000001</v>
      </c>
    </row>
    <row r="145" spans="1:40" ht="15.75" customHeight="1" x14ac:dyDescent="0.25">
      <c r="A145" s="2">
        <v>329</v>
      </c>
      <c r="B145" s="2">
        <v>0.01</v>
      </c>
      <c r="C145" s="2">
        <v>3.5999999999999997E-2</v>
      </c>
      <c r="D145" s="2">
        <v>4.3999999999999997E-2</v>
      </c>
      <c r="E145" s="2">
        <v>4.7E-2</v>
      </c>
      <c r="F145" s="2">
        <v>5.5E-2</v>
      </c>
      <c r="G145" s="2">
        <v>6.6000000000000003E-2</v>
      </c>
      <c r="H145" s="2">
        <v>0.151</v>
      </c>
      <c r="I145" s="2">
        <v>7.6999999999999999E-2</v>
      </c>
      <c r="J145" s="2">
        <v>9.6000000000000002E-2</v>
      </c>
      <c r="L145" s="83"/>
      <c r="N145" s="2">
        <v>329</v>
      </c>
      <c r="O145" s="2">
        <v>2E-3</v>
      </c>
      <c r="P145" s="2">
        <v>3.0000000000000001E-3</v>
      </c>
      <c r="Q145" s="2">
        <v>0.04</v>
      </c>
      <c r="R145" s="2">
        <v>7.0000000000000007E-2</v>
      </c>
      <c r="S145" s="2">
        <v>8.3000000000000004E-2</v>
      </c>
      <c r="T145" s="2">
        <v>8.8999999999999996E-2</v>
      </c>
      <c r="U145" s="2">
        <v>0.108</v>
      </c>
      <c r="V145" s="2">
        <v>0.121</v>
      </c>
      <c r="W145" s="2">
        <v>0.13600000000000001</v>
      </c>
      <c r="X145" s="2">
        <v>0.14499999999999999</v>
      </c>
      <c r="AB145" s="83"/>
      <c r="AD145" s="2">
        <v>329</v>
      </c>
      <c r="AE145" s="2">
        <v>0</v>
      </c>
      <c r="AF145" s="2">
        <v>1E-3</v>
      </c>
      <c r="AG145" s="2">
        <v>3.4000000000000002E-2</v>
      </c>
      <c r="AH145" s="2">
        <v>5.5E-2</v>
      </c>
      <c r="AI145" s="2">
        <v>0.20499999999999999</v>
      </c>
      <c r="AJ145" s="2">
        <v>7.1999999999999995E-2</v>
      </c>
      <c r="AK145" s="2">
        <v>0.17899999999999999</v>
      </c>
      <c r="AL145" s="2">
        <v>9.6000000000000002E-2</v>
      </c>
      <c r="AM145" s="2">
        <v>0.151</v>
      </c>
      <c r="AN145" s="2">
        <v>0.13200000000000001</v>
      </c>
    </row>
    <row r="146" spans="1:40" ht="15.75" customHeight="1" x14ac:dyDescent="0.25">
      <c r="A146" s="2">
        <v>330</v>
      </c>
      <c r="B146" s="2">
        <v>1.2E-2</v>
      </c>
      <c r="C146" s="2">
        <v>3.6999999999999998E-2</v>
      </c>
      <c r="D146" s="2">
        <v>4.4999999999999998E-2</v>
      </c>
      <c r="E146" s="2">
        <v>4.8000000000000001E-2</v>
      </c>
      <c r="F146" s="2">
        <v>5.5E-2</v>
      </c>
      <c r="G146" s="2">
        <v>6.7000000000000004E-2</v>
      </c>
      <c r="H146" s="2">
        <v>0.151</v>
      </c>
      <c r="I146" s="2">
        <v>7.6999999999999999E-2</v>
      </c>
      <c r="J146" s="2">
        <v>9.6000000000000002E-2</v>
      </c>
      <c r="L146" s="83"/>
      <c r="N146" s="2">
        <v>330</v>
      </c>
      <c r="O146" s="2">
        <v>3.0000000000000001E-3</v>
      </c>
      <c r="P146" s="2">
        <v>5.0000000000000001E-3</v>
      </c>
      <c r="Q146" s="2">
        <v>4.1000000000000002E-2</v>
      </c>
      <c r="R146" s="2">
        <v>7.0000000000000007E-2</v>
      </c>
      <c r="S146" s="2">
        <v>8.3000000000000004E-2</v>
      </c>
      <c r="T146" s="2">
        <v>0.09</v>
      </c>
      <c r="U146" s="2">
        <v>0.108</v>
      </c>
      <c r="V146" s="2">
        <v>0.122</v>
      </c>
      <c r="W146" s="2">
        <v>0.13600000000000001</v>
      </c>
      <c r="X146" s="2">
        <v>0.14499999999999999</v>
      </c>
      <c r="AB146" s="83"/>
      <c r="AD146" s="2">
        <v>330</v>
      </c>
      <c r="AE146" s="2">
        <v>2E-3</v>
      </c>
      <c r="AF146" s="2">
        <v>3.0000000000000001E-3</v>
      </c>
      <c r="AG146" s="2">
        <v>3.5000000000000003E-2</v>
      </c>
      <c r="AH146" s="2">
        <v>5.5E-2</v>
      </c>
      <c r="AI146" s="2">
        <v>0.20499999999999999</v>
      </c>
      <c r="AJ146" s="2">
        <v>7.1999999999999995E-2</v>
      </c>
      <c r="AK146" s="2">
        <v>0.17799999999999999</v>
      </c>
      <c r="AL146" s="2">
        <v>9.6000000000000002E-2</v>
      </c>
      <c r="AM146" s="2">
        <v>0.151</v>
      </c>
      <c r="AN146" s="2">
        <v>0.13200000000000001</v>
      </c>
    </row>
    <row r="147" spans="1:40" ht="15.75" customHeight="1" x14ac:dyDescent="0.25">
      <c r="A147" s="2">
        <v>331</v>
      </c>
      <c r="B147" s="2">
        <v>1.2E-2</v>
      </c>
      <c r="C147" s="2">
        <v>3.5999999999999997E-2</v>
      </c>
      <c r="D147" s="2">
        <v>4.3999999999999997E-2</v>
      </c>
      <c r="E147" s="2">
        <v>4.7E-2</v>
      </c>
      <c r="F147" s="2">
        <v>5.5E-2</v>
      </c>
      <c r="G147" s="2">
        <v>6.6000000000000003E-2</v>
      </c>
      <c r="H147" s="2">
        <v>0.14899999999999999</v>
      </c>
      <c r="I147" s="2">
        <v>7.5999999999999998E-2</v>
      </c>
      <c r="J147" s="2">
        <v>9.5000000000000001E-2</v>
      </c>
      <c r="L147" s="83"/>
      <c r="N147" s="2">
        <v>331</v>
      </c>
      <c r="O147" s="2">
        <v>3.0000000000000001E-3</v>
      </c>
      <c r="P147" s="2">
        <v>5.0000000000000001E-3</v>
      </c>
      <c r="Q147" s="2">
        <v>0.04</v>
      </c>
      <c r="R147" s="2">
        <v>7.0000000000000007E-2</v>
      </c>
      <c r="S147" s="2">
        <v>8.3000000000000004E-2</v>
      </c>
      <c r="T147" s="2">
        <v>8.8999999999999996E-2</v>
      </c>
      <c r="U147" s="2">
        <v>0.108</v>
      </c>
      <c r="V147" s="2">
        <v>0.121</v>
      </c>
      <c r="W147" s="2">
        <v>0.13500000000000001</v>
      </c>
      <c r="X147" s="2">
        <v>0.14399999999999999</v>
      </c>
      <c r="AB147" s="83"/>
      <c r="AD147" s="2">
        <v>331</v>
      </c>
      <c r="AE147" s="2">
        <v>2E-3</v>
      </c>
      <c r="AF147" s="2">
        <v>3.0000000000000001E-3</v>
      </c>
      <c r="AG147" s="2">
        <v>3.4000000000000002E-2</v>
      </c>
      <c r="AH147" s="2">
        <v>5.5E-2</v>
      </c>
      <c r="AI147" s="2">
        <v>0.20300000000000001</v>
      </c>
      <c r="AJ147" s="2">
        <v>7.1999999999999995E-2</v>
      </c>
      <c r="AK147" s="2">
        <v>0.17699999999999999</v>
      </c>
      <c r="AL147" s="2">
        <v>9.6000000000000002E-2</v>
      </c>
      <c r="AM147" s="2">
        <v>0.15</v>
      </c>
      <c r="AN147" s="2">
        <v>0.13100000000000001</v>
      </c>
    </row>
    <row r="148" spans="1:40" ht="15.75" customHeight="1" x14ac:dyDescent="0.25">
      <c r="A148" s="2">
        <v>332</v>
      </c>
      <c r="B148" s="2">
        <v>1.0999999999999999E-2</v>
      </c>
      <c r="C148" s="2">
        <v>3.5000000000000003E-2</v>
      </c>
      <c r="D148" s="2">
        <v>4.2999999999999997E-2</v>
      </c>
      <c r="E148" s="2">
        <v>4.5999999999999999E-2</v>
      </c>
      <c r="F148" s="2">
        <v>5.2999999999999999E-2</v>
      </c>
      <c r="G148" s="2">
        <v>6.4000000000000001E-2</v>
      </c>
      <c r="H148" s="2">
        <v>0.14799999999999999</v>
      </c>
      <c r="I148" s="2">
        <v>7.4999999999999997E-2</v>
      </c>
      <c r="J148" s="2">
        <v>9.2999999999999999E-2</v>
      </c>
      <c r="L148" s="83"/>
      <c r="N148" s="2">
        <v>332</v>
      </c>
      <c r="O148" s="2">
        <v>2E-3</v>
      </c>
      <c r="P148" s="2">
        <v>4.0000000000000001E-3</v>
      </c>
      <c r="Q148" s="2">
        <v>3.9E-2</v>
      </c>
      <c r="R148" s="2">
        <v>6.9000000000000006E-2</v>
      </c>
      <c r="S148" s="2">
        <v>8.2000000000000003E-2</v>
      </c>
      <c r="T148" s="2">
        <v>8.7999999999999995E-2</v>
      </c>
      <c r="U148" s="2">
        <v>0.106</v>
      </c>
      <c r="V148" s="2">
        <v>0.12</v>
      </c>
      <c r="W148" s="2">
        <v>0.13300000000000001</v>
      </c>
      <c r="X148" s="2">
        <v>0.14299999999999999</v>
      </c>
      <c r="AB148" s="83"/>
      <c r="AD148" s="2">
        <v>332</v>
      </c>
      <c r="AE148" s="2">
        <v>1E-3</v>
      </c>
      <c r="AF148" s="2">
        <v>2E-3</v>
      </c>
      <c r="AG148" s="2">
        <v>3.3000000000000002E-2</v>
      </c>
      <c r="AH148" s="2">
        <v>5.3999999999999999E-2</v>
      </c>
      <c r="AI148" s="2">
        <v>0.20200000000000001</v>
      </c>
      <c r="AJ148" s="2">
        <v>7.0999999999999994E-2</v>
      </c>
      <c r="AK148" s="2">
        <v>0.17599999999999999</v>
      </c>
      <c r="AL148" s="2">
        <v>9.5000000000000001E-2</v>
      </c>
      <c r="AM148" s="2">
        <v>0.14899999999999999</v>
      </c>
      <c r="AN148" s="2">
        <v>0.13</v>
      </c>
    </row>
    <row r="149" spans="1:40" ht="15.75" customHeight="1" x14ac:dyDescent="0.25">
      <c r="A149" s="2">
        <v>333</v>
      </c>
      <c r="B149" s="2">
        <v>0.01</v>
      </c>
      <c r="C149" s="2">
        <v>3.4000000000000002E-2</v>
      </c>
      <c r="D149" s="2">
        <v>4.2000000000000003E-2</v>
      </c>
      <c r="E149" s="2">
        <v>4.3999999999999997E-2</v>
      </c>
      <c r="F149" s="2">
        <v>5.0999999999999997E-2</v>
      </c>
      <c r="G149" s="2">
        <v>6.3E-2</v>
      </c>
      <c r="H149" s="2">
        <v>0.14599999999999999</v>
      </c>
      <c r="I149" s="2">
        <v>7.2999999999999995E-2</v>
      </c>
      <c r="J149" s="2">
        <v>9.1999999999999998E-2</v>
      </c>
      <c r="L149" s="83"/>
      <c r="N149" s="2">
        <v>333</v>
      </c>
      <c r="O149" s="2">
        <v>1E-3</v>
      </c>
      <c r="P149" s="2">
        <v>3.0000000000000001E-3</v>
      </c>
      <c r="Q149" s="2">
        <v>3.7999999999999999E-2</v>
      </c>
      <c r="R149" s="2">
        <v>6.7000000000000004E-2</v>
      </c>
      <c r="S149" s="2">
        <v>0.08</v>
      </c>
      <c r="T149" s="2">
        <v>8.5999999999999993E-2</v>
      </c>
      <c r="U149" s="2">
        <v>0.105</v>
      </c>
      <c r="V149" s="2">
        <v>0.11799999999999999</v>
      </c>
      <c r="W149" s="2">
        <v>0.13200000000000001</v>
      </c>
      <c r="X149" s="2">
        <v>0.14199999999999999</v>
      </c>
      <c r="AB149" s="83"/>
      <c r="AD149" s="2">
        <v>333</v>
      </c>
      <c r="AE149" s="2">
        <v>1E-3</v>
      </c>
      <c r="AF149" s="2">
        <v>1E-3</v>
      </c>
      <c r="AG149" s="2">
        <v>3.3000000000000002E-2</v>
      </c>
      <c r="AH149" s="2">
        <v>5.2999999999999999E-2</v>
      </c>
      <c r="AI149" s="2">
        <v>0.2</v>
      </c>
      <c r="AJ149" s="2">
        <v>7.0999999999999994E-2</v>
      </c>
      <c r="AK149" s="2">
        <v>0.17499999999999999</v>
      </c>
      <c r="AL149" s="2">
        <v>9.4E-2</v>
      </c>
      <c r="AM149" s="2">
        <v>0.14799999999999999</v>
      </c>
      <c r="AN149" s="2">
        <v>0.129</v>
      </c>
    </row>
    <row r="150" spans="1:40" ht="15.75" customHeight="1" x14ac:dyDescent="0.25">
      <c r="A150" s="2">
        <v>334</v>
      </c>
      <c r="B150" s="2">
        <v>8.9999999999999993E-3</v>
      </c>
      <c r="C150" s="2">
        <v>3.3000000000000002E-2</v>
      </c>
      <c r="D150" s="2">
        <v>4.1000000000000002E-2</v>
      </c>
      <c r="E150" s="2">
        <v>4.2999999999999997E-2</v>
      </c>
      <c r="F150" s="2">
        <v>0.05</v>
      </c>
      <c r="G150" s="2">
        <v>6.2E-2</v>
      </c>
      <c r="H150" s="2">
        <v>0.14499999999999999</v>
      </c>
      <c r="I150" s="2">
        <v>7.1999999999999995E-2</v>
      </c>
      <c r="J150" s="2">
        <v>9.0999999999999998E-2</v>
      </c>
      <c r="L150" s="83"/>
      <c r="N150" s="2">
        <v>334</v>
      </c>
      <c r="O150" s="2">
        <v>1E-3</v>
      </c>
      <c r="P150" s="2">
        <v>3.0000000000000001E-3</v>
      </c>
      <c r="Q150" s="2">
        <v>3.6999999999999998E-2</v>
      </c>
      <c r="R150" s="2">
        <v>6.7000000000000004E-2</v>
      </c>
      <c r="S150" s="2">
        <v>0.08</v>
      </c>
      <c r="T150" s="2">
        <v>8.5999999999999993E-2</v>
      </c>
      <c r="U150" s="2">
        <v>0.104</v>
      </c>
      <c r="V150" s="2">
        <v>0.11799999999999999</v>
      </c>
      <c r="W150" s="2">
        <v>0.13100000000000001</v>
      </c>
      <c r="X150" s="2">
        <v>0.14099999999999999</v>
      </c>
      <c r="AB150" s="83"/>
      <c r="AD150" s="2">
        <v>334</v>
      </c>
      <c r="AE150" s="2">
        <v>0</v>
      </c>
      <c r="AF150" s="2">
        <v>1E-3</v>
      </c>
      <c r="AG150" s="2">
        <v>3.2000000000000001E-2</v>
      </c>
      <c r="AH150" s="2">
        <v>5.1999999999999998E-2</v>
      </c>
      <c r="AI150" s="2">
        <v>0.2</v>
      </c>
      <c r="AJ150" s="2">
        <v>7.0000000000000007E-2</v>
      </c>
      <c r="AK150" s="2">
        <v>0.17399999999999999</v>
      </c>
      <c r="AL150" s="2">
        <v>9.4E-2</v>
      </c>
      <c r="AM150" s="2">
        <v>0.14799999999999999</v>
      </c>
      <c r="AN150" s="2">
        <v>0.128</v>
      </c>
    </row>
    <row r="151" spans="1:40" ht="15.75" customHeight="1" x14ac:dyDescent="0.25">
      <c r="A151" s="2">
        <v>335</v>
      </c>
      <c r="B151" s="2">
        <v>8.9999999999999993E-3</v>
      </c>
      <c r="C151" s="2">
        <v>3.2000000000000001E-2</v>
      </c>
      <c r="D151" s="2">
        <v>0.04</v>
      </c>
      <c r="E151" s="2">
        <v>4.2000000000000003E-2</v>
      </c>
      <c r="F151" s="2">
        <v>4.9000000000000002E-2</v>
      </c>
      <c r="G151" s="2">
        <v>0.06</v>
      </c>
      <c r="H151" s="2">
        <v>0.14299999999999999</v>
      </c>
      <c r="I151" s="2">
        <v>7.0000000000000007E-2</v>
      </c>
      <c r="J151" s="2">
        <v>8.8999999999999996E-2</v>
      </c>
      <c r="L151" s="83"/>
      <c r="N151" s="2">
        <v>335</v>
      </c>
      <c r="O151" s="2">
        <v>1E-3</v>
      </c>
      <c r="P151" s="2">
        <v>2E-3</v>
      </c>
      <c r="Q151" s="2">
        <v>3.5999999999999997E-2</v>
      </c>
      <c r="R151" s="2">
        <v>6.5000000000000002E-2</v>
      </c>
      <c r="S151" s="2">
        <v>7.9000000000000001E-2</v>
      </c>
      <c r="T151" s="2">
        <v>8.4000000000000005E-2</v>
      </c>
      <c r="U151" s="2">
        <v>0.10299999999999999</v>
      </c>
      <c r="V151" s="2">
        <v>0.11600000000000001</v>
      </c>
      <c r="W151" s="2">
        <v>0.129</v>
      </c>
      <c r="X151" s="2">
        <v>0.14000000000000001</v>
      </c>
      <c r="AB151" s="83"/>
      <c r="AD151" s="2">
        <v>335</v>
      </c>
      <c r="AE151" s="2">
        <v>0</v>
      </c>
      <c r="AF151" s="2">
        <v>1E-3</v>
      </c>
      <c r="AG151" s="2">
        <v>3.1E-2</v>
      </c>
      <c r="AH151" s="2">
        <v>5.0999999999999997E-2</v>
      </c>
      <c r="AI151" s="2">
        <v>0.19800000000000001</v>
      </c>
      <c r="AJ151" s="2">
        <v>6.9000000000000006E-2</v>
      </c>
      <c r="AK151" s="2">
        <v>0.17299999999999999</v>
      </c>
      <c r="AL151" s="2">
        <v>9.1999999999999998E-2</v>
      </c>
      <c r="AM151" s="2">
        <v>0.14599999999999999</v>
      </c>
      <c r="AN151" s="2">
        <v>0.127</v>
      </c>
    </row>
    <row r="152" spans="1:40" ht="15.75" customHeight="1" x14ac:dyDescent="0.25">
      <c r="A152" s="2">
        <v>336</v>
      </c>
      <c r="B152" s="2">
        <v>8.9999999999999993E-3</v>
      </c>
      <c r="C152" s="2">
        <v>3.2000000000000001E-2</v>
      </c>
      <c r="D152" s="2">
        <v>0.04</v>
      </c>
      <c r="E152" s="2">
        <v>4.2000000000000003E-2</v>
      </c>
      <c r="F152" s="2">
        <v>4.9000000000000002E-2</v>
      </c>
      <c r="G152" s="2">
        <v>0.06</v>
      </c>
      <c r="H152" s="2">
        <v>0.14199999999999999</v>
      </c>
      <c r="I152" s="2">
        <v>7.0000000000000007E-2</v>
      </c>
      <c r="J152" s="2">
        <v>8.8999999999999996E-2</v>
      </c>
      <c r="L152" s="83"/>
      <c r="N152" s="2">
        <v>336</v>
      </c>
      <c r="O152" s="2">
        <v>1E-3</v>
      </c>
      <c r="P152" s="2">
        <v>3.0000000000000001E-3</v>
      </c>
      <c r="Q152" s="2">
        <v>3.5999999999999997E-2</v>
      </c>
      <c r="R152" s="2">
        <v>6.5000000000000002E-2</v>
      </c>
      <c r="S152" s="2">
        <v>7.8E-2</v>
      </c>
      <c r="T152" s="2">
        <v>8.4000000000000005E-2</v>
      </c>
      <c r="U152" s="2">
        <v>0.10299999999999999</v>
      </c>
      <c r="V152" s="2">
        <v>0.11600000000000001</v>
      </c>
      <c r="W152" s="2">
        <v>0.129</v>
      </c>
      <c r="X152" s="2">
        <v>0.14000000000000001</v>
      </c>
      <c r="AB152" s="83"/>
      <c r="AD152" s="2">
        <v>336</v>
      </c>
      <c r="AE152" s="2">
        <v>0</v>
      </c>
      <c r="AF152" s="2">
        <v>2E-3</v>
      </c>
      <c r="AG152" s="2">
        <v>3.1E-2</v>
      </c>
      <c r="AH152" s="2">
        <v>5.0999999999999997E-2</v>
      </c>
      <c r="AI152" s="2">
        <v>0.19700000000000001</v>
      </c>
      <c r="AJ152" s="2">
        <v>6.9000000000000006E-2</v>
      </c>
      <c r="AK152" s="2">
        <v>0.17199999999999999</v>
      </c>
      <c r="AL152" s="2">
        <v>9.1999999999999998E-2</v>
      </c>
      <c r="AM152" s="2">
        <v>0.14599999999999999</v>
      </c>
      <c r="AN152" s="2">
        <v>0.127</v>
      </c>
    </row>
    <row r="153" spans="1:40" ht="15.75" customHeight="1" x14ac:dyDescent="0.25">
      <c r="A153" s="2">
        <v>337</v>
      </c>
      <c r="B153" s="2">
        <v>0.01</v>
      </c>
      <c r="C153" s="2">
        <v>3.2000000000000001E-2</v>
      </c>
      <c r="D153" s="2">
        <v>3.9E-2</v>
      </c>
      <c r="E153" s="2">
        <v>4.2000000000000003E-2</v>
      </c>
      <c r="F153" s="2">
        <v>4.9000000000000002E-2</v>
      </c>
      <c r="G153" s="2">
        <v>5.8999999999999997E-2</v>
      </c>
      <c r="H153" s="2">
        <v>0.14099999999999999</v>
      </c>
      <c r="I153" s="2">
        <v>6.9000000000000006E-2</v>
      </c>
      <c r="J153" s="2">
        <v>8.7999999999999995E-2</v>
      </c>
      <c r="L153" s="83"/>
      <c r="N153" s="2">
        <v>337</v>
      </c>
      <c r="O153" s="2">
        <v>2E-3</v>
      </c>
      <c r="P153" s="2">
        <v>3.0000000000000001E-3</v>
      </c>
      <c r="Q153" s="2">
        <v>3.5999999999999997E-2</v>
      </c>
      <c r="R153" s="2">
        <v>6.5000000000000002E-2</v>
      </c>
      <c r="S153" s="2">
        <v>7.8E-2</v>
      </c>
      <c r="T153" s="2">
        <v>8.4000000000000005E-2</v>
      </c>
      <c r="U153" s="2">
        <v>0.10199999999999999</v>
      </c>
      <c r="V153" s="2">
        <v>0.115</v>
      </c>
      <c r="W153" s="2">
        <v>0.128</v>
      </c>
      <c r="X153" s="2">
        <v>0.13900000000000001</v>
      </c>
      <c r="AB153" s="83"/>
      <c r="AD153" s="2">
        <v>337</v>
      </c>
      <c r="AE153" s="2">
        <v>1E-3</v>
      </c>
      <c r="AF153" s="2">
        <v>2E-3</v>
      </c>
      <c r="AG153" s="2">
        <v>3.1E-2</v>
      </c>
      <c r="AH153" s="2">
        <v>0.05</v>
      </c>
      <c r="AI153" s="2">
        <v>0.19600000000000001</v>
      </c>
      <c r="AJ153" s="2">
        <v>6.8000000000000005E-2</v>
      </c>
      <c r="AK153" s="2">
        <v>0.17100000000000001</v>
      </c>
      <c r="AL153" s="2">
        <v>9.1999999999999998E-2</v>
      </c>
      <c r="AM153" s="2">
        <v>0.14499999999999999</v>
      </c>
      <c r="AN153" s="2">
        <v>0.126</v>
      </c>
    </row>
    <row r="154" spans="1:40" ht="15.75" customHeight="1" x14ac:dyDescent="0.25">
      <c r="A154" s="2">
        <v>338</v>
      </c>
      <c r="B154" s="2">
        <v>1.0999999999999999E-2</v>
      </c>
      <c r="C154" s="2">
        <v>3.3000000000000002E-2</v>
      </c>
      <c r="D154" s="2">
        <v>3.9E-2</v>
      </c>
      <c r="E154" s="2">
        <v>4.2000000000000003E-2</v>
      </c>
      <c r="F154" s="2">
        <v>4.9000000000000002E-2</v>
      </c>
      <c r="G154" s="2">
        <v>5.8999999999999997E-2</v>
      </c>
      <c r="H154" s="2">
        <v>0.14099999999999999</v>
      </c>
      <c r="I154" s="2">
        <v>6.9000000000000006E-2</v>
      </c>
      <c r="J154" s="2">
        <v>8.6999999999999994E-2</v>
      </c>
      <c r="L154" s="83"/>
      <c r="N154" s="2">
        <v>338</v>
      </c>
      <c r="O154" s="2">
        <v>2E-3</v>
      </c>
      <c r="P154" s="2">
        <v>4.0000000000000001E-3</v>
      </c>
      <c r="Q154" s="2">
        <v>3.5999999999999997E-2</v>
      </c>
      <c r="R154" s="2">
        <v>6.5000000000000002E-2</v>
      </c>
      <c r="S154" s="2">
        <v>7.8E-2</v>
      </c>
      <c r="T154" s="2">
        <v>8.4000000000000005E-2</v>
      </c>
      <c r="U154" s="2">
        <v>0.10199999999999999</v>
      </c>
      <c r="V154" s="2">
        <v>0.115</v>
      </c>
      <c r="W154" s="2">
        <v>0.128</v>
      </c>
      <c r="X154" s="2">
        <v>0.13900000000000001</v>
      </c>
      <c r="AB154" s="83"/>
      <c r="AD154" s="2">
        <v>338</v>
      </c>
      <c r="AE154" s="2">
        <v>2E-3</v>
      </c>
      <c r="AF154" s="2">
        <v>3.0000000000000001E-3</v>
      </c>
      <c r="AG154" s="2">
        <v>3.1E-2</v>
      </c>
      <c r="AH154" s="2">
        <v>0.05</v>
      </c>
      <c r="AI154" s="2">
        <v>0.19600000000000001</v>
      </c>
      <c r="AJ154" s="2">
        <v>6.8000000000000005E-2</v>
      </c>
      <c r="AK154" s="2">
        <v>0.17</v>
      </c>
      <c r="AL154" s="2">
        <v>9.0999999999999998E-2</v>
      </c>
      <c r="AM154" s="2">
        <v>0.14399999999999999</v>
      </c>
      <c r="AN154" s="2">
        <v>0.125</v>
      </c>
    </row>
    <row r="155" spans="1:40" ht="15.75" customHeight="1" x14ac:dyDescent="0.25">
      <c r="A155" s="2">
        <v>339</v>
      </c>
      <c r="B155" s="2">
        <v>1.0999999999999999E-2</v>
      </c>
      <c r="C155" s="2">
        <v>3.2000000000000001E-2</v>
      </c>
      <c r="D155" s="2">
        <v>3.9E-2</v>
      </c>
      <c r="E155" s="2">
        <v>4.2000000000000003E-2</v>
      </c>
      <c r="F155" s="2">
        <v>4.8000000000000001E-2</v>
      </c>
      <c r="G155" s="2">
        <v>5.8999999999999997E-2</v>
      </c>
      <c r="H155" s="2">
        <v>0.14000000000000001</v>
      </c>
      <c r="I155" s="2">
        <v>6.8000000000000005E-2</v>
      </c>
      <c r="J155" s="2">
        <v>8.6999999999999994E-2</v>
      </c>
      <c r="L155" s="83"/>
      <c r="N155" s="2">
        <v>339</v>
      </c>
      <c r="O155" s="2">
        <v>3.0000000000000001E-3</v>
      </c>
      <c r="P155" s="2">
        <v>4.0000000000000001E-3</v>
      </c>
      <c r="Q155" s="2">
        <v>3.5999999999999997E-2</v>
      </c>
      <c r="R155" s="2">
        <v>6.5000000000000002E-2</v>
      </c>
      <c r="S155" s="2">
        <v>7.8E-2</v>
      </c>
      <c r="T155" s="2">
        <v>8.3000000000000004E-2</v>
      </c>
      <c r="U155" s="2">
        <v>0.10100000000000001</v>
      </c>
      <c r="V155" s="2">
        <v>0.114</v>
      </c>
      <c r="W155" s="2">
        <v>0.127</v>
      </c>
      <c r="X155" s="2">
        <v>0.13800000000000001</v>
      </c>
      <c r="AB155" s="83"/>
      <c r="AD155" s="2">
        <v>339</v>
      </c>
      <c r="AE155" s="2">
        <v>2E-3</v>
      </c>
      <c r="AF155" s="2">
        <v>3.0000000000000001E-3</v>
      </c>
      <c r="AG155" s="2">
        <v>3.1E-2</v>
      </c>
      <c r="AH155" s="2">
        <v>4.9000000000000002E-2</v>
      </c>
      <c r="AI155" s="2">
        <v>0.19500000000000001</v>
      </c>
      <c r="AJ155" s="2">
        <v>6.7000000000000004E-2</v>
      </c>
      <c r="AK155" s="2">
        <v>0.16900000000000001</v>
      </c>
      <c r="AL155" s="2">
        <v>9.0999999999999998E-2</v>
      </c>
      <c r="AM155" s="2">
        <v>0.14299999999999999</v>
      </c>
      <c r="AN155" s="2">
        <v>0.124</v>
      </c>
    </row>
    <row r="156" spans="1:40" ht="15.75" customHeight="1" x14ac:dyDescent="0.25">
      <c r="A156" s="2">
        <v>340</v>
      </c>
      <c r="B156" s="2">
        <v>0.01</v>
      </c>
      <c r="C156" s="2">
        <v>3.1E-2</v>
      </c>
      <c r="D156" s="2">
        <v>3.6999999999999998E-2</v>
      </c>
      <c r="E156" s="2">
        <v>0.04</v>
      </c>
      <c r="F156" s="2">
        <v>4.7E-2</v>
      </c>
      <c r="G156" s="2">
        <v>5.7000000000000002E-2</v>
      </c>
      <c r="H156" s="2">
        <v>0.13800000000000001</v>
      </c>
      <c r="I156" s="2">
        <v>6.7000000000000004E-2</v>
      </c>
      <c r="J156" s="2">
        <v>8.5000000000000006E-2</v>
      </c>
      <c r="L156" s="83"/>
      <c r="N156" s="2">
        <v>340</v>
      </c>
      <c r="O156" s="2">
        <v>2E-3</v>
      </c>
      <c r="P156" s="2">
        <v>4.0000000000000001E-3</v>
      </c>
      <c r="Q156" s="2">
        <v>3.5000000000000003E-2</v>
      </c>
      <c r="R156" s="2">
        <v>6.4000000000000001E-2</v>
      </c>
      <c r="S156" s="2">
        <v>7.5999999999999998E-2</v>
      </c>
      <c r="T156" s="2">
        <v>8.2000000000000003E-2</v>
      </c>
      <c r="U156" s="2">
        <v>0.1</v>
      </c>
      <c r="V156" s="2">
        <v>0.113</v>
      </c>
      <c r="W156" s="2">
        <v>0.126</v>
      </c>
      <c r="X156" s="2">
        <v>0.13600000000000001</v>
      </c>
      <c r="AB156" s="83"/>
      <c r="AD156" s="2">
        <v>340</v>
      </c>
      <c r="AE156" s="2">
        <v>1E-3</v>
      </c>
      <c r="AF156" s="2">
        <v>3.0000000000000001E-3</v>
      </c>
      <c r="AG156" s="2">
        <v>0.03</v>
      </c>
      <c r="AH156" s="2">
        <v>4.8000000000000001E-2</v>
      </c>
      <c r="AI156" s="2">
        <v>0.193</v>
      </c>
      <c r="AJ156" s="2">
        <v>6.7000000000000004E-2</v>
      </c>
      <c r="AK156" s="2">
        <v>0.16700000000000001</v>
      </c>
      <c r="AL156" s="2">
        <v>8.8999999999999996E-2</v>
      </c>
      <c r="AM156" s="2">
        <v>0.14199999999999999</v>
      </c>
      <c r="AN156" s="2">
        <v>0.123</v>
      </c>
    </row>
    <row r="157" spans="1:40" ht="15.75" customHeight="1" x14ac:dyDescent="0.25">
      <c r="A157" s="2">
        <v>341</v>
      </c>
      <c r="B157" s="2">
        <v>8.9999999999999993E-3</v>
      </c>
      <c r="C157" s="2">
        <v>0.03</v>
      </c>
      <c r="D157" s="2">
        <v>3.5000000000000003E-2</v>
      </c>
      <c r="E157" s="2">
        <v>3.9E-2</v>
      </c>
      <c r="F157" s="2">
        <v>4.4999999999999998E-2</v>
      </c>
      <c r="G157" s="2">
        <v>5.6000000000000001E-2</v>
      </c>
      <c r="H157" s="2">
        <v>0.13500000000000001</v>
      </c>
      <c r="I157" s="2">
        <v>6.6000000000000003E-2</v>
      </c>
      <c r="J157" s="2">
        <v>8.3000000000000004E-2</v>
      </c>
      <c r="L157" s="83"/>
      <c r="N157" s="2">
        <v>341</v>
      </c>
      <c r="O157" s="2">
        <v>1E-3</v>
      </c>
      <c r="P157" s="2">
        <v>3.0000000000000001E-3</v>
      </c>
      <c r="Q157" s="2">
        <v>3.4000000000000002E-2</v>
      </c>
      <c r="R157" s="2">
        <v>6.2E-2</v>
      </c>
      <c r="S157" s="2">
        <v>7.4999999999999997E-2</v>
      </c>
      <c r="T157" s="2">
        <v>8.1000000000000003E-2</v>
      </c>
      <c r="U157" s="2">
        <v>9.9000000000000005E-2</v>
      </c>
      <c r="V157" s="2">
        <v>0.112</v>
      </c>
      <c r="W157" s="2">
        <v>0.124</v>
      </c>
      <c r="X157" s="2">
        <v>0.13400000000000001</v>
      </c>
      <c r="AB157" s="83"/>
      <c r="AD157" s="2">
        <v>341</v>
      </c>
      <c r="AE157" s="2">
        <v>1E-3</v>
      </c>
      <c r="AF157" s="2">
        <v>2E-3</v>
      </c>
      <c r="AG157" s="2">
        <v>2.9000000000000001E-2</v>
      </c>
      <c r="AH157" s="2">
        <v>4.7E-2</v>
      </c>
      <c r="AI157" s="2">
        <v>0.191</v>
      </c>
      <c r="AJ157" s="2">
        <v>6.7000000000000004E-2</v>
      </c>
      <c r="AK157" s="2">
        <v>0.16600000000000001</v>
      </c>
      <c r="AL157" s="2">
        <v>8.8999999999999996E-2</v>
      </c>
      <c r="AM157" s="2">
        <v>0.14099999999999999</v>
      </c>
      <c r="AN157" s="2">
        <v>0.121</v>
      </c>
    </row>
    <row r="158" spans="1:40" ht="15.75" customHeight="1" x14ac:dyDescent="0.25">
      <c r="A158" s="2">
        <v>342</v>
      </c>
      <c r="B158" s="2">
        <v>8.9999999999999993E-3</v>
      </c>
      <c r="C158" s="2">
        <v>2.9000000000000001E-2</v>
      </c>
      <c r="D158" s="2">
        <v>3.4000000000000002E-2</v>
      </c>
      <c r="E158" s="2">
        <v>3.9E-2</v>
      </c>
      <c r="F158" s="2">
        <v>4.3999999999999997E-2</v>
      </c>
      <c r="G158" s="2">
        <v>5.5E-2</v>
      </c>
      <c r="H158" s="2">
        <v>0.13400000000000001</v>
      </c>
      <c r="I158" s="2">
        <v>6.5000000000000002E-2</v>
      </c>
      <c r="J158" s="2">
        <v>8.2000000000000003E-2</v>
      </c>
      <c r="L158" s="83"/>
      <c r="N158" s="2">
        <v>342</v>
      </c>
      <c r="O158" s="2">
        <v>1E-3</v>
      </c>
      <c r="P158" s="2">
        <v>3.0000000000000001E-3</v>
      </c>
      <c r="Q158" s="2">
        <v>3.3000000000000002E-2</v>
      </c>
      <c r="R158" s="2">
        <v>6.2E-2</v>
      </c>
      <c r="S158" s="2">
        <v>7.4999999999999997E-2</v>
      </c>
      <c r="T158" s="2">
        <v>0.08</v>
      </c>
      <c r="U158" s="2">
        <v>9.8000000000000004E-2</v>
      </c>
      <c r="V158" s="2">
        <v>0.111</v>
      </c>
      <c r="W158" s="2">
        <v>0.123</v>
      </c>
      <c r="X158" s="2">
        <v>0.13400000000000001</v>
      </c>
      <c r="AB158" s="83"/>
      <c r="AD158" s="2">
        <v>342</v>
      </c>
      <c r="AE158" s="2">
        <v>1E-3</v>
      </c>
      <c r="AF158" s="2">
        <v>2E-3</v>
      </c>
      <c r="AG158" s="2">
        <v>2.9000000000000001E-2</v>
      </c>
      <c r="AH158" s="2">
        <v>4.7E-2</v>
      </c>
      <c r="AI158" s="2">
        <v>0.191</v>
      </c>
      <c r="AJ158" s="2">
        <v>6.7000000000000004E-2</v>
      </c>
      <c r="AK158" s="2">
        <v>0.16500000000000001</v>
      </c>
      <c r="AL158" s="2">
        <v>8.7999999999999995E-2</v>
      </c>
      <c r="AM158" s="2">
        <v>0.14099999999999999</v>
      </c>
      <c r="AN158" s="2">
        <v>0.121</v>
      </c>
    </row>
    <row r="159" spans="1:40" ht="15.75" customHeight="1" x14ac:dyDescent="0.25">
      <c r="A159" s="2">
        <v>343</v>
      </c>
      <c r="B159" s="2">
        <v>8.9999999999999993E-3</v>
      </c>
      <c r="C159" s="2">
        <v>2.8000000000000001E-2</v>
      </c>
      <c r="D159" s="2">
        <v>3.3000000000000002E-2</v>
      </c>
      <c r="E159" s="2">
        <v>3.6999999999999998E-2</v>
      </c>
      <c r="F159" s="2">
        <v>4.3999999999999997E-2</v>
      </c>
      <c r="G159" s="2">
        <v>5.3999999999999999E-2</v>
      </c>
      <c r="H159" s="2">
        <v>0.13200000000000001</v>
      </c>
      <c r="I159" s="2">
        <v>6.4000000000000001E-2</v>
      </c>
      <c r="J159" s="2">
        <v>8.1000000000000003E-2</v>
      </c>
      <c r="L159" s="83"/>
      <c r="N159" s="2">
        <v>343</v>
      </c>
      <c r="O159" s="2">
        <v>0</v>
      </c>
      <c r="P159" s="2">
        <v>2E-3</v>
      </c>
      <c r="Q159" s="2">
        <v>3.2000000000000001E-2</v>
      </c>
      <c r="R159" s="2">
        <v>6.0999999999999999E-2</v>
      </c>
      <c r="S159" s="2">
        <v>7.3999999999999996E-2</v>
      </c>
      <c r="T159" s="2">
        <v>7.9000000000000001E-2</v>
      </c>
      <c r="U159" s="2">
        <v>9.7000000000000003E-2</v>
      </c>
      <c r="V159" s="2">
        <v>0.111</v>
      </c>
      <c r="W159" s="2">
        <v>0.122</v>
      </c>
      <c r="X159" s="2">
        <v>0.13300000000000001</v>
      </c>
      <c r="AB159" s="83"/>
      <c r="AD159" s="2">
        <v>343</v>
      </c>
      <c r="AE159" s="2">
        <v>0</v>
      </c>
      <c r="AF159" s="2">
        <v>2E-3</v>
      </c>
      <c r="AG159" s="2">
        <v>2.8000000000000001E-2</v>
      </c>
      <c r="AH159" s="2">
        <v>4.5999999999999999E-2</v>
      </c>
      <c r="AI159" s="2">
        <v>0.189</v>
      </c>
      <c r="AJ159" s="2">
        <v>6.6000000000000003E-2</v>
      </c>
      <c r="AK159" s="2">
        <v>0.16400000000000001</v>
      </c>
      <c r="AL159" s="2">
        <v>8.6999999999999994E-2</v>
      </c>
      <c r="AM159" s="2">
        <v>0.14000000000000001</v>
      </c>
      <c r="AN159" s="2">
        <v>0.12</v>
      </c>
    </row>
    <row r="160" spans="1:40" ht="15.75" customHeight="1" x14ac:dyDescent="0.25">
      <c r="A160" s="2">
        <v>344</v>
      </c>
      <c r="B160" s="2">
        <v>8.9999999999999993E-3</v>
      </c>
      <c r="C160" s="2">
        <v>2.8000000000000001E-2</v>
      </c>
      <c r="D160" s="2">
        <v>3.3000000000000002E-2</v>
      </c>
      <c r="E160" s="2">
        <v>3.6999999999999998E-2</v>
      </c>
      <c r="F160" s="2">
        <v>4.2999999999999997E-2</v>
      </c>
      <c r="G160" s="2">
        <v>5.2999999999999999E-2</v>
      </c>
      <c r="H160" s="2">
        <v>0.13200000000000001</v>
      </c>
      <c r="I160" s="2">
        <v>6.3E-2</v>
      </c>
      <c r="J160" s="2">
        <v>0.08</v>
      </c>
      <c r="L160" s="83"/>
      <c r="N160" s="2">
        <v>344</v>
      </c>
      <c r="O160" s="2">
        <v>1E-3</v>
      </c>
      <c r="P160" s="2">
        <v>2E-3</v>
      </c>
      <c r="Q160" s="2">
        <v>3.2000000000000001E-2</v>
      </c>
      <c r="R160" s="2">
        <v>6.0999999999999999E-2</v>
      </c>
      <c r="S160" s="2">
        <v>7.3999999999999996E-2</v>
      </c>
      <c r="T160" s="2">
        <v>7.9000000000000001E-2</v>
      </c>
      <c r="U160" s="2">
        <v>9.7000000000000003E-2</v>
      </c>
      <c r="V160" s="2">
        <v>0.11</v>
      </c>
      <c r="W160" s="2">
        <v>0.122</v>
      </c>
      <c r="X160" s="2">
        <v>0.13200000000000001</v>
      </c>
      <c r="AB160" s="83"/>
      <c r="AD160" s="2">
        <v>344</v>
      </c>
      <c r="AE160" s="2">
        <v>0</v>
      </c>
      <c r="AF160" s="2">
        <v>2E-3</v>
      </c>
      <c r="AG160" s="2">
        <v>2.8000000000000001E-2</v>
      </c>
      <c r="AH160" s="2">
        <v>4.5999999999999999E-2</v>
      </c>
      <c r="AI160" s="2">
        <v>0.188</v>
      </c>
      <c r="AJ160" s="2">
        <v>6.6000000000000003E-2</v>
      </c>
      <c r="AK160" s="2">
        <v>0.16300000000000001</v>
      </c>
      <c r="AL160" s="2">
        <v>8.6999999999999994E-2</v>
      </c>
      <c r="AM160" s="2">
        <v>0.13900000000000001</v>
      </c>
      <c r="AN160" s="2">
        <v>0.11899999999999999</v>
      </c>
    </row>
    <row r="161" spans="1:40" ht="15.75" customHeight="1" x14ac:dyDescent="0.25">
      <c r="A161" s="2">
        <v>345</v>
      </c>
      <c r="B161" s="2">
        <v>0.01</v>
      </c>
      <c r="C161" s="2">
        <v>2.9000000000000001E-2</v>
      </c>
      <c r="D161" s="2">
        <v>3.4000000000000002E-2</v>
      </c>
      <c r="E161" s="2">
        <v>3.6999999999999998E-2</v>
      </c>
      <c r="F161" s="2">
        <v>4.2999999999999997E-2</v>
      </c>
      <c r="G161" s="2">
        <v>5.3999999999999999E-2</v>
      </c>
      <c r="H161" s="2">
        <v>0.13100000000000001</v>
      </c>
      <c r="I161" s="2">
        <v>6.3E-2</v>
      </c>
      <c r="J161" s="2">
        <v>0.08</v>
      </c>
      <c r="L161" s="83"/>
      <c r="N161" s="2">
        <v>345</v>
      </c>
      <c r="O161" s="2">
        <v>2E-3</v>
      </c>
      <c r="P161" s="2">
        <v>3.0000000000000001E-3</v>
      </c>
      <c r="Q161" s="2">
        <v>3.3000000000000002E-2</v>
      </c>
      <c r="R161" s="2">
        <v>6.0999999999999999E-2</v>
      </c>
      <c r="S161" s="2">
        <v>7.3999999999999996E-2</v>
      </c>
      <c r="T161" s="2">
        <v>7.9000000000000001E-2</v>
      </c>
      <c r="U161" s="2">
        <v>9.7000000000000003E-2</v>
      </c>
      <c r="V161" s="2">
        <v>0.11</v>
      </c>
      <c r="W161" s="2">
        <v>0.122</v>
      </c>
      <c r="X161" s="2">
        <v>0.13200000000000001</v>
      </c>
      <c r="AB161" s="83"/>
      <c r="AD161" s="2">
        <v>345</v>
      </c>
      <c r="AE161" s="2">
        <v>1E-3</v>
      </c>
      <c r="AF161" s="2">
        <v>3.0000000000000001E-3</v>
      </c>
      <c r="AG161" s="2">
        <v>2.8000000000000001E-2</v>
      </c>
      <c r="AH161" s="2">
        <v>4.5999999999999999E-2</v>
      </c>
      <c r="AI161" s="2">
        <v>0.188</v>
      </c>
      <c r="AJ161" s="2">
        <v>6.6000000000000003E-2</v>
      </c>
      <c r="AK161" s="2">
        <v>0.16300000000000001</v>
      </c>
      <c r="AL161" s="2">
        <v>8.6999999999999994E-2</v>
      </c>
      <c r="AM161" s="2">
        <v>0.13900000000000001</v>
      </c>
      <c r="AN161" s="2">
        <v>0.11899999999999999</v>
      </c>
    </row>
    <row r="162" spans="1:40" ht="15.75" customHeight="1" x14ac:dyDescent="0.25">
      <c r="A162" s="2">
        <v>346</v>
      </c>
      <c r="B162" s="2">
        <v>1.0999999999999999E-2</v>
      </c>
      <c r="C162" s="2">
        <v>2.9000000000000001E-2</v>
      </c>
      <c r="D162" s="2">
        <v>3.4000000000000002E-2</v>
      </c>
      <c r="E162" s="2">
        <v>3.7999999999999999E-2</v>
      </c>
      <c r="F162" s="2">
        <v>4.3999999999999997E-2</v>
      </c>
      <c r="G162" s="2">
        <v>5.3999999999999999E-2</v>
      </c>
      <c r="H162" s="2">
        <v>0.13100000000000001</v>
      </c>
      <c r="I162" s="2">
        <v>6.3E-2</v>
      </c>
      <c r="J162" s="2">
        <v>8.1000000000000003E-2</v>
      </c>
      <c r="L162" s="83"/>
      <c r="N162" s="2">
        <v>346</v>
      </c>
      <c r="O162" s="2">
        <v>3.0000000000000001E-3</v>
      </c>
      <c r="P162" s="2">
        <v>4.0000000000000001E-3</v>
      </c>
      <c r="Q162" s="2">
        <v>3.3000000000000002E-2</v>
      </c>
      <c r="R162" s="2">
        <v>6.2E-2</v>
      </c>
      <c r="S162" s="2">
        <v>7.3999999999999996E-2</v>
      </c>
      <c r="T162" s="2">
        <v>7.9000000000000001E-2</v>
      </c>
      <c r="U162" s="2">
        <v>9.7000000000000003E-2</v>
      </c>
      <c r="V162" s="2">
        <v>0.11</v>
      </c>
      <c r="W162" s="2">
        <v>0.121</v>
      </c>
      <c r="X162" s="2">
        <v>0.13100000000000001</v>
      </c>
      <c r="AB162" s="83"/>
      <c r="AD162" s="2">
        <v>346</v>
      </c>
      <c r="AE162" s="2">
        <v>2E-3</v>
      </c>
      <c r="AF162" s="2">
        <v>4.0000000000000001E-3</v>
      </c>
      <c r="AG162" s="2">
        <v>2.8000000000000001E-2</v>
      </c>
      <c r="AH162" s="2">
        <v>4.5999999999999999E-2</v>
      </c>
      <c r="AI162" s="2">
        <v>0.187</v>
      </c>
      <c r="AJ162" s="2">
        <v>6.6000000000000003E-2</v>
      </c>
      <c r="AK162" s="2">
        <v>0.161</v>
      </c>
      <c r="AL162" s="2">
        <v>8.5999999999999993E-2</v>
      </c>
      <c r="AM162" s="2">
        <v>0.13800000000000001</v>
      </c>
      <c r="AN162" s="2">
        <v>0.11799999999999999</v>
      </c>
    </row>
    <row r="163" spans="1:40" ht="15.75" customHeight="1" x14ac:dyDescent="0.25">
      <c r="A163" s="2">
        <v>347</v>
      </c>
      <c r="B163" s="2">
        <v>1.2E-2</v>
      </c>
      <c r="C163" s="2">
        <v>2.9000000000000001E-2</v>
      </c>
      <c r="D163" s="2">
        <v>3.4000000000000002E-2</v>
      </c>
      <c r="E163" s="2">
        <v>3.7999999999999999E-2</v>
      </c>
      <c r="F163" s="2">
        <v>4.2999999999999997E-2</v>
      </c>
      <c r="G163" s="2">
        <v>5.2999999999999999E-2</v>
      </c>
      <c r="H163" s="2">
        <v>0.13</v>
      </c>
      <c r="I163" s="2">
        <v>6.3E-2</v>
      </c>
      <c r="J163" s="2">
        <v>0.08</v>
      </c>
      <c r="L163" s="83"/>
      <c r="N163" s="2">
        <v>347</v>
      </c>
      <c r="O163" s="2">
        <v>3.0000000000000001E-3</v>
      </c>
      <c r="P163" s="2">
        <v>5.0000000000000001E-3</v>
      </c>
      <c r="Q163" s="2">
        <v>3.3000000000000002E-2</v>
      </c>
      <c r="R163" s="2">
        <v>6.2E-2</v>
      </c>
      <c r="S163" s="2">
        <v>7.3999999999999996E-2</v>
      </c>
      <c r="T163" s="2">
        <v>7.9000000000000001E-2</v>
      </c>
      <c r="U163" s="2">
        <v>9.6000000000000002E-2</v>
      </c>
      <c r="V163" s="2">
        <v>0.109</v>
      </c>
      <c r="W163" s="2">
        <v>0.121</v>
      </c>
      <c r="X163" s="2">
        <v>0.13100000000000001</v>
      </c>
      <c r="AB163" s="83"/>
      <c r="AD163" s="2">
        <v>347</v>
      </c>
      <c r="AE163" s="2">
        <v>3.0000000000000001E-3</v>
      </c>
      <c r="AF163" s="2">
        <v>5.0000000000000001E-3</v>
      </c>
      <c r="AG163" s="2">
        <v>2.8000000000000001E-2</v>
      </c>
      <c r="AH163" s="2">
        <v>4.5999999999999999E-2</v>
      </c>
      <c r="AI163" s="2">
        <v>0.186</v>
      </c>
      <c r="AJ163" s="2">
        <v>6.7000000000000004E-2</v>
      </c>
      <c r="AK163" s="2">
        <v>0.16</v>
      </c>
      <c r="AL163" s="2">
        <v>8.5000000000000006E-2</v>
      </c>
      <c r="AM163" s="2">
        <v>0.13700000000000001</v>
      </c>
      <c r="AN163" s="2">
        <v>0.11700000000000001</v>
      </c>
    </row>
    <row r="164" spans="1:40" ht="15.75" customHeight="1" x14ac:dyDescent="0.25">
      <c r="A164" s="2">
        <v>348</v>
      </c>
      <c r="B164" s="2">
        <v>1.0999999999999999E-2</v>
      </c>
      <c r="C164" s="2">
        <v>2.8000000000000001E-2</v>
      </c>
      <c r="D164" s="2">
        <v>3.3000000000000002E-2</v>
      </c>
      <c r="E164" s="2">
        <v>3.5999999999999997E-2</v>
      </c>
      <c r="F164" s="2">
        <v>4.2000000000000003E-2</v>
      </c>
      <c r="G164" s="2">
        <v>5.1999999999999998E-2</v>
      </c>
      <c r="H164" s="2">
        <v>0.129</v>
      </c>
      <c r="I164" s="2">
        <v>6.0999999999999999E-2</v>
      </c>
      <c r="J164" s="2">
        <v>7.9000000000000001E-2</v>
      </c>
      <c r="L164" s="83"/>
      <c r="N164" s="2">
        <v>348</v>
      </c>
      <c r="O164" s="2">
        <v>2E-3</v>
      </c>
      <c r="P164" s="2">
        <v>4.0000000000000001E-3</v>
      </c>
      <c r="Q164" s="2">
        <v>3.2000000000000001E-2</v>
      </c>
      <c r="R164" s="2">
        <v>6.0999999999999999E-2</v>
      </c>
      <c r="S164" s="2">
        <v>7.2999999999999995E-2</v>
      </c>
      <c r="T164" s="2">
        <v>7.8E-2</v>
      </c>
      <c r="U164" s="2">
        <v>9.5000000000000001E-2</v>
      </c>
      <c r="V164" s="2">
        <v>0.108</v>
      </c>
      <c r="W164" s="2">
        <v>0.11899999999999999</v>
      </c>
      <c r="X164" s="2">
        <v>0.13</v>
      </c>
      <c r="AB164" s="83"/>
      <c r="AD164" s="2">
        <v>348</v>
      </c>
      <c r="AE164" s="2">
        <v>2E-3</v>
      </c>
      <c r="AF164" s="2">
        <v>4.0000000000000001E-3</v>
      </c>
      <c r="AG164" s="2">
        <v>2.7E-2</v>
      </c>
      <c r="AH164" s="2">
        <v>4.4999999999999998E-2</v>
      </c>
      <c r="AI164" s="2">
        <v>0.185</v>
      </c>
      <c r="AJ164" s="2">
        <v>6.6000000000000003E-2</v>
      </c>
      <c r="AK164" s="2">
        <v>0.159</v>
      </c>
      <c r="AL164" s="2">
        <v>8.5000000000000006E-2</v>
      </c>
      <c r="AM164" s="2">
        <v>0.13600000000000001</v>
      </c>
      <c r="AN164" s="2">
        <v>0.11600000000000001</v>
      </c>
    </row>
    <row r="165" spans="1:40" ht="15.75" customHeight="1" x14ac:dyDescent="0.25">
      <c r="A165" s="2">
        <v>349</v>
      </c>
      <c r="B165" s="2">
        <v>8.9999999999999993E-3</v>
      </c>
      <c r="C165" s="2">
        <v>2.5999999999999999E-2</v>
      </c>
      <c r="D165" s="2">
        <v>3.1E-2</v>
      </c>
      <c r="E165" s="2">
        <v>3.4000000000000002E-2</v>
      </c>
      <c r="F165" s="2">
        <v>0.04</v>
      </c>
      <c r="G165" s="2">
        <v>0.05</v>
      </c>
      <c r="H165" s="2">
        <v>0.126</v>
      </c>
      <c r="I165" s="2">
        <v>5.8999999999999997E-2</v>
      </c>
      <c r="J165" s="2">
        <v>7.6999999999999999E-2</v>
      </c>
      <c r="L165" s="83"/>
      <c r="N165" s="2">
        <v>349</v>
      </c>
      <c r="O165" s="2">
        <v>0</v>
      </c>
      <c r="P165" s="2">
        <v>2E-3</v>
      </c>
      <c r="Q165" s="2">
        <v>0.03</v>
      </c>
      <c r="R165" s="2">
        <v>5.8999999999999997E-2</v>
      </c>
      <c r="S165" s="2">
        <v>7.0999999999999994E-2</v>
      </c>
      <c r="T165" s="2">
        <v>7.5999999999999998E-2</v>
      </c>
      <c r="U165" s="2">
        <v>9.4E-2</v>
      </c>
      <c r="V165" s="2">
        <v>0.107</v>
      </c>
      <c r="W165" s="2">
        <v>0.11799999999999999</v>
      </c>
      <c r="X165" s="2">
        <v>0.128</v>
      </c>
      <c r="AB165" s="83"/>
      <c r="AD165" s="2">
        <v>349</v>
      </c>
      <c r="AE165" s="2">
        <v>0</v>
      </c>
      <c r="AF165" s="2">
        <v>2E-3</v>
      </c>
      <c r="AG165" s="2">
        <v>2.5999999999999999E-2</v>
      </c>
      <c r="AH165" s="2">
        <v>4.2999999999999997E-2</v>
      </c>
      <c r="AI165" s="2">
        <v>0.183</v>
      </c>
      <c r="AJ165" s="2">
        <v>6.4000000000000001E-2</v>
      </c>
      <c r="AK165" s="2">
        <v>0.157</v>
      </c>
      <c r="AL165" s="2">
        <v>8.3000000000000004E-2</v>
      </c>
      <c r="AM165" s="2">
        <v>0.13500000000000001</v>
      </c>
      <c r="AN165" s="2">
        <v>0.115</v>
      </c>
    </row>
    <row r="166" spans="1:40" ht="15.75" customHeight="1" x14ac:dyDescent="0.25">
      <c r="A166" s="2">
        <v>350</v>
      </c>
      <c r="B166" s="2">
        <v>8.0000000000000002E-3</v>
      </c>
      <c r="C166" s="2">
        <v>2.5000000000000001E-2</v>
      </c>
      <c r="D166" s="2">
        <v>0.03</v>
      </c>
      <c r="E166" s="2">
        <v>3.3000000000000002E-2</v>
      </c>
      <c r="F166" s="2">
        <v>3.9E-2</v>
      </c>
      <c r="G166" s="2">
        <v>4.9000000000000002E-2</v>
      </c>
      <c r="H166" s="2">
        <v>0.125</v>
      </c>
      <c r="I166" s="2">
        <v>5.8000000000000003E-2</v>
      </c>
      <c r="J166" s="2">
        <v>7.5999999999999998E-2</v>
      </c>
      <c r="L166" s="83"/>
      <c r="N166" s="2">
        <v>350</v>
      </c>
      <c r="O166" s="2">
        <v>0</v>
      </c>
      <c r="P166" s="2">
        <v>2E-3</v>
      </c>
      <c r="Q166" s="2">
        <v>2.9000000000000001E-2</v>
      </c>
      <c r="R166" s="2">
        <v>5.8000000000000003E-2</v>
      </c>
      <c r="S166" s="2">
        <v>7.0000000000000007E-2</v>
      </c>
      <c r="T166" s="2">
        <v>7.4999999999999997E-2</v>
      </c>
      <c r="U166" s="2">
        <v>9.2999999999999999E-2</v>
      </c>
      <c r="V166" s="2">
        <v>0.106</v>
      </c>
      <c r="W166" s="2">
        <v>0.11700000000000001</v>
      </c>
      <c r="X166" s="2">
        <v>0.127</v>
      </c>
      <c r="AB166" s="83"/>
      <c r="AD166" s="2">
        <v>350</v>
      </c>
      <c r="AE166" s="2">
        <v>0</v>
      </c>
      <c r="AF166" s="2">
        <v>2E-3</v>
      </c>
      <c r="AG166" s="2">
        <v>2.5000000000000001E-2</v>
      </c>
      <c r="AH166" s="2">
        <v>4.2999999999999997E-2</v>
      </c>
      <c r="AI166" s="2">
        <v>0.182</v>
      </c>
      <c r="AJ166" s="2">
        <v>6.3E-2</v>
      </c>
      <c r="AK166" s="2">
        <v>0.156</v>
      </c>
      <c r="AL166" s="2">
        <v>8.3000000000000004E-2</v>
      </c>
      <c r="AM166" s="2">
        <v>0.13400000000000001</v>
      </c>
      <c r="AN166" s="2">
        <v>0.114</v>
      </c>
    </row>
    <row r="167" spans="1:40" ht="15.75" customHeight="1" x14ac:dyDescent="0.25">
      <c r="A167" s="2">
        <v>351</v>
      </c>
      <c r="B167" s="2">
        <v>7.0000000000000001E-3</v>
      </c>
      <c r="C167" s="2">
        <v>2.4E-2</v>
      </c>
      <c r="D167" s="2">
        <v>2.9000000000000001E-2</v>
      </c>
      <c r="E167" s="2">
        <v>3.2000000000000001E-2</v>
      </c>
      <c r="F167" s="2">
        <v>3.7999999999999999E-2</v>
      </c>
      <c r="G167" s="2">
        <v>4.8000000000000001E-2</v>
      </c>
      <c r="H167" s="2">
        <v>0.123</v>
      </c>
      <c r="I167" s="2">
        <v>5.6000000000000001E-2</v>
      </c>
      <c r="J167" s="2">
        <v>7.4999999999999997E-2</v>
      </c>
      <c r="L167" s="83"/>
      <c r="N167" s="2">
        <v>351</v>
      </c>
      <c r="O167" s="2">
        <v>-1E-3</v>
      </c>
      <c r="P167" s="2">
        <v>1E-3</v>
      </c>
      <c r="Q167" s="2">
        <v>2.9000000000000001E-2</v>
      </c>
      <c r="R167" s="2">
        <v>5.7000000000000002E-2</v>
      </c>
      <c r="S167" s="2">
        <v>6.9000000000000006E-2</v>
      </c>
      <c r="T167" s="2">
        <v>7.3999999999999996E-2</v>
      </c>
      <c r="U167" s="2">
        <v>9.1999999999999998E-2</v>
      </c>
      <c r="V167" s="2">
        <v>0.104</v>
      </c>
      <c r="W167" s="2">
        <v>0.11600000000000001</v>
      </c>
      <c r="X167" s="2">
        <v>0.126</v>
      </c>
      <c r="AB167" s="83"/>
      <c r="AD167" s="2">
        <v>351</v>
      </c>
      <c r="AE167" s="2">
        <v>0</v>
      </c>
      <c r="AF167" s="2">
        <v>1E-3</v>
      </c>
      <c r="AG167" s="2">
        <v>2.4E-2</v>
      </c>
      <c r="AH167" s="2">
        <v>4.2000000000000003E-2</v>
      </c>
      <c r="AI167" s="2">
        <v>0.18099999999999999</v>
      </c>
      <c r="AJ167" s="2">
        <v>6.0999999999999999E-2</v>
      </c>
      <c r="AK167" s="2">
        <v>0.155</v>
      </c>
      <c r="AL167" s="2">
        <v>8.1000000000000003E-2</v>
      </c>
      <c r="AM167" s="2">
        <v>0.13300000000000001</v>
      </c>
      <c r="AN167" s="2">
        <v>0.113</v>
      </c>
    </row>
    <row r="168" spans="1:40" ht="15.75" customHeight="1" x14ac:dyDescent="0.25">
      <c r="A168" s="2">
        <v>352</v>
      </c>
      <c r="B168" s="2">
        <v>7.0000000000000001E-3</v>
      </c>
      <c r="C168" s="2">
        <v>2.4E-2</v>
      </c>
      <c r="D168" s="2">
        <v>2.8000000000000001E-2</v>
      </c>
      <c r="E168" s="2">
        <v>3.2000000000000001E-2</v>
      </c>
      <c r="F168" s="2">
        <v>3.7999999999999999E-2</v>
      </c>
      <c r="G168" s="2">
        <v>4.8000000000000001E-2</v>
      </c>
      <c r="H168" s="2">
        <v>0.123</v>
      </c>
      <c r="I168" s="2">
        <v>5.6000000000000001E-2</v>
      </c>
      <c r="J168" s="2">
        <v>7.3999999999999996E-2</v>
      </c>
      <c r="L168" s="83"/>
      <c r="N168" s="2">
        <v>352</v>
      </c>
      <c r="O168" s="2">
        <v>0</v>
      </c>
      <c r="P168" s="2">
        <v>1E-3</v>
      </c>
      <c r="Q168" s="2">
        <v>2.9000000000000001E-2</v>
      </c>
      <c r="R168" s="2">
        <v>5.7000000000000002E-2</v>
      </c>
      <c r="S168" s="2">
        <v>6.9000000000000006E-2</v>
      </c>
      <c r="T168" s="2">
        <v>7.3999999999999996E-2</v>
      </c>
      <c r="U168" s="2">
        <v>9.1999999999999998E-2</v>
      </c>
      <c r="V168" s="2">
        <v>0.104</v>
      </c>
      <c r="W168" s="2">
        <v>0.115</v>
      </c>
      <c r="X168" s="2">
        <v>0.125</v>
      </c>
      <c r="AB168" s="83"/>
      <c r="AD168" s="2">
        <v>352</v>
      </c>
      <c r="AE168" s="2">
        <v>0</v>
      </c>
      <c r="AF168" s="2">
        <v>1E-3</v>
      </c>
      <c r="AG168" s="2">
        <v>2.4E-2</v>
      </c>
      <c r="AH168" s="2">
        <v>4.2000000000000003E-2</v>
      </c>
      <c r="AI168" s="2">
        <v>0.18</v>
      </c>
      <c r="AJ168" s="2">
        <v>0.06</v>
      </c>
      <c r="AK168" s="2">
        <v>0.154</v>
      </c>
      <c r="AL168" s="2">
        <v>8.1000000000000003E-2</v>
      </c>
      <c r="AM168" s="2">
        <v>0.13200000000000001</v>
      </c>
      <c r="AN168" s="2">
        <v>0.113</v>
      </c>
    </row>
    <row r="169" spans="1:40" ht="15.75" customHeight="1" x14ac:dyDescent="0.25">
      <c r="A169" s="2">
        <v>353</v>
      </c>
      <c r="B169" s="2">
        <v>7.0000000000000001E-3</v>
      </c>
      <c r="C169" s="2">
        <v>2.3E-2</v>
      </c>
      <c r="D169" s="2">
        <v>2.8000000000000001E-2</v>
      </c>
      <c r="E169" s="2">
        <v>3.1E-2</v>
      </c>
      <c r="F169" s="2">
        <v>3.6999999999999998E-2</v>
      </c>
      <c r="G169" s="2">
        <v>4.7E-2</v>
      </c>
      <c r="H169" s="2">
        <v>0.122</v>
      </c>
      <c r="I169" s="2">
        <v>5.5E-2</v>
      </c>
      <c r="J169" s="2">
        <v>7.2999999999999995E-2</v>
      </c>
      <c r="L169" s="83"/>
      <c r="N169" s="2">
        <v>353</v>
      </c>
      <c r="O169" s="2">
        <v>0</v>
      </c>
      <c r="P169" s="2">
        <v>1E-3</v>
      </c>
      <c r="Q169" s="2">
        <v>2.8000000000000001E-2</v>
      </c>
      <c r="R169" s="2">
        <v>5.6000000000000001E-2</v>
      </c>
      <c r="S169" s="2">
        <v>6.8000000000000005E-2</v>
      </c>
      <c r="T169" s="2">
        <v>7.2999999999999995E-2</v>
      </c>
      <c r="U169" s="2">
        <v>9.0999999999999998E-2</v>
      </c>
      <c r="V169" s="2">
        <v>0.10299999999999999</v>
      </c>
      <c r="W169" s="2">
        <v>0.114</v>
      </c>
      <c r="X169" s="2">
        <v>0.124</v>
      </c>
      <c r="AB169" s="83"/>
      <c r="AD169" s="2">
        <v>353</v>
      </c>
      <c r="AE169" s="2">
        <v>0</v>
      </c>
      <c r="AF169" s="2">
        <v>1E-3</v>
      </c>
      <c r="AG169" s="2">
        <v>2.4E-2</v>
      </c>
      <c r="AH169" s="2">
        <v>4.1000000000000002E-2</v>
      </c>
      <c r="AI169" s="2">
        <v>0.17899999999999999</v>
      </c>
      <c r="AJ169" s="2">
        <v>5.8999999999999997E-2</v>
      </c>
      <c r="AK169" s="2">
        <v>0.153</v>
      </c>
      <c r="AL169" s="2">
        <v>0.08</v>
      </c>
      <c r="AM169" s="2">
        <v>0.13200000000000001</v>
      </c>
      <c r="AN169" s="2">
        <v>0.112</v>
      </c>
    </row>
    <row r="170" spans="1:40" ht="15.75" customHeight="1" x14ac:dyDescent="0.25">
      <c r="A170" s="2">
        <v>354</v>
      </c>
      <c r="B170" s="2">
        <v>7.0000000000000001E-3</v>
      </c>
      <c r="C170" s="2">
        <v>2.3E-2</v>
      </c>
      <c r="D170" s="2">
        <v>2.7E-2</v>
      </c>
      <c r="E170" s="2">
        <v>3.1E-2</v>
      </c>
      <c r="F170" s="2">
        <v>3.5999999999999997E-2</v>
      </c>
      <c r="G170" s="2">
        <v>4.5999999999999999E-2</v>
      </c>
      <c r="H170" s="2">
        <v>0.121</v>
      </c>
      <c r="I170" s="2">
        <v>5.3999999999999999E-2</v>
      </c>
      <c r="J170" s="2">
        <v>7.1999999999999995E-2</v>
      </c>
      <c r="L170" s="83"/>
      <c r="N170" s="2">
        <v>354</v>
      </c>
      <c r="O170" s="2">
        <v>-1E-3</v>
      </c>
      <c r="P170" s="2">
        <v>1E-3</v>
      </c>
      <c r="Q170" s="2">
        <v>2.8000000000000001E-2</v>
      </c>
      <c r="R170" s="2">
        <v>5.6000000000000001E-2</v>
      </c>
      <c r="S170" s="2">
        <v>6.7000000000000004E-2</v>
      </c>
      <c r="T170" s="2">
        <v>7.1999999999999995E-2</v>
      </c>
      <c r="U170" s="2">
        <v>9.0999999999999998E-2</v>
      </c>
      <c r="V170" s="2">
        <v>0.10199999999999999</v>
      </c>
      <c r="W170" s="2">
        <v>0.113</v>
      </c>
      <c r="X170" s="2">
        <v>0.123</v>
      </c>
      <c r="AB170" s="83"/>
      <c r="AD170" s="2">
        <v>354</v>
      </c>
      <c r="AE170" s="2">
        <v>0</v>
      </c>
      <c r="AF170" s="2">
        <v>1E-3</v>
      </c>
      <c r="AG170" s="2">
        <v>2.3E-2</v>
      </c>
      <c r="AH170" s="2">
        <v>4.1000000000000002E-2</v>
      </c>
      <c r="AI170" s="2">
        <v>0.17799999999999999</v>
      </c>
      <c r="AJ170" s="2">
        <v>5.8000000000000003E-2</v>
      </c>
      <c r="AK170" s="2">
        <v>0.152</v>
      </c>
      <c r="AL170" s="2">
        <v>7.9000000000000001E-2</v>
      </c>
      <c r="AM170" s="2">
        <v>0.13100000000000001</v>
      </c>
      <c r="AN170" s="2">
        <v>0.11</v>
      </c>
    </row>
    <row r="171" spans="1:40" ht="15.75" customHeight="1" x14ac:dyDescent="0.25">
      <c r="A171" s="2">
        <v>355</v>
      </c>
      <c r="B171" s="2">
        <v>7.0000000000000001E-3</v>
      </c>
      <c r="C171" s="2">
        <v>2.1999999999999999E-2</v>
      </c>
      <c r="D171" s="2">
        <v>2.7E-2</v>
      </c>
      <c r="E171" s="2">
        <v>0.03</v>
      </c>
      <c r="F171" s="2">
        <v>3.5999999999999997E-2</v>
      </c>
      <c r="G171" s="2">
        <v>4.5999999999999999E-2</v>
      </c>
      <c r="H171" s="2">
        <v>0.12</v>
      </c>
      <c r="I171" s="2">
        <v>5.3999999999999999E-2</v>
      </c>
      <c r="J171" s="2">
        <v>7.0999999999999994E-2</v>
      </c>
      <c r="L171" s="83"/>
      <c r="N171" s="2">
        <v>355</v>
      </c>
      <c r="O171" s="2">
        <v>0</v>
      </c>
      <c r="P171" s="2">
        <v>1E-3</v>
      </c>
      <c r="Q171" s="2">
        <v>2.8000000000000001E-2</v>
      </c>
      <c r="R171" s="2">
        <v>5.5E-2</v>
      </c>
      <c r="S171" s="2">
        <v>6.7000000000000004E-2</v>
      </c>
      <c r="T171" s="2">
        <v>7.1999999999999995E-2</v>
      </c>
      <c r="U171" s="2">
        <v>9.0999999999999998E-2</v>
      </c>
      <c r="V171" s="2">
        <v>0.10100000000000001</v>
      </c>
      <c r="W171" s="2">
        <v>0.113</v>
      </c>
      <c r="X171" s="2">
        <v>0.123</v>
      </c>
      <c r="AB171" s="83"/>
      <c r="AD171" s="2">
        <v>355</v>
      </c>
      <c r="AE171" s="2">
        <v>0</v>
      </c>
      <c r="AF171" s="2">
        <v>1E-3</v>
      </c>
      <c r="AG171" s="2">
        <v>2.3E-2</v>
      </c>
      <c r="AH171" s="2">
        <v>0.04</v>
      </c>
      <c r="AI171" s="2">
        <v>0.17699999999999999</v>
      </c>
      <c r="AJ171" s="2">
        <v>5.8000000000000003E-2</v>
      </c>
      <c r="AK171" s="2">
        <v>0.152</v>
      </c>
      <c r="AL171" s="2">
        <v>7.9000000000000001E-2</v>
      </c>
      <c r="AM171" s="2">
        <v>0.13</v>
      </c>
      <c r="AN171" s="2">
        <v>0.11</v>
      </c>
    </row>
    <row r="172" spans="1:40" ht="15.75" customHeight="1" x14ac:dyDescent="0.25">
      <c r="A172" s="2">
        <v>356</v>
      </c>
      <c r="B172" s="2">
        <v>8.0000000000000002E-3</v>
      </c>
      <c r="C172" s="2">
        <v>2.1999999999999999E-2</v>
      </c>
      <c r="D172" s="2">
        <v>2.5999999999999999E-2</v>
      </c>
      <c r="E172" s="2">
        <v>0.03</v>
      </c>
      <c r="F172" s="2">
        <v>3.5999999999999997E-2</v>
      </c>
      <c r="G172" s="2">
        <v>4.4999999999999998E-2</v>
      </c>
      <c r="H172" s="2">
        <v>0.11899999999999999</v>
      </c>
      <c r="I172" s="2">
        <v>5.3999999999999999E-2</v>
      </c>
      <c r="J172" s="2">
        <v>7.0999999999999994E-2</v>
      </c>
      <c r="L172" s="83"/>
      <c r="N172" s="2">
        <v>356</v>
      </c>
      <c r="O172" s="2">
        <v>0</v>
      </c>
      <c r="P172" s="2">
        <v>1E-3</v>
      </c>
      <c r="Q172" s="2">
        <v>2.7E-2</v>
      </c>
      <c r="R172" s="2">
        <v>5.5E-2</v>
      </c>
      <c r="S172" s="2">
        <v>6.7000000000000004E-2</v>
      </c>
      <c r="T172" s="2">
        <v>7.1999999999999995E-2</v>
      </c>
      <c r="U172" s="2">
        <v>0.09</v>
      </c>
      <c r="V172" s="2">
        <v>0.1</v>
      </c>
      <c r="W172" s="2">
        <v>0.112</v>
      </c>
      <c r="X172" s="2">
        <v>0.122</v>
      </c>
      <c r="AB172" s="83"/>
      <c r="AD172" s="2">
        <v>356</v>
      </c>
      <c r="AE172" s="2">
        <v>0</v>
      </c>
      <c r="AF172" s="2">
        <v>1E-3</v>
      </c>
      <c r="AG172" s="2">
        <v>2.3E-2</v>
      </c>
      <c r="AH172" s="2">
        <v>0.04</v>
      </c>
      <c r="AI172" s="2">
        <v>0.17599999999999999</v>
      </c>
      <c r="AJ172" s="2">
        <v>5.7000000000000002E-2</v>
      </c>
      <c r="AK172" s="2">
        <v>0.151</v>
      </c>
      <c r="AL172" s="2">
        <v>7.8E-2</v>
      </c>
      <c r="AM172" s="2">
        <v>0.129</v>
      </c>
      <c r="AN172" s="2">
        <v>0.109</v>
      </c>
    </row>
    <row r="173" spans="1:40" ht="15.75" customHeight="1" x14ac:dyDescent="0.25">
      <c r="A173" s="2">
        <v>357</v>
      </c>
      <c r="B173" s="2">
        <v>8.0000000000000002E-3</v>
      </c>
      <c r="C173" s="2">
        <v>2.1999999999999999E-2</v>
      </c>
      <c r="D173" s="2">
        <v>2.5999999999999999E-2</v>
      </c>
      <c r="E173" s="2">
        <v>0.03</v>
      </c>
      <c r="F173" s="2">
        <v>3.5000000000000003E-2</v>
      </c>
      <c r="G173" s="2">
        <v>4.4999999999999998E-2</v>
      </c>
      <c r="H173" s="2">
        <v>0.11799999999999999</v>
      </c>
      <c r="I173" s="2">
        <v>5.3999999999999999E-2</v>
      </c>
      <c r="J173" s="2">
        <v>7.0000000000000007E-2</v>
      </c>
      <c r="L173" s="83"/>
      <c r="N173" s="2">
        <v>357</v>
      </c>
      <c r="O173" s="2">
        <v>0</v>
      </c>
      <c r="P173" s="2">
        <v>2E-3</v>
      </c>
      <c r="Q173" s="2">
        <v>2.7E-2</v>
      </c>
      <c r="R173" s="2">
        <v>5.5E-2</v>
      </c>
      <c r="S173" s="2">
        <v>6.7000000000000004E-2</v>
      </c>
      <c r="T173" s="2">
        <v>7.1999999999999995E-2</v>
      </c>
      <c r="U173" s="2">
        <v>0.09</v>
      </c>
      <c r="V173" s="2">
        <v>0.1</v>
      </c>
      <c r="W173" s="2">
        <v>0.111</v>
      </c>
      <c r="X173" s="2">
        <v>0.121</v>
      </c>
      <c r="AB173" s="83"/>
      <c r="AD173" s="2">
        <v>357</v>
      </c>
      <c r="AE173" s="2">
        <v>0</v>
      </c>
      <c r="AF173" s="2">
        <v>2E-3</v>
      </c>
      <c r="AG173" s="2">
        <v>2.3E-2</v>
      </c>
      <c r="AH173" s="2">
        <v>0.04</v>
      </c>
      <c r="AI173" s="2">
        <v>0.17499999999999999</v>
      </c>
      <c r="AJ173" s="2">
        <v>5.7000000000000002E-2</v>
      </c>
      <c r="AK173" s="2">
        <v>0.15</v>
      </c>
      <c r="AL173" s="2">
        <v>7.8E-2</v>
      </c>
      <c r="AM173" s="2">
        <v>0.128</v>
      </c>
      <c r="AN173" s="2">
        <v>0.109</v>
      </c>
    </row>
    <row r="174" spans="1:40" ht="15.75" customHeight="1" x14ac:dyDescent="0.25">
      <c r="A174" s="2">
        <v>358</v>
      </c>
      <c r="B174" s="2">
        <v>8.0000000000000002E-3</v>
      </c>
      <c r="C174" s="2">
        <v>2.1999999999999999E-2</v>
      </c>
      <c r="D174" s="2">
        <v>2.5999999999999999E-2</v>
      </c>
      <c r="E174" s="2">
        <v>0.03</v>
      </c>
      <c r="F174" s="2">
        <v>3.5000000000000003E-2</v>
      </c>
      <c r="G174" s="2">
        <v>4.4999999999999998E-2</v>
      </c>
      <c r="H174" s="2">
        <v>0.11799999999999999</v>
      </c>
      <c r="I174" s="2">
        <v>5.3999999999999999E-2</v>
      </c>
      <c r="J174" s="2">
        <v>7.0000000000000007E-2</v>
      </c>
      <c r="L174" s="83"/>
      <c r="N174" s="2">
        <v>358</v>
      </c>
      <c r="O174" s="2">
        <v>0</v>
      </c>
      <c r="P174" s="2">
        <v>2E-3</v>
      </c>
      <c r="Q174" s="2">
        <v>2.7E-2</v>
      </c>
      <c r="R174" s="2">
        <v>5.5E-2</v>
      </c>
      <c r="S174" s="2">
        <v>6.7000000000000004E-2</v>
      </c>
      <c r="T174" s="2">
        <v>7.0999999999999994E-2</v>
      </c>
      <c r="U174" s="2">
        <v>8.8999999999999996E-2</v>
      </c>
      <c r="V174" s="2">
        <v>9.9000000000000005E-2</v>
      </c>
      <c r="W174" s="2">
        <v>0.111</v>
      </c>
      <c r="X174" s="2">
        <v>0.121</v>
      </c>
      <c r="AB174" s="83"/>
      <c r="AD174" s="2">
        <v>358</v>
      </c>
      <c r="AE174" s="2">
        <v>1E-3</v>
      </c>
      <c r="AF174" s="2">
        <v>2E-3</v>
      </c>
      <c r="AG174" s="2">
        <v>2.3E-2</v>
      </c>
      <c r="AH174" s="2">
        <v>3.9E-2</v>
      </c>
      <c r="AI174" s="2">
        <v>0.17399999999999999</v>
      </c>
      <c r="AJ174" s="2">
        <v>5.7000000000000002E-2</v>
      </c>
      <c r="AK174" s="2">
        <v>0.14899999999999999</v>
      </c>
      <c r="AL174" s="2">
        <v>7.6999999999999999E-2</v>
      </c>
      <c r="AM174" s="2">
        <v>0.127</v>
      </c>
      <c r="AN174" s="2">
        <v>0.108</v>
      </c>
    </row>
    <row r="175" spans="1:40" ht="15.75" customHeight="1" x14ac:dyDescent="0.25">
      <c r="A175" s="2">
        <v>359</v>
      </c>
      <c r="B175" s="2">
        <v>8.0000000000000002E-3</v>
      </c>
      <c r="C175" s="2">
        <v>2.1999999999999999E-2</v>
      </c>
      <c r="D175" s="2">
        <v>2.5999999999999999E-2</v>
      </c>
      <c r="E175" s="2">
        <v>2.9000000000000001E-2</v>
      </c>
      <c r="F175" s="2">
        <v>3.5000000000000003E-2</v>
      </c>
      <c r="G175" s="2">
        <v>4.3999999999999997E-2</v>
      </c>
      <c r="H175" s="2">
        <v>0.11700000000000001</v>
      </c>
      <c r="I175" s="2">
        <v>5.2999999999999999E-2</v>
      </c>
      <c r="J175" s="2">
        <v>6.9000000000000006E-2</v>
      </c>
      <c r="L175" s="83"/>
      <c r="N175" s="2">
        <v>359</v>
      </c>
      <c r="O175" s="2">
        <v>0</v>
      </c>
      <c r="P175" s="2">
        <v>2E-3</v>
      </c>
      <c r="Q175" s="2">
        <v>2.7E-2</v>
      </c>
      <c r="R175" s="2">
        <v>5.3999999999999999E-2</v>
      </c>
      <c r="S175" s="2">
        <v>6.6000000000000003E-2</v>
      </c>
      <c r="T175" s="2">
        <v>7.0999999999999994E-2</v>
      </c>
      <c r="U175" s="2">
        <v>8.8999999999999996E-2</v>
      </c>
      <c r="V175" s="2">
        <v>9.9000000000000005E-2</v>
      </c>
      <c r="W175" s="2">
        <v>0.11</v>
      </c>
      <c r="X175" s="2">
        <v>0.12</v>
      </c>
      <c r="AB175" s="83"/>
      <c r="AD175" s="2">
        <v>359</v>
      </c>
      <c r="AE175" s="2">
        <v>1E-3</v>
      </c>
      <c r="AF175" s="2">
        <v>2E-3</v>
      </c>
      <c r="AG175" s="2">
        <v>2.1999999999999999E-2</v>
      </c>
      <c r="AH175" s="2">
        <v>3.9E-2</v>
      </c>
      <c r="AI175" s="2">
        <v>0.17299999999999999</v>
      </c>
      <c r="AJ175" s="2">
        <v>5.7000000000000002E-2</v>
      </c>
      <c r="AK175" s="2">
        <v>0.14899999999999999</v>
      </c>
      <c r="AL175" s="2">
        <v>7.5999999999999998E-2</v>
      </c>
      <c r="AM175" s="2">
        <v>0.127</v>
      </c>
      <c r="AN175" s="2">
        <v>0.107</v>
      </c>
    </row>
    <row r="176" spans="1:40" ht="15.75" customHeight="1" x14ac:dyDescent="0.25">
      <c r="A176" s="2">
        <v>360</v>
      </c>
      <c r="B176" s="2">
        <v>8.0000000000000002E-3</v>
      </c>
      <c r="C176" s="2">
        <v>2.1000000000000001E-2</v>
      </c>
      <c r="D176" s="2">
        <v>2.5000000000000001E-2</v>
      </c>
      <c r="E176" s="2">
        <v>2.9000000000000001E-2</v>
      </c>
      <c r="F176" s="2">
        <v>3.4000000000000002E-2</v>
      </c>
      <c r="G176" s="2">
        <v>4.2999999999999997E-2</v>
      </c>
      <c r="H176" s="2">
        <v>0.11600000000000001</v>
      </c>
      <c r="I176" s="2">
        <v>5.1999999999999998E-2</v>
      </c>
      <c r="J176" s="2">
        <v>6.8000000000000005E-2</v>
      </c>
      <c r="L176" s="83"/>
      <c r="N176" s="2">
        <v>360</v>
      </c>
      <c r="O176" s="2">
        <v>0</v>
      </c>
      <c r="P176" s="2">
        <v>2E-3</v>
      </c>
      <c r="Q176" s="2">
        <v>2.7E-2</v>
      </c>
      <c r="R176" s="2">
        <v>5.3999999999999999E-2</v>
      </c>
      <c r="S176" s="2">
        <v>6.6000000000000003E-2</v>
      </c>
      <c r="T176" s="2">
        <v>7.0000000000000007E-2</v>
      </c>
      <c r="U176" s="2">
        <v>8.7999999999999995E-2</v>
      </c>
      <c r="V176" s="2">
        <v>9.8000000000000004E-2</v>
      </c>
      <c r="W176" s="2">
        <v>0.109</v>
      </c>
      <c r="X176" s="2">
        <v>0.11899999999999999</v>
      </c>
      <c r="AB176" s="83"/>
      <c r="AD176" s="2">
        <v>360</v>
      </c>
      <c r="AE176" s="2">
        <v>1E-3</v>
      </c>
      <c r="AF176" s="2">
        <v>2E-3</v>
      </c>
      <c r="AG176" s="2">
        <v>2.1999999999999999E-2</v>
      </c>
      <c r="AH176" s="2">
        <v>3.9E-2</v>
      </c>
      <c r="AI176" s="2">
        <v>0.17199999999999999</v>
      </c>
      <c r="AJ176" s="2">
        <v>5.6000000000000001E-2</v>
      </c>
      <c r="AK176" s="2">
        <v>0.14799999999999999</v>
      </c>
      <c r="AL176" s="2">
        <v>7.5999999999999998E-2</v>
      </c>
      <c r="AM176" s="2">
        <v>0.126</v>
      </c>
      <c r="AN176" s="2">
        <v>0.106</v>
      </c>
    </row>
    <row r="177" spans="1:40" ht="15.75" customHeight="1" x14ac:dyDescent="0.25">
      <c r="A177" s="2">
        <v>361</v>
      </c>
      <c r="B177" s="2">
        <v>8.0000000000000002E-3</v>
      </c>
      <c r="C177" s="2">
        <v>2.1000000000000001E-2</v>
      </c>
      <c r="D177" s="2">
        <v>2.5000000000000001E-2</v>
      </c>
      <c r="E177" s="2">
        <v>2.8000000000000001E-2</v>
      </c>
      <c r="F177" s="2">
        <v>3.4000000000000002E-2</v>
      </c>
      <c r="G177" s="2">
        <v>4.2999999999999997E-2</v>
      </c>
      <c r="H177" s="2">
        <v>0.115</v>
      </c>
      <c r="I177" s="2">
        <v>5.0999999999999997E-2</v>
      </c>
      <c r="J177" s="2">
        <v>6.7000000000000004E-2</v>
      </c>
      <c r="L177" s="83"/>
      <c r="N177" s="2">
        <v>361</v>
      </c>
      <c r="O177" s="2">
        <v>0</v>
      </c>
      <c r="P177" s="2">
        <v>2E-3</v>
      </c>
      <c r="Q177" s="2">
        <v>2.5999999999999999E-2</v>
      </c>
      <c r="R177" s="2">
        <v>5.2999999999999999E-2</v>
      </c>
      <c r="S177" s="2">
        <v>6.5000000000000002E-2</v>
      </c>
      <c r="T177" s="2">
        <v>7.0000000000000007E-2</v>
      </c>
      <c r="U177" s="2">
        <v>8.6999999999999994E-2</v>
      </c>
      <c r="V177" s="2">
        <v>9.7000000000000003E-2</v>
      </c>
      <c r="W177" s="2">
        <v>0.109</v>
      </c>
      <c r="X177" s="2">
        <v>0.11799999999999999</v>
      </c>
      <c r="AB177" s="83"/>
      <c r="AD177" s="2">
        <v>361</v>
      </c>
      <c r="AE177" s="2">
        <v>0</v>
      </c>
      <c r="AF177" s="2">
        <v>2E-3</v>
      </c>
      <c r="AG177" s="2">
        <v>2.1999999999999999E-2</v>
      </c>
      <c r="AH177" s="2">
        <v>3.7999999999999999E-2</v>
      </c>
      <c r="AI177" s="2">
        <v>0.17100000000000001</v>
      </c>
      <c r="AJ177" s="2">
        <v>5.6000000000000001E-2</v>
      </c>
      <c r="AK177" s="2">
        <v>0.14799999999999999</v>
      </c>
      <c r="AL177" s="2">
        <v>7.4999999999999997E-2</v>
      </c>
      <c r="AM177" s="2">
        <v>0.125</v>
      </c>
      <c r="AN177" s="2">
        <v>0.105</v>
      </c>
    </row>
    <row r="178" spans="1:40" ht="15.75" customHeight="1" x14ac:dyDescent="0.25">
      <c r="A178" s="2">
        <v>362</v>
      </c>
      <c r="B178" s="2">
        <v>8.0000000000000002E-3</v>
      </c>
      <c r="C178" s="2">
        <v>2.1000000000000001E-2</v>
      </c>
      <c r="D178" s="2">
        <v>2.4E-2</v>
      </c>
      <c r="E178" s="2">
        <v>2.8000000000000001E-2</v>
      </c>
      <c r="F178" s="2">
        <v>3.3000000000000002E-2</v>
      </c>
      <c r="G178" s="2">
        <v>4.2000000000000003E-2</v>
      </c>
      <c r="H178" s="2">
        <v>0.114</v>
      </c>
      <c r="I178" s="2">
        <v>5.0999999999999997E-2</v>
      </c>
      <c r="J178" s="2">
        <v>6.6000000000000003E-2</v>
      </c>
      <c r="L178" s="83"/>
      <c r="N178" s="2">
        <v>362</v>
      </c>
      <c r="O178" s="2">
        <v>0</v>
      </c>
      <c r="P178" s="2">
        <v>1E-3</v>
      </c>
      <c r="Q178" s="2">
        <v>2.5999999999999999E-2</v>
      </c>
      <c r="R178" s="2">
        <v>5.2999999999999999E-2</v>
      </c>
      <c r="S178" s="2">
        <v>6.5000000000000002E-2</v>
      </c>
      <c r="T178" s="2">
        <v>6.9000000000000006E-2</v>
      </c>
      <c r="U178" s="2">
        <v>8.6999999999999994E-2</v>
      </c>
      <c r="V178" s="2">
        <v>9.7000000000000003E-2</v>
      </c>
      <c r="W178" s="2">
        <v>0.108</v>
      </c>
      <c r="X178" s="2">
        <v>0.11799999999999999</v>
      </c>
      <c r="AB178" s="83"/>
      <c r="AD178" s="2">
        <v>362</v>
      </c>
      <c r="AE178" s="2">
        <v>0</v>
      </c>
      <c r="AF178" s="2">
        <v>1E-3</v>
      </c>
      <c r="AG178" s="2">
        <v>2.1000000000000001E-2</v>
      </c>
      <c r="AH178" s="2">
        <v>3.7999999999999999E-2</v>
      </c>
      <c r="AI178" s="2">
        <v>0.17</v>
      </c>
      <c r="AJ178" s="2">
        <v>5.6000000000000001E-2</v>
      </c>
      <c r="AK178" s="2">
        <v>0.14699999999999999</v>
      </c>
      <c r="AL178" s="2">
        <v>7.4999999999999997E-2</v>
      </c>
      <c r="AM178" s="2">
        <v>0.124</v>
      </c>
      <c r="AN178" s="2">
        <v>0.105</v>
      </c>
    </row>
    <row r="179" spans="1:40" ht="15.75" customHeight="1" x14ac:dyDescent="0.25">
      <c r="A179" s="2">
        <v>363</v>
      </c>
      <c r="B179" s="2">
        <v>7.0000000000000001E-3</v>
      </c>
      <c r="C179" s="2">
        <v>0.02</v>
      </c>
      <c r="D179" s="2">
        <v>2.4E-2</v>
      </c>
      <c r="E179" s="2">
        <v>2.7E-2</v>
      </c>
      <c r="F179" s="2">
        <v>3.2000000000000001E-2</v>
      </c>
      <c r="G179" s="2">
        <v>4.2000000000000003E-2</v>
      </c>
      <c r="H179" s="2">
        <v>0.113</v>
      </c>
      <c r="I179" s="2">
        <v>0.05</v>
      </c>
      <c r="J179" s="2">
        <v>6.6000000000000003E-2</v>
      </c>
      <c r="L179" s="83"/>
      <c r="N179" s="2">
        <v>363</v>
      </c>
      <c r="O179" s="2">
        <v>0</v>
      </c>
      <c r="P179" s="2">
        <v>2E-3</v>
      </c>
      <c r="Q179" s="2">
        <v>2.5999999999999999E-2</v>
      </c>
      <c r="R179" s="2">
        <v>5.2999999999999999E-2</v>
      </c>
      <c r="S179" s="2">
        <v>6.5000000000000002E-2</v>
      </c>
      <c r="T179" s="2">
        <v>6.9000000000000006E-2</v>
      </c>
      <c r="U179" s="2">
        <v>8.5999999999999993E-2</v>
      </c>
      <c r="V179" s="2">
        <v>9.6000000000000002E-2</v>
      </c>
      <c r="W179" s="2">
        <v>0.108</v>
      </c>
      <c r="X179" s="2">
        <v>0.11700000000000001</v>
      </c>
      <c r="AB179" s="83"/>
      <c r="AD179" s="2">
        <v>363</v>
      </c>
      <c r="AE179" s="2">
        <v>0</v>
      </c>
      <c r="AF179" s="2">
        <v>1E-3</v>
      </c>
      <c r="AG179" s="2">
        <v>2.1000000000000001E-2</v>
      </c>
      <c r="AH179" s="2">
        <v>3.7999999999999999E-2</v>
      </c>
      <c r="AI179" s="2">
        <v>0.16900000000000001</v>
      </c>
      <c r="AJ179" s="2">
        <v>5.6000000000000001E-2</v>
      </c>
      <c r="AK179" s="2">
        <v>0.14599999999999999</v>
      </c>
      <c r="AL179" s="2">
        <v>7.3999999999999996E-2</v>
      </c>
      <c r="AM179" s="2">
        <v>0.124</v>
      </c>
      <c r="AN179" s="2">
        <v>0.104</v>
      </c>
    </row>
    <row r="180" spans="1:40" ht="15.75" customHeight="1" x14ac:dyDescent="0.25">
      <c r="A180" s="2">
        <v>364</v>
      </c>
      <c r="B180" s="2">
        <v>7.0000000000000001E-3</v>
      </c>
      <c r="C180" s="2">
        <v>0.02</v>
      </c>
      <c r="D180" s="2">
        <v>2.3E-2</v>
      </c>
      <c r="E180" s="2">
        <v>2.7E-2</v>
      </c>
      <c r="F180" s="2">
        <v>3.2000000000000001E-2</v>
      </c>
      <c r="G180" s="2">
        <v>4.1000000000000002E-2</v>
      </c>
      <c r="H180" s="2">
        <v>0.112</v>
      </c>
      <c r="I180" s="2">
        <v>4.9000000000000002E-2</v>
      </c>
      <c r="J180" s="2">
        <v>6.5000000000000002E-2</v>
      </c>
      <c r="L180" s="83"/>
      <c r="N180" s="2">
        <v>364</v>
      </c>
      <c r="O180" s="2">
        <v>0</v>
      </c>
      <c r="P180" s="2">
        <v>1E-3</v>
      </c>
      <c r="Q180" s="2">
        <v>2.5000000000000001E-2</v>
      </c>
      <c r="R180" s="2">
        <v>5.1999999999999998E-2</v>
      </c>
      <c r="S180" s="2">
        <v>6.5000000000000002E-2</v>
      </c>
      <c r="T180" s="2">
        <v>6.8000000000000005E-2</v>
      </c>
      <c r="U180" s="2">
        <v>8.5999999999999993E-2</v>
      </c>
      <c r="V180" s="2">
        <v>9.6000000000000002E-2</v>
      </c>
      <c r="W180" s="2">
        <v>0.107</v>
      </c>
      <c r="X180" s="2">
        <v>0.11600000000000001</v>
      </c>
      <c r="AB180" s="83"/>
      <c r="AD180" s="2">
        <v>364</v>
      </c>
      <c r="AE180" s="2">
        <v>0</v>
      </c>
      <c r="AF180" s="2">
        <v>1E-3</v>
      </c>
      <c r="AG180" s="2">
        <v>2.1000000000000001E-2</v>
      </c>
      <c r="AH180" s="2">
        <v>3.6999999999999998E-2</v>
      </c>
      <c r="AI180" s="2">
        <v>0.16800000000000001</v>
      </c>
      <c r="AJ180" s="2">
        <v>5.6000000000000001E-2</v>
      </c>
      <c r="AK180" s="2">
        <v>0.14499999999999999</v>
      </c>
      <c r="AL180" s="2">
        <v>7.3999999999999996E-2</v>
      </c>
      <c r="AM180" s="2">
        <v>0.123</v>
      </c>
      <c r="AN180" s="2">
        <v>0.10299999999999999</v>
      </c>
    </row>
    <row r="181" spans="1:40" ht="15.75" customHeight="1" x14ac:dyDescent="0.25">
      <c r="A181" s="2">
        <v>365</v>
      </c>
      <c r="B181" s="2">
        <v>7.0000000000000001E-3</v>
      </c>
      <c r="C181" s="2">
        <v>1.9E-2</v>
      </c>
      <c r="D181" s="2">
        <v>2.3E-2</v>
      </c>
      <c r="E181" s="2">
        <v>2.5999999999999999E-2</v>
      </c>
      <c r="F181" s="2">
        <v>3.1E-2</v>
      </c>
      <c r="G181" s="2">
        <v>0.04</v>
      </c>
      <c r="H181" s="2">
        <v>0.111</v>
      </c>
      <c r="I181" s="2">
        <v>4.8000000000000001E-2</v>
      </c>
      <c r="J181" s="2">
        <v>6.5000000000000002E-2</v>
      </c>
      <c r="L181" s="83"/>
      <c r="N181" s="2">
        <v>365</v>
      </c>
      <c r="O181" s="2">
        <v>0</v>
      </c>
      <c r="P181" s="2">
        <v>1E-3</v>
      </c>
      <c r="Q181" s="2">
        <v>2.5000000000000001E-2</v>
      </c>
      <c r="R181" s="2">
        <v>5.1999999999999998E-2</v>
      </c>
      <c r="S181" s="2">
        <v>6.4000000000000001E-2</v>
      </c>
      <c r="T181" s="2">
        <v>6.8000000000000005E-2</v>
      </c>
      <c r="U181" s="2">
        <v>8.5000000000000006E-2</v>
      </c>
      <c r="V181" s="2">
        <v>9.5000000000000001E-2</v>
      </c>
      <c r="W181" s="2">
        <v>0.107</v>
      </c>
      <c r="X181" s="2">
        <v>0.11600000000000001</v>
      </c>
      <c r="AB181" s="83"/>
      <c r="AD181" s="2">
        <v>365</v>
      </c>
      <c r="AE181" s="2">
        <v>0</v>
      </c>
      <c r="AF181" s="2">
        <v>1E-3</v>
      </c>
      <c r="AG181" s="2">
        <v>0.02</v>
      </c>
      <c r="AH181" s="2">
        <v>3.6999999999999998E-2</v>
      </c>
      <c r="AI181" s="2">
        <v>0.16800000000000001</v>
      </c>
      <c r="AJ181" s="2">
        <v>5.5E-2</v>
      </c>
      <c r="AK181" s="2">
        <v>0.14399999999999999</v>
      </c>
      <c r="AL181" s="2">
        <v>7.2999999999999995E-2</v>
      </c>
      <c r="AM181" s="2">
        <v>0.122</v>
      </c>
      <c r="AN181" s="2">
        <v>0.10299999999999999</v>
      </c>
    </row>
    <row r="182" spans="1:40" ht="15.75" customHeight="1" x14ac:dyDescent="0.25">
      <c r="A182" s="2">
        <v>366</v>
      </c>
      <c r="B182" s="2">
        <v>7.0000000000000001E-3</v>
      </c>
      <c r="C182" s="2">
        <v>1.9E-2</v>
      </c>
      <c r="D182" s="2">
        <v>2.1999999999999999E-2</v>
      </c>
      <c r="E182" s="2">
        <v>2.5999999999999999E-2</v>
      </c>
      <c r="F182" s="2">
        <v>3.1E-2</v>
      </c>
      <c r="G182" s="2">
        <v>0.04</v>
      </c>
      <c r="H182" s="2">
        <v>0.11</v>
      </c>
      <c r="I182" s="2">
        <v>4.7E-2</v>
      </c>
      <c r="J182" s="2">
        <v>6.5000000000000002E-2</v>
      </c>
      <c r="L182" s="83"/>
      <c r="N182" s="2">
        <v>366</v>
      </c>
      <c r="O182" s="2">
        <v>-1E-3</v>
      </c>
      <c r="P182" s="2">
        <v>1E-3</v>
      </c>
      <c r="Q182" s="2">
        <v>2.5000000000000001E-2</v>
      </c>
      <c r="R182" s="2">
        <v>5.1999999999999998E-2</v>
      </c>
      <c r="S182" s="2">
        <v>6.4000000000000001E-2</v>
      </c>
      <c r="T182" s="2">
        <v>6.8000000000000005E-2</v>
      </c>
      <c r="U182" s="2">
        <v>8.5000000000000006E-2</v>
      </c>
      <c r="V182" s="2">
        <v>9.5000000000000001E-2</v>
      </c>
      <c r="W182" s="2">
        <v>0.106</v>
      </c>
      <c r="X182" s="2">
        <v>0.115</v>
      </c>
      <c r="AB182" s="83"/>
      <c r="AD182" s="2">
        <v>366</v>
      </c>
      <c r="AE182" s="2">
        <v>0</v>
      </c>
      <c r="AF182" s="2">
        <v>1E-3</v>
      </c>
      <c r="AG182" s="2">
        <v>0.02</v>
      </c>
      <c r="AH182" s="2">
        <v>3.6999999999999998E-2</v>
      </c>
      <c r="AI182" s="2">
        <v>0.16800000000000001</v>
      </c>
      <c r="AJ182" s="2">
        <v>5.5E-2</v>
      </c>
      <c r="AK182" s="2">
        <v>0.14299999999999999</v>
      </c>
      <c r="AL182" s="2">
        <v>7.2999999999999995E-2</v>
      </c>
      <c r="AM182" s="2">
        <v>0.122</v>
      </c>
      <c r="AN182" s="2">
        <v>0.10199999999999999</v>
      </c>
    </row>
    <row r="183" spans="1:40" ht="15.75" customHeight="1" x14ac:dyDescent="0.25">
      <c r="A183" s="2">
        <v>367</v>
      </c>
      <c r="B183" s="2">
        <v>7.0000000000000001E-3</v>
      </c>
      <c r="C183" s="2">
        <v>1.9E-2</v>
      </c>
      <c r="D183" s="2">
        <v>2.1999999999999999E-2</v>
      </c>
      <c r="E183" s="2">
        <v>2.5999999999999999E-2</v>
      </c>
      <c r="F183" s="2">
        <v>0.03</v>
      </c>
      <c r="G183" s="2">
        <v>3.9E-2</v>
      </c>
      <c r="H183" s="2">
        <v>0.109</v>
      </c>
      <c r="I183" s="2">
        <v>4.7E-2</v>
      </c>
      <c r="J183" s="2">
        <v>6.4000000000000001E-2</v>
      </c>
      <c r="L183" s="83"/>
      <c r="N183" s="2">
        <v>367</v>
      </c>
      <c r="O183" s="2">
        <v>-1E-3</v>
      </c>
      <c r="P183" s="2">
        <v>1E-3</v>
      </c>
      <c r="Q183" s="2">
        <v>2.4E-2</v>
      </c>
      <c r="R183" s="2">
        <v>5.0999999999999997E-2</v>
      </c>
      <c r="S183" s="2">
        <v>6.4000000000000001E-2</v>
      </c>
      <c r="T183" s="2">
        <v>6.7000000000000004E-2</v>
      </c>
      <c r="U183" s="2">
        <v>8.5000000000000006E-2</v>
      </c>
      <c r="V183" s="2">
        <v>9.4E-2</v>
      </c>
      <c r="W183" s="2">
        <v>0.105</v>
      </c>
      <c r="X183" s="2">
        <v>0.114</v>
      </c>
      <c r="AB183" s="83"/>
      <c r="AD183" s="2">
        <v>367</v>
      </c>
      <c r="AE183" s="2">
        <v>-1E-3</v>
      </c>
      <c r="AF183" s="2">
        <v>1E-3</v>
      </c>
      <c r="AG183" s="2">
        <v>0.02</v>
      </c>
      <c r="AH183" s="2">
        <v>3.6999999999999998E-2</v>
      </c>
      <c r="AI183" s="2">
        <v>0.16700000000000001</v>
      </c>
      <c r="AJ183" s="2">
        <v>5.3999999999999999E-2</v>
      </c>
      <c r="AK183" s="2">
        <v>0.14299999999999999</v>
      </c>
      <c r="AL183" s="2">
        <v>7.1999999999999995E-2</v>
      </c>
      <c r="AM183" s="2">
        <v>0.12</v>
      </c>
      <c r="AN183" s="2">
        <v>0.10100000000000001</v>
      </c>
    </row>
    <row r="184" spans="1:40" ht="15.75" customHeight="1" x14ac:dyDescent="0.25">
      <c r="A184" s="2">
        <v>368</v>
      </c>
      <c r="B184" s="2">
        <v>7.0000000000000001E-3</v>
      </c>
      <c r="C184" s="2">
        <v>1.9E-2</v>
      </c>
      <c r="D184" s="2">
        <v>2.1999999999999999E-2</v>
      </c>
      <c r="E184" s="2">
        <v>2.5000000000000001E-2</v>
      </c>
      <c r="F184" s="2">
        <v>0.03</v>
      </c>
      <c r="G184" s="2">
        <v>3.9E-2</v>
      </c>
      <c r="H184" s="2">
        <v>0.108</v>
      </c>
      <c r="I184" s="2">
        <v>4.5999999999999999E-2</v>
      </c>
      <c r="J184" s="2">
        <v>6.4000000000000001E-2</v>
      </c>
      <c r="L184" s="83"/>
      <c r="N184" s="2">
        <v>368</v>
      </c>
      <c r="O184" s="2">
        <v>-1E-3</v>
      </c>
      <c r="P184" s="2">
        <v>1E-3</v>
      </c>
      <c r="Q184" s="2">
        <v>2.4E-2</v>
      </c>
      <c r="R184" s="2">
        <v>5.0999999999999997E-2</v>
      </c>
      <c r="S184" s="2">
        <v>6.4000000000000001E-2</v>
      </c>
      <c r="T184" s="2">
        <v>6.7000000000000004E-2</v>
      </c>
      <c r="U184" s="2">
        <v>8.5000000000000006E-2</v>
      </c>
      <c r="V184" s="2">
        <v>9.4E-2</v>
      </c>
      <c r="W184" s="2">
        <v>0.105</v>
      </c>
      <c r="X184" s="2">
        <v>0.113</v>
      </c>
      <c r="AB184" s="83"/>
      <c r="AD184" s="2">
        <v>368</v>
      </c>
      <c r="AE184" s="2">
        <v>0</v>
      </c>
      <c r="AF184" s="2">
        <v>1E-3</v>
      </c>
      <c r="AG184" s="2">
        <v>1.9E-2</v>
      </c>
      <c r="AH184" s="2">
        <v>3.5999999999999997E-2</v>
      </c>
      <c r="AI184" s="2">
        <v>0.16700000000000001</v>
      </c>
      <c r="AJ184" s="2">
        <v>5.3999999999999999E-2</v>
      </c>
      <c r="AK184" s="2">
        <v>0.14199999999999999</v>
      </c>
      <c r="AL184" s="2">
        <v>7.1999999999999995E-2</v>
      </c>
      <c r="AM184" s="2">
        <v>0.12</v>
      </c>
      <c r="AN184" s="2">
        <v>0.10100000000000001</v>
      </c>
    </row>
    <row r="185" spans="1:40" ht="15.75" customHeight="1" x14ac:dyDescent="0.25">
      <c r="A185" s="2">
        <v>369</v>
      </c>
      <c r="B185" s="2">
        <v>7.0000000000000001E-3</v>
      </c>
      <c r="C185" s="2">
        <v>1.9E-2</v>
      </c>
      <c r="D185" s="2">
        <v>2.1999999999999999E-2</v>
      </c>
      <c r="E185" s="2">
        <v>2.5000000000000001E-2</v>
      </c>
      <c r="F185" s="2">
        <v>0.03</v>
      </c>
      <c r="G185" s="2">
        <v>3.7999999999999999E-2</v>
      </c>
      <c r="H185" s="2">
        <v>0.108</v>
      </c>
      <c r="I185" s="2">
        <v>4.5999999999999999E-2</v>
      </c>
      <c r="J185" s="2">
        <v>6.3E-2</v>
      </c>
      <c r="L185" s="83"/>
      <c r="N185" s="2">
        <v>369</v>
      </c>
      <c r="O185" s="2">
        <v>-1E-3</v>
      </c>
      <c r="P185" s="2">
        <v>1E-3</v>
      </c>
      <c r="Q185" s="2">
        <v>2.4E-2</v>
      </c>
      <c r="R185" s="2">
        <v>5.0999999999999997E-2</v>
      </c>
      <c r="S185" s="2">
        <v>6.4000000000000001E-2</v>
      </c>
      <c r="T185" s="2">
        <v>6.6000000000000003E-2</v>
      </c>
      <c r="U185" s="2">
        <v>8.4000000000000005E-2</v>
      </c>
      <c r="V185" s="2">
        <v>9.2999999999999999E-2</v>
      </c>
      <c r="W185" s="2">
        <v>0.104</v>
      </c>
      <c r="X185" s="2">
        <v>0.113</v>
      </c>
      <c r="AB185" s="83"/>
      <c r="AD185" s="2">
        <v>369</v>
      </c>
      <c r="AE185" s="2">
        <v>0</v>
      </c>
      <c r="AF185" s="2">
        <v>1E-3</v>
      </c>
      <c r="AG185" s="2">
        <v>1.9E-2</v>
      </c>
      <c r="AH185" s="2">
        <v>3.5999999999999997E-2</v>
      </c>
      <c r="AI185" s="2">
        <v>0.16700000000000001</v>
      </c>
      <c r="AJ185" s="2">
        <v>5.2999999999999999E-2</v>
      </c>
      <c r="AK185" s="2">
        <v>0.14099999999999999</v>
      </c>
      <c r="AL185" s="2">
        <v>7.0999999999999994E-2</v>
      </c>
      <c r="AM185" s="2">
        <v>0.11899999999999999</v>
      </c>
      <c r="AN185" s="2">
        <v>0.1</v>
      </c>
    </row>
    <row r="186" spans="1:40" ht="15.75" customHeight="1" x14ac:dyDescent="0.25">
      <c r="A186" s="2">
        <v>370</v>
      </c>
      <c r="B186" s="2">
        <v>7.0000000000000001E-3</v>
      </c>
      <c r="C186" s="2">
        <v>1.7999999999999999E-2</v>
      </c>
      <c r="D186" s="2">
        <v>2.1000000000000001E-2</v>
      </c>
      <c r="E186" s="2">
        <v>2.5000000000000001E-2</v>
      </c>
      <c r="F186" s="2">
        <v>2.9000000000000001E-2</v>
      </c>
      <c r="G186" s="2">
        <v>3.7999999999999999E-2</v>
      </c>
      <c r="H186" s="2">
        <v>0.107</v>
      </c>
      <c r="I186" s="2">
        <v>4.4999999999999998E-2</v>
      </c>
      <c r="J186" s="2">
        <v>6.2E-2</v>
      </c>
      <c r="L186" s="83"/>
      <c r="N186" s="2">
        <v>370</v>
      </c>
      <c r="O186" s="2">
        <v>-1E-3</v>
      </c>
      <c r="P186" s="2">
        <v>1E-3</v>
      </c>
      <c r="Q186" s="2">
        <v>2.4E-2</v>
      </c>
      <c r="R186" s="2">
        <v>5.0999999999999997E-2</v>
      </c>
      <c r="S186" s="2">
        <v>6.3E-2</v>
      </c>
      <c r="T186" s="2">
        <v>6.6000000000000003E-2</v>
      </c>
      <c r="U186" s="2">
        <v>8.4000000000000005E-2</v>
      </c>
      <c r="V186" s="2">
        <v>9.2999999999999999E-2</v>
      </c>
      <c r="W186" s="2">
        <v>0.104</v>
      </c>
      <c r="X186" s="2">
        <v>0.112</v>
      </c>
      <c r="AB186" s="83"/>
      <c r="AD186" s="2">
        <v>370</v>
      </c>
      <c r="AE186" s="2">
        <v>0</v>
      </c>
      <c r="AF186" s="2">
        <v>1E-3</v>
      </c>
      <c r="AG186" s="2">
        <v>1.9E-2</v>
      </c>
      <c r="AH186" s="2">
        <v>3.5999999999999997E-2</v>
      </c>
      <c r="AI186" s="2">
        <v>0.16600000000000001</v>
      </c>
      <c r="AJ186" s="2">
        <v>5.2999999999999999E-2</v>
      </c>
      <c r="AK186" s="2">
        <v>0.14099999999999999</v>
      </c>
      <c r="AL186" s="2">
        <v>7.0999999999999994E-2</v>
      </c>
      <c r="AM186" s="2">
        <v>0.11799999999999999</v>
      </c>
      <c r="AN186" s="2">
        <v>0.1</v>
      </c>
    </row>
    <row r="187" spans="1:40" ht="15.75" customHeight="1" x14ac:dyDescent="0.25">
      <c r="A187" s="2">
        <v>371</v>
      </c>
      <c r="B187" s="2">
        <v>7.0000000000000001E-3</v>
      </c>
      <c r="C187" s="2">
        <v>1.7999999999999999E-2</v>
      </c>
      <c r="D187" s="2">
        <v>2.1000000000000001E-2</v>
      </c>
      <c r="E187" s="2">
        <v>2.4E-2</v>
      </c>
      <c r="F187" s="2">
        <v>2.9000000000000001E-2</v>
      </c>
      <c r="G187" s="2">
        <v>3.6999999999999998E-2</v>
      </c>
      <c r="H187" s="2">
        <v>0.106</v>
      </c>
      <c r="I187" s="2">
        <v>4.3999999999999997E-2</v>
      </c>
      <c r="J187" s="2">
        <v>6.0999999999999999E-2</v>
      </c>
      <c r="L187" s="83"/>
      <c r="N187" s="2">
        <v>371</v>
      </c>
      <c r="O187" s="2">
        <v>0</v>
      </c>
      <c r="P187" s="2">
        <v>1E-3</v>
      </c>
      <c r="Q187" s="2">
        <v>2.4E-2</v>
      </c>
      <c r="R187" s="2">
        <v>0.05</v>
      </c>
      <c r="S187" s="2">
        <v>6.3E-2</v>
      </c>
      <c r="T187" s="2">
        <v>6.5000000000000002E-2</v>
      </c>
      <c r="U187" s="2">
        <v>8.3000000000000004E-2</v>
      </c>
      <c r="V187" s="2">
        <v>9.1999999999999998E-2</v>
      </c>
      <c r="W187" s="2">
        <v>0.10299999999999999</v>
      </c>
      <c r="X187" s="2">
        <v>0.111</v>
      </c>
      <c r="AB187" s="83"/>
      <c r="AD187" s="2">
        <v>371</v>
      </c>
      <c r="AE187" s="2">
        <v>0</v>
      </c>
      <c r="AF187" s="2">
        <v>1E-3</v>
      </c>
      <c r="AG187" s="2">
        <v>1.9E-2</v>
      </c>
      <c r="AH187" s="2">
        <v>3.5999999999999997E-2</v>
      </c>
      <c r="AI187" s="2">
        <v>0.16500000000000001</v>
      </c>
      <c r="AJ187" s="2">
        <v>5.1999999999999998E-2</v>
      </c>
      <c r="AK187" s="2">
        <v>0.14000000000000001</v>
      </c>
      <c r="AL187" s="2">
        <v>7.0000000000000007E-2</v>
      </c>
      <c r="AM187" s="2">
        <v>0.11799999999999999</v>
      </c>
      <c r="AN187" s="2">
        <v>9.9000000000000005E-2</v>
      </c>
    </row>
    <row r="188" spans="1:40" ht="15.75" customHeight="1" x14ac:dyDescent="0.25">
      <c r="A188" s="2">
        <v>372</v>
      </c>
      <c r="B188" s="2">
        <v>7.0000000000000001E-3</v>
      </c>
      <c r="C188" s="2">
        <v>1.7999999999999999E-2</v>
      </c>
      <c r="D188" s="2">
        <v>2.1000000000000001E-2</v>
      </c>
      <c r="E188" s="2">
        <v>2.4E-2</v>
      </c>
      <c r="F188" s="2">
        <v>2.9000000000000001E-2</v>
      </c>
      <c r="G188" s="2">
        <v>3.6999999999999998E-2</v>
      </c>
      <c r="H188" s="2">
        <v>0.106</v>
      </c>
      <c r="I188" s="2">
        <v>4.3999999999999997E-2</v>
      </c>
      <c r="J188" s="2">
        <v>6.0999999999999999E-2</v>
      </c>
      <c r="L188" s="83"/>
      <c r="N188" s="2">
        <v>372</v>
      </c>
      <c r="O188" s="2">
        <v>0</v>
      </c>
      <c r="P188" s="2">
        <v>1E-3</v>
      </c>
      <c r="Q188" s="2">
        <v>2.3E-2</v>
      </c>
      <c r="R188" s="2">
        <v>0.05</v>
      </c>
      <c r="S188" s="2">
        <v>6.3E-2</v>
      </c>
      <c r="T188" s="2">
        <v>6.5000000000000002E-2</v>
      </c>
      <c r="U188" s="2">
        <v>8.3000000000000004E-2</v>
      </c>
      <c r="V188" s="2">
        <v>9.1999999999999998E-2</v>
      </c>
      <c r="W188" s="2">
        <v>0.10299999999999999</v>
      </c>
      <c r="X188" s="2">
        <v>0.111</v>
      </c>
      <c r="AB188" s="83"/>
      <c r="AD188" s="2">
        <v>372</v>
      </c>
      <c r="AE188" s="2">
        <v>0</v>
      </c>
      <c r="AF188" s="2">
        <v>1E-3</v>
      </c>
      <c r="AG188" s="2">
        <v>1.9E-2</v>
      </c>
      <c r="AH188" s="2">
        <v>3.5999999999999997E-2</v>
      </c>
      <c r="AI188" s="2">
        <v>0.16400000000000001</v>
      </c>
      <c r="AJ188" s="2">
        <v>5.1999999999999998E-2</v>
      </c>
      <c r="AK188" s="2">
        <v>0.13900000000000001</v>
      </c>
      <c r="AL188" s="2">
        <v>7.0000000000000007E-2</v>
      </c>
      <c r="AM188" s="2">
        <v>0.11700000000000001</v>
      </c>
      <c r="AN188" s="2">
        <v>9.8000000000000004E-2</v>
      </c>
    </row>
    <row r="189" spans="1:40" ht="15.75" customHeight="1" x14ac:dyDescent="0.25">
      <c r="A189" s="2">
        <v>373</v>
      </c>
      <c r="B189" s="2">
        <v>7.0000000000000001E-3</v>
      </c>
      <c r="C189" s="2">
        <v>1.7999999999999999E-2</v>
      </c>
      <c r="D189" s="2">
        <v>2.1000000000000001E-2</v>
      </c>
      <c r="E189" s="2">
        <v>2.4E-2</v>
      </c>
      <c r="F189" s="2">
        <v>2.9000000000000001E-2</v>
      </c>
      <c r="G189" s="2">
        <v>3.6999999999999998E-2</v>
      </c>
      <c r="H189" s="2">
        <v>0.105</v>
      </c>
      <c r="I189" s="2">
        <v>4.3999999999999997E-2</v>
      </c>
      <c r="J189" s="2">
        <v>0.06</v>
      </c>
      <c r="L189" s="83"/>
      <c r="N189" s="2">
        <v>373</v>
      </c>
      <c r="O189" s="2">
        <v>0</v>
      </c>
      <c r="P189" s="2">
        <v>1E-3</v>
      </c>
      <c r="Q189" s="2">
        <v>2.3E-2</v>
      </c>
      <c r="R189" s="2">
        <v>0.05</v>
      </c>
      <c r="S189" s="2">
        <v>6.2E-2</v>
      </c>
      <c r="T189" s="2">
        <v>6.5000000000000002E-2</v>
      </c>
      <c r="U189" s="2">
        <v>8.2000000000000003E-2</v>
      </c>
      <c r="V189" s="2">
        <v>9.1999999999999998E-2</v>
      </c>
      <c r="W189" s="2">
        <v>0.10199999999999999</v>
      </c>
      <c r="X189" s="2">
        <v>0.11</v>
      </c>
      <c r="AB189" s="83"/>
      <c r="AD189" s="2">
        <v>373</v>
      </c>
      <c r="AE189" s="2">
        <v>0</v>
      </c>
      <c r="AF189" s="2">
        <v>1E-3</v>
      </c>
      <c r="AG189" s="2">
        <v>1.7999999999999999E-2</v>
      </c>
      <c r="AH189" s="2">
        <v>3.5000000000000003E-2</v>
      </c>
      <c r="AI189" s="2">
        <v>0.16400000000000001</v>
      </c>
      <c r="AJ189" s="2">
        <v>5.0999999999999997E-2</v>
      </c>
      <c r="AK189" s="2">
        <v>0.13800000000000001</v>
      </c>
      <c r="AL189" s="2">
        <v>6.9000000000000006E-2</v>
      </c>
      <c r="AM189" s="2">
        <v>0.11600000000000001</v>
      </c>
      <c r="AN189" s="2">
        <v>9.8000000000000004E-2</v>
      </c>
    </row>
    <row r="190" spans="1:40" ht="15.75" customHeight="1" x14ac:dyDescent="0.25">
      <c r="A190" s="2">
        <v>374</v>
      </c>
      <c r="B190" s="2">
        <v>7.0000000000000001E-3</v>
      </c>
      <c r="C190" s="2">
        <v>1.7999999999999999E-2</v>
      </c>
      <c r="D190" s="2">
        <v>0.02</v>
      </c>
      <c r="E190" s="2">
        <v>2.4E-2</v>
      </c>
      <c r="F190" s="2">
        <v>2.9000000000000001E-2</v>
      </c>
      <c r="G190" s="2">
        <v>3.5999999999999997E-2</v>
      </c>
      <c r="H190" s="2">
        <v>0.104</v>
      </c>
      <c r="I190" s="2">
        <v>4.2999999999999997E-2</v>
      </c>
      <c r="J190" s="2">
        <v>5.8999999999999997E-2</v>
      </c>
      <c r="L190" s="83"/>
      <c r="N190" s="2">
        <v>374</v>
      </c>
      <c r="O190" s="2">
        <v>0</v>
      </c>
      <c r="P190" s="2">
        <v>2E-3</v>
      </c>
      <c r="Q190" s="2">
        <v>2.3E-2</v>
      </c>
      <c r="R190" s="2">
        <v>0.05</v>
      </c>
      <c r="S190" s="2">
        <v>6.2E-2</v>
      </c>
      <c r="T190" s="2">
        <v>6.4000000000000001E-2</v>
      </c>
      <c r="U190" s="2">
        <v>8.2000000000000003E-2</v>
      </c>
      <c r="V190" s="2">
        <v>9.0999999999999998E-2</v>
      </c>
      <c r="W190" s="2">
        <v>0.10199999999999999</v>
      </c>
      <c r="X190" s="2">
        <v>0.11</v>
      </c>
      <c r="AB190" s="83"/>
      <c r="AD190" s="2">
        <v>374</v>
      </c>
      <c r="AE190" s="2">
        <v>0</v>
      </c>
      <c r="AF190" s="2">
        <v>1E-3</v>
      </c>
      <c r="AG190" s="2">
        <v>1.7999999999999999E-2</v>
      </c>
      <c r="AH190" s="2">
        <v>3.5000000000000003E-2</v>
      </c>
      <c r="AI190" s="2">
        <v>0.16300000000000001</v>
      </c>
      <c r="AJ190" s="2">
        <v>5.0999999999999997E-2</v>
      </c>
      <c r="AK190" s="2">
        <v>0.13700000000000001</v>
      </c>
      <c r="AL190" s="2">
        <v>6.9000000000000006E-2</v>
      </c>
      <c r="AM190" s="2">
        <v>0.11600000000000001</v>
      </c>
      <c r="AN190" s="2">
        <v>9.7000000000000003E-2</v>
      </c>
    </row>
    <row r="191" spans="1:40" ht="15.75" customHeight="1" x14ac:dyDescent="0.25">
      <c r="A191" s="2">
        <v>375</v>
      </c>
      <c r="B191" s="2">
        <v>8.0000000000000002E-3</v>
      </c>
      <c r="C191" s="2">
        <v>1.7999999999999999E-2</v>
      </c>
      <c r="D191" s="2">
        <v>0.02</v>
      </c>
      <c r="E191" s="2">
        <v>2.4E-2</v>
      </c>
      <c r="F191" s="2">
        <v>2.9000000000000001E-2</v>
      </c>
      <c r="G191" s="2">
        <v>3.5999999999999997E-2</v>
      </c>
      <c r="H191" s="2">
        <v>0.104</v>
      </c>
      <c r="I191" s="2">
        <v>4.2999999999999997E-2</v>
      </c>
      <c r="J191" s="2">
        <v>5.8999999999999997E-2</v>
      </c>
      <c r="L191" s="83"/>
      <c r="N191" s="2">
        <v>375</v>
      </c>
      <c r="O191" s="2">
        <v>0</v>
      </c>
      <c r="P191" s="2">
        <v>2E-3</v>
      </c>
      <c r="Q191" s="2">
        <v>2.3E-2</v>
      </c>
      <c r="R191" s="2">
        <v>0.05</v>
      </c>
      <c r="S191" s="2">
        <v>6.2E-2</v>
      </c>
      <c r="T191" s="2">
        <v>6.4000000000000001E-2</v>
      </c>
      <c r="U191" s="2">
        <v>8.1000000000000003E-2</v>
      </c>
      <c r="V191" s="2">
        <v>9.0999999999999998E-2</v>
      </c>
      <c r="W191" s="2">
        <v>0.10199999999999999</v>
      </c>
      <c r="X191" s="2">
        <v>0.109</v>
      </c>
      <c r="AB191" s="83"/>
      <c r="AD191" s="2">
        <v>375</v>
      </c>
      <c r="AE191" s="2">
        <v>0</v>
      </c>
      <c r="AF191" s="2">
        <v>1E-3</v>
      </c>
      <c r="AG191" s="2">
        <v>1.7999999999999999E-2</v>
      </c>
      <c r="AH191" s="2">
        <v>3.5000000000000003E-2</v>
      </c>
      <c r="AI191" s="2">
        <v>0.161</v>
      </c>
      <c r="AJ191" s="2">
        <v>0.05</v>
      </c>
      <c r="AK191" s="2">
        <v>0.13700000000000001</v>
      </c>
      <c r="AL191" s="2">
        <v>6.9000000000000006E-2</v>
      </c>
      <c r="AM191" s="2">
        <v>0.115</v>
      </c>
      <c r="AN191" s="2">
        <v>9.7000000000000003E-2</v>
      </c>
    </row>
    <row r="192" spans="1:40" ht="15.75" customHeight="1" x14ac:dyDescent="0.25">
      <c r="A192" s="2">
        <v>376</v>
      </c>
      <c r="B192" s="2">
        <v>8.0000000000000002E-3</v>
      </c>
      <c r="C192" s="2">
        <v>1.7999999999999999E-2</v>
      </c>
      <c r="D192" s="2">
        <v>0.02</v>
      </c>
      <c r="E192" s="2">
        <v>2.4E-2</v>
      </c>
      <c r="F192" s="2">
        <v>2.9000000000000001E-2</v>
      </c>
      <c r="G192" s="2">
        <v>3.5999999999999997E-2</v>
      </c>
      <c r="H192" s="2">
        <v>0.104</v>
      </c>
      <c r="I192" s="2">
        <v>4.2999999999999997E-2</v>
      </c>
      <c r="J192" s="2">
        <v>5.8999999999999997E-2</v>
      </c>
      <c r="L192" s="83"/>
      <c r="N192" s="2">
        <v>376</v>
      </c>
      <c r="O192" s="2">
        <v>0</v>
      </c>
      <c r="P192" s="2">
        <v>2E-3</v>
      </c>
      <c r="Q192" s="2">
        <v>2.3E-2</v>
      </c>
      <c r="R192" s="2">
        <v>0.05</v>
      </c>
      <c r="S192" s="2">
        <v>6.0999999999999999E-2</v>
      </c>
      <c r="T192" s="2">
        <v>6.4000000000000001E-2</v>
      </c>
      <c r="U192" s="2">
        <v>8.1000000000000003E-2</v>
      </c>
      <c r="V192" s="2">
        <v>9.0999999999999998E-2</v>
      </c>
      <c r="W192" s="2">
        <v>0.10100000000000001</v>
      </c>
      <c r="X192" s="2">
        <v>0.109</v>
      </c>
      <c r="AB192" s="83"/>
      <c r="AD192" s="2">
        <v>376</v>
      </c>
      <c r="AE192" s="2">
        <v>0</v>
      </c>
      <c r="AF192" s="2">
        <v>1E-3</v>
      </c>
      <c r="AG192" s="2">
        <v>1.7999999999999999E-2</v>
      </c>
      <c r="AH192" s="2">
        <v>3.5000000000000003E-2</v>
      </c>
      <c r="AI192" s="2">
        <v>0.16</v>
      </c>
      <c r="AJ192" s="2">
        <v>0.05</v>
      </c>
      <c r="AK192" s="2">
        <v>0.13700000000000001</v>
      </c>
      <c r="AL192" s="2">
        <v>6.8000000000000005E-2</v>
      </c>
      <c r="AM192" s="2">
        <v>0.114</v>
      </c>
      <c r="AN192" s="2">
        <v>9.6000000000000002E-2</v>
      </c>
    </row>
    <row r="193" spans="1:40" ht="15.75" customHeight="1" x14ac:dyDescent="0.25">
      <c r="A193" s="2">
        <v>377</v>
      </c>
      <c r="B193" s="2">
        <v>8.0000000000000002E-3</v>
      </c>
      <c r="C193" s="2">
        <v>1.7999999999999999E-2</v>
      </c>
      <c r="D193" s="2">
        <v>0.02</v>
      </c>
      <c r="E193" s="2">
        <v>2.3E-2</v>
      </c>
      <c r="F193" s="2">
        <v>2.9000000000000001E-2</v>
      </c>
      <c r="G193" s="2">
        <v>3.5999999999999997E-2</v>
      </c>
      <c r="H193" s="2">
        <v>0.10299999999999999</v>
      </c>
      <c r="I193" s="2">
        <v>4.2999999999999997E-2</v>
      </c>
      <c r="J193" s="2">
        <v>5.8999999999999997E-2</v>
      </c>
      <c r="L193" s="83"/>
      <c r="N193" s="2">
        <v>377</v>
      </c>
      <c r="O193" s="2">
        <v>0</v>
      </c>
      <c r="P193" s="2">
        <v>2E-3</v>
      </c>
      <c r="Q193" s="2">
        <v>2.3E-2</v>
      </c>
      <c r="R193" s="2">
        <v>0.05</v>
      </c>
      <c r="S193" s="2">
        <v>6.0999999999999999E-2</v>
      </c>
      <c r="T193" s="2">
        <v>6.4000000000000001E-2</v>
      </c>
      <c r="U193" s="2">
        <v>0.08</v>
      </c>
      <c r="V193" s="2">
        <v>0.09</v>
      </c>
      <c r="W193" s="2">
        <v>0.10100000000000001</v>
      </c>
      <c r="X193" s="2">
        <v>0.108</v>
      </c>
      <c r="AB193" s="83"/>
      <c r="AD193" s="2">
        <v>377</v>
      </c>
      <c r="AE193" s="2">
        <v>1E-3</v>
      </c>
      <c r="AF193" s="2">
        <v>2E-3</v>
      </c>
      <c r="AG193" s="2">
        <v>1.7999999999999999E-2</v>
      </c>
      <c r="AH193" s="2">
        <v>3.5000000000000003E-2</v>
      </c>
      <c r="AI193" s="2">
        <v>0.159</v>
      </c>
      <c r="AJ193" s="2">
        <v>4.9000000000000002E-2</v>
      </c>
      <c r="AK193" s="2">
        <v>0.13600000000000001</v>
      </c>
      <c r="AL193" s="2">
        <v>6.8000000000000005E-2</v>
      </c>
      <c r="AM193" s="2">
        <v>0.114</v>
      </c>
      <c r="AN193" s="2">
        <v>9.6000000000000002E-2</v>
      </c>
    </row>
    <row r="194" spans="1:40" ht="15.75" customHeight="1" x14ac:dyDescent="0.25">
      <c r="A194" s="2">
        <v>378</v>
      </c>
      <c r="B194" s="2">
        <v>8.0000000000000002E-3</v>
      </c>
      <c r="C194" s="2">
        <v>1.7999999999999999E-2</v>
      </c>
      <c r="D194" s="2">
        <v>0.02</v>
      </c>
      <c r="E194" s="2">
        <v>2.3E-2</v>
      </c>
      <c r="F194" s="2">
        <v>2.9000000000000001E-2</v>
      </c>
      <c r="G194" s="2">
        <v>3.5000000000000003E-2</v>
      </c>
      <c r="H194" s="2">
        <v>0.10299999999999999</v>
      </c>
      <c r="I194" s="2">
        <v>4.2000000000000003E-2</v>
      </c>
      <c r="J194" s="2">
        <v>5.8000000000000003E-2</v>
      </c>
      <c r="L194" s="83"/>
      <c r="N194" s="2">
        <v>378</v>
      </c>
      <c r="O194" s="2">
        <v>0</v>
      </c>
      <c r="P194" s="2">
        <v>2E-3</v>
      </c>
      <c r="Q194" s="2">
        <v>2.3E-2</v>
      </c>
      <c r="R194" s="2">
        <v>0.05</v>
      </c>
      <c r="S194" s="2">
        <v>6.0999999999999999E-2</v>
      </c>
      <c r="T194" s="2">
        <v>6.3E-2</v>
      </c>
      <c r="U194" s="2">
        <v>0.08</v>
      </c>
      <c r="V194" s="2">
        <v>0.09</v>
      </c>
      <c r="W194" s="2">
        <v>0.10100000000000001</v>
      </c>
      <c r="X194" s="2">
        <v>0.108</v>
      </c>
      <c r="AB194" s="83"/>
      <c r="AD194" s="2">
        <v>378</v>
      </c>
      <c r="AE194" s="2">
        <v>1E-3</v>
      </c>
      <c r="AF194" s="2">
        <v>2E-3</v>
      </c>
      <c r="AG194" s="2">
        <v>1.7999999999999999E-2</v>
      </c>
      <c r="AH194" s="2">
        <v>3.5000000000000003E-2</v>
      </c>
      <c r="AI194" s="2">
        <v>0.158</v>
      </c>
      <c r="AJ194" s="2">
        <v>4.9000000000000002E-2</v>
      </c>
      <c r="AK194" s="2">
        <v>0.13500000000000001</v>
      </c>
      <c r="AL194" s="2">
        <v>6.8000000000000005E-2</v>
      </c>
      <c r="AM194" s="2">
        <v>0.113</v>
      </c>
      <c r="AN194" s="2">
        <v>9.5000000000000001E-2</v>
      </c>
    </row>
    <row r="195" spans="1:40" ht="15.75" customHeight="1" x14ac:dyDescent="0.25">
      <c r="A195" s="2">
        <v>379</v>
      </c>
      <c r="B195" s="2">
        <v>8.0000000000000002E-3</v>
      </c>
      <c r="C195" s="2">
        <v>1.7000000000000001E-2</v>
      </c>
      <c r="D195" s="2">
        <v>0.02</v>
      </c>
      <c r="E195" s="2">
        <v>2.3E-2</v>
      </c>
      <c r="F195" s="2">
        <v>2.8000000000000001E-2</v>
      </c>
      <c r="G195" s="2">
        <v>3.5000000000000003E-2</v>
      </c>
      <c r="H195" s="2">
        <v>0.10199999999999999</v>
      </c>
      <c r="I195" s="2">
        <v>4.2000000000000003E-2</v>
      </c>
      <c r="J195" s="2">
        <v>5.8000000000000003E-2</v>
      </c>
      <c r="L195" s="83"/>
      <c r="N195" s="2">
        <v>379</v>
      </c>
      <c r="O195" s="2">
        <v>1E-3</v>
      </c>
      <c r="P195" s="2">
        <v>2E-3</v>
      </c>
      <c r="Q195" s="2">
        <v>2.3E-2</v>
      </c>
      <c r="R195" s="2">
        <v>4.9000000000000002E-2</v>
      </c>
      <c r="S195" s="2">
        <v>0.06</v>
      </c>
      <c r="T195" s="2">
        <v>6.3E-2</v>
      </c>
      <c r="U195" s="2">
        <v>7.9000000000000001E-2</v>
      </c>
      <c r="V195" s="2">
        <v>8.8999999999999996E-2</v>
      </c>
      <c r="W195" s="2">
        <v>0.10100000000000001</v>
      </c>
      <c r="X195" s="2">
        <v>0.107</v>
      </c>
      <c r="AB195" s="83"/>
      <c r="AD195" s="2">
        <v>379</v>
      </c>
      <c r="AE195" s="2">
        <v>1E-3</v>
      </c>
      <c r="AF195" s="2">
        <v>2E-3</v>
      </c>
      <c r="AG195" s="2">
        <v>1.7000000000000001E-2</v>
      </c>
      <c r="AH195" s="2">
        <v>3.4000000000000002E-2</v>
      </c>
      <c r="AI195" s="2">
        <v>0.158</v>
      </c>
      <c r="AJ195" s="2">
        <v>4.9000000000000002E-2</v>
      </c>
      <c r="AK195" s="2">
        <v>0.13400000000000001</v>
      </c>
      <c r="AL195" s="2">
        <v>6.7000000000000004E-2</v>
      </c>
      <c r="AM195" s="2">
        <v>0.113</v>
      </c>
      <c r="AN195" s="2">
        <v>9.5000000000000001E-2</v>
      </c>
    </row>
    <row r="196" spans="1:40" ht="15.75" customHeight="1" x14ac:dyDescent="0.25">
      <c r="A196" s="2">
        <v>380</v>
      </c>
      <c r="B196" s="2">
        <v>8.0000000000000002E-3</v>
      </c>
      <c r="C196" s="2">
        <v>1.7000000000000001E-2</v>
      </c>
      <c r="D196" s="2">
        <v>1.9E-2</v>
      </c>
      <c r="E196" s="2">
        <v>2.3E-2</v>
      </c>
      <c r="F196" s="2">
        <v>2.7E-2</v>
      </c>
      <c r="G196" s="2">
        <v>3.4000000000000002E-2</v>
      </c>
      <c r="H196" s="2">
        <v>0.10199999999999999</v>
      </c>
      <c r="I196" s="2">
        <v>4.1000000000000002E-2</v>
      </c>
      <c r="J196" s="2">
        <v>5.7000000000000002E-2</v>
      </c>
      <c r="L196" s="83"/>
      <c r="N196" s="2">
        <v>380</v>
      </c>
      <c r="O196" s="2">
        <v>0</v>
      </c>
      <c r="P196" s="2">
        <v>2E-3</v>
      </c>
      <c r="Q196" s="2">
        <v>2.1999999999999999E-2</v>
      </c>
      <c r="R196" s="2">
        <v>4.9000000000000002E-2</v>
      </c>
      <c r="S196" s="2">
        <v>0.06</v>
      </c>
      <c r="T196" s="2">
        <v>6.3E-2</v>
      </c>
      <c r="U196" s="2">
        <v>7.9000000000000001E-2</v>
      </c>
      <c r="V196" s="2">
        <v>8.8999999999999996E-2</v>
      </c>
      <c r="W196" s="2">
        <v>0.1</v>
      </c>
      <c r="X196" s="2">
        <v>0.107</v>
      </c>
      <c r="AB196" s="83"/>
      <c r="AD196" s="2">
        <v>380</v>
      </c>
      <c r="AE196" s="2">
        <v>1E-3</v>
      </c>
      <c r="AF196" s="2">
        <v>2E-3</v>
      </c>
      <c r="AG196" s="2">
        <v>1.7000000000000001E-2</v>
      </c>
      <c r="AH196" s="2">
        <v>3.4000000000000002E-2</v>
      </c>
      <c r="AI196" s="2">
        <v>0.157</v>
      </c>
      <c r="AJ196" s="2">
        <v>4.9000000000000002E-2</v>
      </c>
      <c r="AK196" s="2">
        <v>0.13300000000000001</v>
      </c>
      <c r="AL196" s="2">
        <v>6.7000000000000004E-2</v>
      </c>
      <c r="AM196" s="2">
        <v>0.112</v>
      </c>
      <c r="AN196" s="2">
        <v>9.4E-2</v>
      </c>
    </row>
    <row r="197" spans="1:40" ht="15.75" customHeight="1" x14ac:dyDescent="0.25">
      <c r="A197" s="2">
        <v>381</v>
      </c>
      <c r="B197" s="2">
        <v>7.0000000000000001E-3</v>
      </c>
      <c r="C197" s="2">
        <v>1.7000000000000001E-2</v>
      </c>
      <c r="D197" s="2">
        <v>1.9E-2</v>
      </c>
      <c r="E197" s="2">
        <v>2.1999999999999999E-2</v>
      </c>
      <c r="F197" s="2">
        <v>2.7E-2</v>
      </c>
      <c r="G197" s="2">
        <v>3.4000000000000002E-2</v>
      </c>
      <c r="H197" s="2">
        <v>0.10100000000000001</v>
      </c>
      <c r="I197" s="2">
        <v>4.1000000000000002E-2</v>
      </c>
      <c r="J197" s="2">
        <v>5.6000000000000001E-2</v>
      </c>
      <c r="L197" s="83"/>
      <c r="N197" s="2">
        <v>381</v>
      </c>
      <c r="O197" s="2">
        <v>0</v>
      </c>
      <c r="P197" s="2">
        <v>2E-3</v>
      </c>
      <c r="Q197" s="2">
        <v>2.1999999999999999E-2</v>
      </c>
      <c r="R197" s="2">
        <v>4.9000000000000002E-2</v>
      </c>
      <c r="S197" s="2">
        <v>5.8999999999999997E-2</v>
      </c>
      <c r="T197" s="2">
        <v>6.2E-2</v>
      </c>
      <c r="U197" s="2">
        <v>7.8E-2</v>
      </c>
      <c r="V197" s="2">
        <v>8.7999999999999995E-2</v>
      </c>
      <c r="W197" s="2">
        <v>0.1</v>
      </c>
      <c r="X197" s="2">
        <v>0.106</v>
      </c>
      <c r="AB197" s="83"/>
      <c r="AD197" s="2">
        <v>381</v>
      </c>
      <c r="AE197" s="2">
        <v>1E-3</v>
      </c>
      <c r="AF197" s="2">
        <v>1E-3</v>
      </c>
      <c r="AG197" s="2">
        <v>1.7000000000000001E-2</v>
      </c>
      <c r="AH197" s="2">
        <v>3.3000000000000002E-2</v>
      </c>
      <c r="AI197" s="2">
        <v>0.157</v>
      </c>
      <c r="AJ197" s="2">
        <v>4.8000000000000001E-2</v>
      </c>
      <c r="AK197" s="2">
        <v>0.13200000000000001</v>
      </c>
      <c r="AL197" s="2">
        <v>6.6000000000000003E-2</v>
      </c>
      <c r="AM197" s="2">
        <v>0.111</v>
      </c>
      <c r="AN197" s="2">
        <v>9.4E-2</v>
      </c>
    </row>
    <row r="198" spans="1:40" ht="15.75" customHeight="1" x14ac:dyDescent="0.25">
      <c r="A198" s="2">
        <v>382</v>
      </c>
      <c r="B198" s="2">
        <v>7.0000000000000001E-3</v>
      </c>
      <c r="C198" s="2">
        <v>1.6E-2</v>
      </c>
      <c r="D198" s="2">
        <v>1.7999999999999999E-2</v>
      </c>
      <c r="E198" s="2">
        <v>2.1999999999999999E-2</v>
      </c>
      <c r="F198" s="2">
        <v>2.5999999999999999E-2</v>
      </c>
      <c r="G198" s="2">
        <v>3.3000000000000002E-2</v>
      </c>
      <c r="H198" s="2">
        <v>0.10100000000000001</v>
      </c>
      <c r="I198" s="2">
        <v>0.04</v>
      </c>
      <c r="J198" s="2">
        <v>5.6000000000000001E-2</v>
      </c>
      <c r="L198" s="83"/>
      <c r="N198" s="2">
        <v>382</v>
      </c>
      <c r="O198" s="2">
        <v>0</v>
      </c>
      <c r="P198" s="2">
        <v>2E-3</v>
      </c>
      <c r="Q198" s="2">
        <v>2.1999999999999999E-2</v>
      </c>
      <c r="R198" s="2">
        <v>4.9000000000000002E-2</v>
      </c>
      <c r="S198" s="2">
        <v>5.8999999999999997E-2</v>
      </c>
      <c r="T198" s="2">
        <v>6.2E-2</v>
      </c>
      <c r="U198" s="2">
        <v>7.8E-2</v>
      </c>
      <c r="V198" s="2">
        <v>8.6999999999999994E-2</v>
      </c>
      <c r="W198" s="2">
        <v>9.9000000000000005E-2</v>
      </c>
      <c r="X198" s="2">
        <v>0.106</v>
      </c>
      <c r="AB198" s="83"/>
      <c r="AD198" s="2">
        <v>382</v>
      </c>
      <c r="AE198" s="2">
        <v>0</v>
      </c>
      <c r="AF198" s="2">
        <v>1E-3</v>
      </c>
      <c r="AG198" s="2">
        <v>1.6E-2</v>
      </c>
      <c r="AH198" s="2">
        <v>3.3000000000000002E-2</v>
      </c>
      <c r="AI198" s="2">
        <v>0.158</v>
      </c>
      <c r="AJ198" s="2">
        <v>4.8000000000000001E-2</v>
      </c>
      <c r="AK198" s="2">
        <v>0.13200000000000001</v>
      </c>
      <c r="AL198" s="2">
        <v>6.6000000000000003E-2</v>
      </c>
      <c r="AM198" s="2">
        <v>0.111</v>
      </c>
      <c r="AN198" s="2">
        <v>9.2999999999999999E-2</v>
      </c>
    </row>
    <row r="199" spans="1:40" ht="15.75" customHeight="1" x14ac:dyDescent="0.25">
      <c r="A199" s="2">
        <v>383</v>
      </c>
      <c r="B199" s="2">
        <v>7.0000000000000001E-3</v>
      </c>
      <c r="C199" s="2">
        <v>1.6E-2</v>
      </c>
      <c r="D199" s="2">
        <v>1.7999999999999999E-2</v>
      </c>
      <c r="E199" s="2">
        <v>2.1000000000000001E-2</v>
      </c>
      <c r="F199" s="2">
        <v>2.5000000000000001E-2</v>
      </c>
      <c r="G199" s="2">
        <v>3.3000000000000002E-2</v>
      </c>
      <c r="H199" s="2">
        <v>0.1</v>
      </c>
      <c r="I199" s="2">
        <v>0.04</v>
      </c>
      <c r="J199" s="2">
        <v>5.5E-2</v>
      </c>
      <c r="L199" s="83"/>
      <c r="N199" s="2">
        <v>383</v>
      </c>
      <c r="O199" s="2">
        <v>-1E-3</v>
      </c>
      <c r="P199" s="2">
        <v>1E-3</v>
      </c>
      <c r="Q199" s="2">
        <v>2.1000000000000001E-2</v>
      </c>
      <c r="R199" s="2">
        <v>4.8000000000000001E-2</v>
      </c>
      <c r="S199" s="2">
        <v>5.8000000000000003E-2</v>
      </c>
      <c r="T199" s="2">
        <v>6.0999999999999999E-2</v>
      </c>
      <c r="U199" s="2">
        <v>7.6999999999999999E-2</v>
      </c>
      <c r="V199" s="2">
        <v>8.6999999999999994E-2</v>
      </c>
      <c r="W199" s="2">
        <v>9.9000000000000005E-2</v>
      </c>
      <c r="X199" s="2">
        <v>0.105</v>
      </c>
      <c r="AB199" s="83"/>
      <c r="AD199" s="2">
        <v>383</v>
      </c>
      <c r="AE199" s="2">
        <v>0</v>
      </c>
      <c r="AF199" s="2">
        <v>1E-3</v>
      </c>
      <c r="AG199" s="2">
        <v>1.6E-2</v>
      </c>
      <c r="AH199" s="2">
        <v>3.3000000000000002E-2</v>
      </c>
      <c r="AI199" s="2">
        <v>0.157</v>
      </c>
      <c r="AJ199" s="2">
        <v>4.8000000000000001E-2</v>
      </c>
      <c r="AK199" s="2">
        <v>0.13200000000000001</v>
      </c>
      <c r="AL199" s="2">
        <v>6.5000000000000002E-2</v>
      </c>
      <c r="AM199" s="2">
        <v>0.11</v>
      </c>
      <c r="AN199" s="2">
        <v>9.1999999999999998E-2</v>
      </c>
    </row>
    <row r="200" spans="1:40" ht="15.75" customHeight="1" x14ac:dyDescent="0.25">
      <c r="A200" s="2">
        <v>384</v>
      </c>
      <c r="B200" s="2">
        <v>7.0000000000000001E-3</v>
      </c>
      <c r="C200" s="2">
        <v>1.4999999999999999E-2</v>
      </c>
      <c r="D200" s="2">
        <v>1.7999999999999999E-2</v>
      </c>
      <c r="E200" s="2">
        <v>2.1000000000000001E-2</v>
      </c>
      <c r="F200" s="2">
        <v>2.5000000000000001E-2</v>
      </c>
      <c r="G200" s="2">
        <v>3.2000000000000001E-2</v>
      </c>
      <c r="H200" s="2">
        <v>9.9000000000000005E-2</v>
      </c>
      <c r="I200" s="2">
        <v>3.9E-2</v>
      </c>
      <c r="J200" s="2">
        <v>5.5E-2</v>
      </c>
      <c r="L200" s="83"/>
      <c r="N200" s="2">
        <v>384</v>
      </c>
      <c r="O200" s="2">
        <v>-1E-3</v>
      </c>
      <c r="P200" s="2">
        <v>1E-3</v>
      </c>
      <c r="Q200" s="2">
        <v>2.1000000000000001E-2</v>
      </c>
      <c r="R200" s="2">
        <v>4.8000000000000001E-2</v>
      </c>
      <c r="S200" s="2">
        <v>5.8000000000000003E-2</v>
      </c>
      <c r="T200" s="2">
        <v>6.0999999999999999E-2</v>
      </c>
      <c r="U200" s="2">
        <v>7.5999999999999998E-2</v>
      </c>
      <c r="V200" s="2">
        <v>8.6999999999999994E-2</v>
      </c>
      <c r="W200" s="2">
        <v>9.8000000000000004E-2</v>
      </c>
      <c r="X200" s="2">
        <v>0.105</v>
      </c>
      <c r="AB200" s="83"/>
      <c r="AD200" s="2">
        <v>384</v>
      </c>
      <c r="AE200" s="2">
        <v>0</v>
      </c>
      <c r="AF200" s="2">
        <v>1E-3</v>
      </c>
      <c r="AG200" s="2">
        <v>1.6E-2</v>
      </c>
      <c r="AH200" s="2">
        <v>3.2000000000000001E-2</v>
      </c>
      <c r="AI200" s="2">
        <v>0.156</v>
      </c>
      <c r="AJ200" s="2">
        <v>4.8000000000000001E-2</v>
      </c>
      <c r="AK200" s="2">
        <v>0.13200000000000001</v>
      </c>
      <c r="AL200" s="2">
        <v>6.5000000000000002E-2</v>
      </c>
      <c r="AM200" s="2">
        <v>0.11</v>
      </c>
      <c r="AN200" s="2">
        <v>9.1999999999999998E-2</v>
      </c>
    </row>
    <row r="201" spans="1:40" ht="15.75" customHeight="1" x14ac:dyDescent="0.25">
      <c r="A201" s="2">
        <v>385</v>
      </c>
      <c r="B201" s="2">
        <v>6.0000000000000001E-3</v>
      </c>
      <c r="C201" s="2">
        <v>1.4999999999999999E-2</v>
      </c>
      <c r="D201" s="2">
        <v>1.7000000000000001E-2</v>
      </c>
      <c r="E201" s="2">
        <v>0.02</v>
      </c>
      <c r="F201" s="2">
        <v>2.5000000000000001E-2</v>
      </c>
      <c r="G201" s="2">
        <v>3.2000000000000001E-2</v>
      </c>
      <c r="H201" s="2">
        <v>9.9000000000000005E-2</v>
      </c>
      <c r="I201" s="2">
        <v>3.9E-2</v>
      </c>
      <c r="J201" s="2">
        <v>5.3999999999999999E-2</v>
      </c>
      <c r="L201" s="83"/>
      <c r="N201" s="2">
        <v>385</v>
      </c>
      <c r="O201" s="2">
        <v>-1E-3</v>
      </c>
      <c r="P201" s="2">
        <v>1E-3</v>
      </c>
      <c r="Q201" s="2">
        <v>2.1000000000000001E-2</v>
      </c>
      <c r="R201" s="2">
        <v>4.8000000000000001E-2</v>
      </c>
      <c r="S201" s="2">
        <v>5.8000000000000003E-2</v>
      </c>
      <c r="T201" s="2">
        <v>6.0999999999999999E-2</v>
      </c>
      <c r="U201" s="2">
        <v>7.5999999999999998E-2</v>
      </c>
      <c r="V201" s="2">
        <v>8.5999999999999993E-2</v>
      </c>
      <c r="W201" s="2">
        <v>9.8000000000000004E-2</v>
      </c>
      <c r="X201" s="2">
        <v>0.104</v>
      </c>
      <c r="AB201" s="83"/>
      <c r="AD201" s="2">
        <v>385</v>
      </c>
      <c r="AE201" s="2">
        <v>0</v>
      </c>
      <c r="AF201" s="2">
        <v>0</v>
      </c>
      <c r="AG201" s="2">
        <v>1.4999999999999999E-2</v>
      </c>
      <c r="AH201" s="2">
        <v>3.2000000000000001E-2</v>
      </c>
      <c r="AI201" s="2">
        <v>0.154</v>
      </c>
      <c r="AJ201" s="2">
        <v>4.7E-2</v>
      </c>
      <c r="AK201" s="2">
        <v>0.13100000000000001</v>
      </c>
      <c r="AL201" s="2">
        <v>6.4000000000000001E-2</v>
      </c>
      <c r="AM201" s="2">
        <v>0.109</v>
      </c>
      <c r="AN201" s="2">
        <v>9.0999999999999998E-2</v>
      </c>
    </row>
    <row r="202" spans="1:40" ht="15.75" customHeight="1" x14ac:dyDescent="0.25">
      <c r="A202" s="2">
        <v>386</v>
      </c>
      <c r="B202" s="2">
        <v>6.0000000000000001E-3</v>
      </c>
      <c r="C202" s="2">
        <v>1.4999999999999999E-2</v>
      </c>
      <c r="D202" s="2">
        <v>1.7000000000000001E-2</v>
      </c>
      <c r="E202" s="2">
        <v>0.02</v>
      </c>
      <c r="F202" s="2">
        <v>2.4E-2</v>
      </c>
      <c r="G202" s="2">
        <v>3.1E-2</v>
      </c>
      <c r="H202" s="2">
        <v>9.8000000000000004E-2</v>
      </c>
      <c r="I202" s="2">
        <v>3.7999999999999999E-2</v>
      </c>
      <c r="J202" s="2">
        <v>5.3999999999999999E-2</v>
      </c>
      <c r="L202" s="83"/>
      <c r="N202" s="2">
        <v>386</v>
      </c>
      <c r="O202" s="2">
        <v>-1E-3</v>
      </c>
      <c r="P202" s="2">
        <v>1E-3</v>
      </c>
      <c r="Q202" s="2">
        <v>2.1000000000000001E-2</v>
      </c>
      <c r="R202" s="2">
        <v>4.7E-2</v>
      </c>
      <c r="S202" s="2">
        <v>5.7000000000000002E-2</v>
      </c>
      <c r="T202" s="2">
        <v>0.06</v>
      </c>
      <c r="U202" s="2">
        <v>7.5999999999999998E-2</v>
      </c>
      <c r="V202" s="2">
        <v>8.5999999999999993E-2</v>
      </c>
      <c r="W202" s="2">
        <v>9.8000000000000004E-2</v>
      </c>
      <c r="X202" s="2">
        <v>0.104</v>
      </c>
      <c r="AB202" s="83"/>
      <c r="AD202" s="2">
        <v>386</v>
      </c>
      <c r="AE202" s="2">
        <v>-1E-3</v>
      </c>
      <c r="AF202" s="2">
        <v>0</v>
      </c>
      <c r="AG202" s="2">
        <v>1.4999999999999999E-2</v>
      </c>
      <c r="AH202" s="2">
        <v>3.1E-2</v>
      </c>
      <c r="AI202" s="2">
        <v>0.153</v>
      </c>
      <c r="AJ202" s="2">
        <v>4.7E-2</v>
      </c>
      <c r="AK202" s="2">
        <v>0.13</v>
      </c>
      <c r="AL202" s="2">
        <v>6.4000000000000001E-2</v>
      </c>
      <c r="AM202" s="2">
        <v>0.109</v>
      </c>
      <c r="AN202" s="2">
        <v>9.0999999999999998E-2</v>
      </c>
    </row>
    <row r="203" spans="1:40" ht="15.75" customHeight="1" x14ac:dyDescent="0.25">
      <c r="A203" s="2">
        <v>387</v>
      </c>
      <c r="B203" s="2">
        <v>6.0000000000000001E-3</v>
      </c>
      <c r="C203" s="2">
        <v>1.4999999999999999E-2</v>
      </c>
      <c r="D203" s="2">
        <v>1.7000000000000001E-2</v>
      </c>
      <c r="E203" s="2">
        <v>0.02</v>
      </c>
      <c r="F203" s="2">
        <v>2.4E-2</v>
      </c>
      <c r="G203" s="2">
        <v>3.1E-2</v>
      </c>
      <c r="H203" s="2">
        <v>9.8000000000000004E-2</v>
      </c>
      <c r="I203" s="2">
        <v>3.7999999999999999E-2</v>
      </c>
      <c r="J203" s="2">
        <v>5.3999999999999999E-2</v>
      </c>
      <c r="L203" s="83"/>
      <c r="N203" s="2">
        <v>387</v>
      </c>
      <c r="O203" s="2">
        <v>-1E-3</v>
      </c>
      <c r="P203" s="2">
        <v>1E-3</v>
      </c>
      <c r="Q203" s="2">
        <v>0.02</v>
      </c>
      <c r="R203" s="2">
        <v>4.7E-2</v>
      </c>
      <c r="S203" s="2">
        <v>5.7000000000000002E-2</v>
      </c>
      <c r="T203" s="2">
        <v>0.06</v>
      </c>
      <c r="U203" s="2">
        <v>7.5999999999999998E-2</v>
      </c>
      <c r="V203" s="2">
        <v>8.5999999999999993E-2</v>
      </c>
      <c r="W203" s="2">
        <v>9.8000000000000004E-2</v>
      </c>
      <c r="X203" s="2">
        <v>0.104</v>
      </c>
      <c r="AB203" s="83"/>
      <c r="AD203" s="2">
        <v>387</v>
      </c>
      <c r="AE203" s="2">
        <v>-1E-3</v>
      </c>
      <c r="AF203" s="2">
        <v>0</v>
      </c>
      <c r="AG203" s="2">
        <v>1.4999999999999999E-2</v>
      </c>
      <c r="AH203" s="2">
        <v>3.1E-2</v>
      </c>
      <c r="AI203" s="2">
        <v>0.157</v>
      </c>
      <c r="AJ203" s="2">
        <v>4.7E-2</v>
      </c>
      <c r="AK203" s="2">
        <v>0.13</v>
      </c>
      <c r="AL203" s="2">
        <v>6.4000000000000001E-2</v>
      </c>
      <c r="AM203" s="2">
        <v>0.109</v>
      </c>
      <c r="AN203" s="2">
        <v>9.0999999999999998E-2</v>
      </c>
    </row>
    <row r="204" spans="1:40" ht="15.75" customHeight="1" x14ac:dyDescent="0.25">
      <c r="A204" s="2">
        <v>388</v>
      </c>
      <c r="B204" s="2">
        <v>6.0000000000000001E-3</v>
      </c>
      <c r="C204" s="2">
        <v>1.4E-2</v>
      </c>
      <c r="D204" s="2">
        <v>1.6E-2</v>
      </c>
      <c r="E204" s="2">
        <v>1.9E-2</v>
      </c>
      <c r="F204" s="2">
        <v>2.4E-2</v>
      </c>
      <c r="G204" s="2">
        <v>3.1E-2</v>
      </c>
      <c r="H204" s="2">
        <v>9.7000000000000003E-2</v>
      </c>
      <c r="I204" s="2">
        <v>3.7999999999999999E-2</v>
      </c>
      <c r="J204" s="2">
        <v>5.2999999999999999E-2</v>
      </c>
      <c r="L204" s="83"/>
      <c r="N204" s="2">
        <v>388</v>
      </c>
      <c r="O204" s="2">
        <v>-1E-3</v>
      </c>
      <c r="P204" s="2">
        <v>1E-3</v>
      </c>
      <c r="Q204" s="2">
        <v>0.02</v>
      </c>
      <c r="R204" s="2">
        <v>4.7E-2</v>
      </c>
      <c r="S204" s="2">
        <v>5.7000000000000002E-2</v>
      </c>
      <c r="T204" s="2">
        <v>0.06</v>
      </c>
      <c r="U204" s="2">
        <v>7.4999999999999997E-2</v>
      </c>
      <c r="V204" s="2">
        <v>8.5999999999999993E-2</v>
      </c>
      <c r="W204" s="2">
        <v>9.7000000000000003E-2</v>
      </c>
      <c r="X204" s="2">
        <v>0.104</v>
      </c>
      <c r="AB204" s="83"/>
      <c r="AD204" s="2">
        <v>388</v>
      </c>
      <c r="AE204" s="2">
        <v>-1E-3</v>
      </c>
      <c r="AF204" s="2">
        <v>0</v>
      </c>
      <c r="AG204" s="2">
        <v>1.4999999999999999E-2</v>
      </c>
      <c r="AH204" s="2">
        <v>3.1E-2</v>
      </c>
      <c r="AI204" s="2">
        <v>0.153</v>
      </c>
      <c r="AJ204" s="2">
        <v>4.5999999999999999E-2</v>
      </c>
      <c r="AK204" s="2">
        <v>0.13</v>
      </c>
      <c r="AL204" s="2">
        <v>6.3E-2</v>
      </c>
      <c r="AM204" s="2">
        <v>0.108</v>
      </c>
      <c r="AN204" s="2">
        <v>0.09</v>
      </c>
    </row>
    <row r="205" spans="1:40" ht="15.75" customHeight="1" x14ac:dyDescent="0.25">
      <c r="A205" s="2">
        <v>389</v>
      </c>
      <c r="B205" s="2">
        <v>6.0000000000000001E-3</v>
      </c>
      <c r="C205" s="2">
        <v>1.4E-2</v>
      </c>
      <c r="D205" s="2">
        <v>1.6E-2</v>
      </c>
      <c r="E205" s="2">
        <v>1.9E-2</v>
      </c>
      <c r="F205" s="2">
        <v>2.4E-2</v>
      </c>
      <c r="G205" s="2">
        <v>0.03</v>
      </c>
      <c r="H205" s="2">
        <v>9.7000000000000003E-2</v>
      </c>
      <c r="I205" s="2">
        <v>3.7999999999999999E-2</v>
      </c>
      <c r="J205" s="2">
        <v>5.2999999999999999E-2</v>
      </c>
      <c r="L205" s="83"/>
      <c r="N205" s="2">
        <v>389</v>
      </c>
      <c r="O205" s="2">
        <v>-1E-3</v>
      </c>
      <c r="P205" s="2">
        <v>1E-3</v>
      </c>
      <c r="Q205" s="2">
        <v>0.02</v>
      </c>
      <c r="R205" s="2">
        <v>4.7E-2</v>
      </c>
      <c r="S205" s="2">
        <v>5.7000000000000002E-2</v>
      </c>
      <c r="T205" s="2">
        <v>0.06</v>
      </c>
      <c r="U205" s="2">
        <v>7.4999999999999997E-2</v>
      </c>
      <c r="V205" s="2">
        <v>8.5999999999999993E-2</v>
      </c>
      <c r="W205" s="2">
        <v>9.7000000000000003E-2</v>
      </c>
      <c r="X205" s="2">
        <v>0.10299999999999999</v>
      </c>
      <c r="AB205" s="83"/>
      <c r="AD205" s="2">
        <v>389</v>
      </c>
      <c r="AE205" s="2">
        <v>-1E-3</v>
      </c>
      <c r="AF205" s="2">
        <v>0</v>
      </c>
      <c r="AG205" s="2">
        <v>1.4999999999999999E-2</v>
      </c>
      <c r="AH205" s="2">
        <v>3.1E-2</v>
      </c>
      <c r="AI205" s="2">
        <v>0.14899999999999999</v>
      </c>
      <c r="AJ205" s="2">
        <v>4.5999999999999999E-2</v>
      </c>
      <c r="AK205" s="2">
        <v>0.13</v>
      </c>
      <c r="AL205" s="2">
        <v>6.3E-2</v>
      </c>
      <c r="AM205" s="2">
        <v>0.108</v>
      </c>
      <c r="AN205" s="2">
        <v>0.09</v>
      </c>
    </row>
    <row r="206" spans="1:40" ht="15.75" customHeight="1" x14ac:dyDescent="0.25">
      <c r="A206" s="2">
        <v>390</v>
      </c>
      <c r="B206" s="2">
        <v>6.0000000000000001E-3</v>
      </c>
      <c r="C206" s="2">
        <v>1.4E-2</v>
      </c>
      <c r="D206" s="2">
        <v>1.6E-2</v>
      </c>
      <c r="E206" s="2">
        <v>1.9E-2</v>
      </c>
      <c r="F206" s="2">
        <v>2.4E-2</v>
      </c>
      <c r="G206" s="2">
        <v>0.03</v>
      </c>
      <c r="H206" s="2">
        <v>9.6000000000000002E-2</v>
      </c>
      <c r="I206" s="2">
        <v>3.6999999999999998E-2</v>
      </c>
      <c r="J206" s="2">
        <v>5.1999999999999998E-2</v>
      </c>
      <c r="L206" s="83"/>
      <c r="N206" s="2">
        <v>390</v>
      </c>
      <c r="O206" s="2">
        <v>-1E-3</v>
      </c>
      <c r="P206" s="2">
        <v>1E-3</v>
      </c>
      <c r="Q206" s="2">
        <v>0.02</v>
      </c>
      <c r="R206" s="2">
        <v>4.5999999999999999E-2</v>
      </c>
      <c r="S206" s="2">
        <v>5.6000000000000001E-2</v>
      </c>
      <c r="T206" s="2">
        <v>0.06</v>
      </c>
      <c r="U206" s="2">
        <v>7.4999999999999997E-2</v>
      </c>
      <c r="V206" s="2">
        <v>8.5000000000000006E-2</v>
      </c>
      <c r="W206" s="2">
        <v>9.7000000000000003E-2</v>
      </c>
      <c r="X206" s="2">
        <v>0.10299999999999999</v>
      </c>
      <c r="AB206" s="83"/>
      <c r="AD206" s="2">
        <v>390</v>
      </c>
      <c r="AE206" s="2">
        <v>-1E-3</v>
      </c>
      <c r="AF206" s="2">
        <v>0</v>
      </c>
      <c r="AG206" s="2">
        <v>1.4999999999999999E-2</v>
      </c>
      <c r="AH206" s="2">
        <v>0.03</v>
      </c>
      <c r="AI206" s="2">
        <v>0.14799999999999999</v>
      </c>
      <c r="AJ206" s="2">
        <v>4.5999999999999999E-2</v>
      </c>
      <c r="AK206" s="2">
        <v>0.129</v>
      </c>
      <c r="AL206" s="2">
        <v>6.3E-2</v>
      </c>
      <c r="AM206" s="2">
        <v>0.107</v>
      </c>
      <c r="AN206" s="2">
        <v>8.8999999999999996E-2</v>
      </c>
    </row>
    <row r="207" spans="1:40" ht="15.75" customHeight="1" x14ac:dyDescent="0.25">
      <c r="A207" s="2">
        <v>391</v>
      </c>
      <c r="B207" s="2">
        <v>6.0000000000000001E-3</v>
      </c>
      <c r="C207" s="2">
        <v>1.4E-2</v>
      </c>
      <c r="D207" s="2">
        <v>1.6E-2</v>
      </c>
      <c r="E207" s="2">
        <v>1.9E-2</v>
      </c>
      <c r="F207" s="2">
        <v>2.3E-2</v>
      </c>
      <c r="G207" s="2">
        <v>0.03</v>
      </c>
      <c r="H207" s="2">
        <v>9.6000000000000002E-2</v>
      </c>
      <c r="I207" s="2">
        <v>3.6999999999999998E-2</v>
      </c>
      <c r="J207" s="2">
        <v>5.1999999999999998E-2</v>
      </c>
      <c r="L207" s="83"/>
      <c r="N207" s="2">
        <v>391</v>
      </c>
      <c r="O207" s="2">
        <v>-1E-3</v>
      </c>
      <c r="P207" s="2">
        <v>1E-3</v>
      </c>
      <c r="Q207" s="2">
        <v>0.02</v>
      </c>
      <c r="R207" s="2">
        <v>4.5999999999999999E-2</v>
      </c>
      <c r="S207" s="2">
        <v>5.6000000000000001E-2</v>
      </c>
      <c r="T207" s="2">
        <v>5.8999999999999997E-2</v>
      </c>
      <c r="U207" s="2">
        <v>7.4999999999999997E-2</v>
      </c>
      <c r="V207" s="2">
        <v>8.5000000000000006E-2</v>
      </c>
      <c r="W207" s="2">
        <v>9.7000000000000003E-2</v>
      </c>
      <c r="X207" s="2">
        <v>0.10299999999999999</v>
      </c>
      <c r="AB207" s="83"/>
      <c r="AD207" s="2">
        <v>391</v>
      </c>
      <c r="AE207" s="2">
        <v>-1E-3</v>
      </c>
      <c r="AF207" s="2">
        <v>0</v>
      </c>
      <c r="AG207" s="2">
        <v>1.4E-2</v>
      </c>
      <c r="AH207" s="2">
        <v>0.03</v>
      </c>
      <c r="AI207" s="2">
        <v>0.14799999999999999</v>
      </c>
      <c r="AJ207" s="2">
        <v>4.5999999999999999E-2</v>
      </c>
      <c r="AK207" s="2">
        <v>0.129</v>
      </c>
      <c r="AL207" s="2">
        <v>6.2E-2</v>
      </c>
      <c r="AM207" s="2">
        <v>0.107</v>
      </c>
      <c r="AN207" s="2">
        <v>8.8999999999999996E-2</v>
      </c>
    </row>
    <row r="208" spans="1:40" ht="15.75" customHeight="1" x14ac:dyDescent="0.25">
      <c r="A208" s="2">
        <v>392</v>
      </c>
      <c r="B208" s="2">
        <v>6.0000000000000001E-3</v>
      </c>
      <c r="C208" s="2">
        <v>1.4E-2</v>
      </c>
      <c r="D208" s="2">
        <v>1.6E-2</v>
      </c>
      <c r="E208" s="2">
        <v>1.9E-2</v>
      </c>
      <c r="F208" s="2">
        <v>2.3E-2</v>
      </c>
      <c r="G208" s="2">
        <v>0.03</v>
      </c>
      <c r="H208" s="2">
        <v>9.6000000000000002E-2</v>
      </c>
      <c r="I208" s="2">
        <v>3.6999999999999998E-2</v>
      </c>
      <c r="J208" s="2">
        <v>5.0999999999999997E-2</v>
      </c>
      <c r="L208" s="83"/>
      <c r="N208" s="2">
        <v>392</v>
      </c>
      <c r="O208" s="2">
        <v>-1E-3</v>
      </c>
      <c r="P208" s="2">
        <v>1E-3</v>
      </c>
      <c r="Q208" s="2">
        <v>0.02</v>
      </c>
      <c r="R208" s="2">
        <v>4.5999999999999999E-2</v>
      </c>
      <c r="S208" s="2">
        <v>5.6000000000000001E-2</v>
      </c>
      <c r="T208" s="2">
        <v>5.8999999999999997E-2</v>
      </c>
      <c r="U208" s="2">
        <v>7.4999999999999997E-2</v>
      </c>
      <c r="V208" s="2">
        <v>8.4000000000000005E-2</v>
      </c>
      <c r="W208" s="2">
        <v>9.6000000000000002E-2</v>
      </c>
      <c r="X208" s="2">
        <v>0.10199999999999999</v>
      </c>
      <c r="AB208" s="83"/>
      <c r="AD208" s="2">
        <v>392</v>
      </c>
      <c r="AE208" s="2">
        <v>-1E-3</v>
      </c>
      <c r="AF208" s="2">
        <v>0</v>
      </c>
      <c r="AG208" s="2">
        <v>1.4E-2</v>
      </c>
      <c r="AH208" s="2">
        <v>0.03</v>
      </c>
      <c r="AI208" s="2">
        <v>0.14899999999999999</v>
      </c>
      <c r="AJ208" s="2">
        <v>4.4999999999999998E-2</v>
      </c>
      <c r="AK208" s="2">
        <v>0.128</v>
      </c>
      <c r="AL208" s="2">
        <v>6.2E-2</v>
      </c>
      <c r="AM208" s="2">
        <v>0.106</v>
      </c>
      <c r="AN208" s="2">
        <v>8.8999999999999996E-2</v>
      </c>
    </row>
    <row r="209" spans="1:40" ht="15.75" customHeight="1" x14ac:dyDescent="0.25">
      <c r="A209" s="2">
        <v>393</v>
      </c>
      <c r="B209" s="2">
        <v>6.0000000000000001E-3</v>
      </c>
      <c r="C209" s="2">
        <v>1.2999999999999999E-2</v>
      </c>
      <c r="D209" s="2">
        <v>1.6E-2</v>
      </c>
      <c r="E209" s="2">
        <v>1.7999999999999999E-2</v>
      </c>
      <c r="F209" s="2">
        <v>2.3E-2</v>
      </c>
      <c r="G209" s="2">
        <v>0.03</v>
      </c>
      <c r="H209" s="2">
        <v>9.5000000000000001E-2</v>
      </c>
      <c r="I209" s="2">
        <v>3.5999999999999997E-2</v>
      </c>
      <c r="J209" s="2">
        <v>5.0999999999999997E-2</v>
      </c>
      <c r="L209" s="83"/>
      <c r="N209" s="2">
        <v>393</v>
      </c>
      <c r="O209" s="2">
        <v>-1E-3</v>
      </c>
      <c r="P209" s="2">
        <v>1E-3</v>
      </c>
      <c r="Q209" s="2">
        <v>0.02</v>
      </c>
      <c r="R209" s="2">
        <v>4.5999999999999999E-2</v>
      </c>
      <c r="S209" s="2">
        <v>5.6000000000000001E-2</v>
      </c>
      <c r="T209" s="2">
        <v>5.8999999999999997E-2</v>
      </c>
      <c r="U209" s="2">
        <v>7.4999999999999997E-2</v>
      </c>
      <c r="V209" s="2">
        <v>8.4000000000000005E-2</v>
      </c>
      <c r="W209" s="2">
        <v>9.6000000000000002E-2</v>
      </c>
      <c r="X209" s="2">
        <v>0.10199999999999999</v>
      </c>
      <c r="AB209" s="83"/>
      <c r="AD209" s="2">
        <v>393</v>
      </c>
      <c r="AE209" s="2">
        <v>-1E-3</v>
      </c>
      <c r="AF209" s="2">
        <v>0</v>
      </c>
      <c r="AG209" s="2">
        <v>1.4E-2</v>
      </c>
      <c r="AH209" s="2">
        <v>2.9000000000000001E-2</v>
      </c>
      <c r="AI209" s="2">
        <v>0.14799999999999999</v>
      </c>
      <c r="AJ209" s="2">
        <v>4.4999999999999998E-2</v>
      </c>
      <c r="AK209" s="2">
        <v>0.128</v>
      </c>
      <c r="AL209" s="2">
        <v>6.2E-2</v>
      </c>
      <c r="AM209" s="2">
        <v>0.106</v>
      </c>
      <c r="AN209" s="2">
        <v>8.7999999999999995E-2</v>
      </c>
    </row>
    <row r="210" spans="1:40" ht="15.75" customHeight="1" x14ac:dyDescent="0.25">
      <c r="A210" s="2">
        <v>394</v>
      </c>
      <c r="B210" s="2">
        <v>6.0000000000000001E-3</v>
      </c>
      <c r="C210" s="2">
        <v>1.2999999999999999E-2</v>
      </c>
      <c r="D210" s="2">
        <v>1.4999999999999999E-2</v>
      </c>
      <c r="E210" s="2">
        <v>1.7999999999999999E-2</v>
      </c>
      <c r="F210" s="2">
        <v>2.1999999999999999E-2</v>
      </c>
      <c r="G210" s="2">
        <v>2.9000000000000001E-2</v>
      </c>
      <c r="H210" s="2">
        <v>9.5000000000000001E-2</v>
      </c>
      <c r="I210" s="2">
        <v>3.5999999999999997E-2</v>
      </c>
      <c r="J210" s="2">
        <v>5.0999999999999997E-2</v>
      </c>
      <c r="L210" s="83"/>
      <c r="N210" s="2">
        <v>394</v>
      </c>
      <c r="O210" s="2">
        <v>-1E-3</v>
      </c>
      <c r="P210" s="2">
        <v>1E-3</v>
      </c>
      <c r="Q210" s="2">
        <v>0.02</v>
      </c>
      <c r="R210" s="2">
        <v>4.5999999999999999E-2</v>
      </c>
      <c r="S210" s="2">
        <v>5.6000000000000001E-2</v>
      </c>
      <c r="T210" s="2">
        <v>5.8999999999999997E-2</v>
      </c>
      <c r="U210" s="2">
        <v>7.4999999999999997E-2</v>
      </c>
      <c r="V210" s="2">
        <v>8.3000000000000004E-2</v>
      </c>
      <c r="W210" s="2">
        <v>9.6000000000000002E-2</v>
      </c>
      <c r="X210" s="2">
        <v>0.10199999999999999</v>
      </c>
      <c r="AB210" s="83"/>
      <c r="AD210" s="2">
        <v>394</v>
      </c>
      <c r="AE210" s="2">
        <v>-1E-3</v>
      </c>
      <c r="AF210" s="2">
        <v>0</v>
      </c>
      <c r="AG210" s="2">
        <v>1.4E-2</v>
      </c>
      <c r="AH210" s="2">
        <v>2.9000000000000001E-2</v>
      </c>
      <c r="AI210" s="2">
        <v>0.14599999999999999</v>
      </c>
      <c r="AJ210" s="2">
        <v>4.4999999999999998E-2</v>
      </c>
      <c r="AK210" s="2">
        <v>0.127</v>
      </c>
      <c r="AL210" s="2">
        <v>6.0999999999999999E-2</v>
      </c>
      <c r="AM210" s="2">
        <v>0.106</v>
      </c>
      <c r="AN210" s="2">
        <v>8.7999999999999995E-2</v>
      </c>
    </row>
    <row r="211" spans="1:40" ht="15.75" customHeight="1" x14ac:dyDescent="0.25">
      <c r="A211" s="2">
        <v>395</v>
      </c>
      <c r="B211" s="2">
        <v>6.0000000000000001E-3</v>
      </c>
      <c r="C211" s="2">
        <v>1.2999999999999999E-2</v>
      </c>
      <c r="D211" s="2">
        <v>1.4999999999999999E-2</v>
      </c>
      <c r="E211" s="2">
        <v>1.7999999999999999E-2</v>
      </c>
      <c r="F211" s="2">
        <v>2.1999999999999999E-2</v>
      </c>
      <c r="G211" s="2">
        <v>2.9000000000000001E-2</v>
      </c>
      <c r="H211" s="2">
        <v>9.5000000000000001E-2</v>
      </c>
      <c r="I211" s="2">
        <v>3.5999999999999997E-2</v>
      </c>
      <c r="J211" s="2">
        <v>5.0999999999999997E-2</v>
      </c>
      <c r="L211" s="83"/>
      <c r="N211" s="2">
        <v>395</v>
      </c>
      <c r="O211" s="2">
        <v>-1E-3</v>
      </c>
      <c r="P211" s="2">
        <v>1E-3</v>
      </c>
      <c r="Q211" s="2">
        <v>1.9E-2</v>
      </c>
      <c r="R211" s="2">
        <v>4.5999999999999999E-2</v>
      </c>
      <c r="S211" s="2">
        <v>5.6000000000000001E-2</v>
      </c>
      <c r="T211" s="2">
        <v>5.8999999999999997E-2</v>
      </c>
      <c r="U211" s="2">
        <v>7.4999999999999997E-2</v>
      </c>
      <c r="V211" s="2">
        <v>8.3000000000000004E-2</v>
      </c>
      <c r="W211" s="2">
        <v>9.6000000000000002E-2</v>
      </c>
      <c r="X211" s="2">
        <v>0.10100000000000001</v>
      </c>
      <c r="AB211" s="83"/>
      <c r="AD211" s="2">
        <v>395</v>
      </c>
      <c r="AE211" s="2">
        <v>-1E-3</v>
      </c>
      <c r="AF211" s="2">
        <v>0</v>
      </c>
      <c r="AG211" s="2">
        <v>1.4E-2</v>
      </c>
      <c r="AH211" s="2">
        <v>2.9000000000000001E-2</v>
      </c>
      <c r="AI211" s="2">
        <v>0.14599999999999999</v>
      </c>
      <c r="AJ211" s="2">
        <v>4.4999999999999998E-2</v>
      </c>
      <c r="AK211" s="2">
        <v>0.126</v>
      </c>
      <c r="AL211" s="2">
        <v>6.0999999999999999E-2</v>
      </c>
      <c r="AM211" s="2">
        <v>0.105</v>
      </c>
      <c r="AN211" s="2">
        <v>8.7999999999999995E-2</v>
      </c>
    </row>
    <row r="212" spans="1:40" ht="15.75" customHeight="1" x14ac:dyDescent="0.25">
      <c r="A212" s="2">
        <v>396</v>
      </c>
      <c r="B212" s="2">
        <v>6.0000000000000001E-3</v>
      </c>
      <c r="C212" s="2">
        <v>1.2999999999999999E-2</v>
      </c>
      <c r="D212" s="2">
        <v>1.4999999999999999E-2</v>
      </c>
      <c r="E212" s="2">
        <v>1.7999999999999999E-2</v>
      </c>
      <c r="F212" s="2">
        <v>2.1999999999999999E-2</v>
      </c>
      <c r="G212" s="2">
        <v>2.9000000000000001E-2</v>
      </c>
      <c r="H212" s="2">
        <v>9.4E-2</v>
      </c>
      <c r="I212" s="2">
        <v>3.5999999999999997E-2</v>
      </c>
      <c r="J212" s="2">
        <v>5.0999999999999997E-2</v>
      </c>
      <c r="L212" s="83"/>
      <c r="N212" s="2">
        <v>396</v>
      </c>
      <c r="O212" s="2">
        <v>-1E-3</v>
      </c>
      <c r="P212" s="2">
        <v>1E-3</v>
      </c>
      <c r="Q212" s="2">
        <v>1.9E-2</v>
      </c>
      <c r="R212" s="2">
        <v>4.5999999999999999E-2</v>
      </c>
      <c r="S212" s="2">
        <v>5.5E-2</v>
      </c>
      <c r="T212" s="2">
        <v>5.8999999999999997E-2</v>
      </c>
      <c r="U212" s="2">
        <v>7.4999999999999997E-2</v>
      </c>
      <c r="V212" s="2">
        <v>8.3000000000000004E-2</v>
      </c>
      <c r="W212" s="2">
        <v>9.5000000000000001E-2</v>
      </c>
      <c r="X212" s="2">
        <v>0.10100000000000001</v>
      </c>
      <c r="AB212" s="83"/>
      <c r="AD212" s="2">
        <v>396</v>
      </c>
      <c r="AE212" s="2">
        <v>-1E-3</v>
      </c>
      <c r="AF212" s="2">
        <v>0</v>
      </c>
      <c r="AG212" s="2">
        <v>1.4E-2</v>
      </c>
      <c r="AH212" s="2">
        <v>2.9000000000000001E-2</v>
      </c>
      <c r="AI212" s="2">
        <v>0.14399999999999999</v>
      </c>
      <c r="AJ212" s="2">
        <v>4.4999999999999998E-2</v>
      </c>
      <c r="AK212" s="2">
        <v>0.125</v>
      </c>
      <c r="AL212" s="2">
        <v>6.0999999999999999E-2</v>
      </c>
      <c r="AM212" s="2">
        <v>0.105</v>
      </c>
      <c r="AN212" s="2">
        <v>8.6999999999999994E-2</v>
      </c>
    </row>
    <row r="213" spans="1:40" ht="15.75" customHeight="1" x14ac:dyDescent="0.25">
      <c r="A213" s="2">
        <v>397</v>
      </c>
      <c r="B213" s="2">
        <v>6.0000000000000001E-3</v>
      </c>
      <c r="C213" s="2">
        <v>1.2999999999999999E-2</v>
      </c>
      <c r="D213" s="2">
        <v>1.4999999999999999E-2</v>
      </c>
      <c r="E213" s="2">
        <v>1.7999999999999999E-2</v>
      </c>
      <c r="F213" s="2">
        <v>2.1999999999999999E-2</v>
      </c>
      <c r="G213" s="2">
        <v>2.9000000000000001E-2</v>
      </c>
      <c r="H213" s="2">
        <v>9.4E-2</v>
      </c>
      <c r="I213" s="2">
        <v>3.5999999999999997E-2</v>
      </c>
      <c r="J213" s="2">
        <v>0.05</v>
      </c>
      <c r="L213" s="83"/>
      <c r="N213" s="2">
        <v>397</v>
      </c>
      <c r="O213" s="2">
        <v>-1E-3</v>
      </c>
      <c r="P213" s="2">
        <v>1E-3</v>
      </c>
      <c r="Q213" s="2">
        <v>1.9E-2</v>
      </c>
      <c r="R213" s="2">
        <v>4.5999999999999999E-2</v>
      </c>
      <c r="S213" s="2">
        <v>5.5E-2</v>
      </c>
      <c r="T213" s="2">
        <v>5.8999999999999997E-2</v>
      </c>
      <c r="U213" s="2">
        <v>7.3999999999999996E-2</v>
      </c>
      <c r="V213" s="2">
        <v>8.3000000000000004E-2</v>
      </c>
      <c r="W213" s="2">
        <v>9.5000000000000001E-2</v>
      </c>
      <c r="X213" s="2">
        <v>0.10100000000000001</v>
      </c>
      <c r="AB213" s="83"/>
      <c r="AD213" s="2">
        <v>397</v>
      </c>
      <c r="AE213" s="2">
        <v>-1E-3</v>
      </c>
      <c r="AF213" s="2">
        <v>0</v>
      </c>
      <c r="AG213" s="2">
        <v>1.4E-2</v>
      </c>
      <c r="AH213" s="2">
        <v>2.9000000000000001E-2</v>
      </c>
      <c r="AI213" s="2">
        <v>0.14299999999999999</v>
      </c>
      <c r="AJ213" s="2">
        <v>4.4999999999999998E-2</v>
      </c>
      <c r="AK213" s="2">
        <v>0.125</v>
      </c>
      <c r="AL213" s="2">
        <v>6.0999999999999999E-2</v>
      </c>
      <c r="AM213" s="2">
        <v>0.104</v>
      </c>
      <c r="AN213" s="2">
        <v>8.6999999999999994E-2</v>
      </c>
    </row>
    <row r="214" spans="1:40" ht="15.75" customHeight="1" x14ac:dyDescent="0.25">
      <c r="A214" s="2">
        <v>398</v>
      </c>
      <c r="B214" s="2">
        <v>6.0000000000000001E-3</v>
      </c>
      <c r="C214" s="2">
        <v>1.2999999999999999E-2</v>
      </c>
      <c r="D214" s="2">
        <v>1.4999999999999999E-2</v>
      </c>
      <c r="E214" s="2">
        <v>1.7999999999999999E-2</v>
      </c>
      <c r="F214" s="2">
        <v>2.1000000000000001E-2</v>
      </c>
      <c r="G214" s="2">
        <v>2.8000000000000001E-2</v>
      </c>
      <c r="H214" s="2">
        <v>9.4E-2</v>
      </c>
      <c r="I214" s="2">
        <v>3.5000000000000003E-2</v>
      </c>
      <c r="J214" s="2">
        <v>0.05</v>
      </c>
      <c r="L214" s="83"/>
      <c r="N214" s="2">
        <v>398</v>
      </c>
      <c r="O214" s="2">
        <v>-1E-3</v>
      </c>
      <c r="P214" s="2">
        <v>1E-3</v>
      </c>
      <c r="Q214" s="2">
        <v>1.9E-2</v>
      </c>
      <c r="R214" s="2">
        <v>4.4999999999999998E-2</v>
      </c>
      <c r="S214" s="2">
        <v>5.5E-2</v>
      </c>
      <c r="T214" s="2">
        <v>5.8000000000000003E-2</v>
      </c>
      <c r="U214" s="2">
        <v>7.3999999999999996E-2</v>
      </c>
      <c r="V214" s="2">
        <v>8.3000000000000004E-2</v>
      </c>
      <c r="W214" s="2">
        <v>9.4E-2</v>
      </c>
      <c r="X214" s="2">
        <v>0.10100000000000001</v>
      </c>
      <c r="AB214" s="83"/>
      <c r="AD214" s="2">
        <v>398</v>
      </c>
      <c r="AE214" s="2">
        <v>-1E-3</v>
      </c>
      <c r="AF214" s="2">
        <v>0</v>
      </c>
      <c r="AG214" s="2">
        <v>1.4E-2</v>
      </c>
      <c r="AH214" s="2">
        <v>2.9000000000000001E-2</v>
      </c>
      <c r="AI214" s="2">
        <v>0.14499999999999999</v>
      </c>
      <c r="AJ214" s="2">
        <v>4.4999999999999998E-2</v>
      </c>
      <c r="AK214" s="2">
        <v>0.124</v>
      </c>
      <c r="AL214" s="2">
        <v>6.0999999999999999E-2</v>
      </c>
      <c r="AM214" s="2">
        <v>0.104</v>
      </c>
      <c r="AN214" s="2">
        <v>8.6999999999999994E-2</v>
      </c>
    </row>
    <row r="215" spans="1:40" ht="15.75" customHeight="1" x14ac:dyDescent="0.25">
      <c r="A215" s="2">
        <v>399</v>
      </c>
      <c r="B215" s="2">
        <v>6.0000000000000001E-3</v>
      </c>
      <c r="C215" s="2">
        <v>1.2999999999999999E-2</v>
      </c>
      <c r="D215" s="2">
        <v>1.4999999999999999E-2</v>
      </c>
      <c r="E215" s="2">
        <v>1.7999999999999999E-2</v>
      </c>
      <c r="F215" s="2">
        <v>2.1000000000000001E-2</v>
      </c>
      <c r="G215" s="2">
        <v>2.8000000000000001E-2</v>
      </c>
      <c r="H215" s="2">
        <v>9.2999999999999999E-2</v>
      </c>
      <c r="I215" s="2">
        <v>3.5000000000000003E-2</v>
      </c>
      <c r="J215" s="2">
        <v>0.05</v>
      </c>
      <c r="L215" s="83"/>
      <c r="N215" s="2">
        <v>399</v>
      </c>
      <c r="O215" s="2">
        <v>-1E-3</v>
      </c>
      <c r="P215" s="2">
        <v>0</v>
      </c>
      <c r="Q215" s="2">
        <v>1.9E-2</v>
      </c>
      <c r="R215" s="2">
        <v>4.4999999999999998E-2</v>
      </c>
      <c r="S215" s="2">
        <v>5.5E-2</v>
      </c>
      <c r="T215" s="2">
        <v>5.8000000000000003E-2</v>
      </c>
      <c r="U215" s="2">
        <v>7.3999999999999996E-2</v>
      </c>
      <c r="V215" s="2">
        <v>8.2000000000000003E-2</v>
      </c>
      <c r="W215" s="2">
        <v>9.4E-2</v>
      </c>
      <c r="X215" s="2">
        <v>0.10100000000000001</v>
      </c>
      <c r="AB215" s="83"/>
      <c r="AD215" s="2">
        <v>399</v>
      </c>
      <c r="AE215" s="2">
        <v>-1E-3</v>
      </c>
      <c r="AF215" s="2">
        <v>0</v>
      </c>
      <c r="AG215" s="2">
        <v>1.4E-2</v>
      </c>
      <c r="AH215" s="2">
        <v>2.8000000000000001E-2</v>
      </c>
      <c r="AI215" s="2">
        <v>0.14499999999999999</v>
      </c>
      <c r="AJ215" s="2">
        <v>4.4999999999999998E-2</v>
      </c>
      <c r="AK215" s="2">
        <v>0.124</v>
      </c>
      <c r="AL215" s="2">
        <v>6.0999999999999999E-2</v>
      </c>
      <c r="AM215" s="2">
        <v>0.104</v>
      </c>
      <c r="AN215" s="2">
        <v>8.5999999999999993E-2</v>
      </c>
    </row>
    <row r="216" spans="1:40" ht="15.75" customHeight="1" x14ac:dyDescent="0.25">
      <c r="A216" s="2">
        <v>400</v>
      </c>
      <c r="B216" s="2">
        <v>6.0000000000000001E-3</v>
      </c>
      <c r="C216" s="2">
        <v>1.2999999999999999E-2</v>
      </c>
      <c r="D216" s="2">
        <v>1.4999999999999999E-2</v>
      </c>
      <c r="E216" s="2">
        <v>1.7000000000000001E-2</v>
      </c>
      <c r="F216" s="2">
        <v>2.1000000000000001E-2</v>
      </c>
      <c r="G216" s="2">
        <v>2.8000000000000001E-2</v>
      </c>
      <c r="H216" s="2">
        <v>9.2999999999999999E-2</v>
      </c>
      <c r="I216" s="2">
        <v>3.5000000000000003E-2</v>
      </c>
      <c r="J216" s="2">
        <v>0.05</v>
      </c>
      <c r="L216" s="83"/>
      <c r="N216" s="2">
        <v>400</v>
      </c>
      <c r="O216" s="2">
        <v>-1E-3</v>
      </c>
      <c r="P216" s="2">
        <v>1E-3</v>
      </c>
      <c r="Q216" s="2">
        <v>1.9E-2</v>
      </c>
      <c r="R216" s="2">
        <v>4.4999999999999998E-2</v>
      </c>
      <c r="S216" s="2">
        <v>5.5E-2</v>
      </c>
      <c r="T216" s="2">
        <v>5.8000000000000003E-2</v>
      </c>
      <c r="U216" s="2">
        <v>7.3999999999999996E-2</v>
      </c>
      <c r="V216" s="2">
        <v>8.2000000000000003E-2</v>
      </c>
      <c r="W216" s="2">
        <v>9.2999999999999999E-2</v>
      </c>
      <c r="X216" s="2">
        <v>0.10100000000000001</v>
      </c>
      <c r="AB216" s="83"/>
      <c r="AD216" s="2">
        <v>400</v>
      </c>
      <c r="AE216" s="2">
        <v>-1E-3</v>
      </c>
      <c r="AF216" s="2">
        <v>0</v>
      </c>
      <c r="AG216" s="2">
        <v>1.4E-2</v>
      </c>
      <c r="AH216" s="2">
        <v>2.8000000000000001E-2</v>
      </c>
      <c r="AI216" s="2">
        <v>0.14399999999999999</v>
      </c>
      <c r="AJ216" s="2">
        <v>4.4999999999999998E-2</v>
      </c>
      <c r="AK216" s="2">
        <v>0.125</v>
      </c>
      <c r="AL216" s="2">
        <v>6.0999999999999999E-2</v>
      </c>
      <c r="AM216" s="2">
        <v>0.10299999999999999</v>
      </c>
      <c r="AN216" s="2">
        <v>8.5999999999999993E-2</v>
      </c>
    </row>
    <row r="217" spans="1:40" ht="15.75" customHeight="1" x14ac:dyDescent="0.25">
      <c r="L217" s="83"/>
      <c r="AB217" s="83"/>
    </row>
    <row r="218" spans="1:40" ht="15.75" customHeight="1" x14ac:dyDescent="0.25">
      <c r="L218" s="83"/>
      <c r="AB218" s="83"/>
    </row>
    <row r="219" spans="1:40" ht="15.75" customHeight="1" x14ac:dyDescent="0.25">
      <c r="L219" s="83"/>
      <c r="AB219" s="83"/>
    </row>
    <row r="220" spans="1:40" ht="15.75" customHeight="1" x14ac:dyDescent="0.25">
      <c r="L220" s="83"/>
      <c r="AB220" s="83"/>
    </row>
    <row r="221" spans="1:40" ht="15.75" customHeight="1" x14ac:dyDescent="0.25">
      <c r="L221" s="83"/>
      <c r="AB221" s="83"/>
    </row>
    <row r="222" spans="1:40" ht="15.75" customHeight="1" x14ac:dyDescent="0.25">
      <c r="L222" s="83"/>
      <c r="AB222" s="83"/>
    </row>
    <row r="223" spans="1:40" ht="15.75" customHeight="1" x14ac:dyDescent="0.25">
      <c r="L223" s="83"/>
      <c r="AB223" s="83"/>
    </row>
    <row r="224" spans="1:40" ht="15.75" customHeight="1" x14ac:dyDescent="0.25">
      <c r="L224" s="83"/>
      <c r="AB224" s="83"/>
    </row>
    <row r="225" spans="12:28" ht="15.75" customHeight="1" x14ac:dyDescent="0.25">
      <c r="L225" s="83"/>
      <c r="AB225" s="83"/>
    </row>
    <row r="226" spans="12:28" ht="15.75" customHeight="1" x14ac:dyDescent="0.25">
      <c r="L226" s="83"/>
      <c r="AB226" s="83"/>
    </row>
    <row r="227" spans="12:28" ht="15.75" customHeight="1" x14ac:dyDescent="0.25">
      <c r="L227" s="83"/>
      <c r="AB227" s="83"/>
    </row>
    <row r="228" spans="12:28" ht="15.75" customHeight="1" x14ac:dyDescent="0.25">
      <c r="L228" s="83"/>
      <c r="AB228" s="83"/>
    </row>
    <row r="229" spans="12:28" ht="15.75" customHeight="1" x14ac:dyDescent="0.25">
      <c r="L229" s="83"/>
      <c r="AB229" s="83"/>
    </row>
    <row r="230" spans="12:28" ht="15.75" customHeight="1" x14ac:dyDescent="0.25">
      <c r="L230" s="83"/>
      <c r="AB230" s="83"/>
    </row>
    <row r="231" spans="12:28" ht="15.75" customHeight="1" x14ac:dyDescent="0.25">
      <c r="L231" s="83"/>
      <c r="AB231" s="83"/>
    </row>
    <row r="232" spans="12:28" ht="15.75" customHeight="1" x14ac:dyDescent="0.25">
      <c r="L232" s="83"/>
      <c r="AB232" s="83"/>
    </row>
    <row r="233" spans="12:28" ht="15.75" customHeight="1" x14ac:dyDescent="0.25">
      <c r="L233" s="83"/>
      <c r="AB233" s="83"/>
    </row>
    <row r="234" spans="12:28" ht="15.75" customHeight="1" x14ac:dyDescent="0.25">
      <c r="L234" s="83"/>
      <c r="AB234" s="83"/>
    </row>
    <row r="235" spans="12:28" ht="15.75" customHeight="1" x14ac:dyDescent="0.25">
      <c r="L235" s="83"/>
      <c r="AB235" s="83"/>
    </row>
    <row r="236" spans="12:28" ht="15.75" customHeight="1" x14ac:dyDescent="0.25">
      <c r="L236" s="83"/>
      <c r="AB236" s="83"/>
    </row>
    <row r="237" spans="12:28" ht="15.75" customHeight="1" x14ac:dyDescent="0.25">
      <c r="L237" s="83"/>
      <c r="AB237" s="83"/>
    </row>
    <row r="238" spans="12:28" ht="15.75" customHeight="1" x14ac:dyDescent="0.25">
      <c r="L238" s="83"/>
      <c r="AB238" s="83"/>
    </row>
    <row r="239" spans="12:28" ht="15.75" customHeight="1" x14ac:dyDescent="0.25">
      <c r="L239" s="83"/>
      <c r="AB239" s="83"/>
    </row>
    <row r="240" spans="12:28" ht="15.75" customHeight="1" x14ac:dyDescent="0.25">
      <c r="L240" s="83"/>
      <c r="AB240" s="83"/>
    </row>
    <row r="241" spans="12:28" ht="15.75" customHeight="1" x14ac:dyDescent="0.25">
      <c r="L241" s="83"/>
      <c r="AB241" s="83"/>
    </row>
    <row r="242" spans="12:28" ht="15.75" customHeight="1" x14ac:dyDescent="0.25">
      <c r="L242" s="83"/>
      <c r="AB242" s="83"/>
    </row>
    <row r="243" spans="12:28" ht="15.75" customHeight="1" x14ac:dyDescent="0.25">
      <c r="L243" s="83"/>
      <c r="AB243" s="83"/>
    </row>
    <row r="244" spans="12:28" ht="15.75" customHeight="1" x14ac:dyDescent="0.25">
      <c r="L244" s="83"/>
      <c r="AB244" s="83"/>
    </row>
    <row r="245" spans="12:28" ht="15.75" customHeight="1" x14ac:dyDescent="0.25">
      <c r="L245" s="83"/>
      <c r="AB245" s="83"/>
    </row>
    <row r="246" spans="12:28" ht="15.75" customHeight="1" x14ac:dyDescent="0.25">
      <c r="L246" s="83"/>
      <c r="AB246" s="83"/>
    </row>
    <row r="247" spans="12:28" ht="15.75" customHeight="1" x14ac:dyDescent="0.25">
      <c r="L247" s="83"/>
      <c r="AB247" s="83"/>
    </row>
    <row r="248" spans="12:28" ht="15.75" customHeight="1" x14ac:dyDescent="0.25">
      <c r="L248" s="83"/>
      <c r="AB248" s="83"/>
    </row>
    <row r="249" spans="12:28" ht="15.75" customHeight="1" x14ac:dyDescent="0.25">
      <c r="L249" s="83"/>
      <c r="AB249" s="83"/>
    </row>
    <row r="250" spans="12:28" ht="15.75" customHeight="1" x14ac:dyDescent="0.25">
      <c r="L250" s="83"/>
      <c r="AB250" s="83"/>
    </row>
    <row r="251" spans="12:28" ht="15.75" customHeight="1" x14ac:dyDescent="0.25">
      <c r="L251" s="83"/>
      <c r="AB251" s="83"/>
    </row>
    <row r="252" spans="12:28" ht="15.75" customHeight="1" x14ac:dyDescent="0.25">
      <c r="L252" s="83"/>
      <c r="AB252" s="83"/>
    </row>
    <row r="253" spans="12:28" ht="15.75" customHeight="1" x14ac:dyDescent="0.25">
      <c r="L253" s="83"/>
      <c r="AB253" s="83"/>
    </row>
    <row r="254" spans="12:28" ht="15.75" customHeight="1" x14ac:dyDescent="0.25">
      <c r="L254" s="83"/>
      <c r="AB254" s="83"/>
    </row>
    <row r="255" spans="12:28" ht="15.75" customHeight="1" x14ac:dyDescent="0.25">
      <c r="L255" s="83"/>
      <c r="AB255" s="83"/>
    </row>
    <row r="256" spans="12:28" ht="15.75" customHeight="1" x14ac:dyDescent="0.25">
      <c r="L256" s="83"/>
      <c r="AB256" s="83"/>
    </row>
    <row r="257" spans="12:28" ht="15.75" customHeight="1" x14ac:dyDescent="0.25">
      <c r="L257" s="83"/>
      <c r="AB257" s="83"/>
    </row>
    <row r="258" spans="12:28" ht="15.75" customHeight="1" x14ac:dyDescent="0.25">
      <c r="L258" s="83"/>
      <c r="AB258" s="83"/>
    </row>
    <row r="259" spans="12:28" ht="15.75" customHeight="1" x14ac:dyDescent="0.25">
      <c r="L259" s="83"/>
      <c r="AB259" s="83"/>
    </row>
    <row r="260" spans="12:28" ht="15.75" customHeight="1" x14ac:dyDescent="0.25">
      <c r="L260" s="83"/>
      <c r="AB260" s="83"/>
    </row>
    <row r="261" spans="12:28" ht="15.75" customHeight="1" x14ac:dyDescent="0.25">
      <c r="L261" s="83"/>
      <c r="AB261" s="83"/>
    </row>
    <row r="262" spans="12:28" ht="15.75" customHeight="1" x14ac:dyDescent="0.25">
      <c r="L262" s="83"/>
      <c r="AB262" s="83"/>
    </row>
    <row r="263" spans="12:28" ht="15.75" customHeight="1" x14ac:dyDescent="0.25">
      <c r="L263" s="83"/>
      <c r="AB263" s="83"/>
    </row>
    <row r="264" spans="12:28" ht="15.75" customHeight="1" x14ac:dyDescent="0.25">
      <c r="L264" s="83"/>
      <c r="AB264" s="83"/>
    </row>
    <row r="265" spans="12:28" ht="15.75" customHeight="1" x14ac:dyDescent="0.25">
      <c r="L265" s="83"/>
      <c r="AB265" s="83"/>
    </row>
    <row r="266" spans="12:28" ht="15.75" customHeight="1" x14ac:dyDescent="0.25">
      <c r="L266" s="83"/>
      <c r="AB266" s="83"/>
    </row>
    <row r="267" spans="12:28" ht="15.75" customHeight="1" x14ac:dyDescent="0.25">
      <c r="L267" s="83"/>
      <c r="AB267" s="83"/>
    </row>
    <row r="268" spans="12:28" ht="15.75" customHeight="1" x14ac:dyDescent="0.25">
      <c r="L268" s="83"/>
      <c r="AB268" s="83"/>
    </row>
    <row r="269" spans="12:28" ht="15.75" customHeight="1" x14ac:dyDescent="0.25">
      <c r="L269" s="83"/>
      <c r="AB269" s="83"/>
    </row>
    <row r="270" spans="12:28" ht="15.75" customHeight="1" x14ac:dyDescent="0.25">
      <c r="L270" s="83"/>
      <c r="AB270" s="83"/>
    </row>
    <row r="271" spans="12:28" ht="15.75" customHeight="1" x14ac:dyDescent="0.25">
      <c r="L271" s="83"/>
      <c r="AB271" s="83"/>
    </row>
    <row r="272" spans="12:28" ht="15.75" customHeight="1" x14ac:dyDescent="0.25">
      <c r="L272" s="83"/>
      <c r="AB272" s="83"/>
    </row>
    <row r="273" spans="12:28" ht="15.75" customHeight="1" x14ac:dyDescent="0.25">
      <c r="L273" s="83"/>
      <c r="AB273" s="83"/>
    </row>
    <row r="274" spans="12:28" ht="15.75" customHeight="1" x14ac:dyDescent="0.25">
      <c r="L274" s="83"/>
      <c r="AB274" s="83"/>
    </row>
    <row r="275" spans="12:28" ht="15.75" customHeight="1" x14ac:dyDescent="0.25">
      <c r="L275" s="83"/>
      <c r="AB275" s="83"/>
    </row>
    <row r="276" spans="12:28" ht="15.75" customHeight="1" x14ac:dyDescent="0.25">
      <c r="L276" s="83"/>
      <c r="AB276" s="83"/>
    </row>
    <row r="277" spans="12:28" ht="15.75" customHeight="1" x14ac:dyDescent="0.25">
      <c r="L277" s="83"/>
      <c r="AB277" s="83"/>
    </row>
    <row r="278" spans="12:28" ht="15.75" customHeight="1" x14ac:dyDescent="0.25">
      <c r="L278" s="83"/>
      <c r="AB278" s="83"/>
    </row>
    <row r="279" spans="12:28" ht="15.75" customHeight="1" x14ac:dyDescent="0.25">
      <c r="L279" s="83"/>
      <c r="AB279" s="83"/>
    </row>
    <row r="280" spans="12:28" ht="15.75" customHeight="1" x14ac:dyDescent="0.25">
      <c r="L280" s="83"/>
      <c r="AB280" s="83"/>
    </row>
    <row r="281" spans="12:28" ht="15.75" customHeight="1" x14ac:dyDescent="0.25">
      <c r="L281" s="83"/>
      <c r="AB281" s="83"/>
    </row>
    <row r="282" spans="12:28" ht="15.75" customHeight="1" x14ac:dyDescent="0.25">
      <c r="L282" s="83"/>
      <c r="AB282" s="83"/>
    </row>
    <row r="283" spans="12:28" ht="15.75" customHeight="1" x14ac:dyDescent="0.25">
      <c r="L283" s="83"/>
      <c r="AB283" s="83"/>
    </row>
    <row r="284" spans="12:28" ht="15.75" customHeight="1" x14ac:dyDescent="0.25">
      <c r="L284" s="83"/>
      <c r="AB284" s="83"/>
    </row>
    <row r="285" spans="12:28" ht="15.75" customHeight="1" x14ac:dyDescent="0.25">
      <c r="L285" s="83"/>
      <c r="AB285" s="83"/>
    </row>
    <row r="286" spans="12:28" ht="15.75" customHeight="1" x14ac:dyDescent="0.25">
      <c r="L286" s="83"/>
      <c r="AB286" s="83"/>
    </row>
    <row r="287" spans="12:28" ht="15.75" customHeight="1" x14ac:dyDescent="0.25">
      <c r="L287" s="83"/>
      <c r="AB287" s="83"/>
    </row>
    <row r="288" spans="12:28" ht="15.75" customHeight="1" x14ac:dyDescent="0.25">
      <c r="L288" s="83"/>
      <c r="AB288" s="83"/>
    </row>
    <row r="289" spans="12:28" ht="15.75" customHeight="1" x14ac:dyDescent="0.25">
      <c r="L289" s="83"/>
      <c r="AB289" s="83"/>
    </row>
    <row r="290" spans="12:28" ht="15.75" customHeight="1" x14ac:dyDescent="0.25">
      <c r="L290" s="83"/>
      <c r="AB290" s="83"/>
    </row>
    <row r="291" spans="12:28" ht="15.75" customHeight="1" x14ac:dyDescent="0.25">
      <c r="L291" s="83"/>
      <c r="AB291" s="83"/>
    </row>
    <row r="292" spans="12:28" ht="15.75" customHeight="1" x14ac:dyDescent="0.25">
      <c r="L292" s="83"/>
      <c r="AB292" s="83"/>
    </row>
    <row r="293" spans="12:28" ht="15.75" customHeight="1" x14ac:dyDescent="0.25">
      <c r="L293" s="83"/>
      <c r="AB293" s="83"/>
    </row>
    <row r="294" spans="12:28" ht="15.75" customHeight="1" x14ac:dyDescent="0.25">
      <c r="L294" s="83"/>
      <c r="AB294" s="83"/>
    </row>
    <row r="295" spans="12:28" ht="15.75" customHeight="1" x14ac:dyDescent="0.25">
      <c r="L295" s="83"/>
      <c r="AB295" s="83"/>
    </row>
    <row r="296" spans="12:28" ht="15.75" customHeight="1" x14ac:dyDescent="0.25">
      <c r="L296" s="83"/>
      <c r="AB296" s="83"/>
    </row>
    <row r="297" spans="12:28" ht="15.75" customHeight="1" x14ac:dyDescent="0.25">
      <c r="L297" s="83"/>
      <c r="AB297" s="83"/>
    </row>
    <row r="298" spans="12:28" ht="15.75" customHeight="1" x14ac:dyDescent="0.25">
      <c r="L298" s="83"/>
      <c r="AB298" s="83"/>
    </row>
    <row r="299" spans="12:28" ht="15.75" customHeight="1" x14ac:dyDescent="0.25">
      <c r="L299" s="83"/>
      <c r="AB299" s="83"/>
    </row>
    <row r="300" spans="12:28" ht="15.75" customHeight="1" x14ac:dyDescent="0.25">
      <c r="L300" s="83"/>
      <c r="AB300" s="83"/>
    </row>
    <row r="301" spans="12:28" ht="15.75" customHeight="1" x14ac:dyDescent="0.25">
      <c r="L301" s="83"/>
      <c r="AB301" s="83"/>
    </row>
    <row r="302" spans="12:28" ht="15.75" customHeight="1" x14ac:dyDescent="0.25">
      <c r="L302" s="83"/>
      <c r="AB302" s="83"/>
    </row>
    <row r="303" spans="12:28" ht="15.75" customHeight="1" x14ac:dyDescent="0.25">
      <c r="L303" s="83"/>
      <c r="AB303" s="83"/>
    </row>
    <row r="304" spans="12:28" ht="15.75" customHeight="1" x14ac:dyDescent="0.25">
      <c r="L304" s="83"/>
      <c r="AB304" s="83"/>
    </row>
    <row r="305" spans="12:28" ht="15.75" customHeight="1" x14ac:dyDescent="0.25">
      <c r="L305" s="83"/>
      <c r="AB305" s="83"/>
    </row>
    <row r="306" spans="12:28" ht="15.75" customHeight="1" x14ac:dyDescent="0.25">
      <c r="L306" s="83"/>
      <c r="AB306" s="83"/>
    </row>
    <row r="307" spans="12:28" ht="15.75" customHeight="1" x14ac:dyDescent="0.25">
      <c r="L307" s="83"/>
      <c r="AB307" s="83"/>
    </row>
    <row r="308" spans="12:28" ht="15.75" customHeight="1" x14ac:dyDescent="0.25">
      <c r="L308" s="83"/>
      <c r="AB308" s="83"/>
    </row>
    <row r="309" spans="12:28" ht="15.75" customHeight="1" x14ac:dyDescent="0.25">
      <c r="L309" s="83"/>
      <c r="AB309" s="83"/>
    </row>
    <row r="310" spans="12:28" ht="15.75" customHeight="1" x14ac:dyDescent="0.25">
      <c r="L310" s="83"/>
      <c r="AB310" s="83"/>
    </row>
    <row r="311" spans="12:28" ht="15.75" customHeight="1" x14ac:dyDescent="0.25">
      <c r="L311" s="83"/>
      <c r="AB311" s="83"/>
    </row>
    <row r="312" spans="12:28" ht="15.75" customHeight="1" x14ac:dyDescent="0.25">
      <c r="L312" s="83"/>
      <c r="AB312" s="83"/>
    </row>
    <row r="313" spans="12:28" ht="15.75" customHeight="1" x14ac:dyDescent="0.25">
      <c r="L313" s="83"/>
      <c r="AB313" s="83"/>
    </row>
    <row r="314" spans="12:28" ht="15.75" customHeight="1" x14ac:dyDescent="0.25">
      <c r="L314" s="83"/>
      <c r="AB314" s="83"/>
    </row>
    <row r="315" spans="12:28" ht="15.75" customHeight="1" x14ac:dyDescent="0.25">
      <c r="L315" s="83"/>
      <c r="AB315" s="83"/>
    </row>
    <row r="316" spans="12:28" ht="15.75" customHeight="1" x14ac:dyDescent="0.25">
      <c r="L316" s="83"/>
      <c r="AB316" s="83"/>
    </row>
    <row r="317" spans="12:28" ht="15.75" customHeight="1" x14ac:dyDescent="0.25">
      <c r="L317" s="83"/>
      <c r="AB317" s="83"/>
    </row>
    <row r="318" spans="12:28" ht="15.75" customHeight="1" x14ac:dyDescent="0.25">
      <c r="L318" s="83"/>
      <c r="AB318" s="83"/>
    </row>
    <row r="319" spans="12:28" ht="15.75" customHeight="1" x14ac:dyDescent="0.25">
      <c r="L319" s="83"/>
      <c r="AB319" s="83"/>
    </row>
    <row r="320" spans="12:28" ht="15.75" customHeight="1" x14ac:dyDescent="0.25">
      <c r="L320" s="83"/>
      <c r="AB320" s="83"/>
    </row>
    <row r="321" spans="12:28" ht="15.75" customHeight="1" x14ac:dyDescent="0.25">
      <c r="L321" s="83"/>
      <c r="AB321" s="83"/>
    </row>
    <row r="322" spans="12:28" ht="15.75" customHeight="1" x14ac:dyDescent="0.25">
      <c r="L322" s="83"/>
      <c r="AB322" s="83"/>
    </row>
    <row r="323" spans="12:28" ht="15.75" customHeight="1" x14ac:dyDescent="0.25">
      <c r="L323" s="83"/>
      <c r="AB323" s="83"/>
    </row>
    <row r="324" spans="12:28" ht="15.75" customHeight="1" x14ac:dyDescent="0.25">
      <c r="L324" s="83"/>
      <c r="AB324" s="83"/>
    </row>
    <row r="325" spans="12:28" ht="15.75" customHeight="1" x14ac:dyDescent="0.25">
      <c r="L325" s="83"/>
      <c r="AB325" s="83"/>
    </row>
    <row r="326" spans="12:28" ht="15.75" customHeight="1" x14ac:dyDescent="0.25">
      <c r="L326" s="83"/>
      <c r="AB326" s="83"/>
    </row>
    <row r="327" spans="12:28" ht="15.75" customHeight="1" x14ac:dyDescent="0.25">
      <c r="L327" s="83"/>
      <c r="AB327" s="83"/>
    </row>
    <row r="328" spans="12:28" ht="15.75" customHeight="1" x14ac:dyDescent="0.25">
      <c r="L328" s="83"/>
      <c r="AB328" s="83"/>
    </row>
    <row r="329" spans="12:28" ht="15.75" customHeight="1" x14ac:dyDescent="0.25">
      <c r="L329" s="83"/>
      <c r="AB329" s="83"/>
    </row>
    <row r="330" spans="12:28" ht="15.75" customHeight="1" x14ac:dyDescent="0.25">
      <c r="L330" s="83"/>
      <c r="AB330" s="83"/>
    </row>
    <row r="331" spans="12:28" ht="15.75" customHeight="1" x14ac:dyDescent="0.25">
      <c r="L331" s="83"/>
      <c r="AB331" s="83"/>
    </row>
    <row r="332" spans="12:28" ht="15.75" customHeight="1" x14ac:dyDescent="0.25">
      <c r="L332" s="83"/>
      <c r="AB332" s="83"/>
    </row>
    <row r="333" spans="12:28" ht="15.75" customHeight="1" x14ac:dyDescent="0.25">
      <c r="L333" s="83"/>
      <c r="AB333" s="83"/>
    </row>
    <row r="334" spans="12:28" ht="15.75" customHeight="1" x14ac:dyDescent="0.25">
      <c r="L334" s="83"/>
      <c r="AB334" s="83"/>
    </row>
    <row r="335" spans="12:28" ht="15.75" customHeight="1" x14ac:dyDescent="0.25">
      <c r="L335" s="83"/>
      <c r="AB335" s="83"/>
    </row>
    <row r="336" spans="12:28" ht="15.75" customHeight="1" x14ac:dyDescent="0.25">
      <c r="L336" s="83"/>
      <c r="AB336" s="83"/>
    </row>
    <row r="337" spans="12:28" ht="15.75" customHeight="1" x14ac:dyDescent="0.25">
      <c r="L337" s="83"/>
      <c r="AB337" s="83"/>
    </row>
    <row r="338" spans="12:28" ht="15.75" customHeight="1" x14ac:dyDescent="0.25">
      <c r="L338" s="83"/>
      <c r="AB338" s="83"/>
    </row>
    <row r="339" spans="12:28" ht="15.75" customHeight="1" x14ac:dyDescent="0.25">
      <c r="L339" s="83"/>
      <c r="AB339" s="83"/>
    </row>
    <row r="340" spans="12:28" ht="15.75" customHeight="1" x14ac:dyDescent="0.25">
      <c r="L340" s="83"/>
      <c r="AB340" s="83"/>
    </row>
    <row r="341" spans="12:28" ht="15.75" customHeight="1" x14ac:dyDescent="0.25">
      <c r="L341" s="83"/>
      <c r="AB341" s="83"/>
    </row>
    <row r="342" spans="12:28" ht="15.75" customHeight="1" x14ac:dyDescent="0.25">
      <c r="L342" s="83"/>
      <c r="AB342" s="83"/>
    </row>
    <row r="343" spans="12:28" ht="15.75" customHeight="1" x14ac:dyDescent="0.25">
      <c r="L343" s="83"/>
      <c r="AB343" s="83"/>
    </row>
    <row r="344" spans="12:28" ht="15.75" customHeight="1" x14ac:dyDescent="0.25">
      <c r="L344" s="83"/>
      <c r="AB344" s="83"/>
    </row>
    <row r="345" spans="12:28" ht="15.75" customHeight="1" x14ac:dyDescent="0.25">
      <c r="L345" s="83"/>
      <c r="AB345" s="83"/>
    </row>
    <row r="346" spans="12:28" ht="15.75" customHeight="1" x14ac:dyDescent="0.25">
      <c r="L346" s="83"/>
      <c r="AB346" s="83"/>
    </row>
    <row r="347" spans="12:28" ht="15.75" customHeight="1" x14ac:dyDescent="0.25">
      <c r="L347" s="83"/>
      <c r="AB347" s="83"/>
    </row>
    <row r="348" spans="12:28" ht="15.75" customHeight="1" x14ac:dyDescent="0.25">
      <c r="L348" s="83"/>
      <c r="AB348" s="83"/>
    </row>
    <row r="349" spans="12:28" ht="15.75" customHeight="1" x14ac:dyDescent="0.25">
      <c r="L349" s="83"/>
      <c r="AB349" s="83"/>
    </row>
    <row r="350" spans="12:28" ht="15.75" customHeight="1" x14ac:dyDescent="0.25">
      <c r="L350" s="83"/>
      <c r="AB350" s="83"/>
    </row>
    <row r="351" spans="12:28" ht="15.75" customHeight="1" x14ac:dyDescent="0.25">
      <c r="L351" s="83"/>
      <c r="AB351" s="83"/>
    </row>
    <row r="352" spans="12:28" ht="15.75" customHeight="1" x14ac:dyDescent="0.25">
      <c r="L352" s="83"/>
      <c r="AB352" s="83"/>
    </row>
    <row r="353" spans="12:28" ht="15.75" customHeight="1" x14ac:dyDescent="0.25">
      <c r="L353" s="83"/>
      <c r="AB353" s="83"/>
    </row>
    <row r="354" spans="12:28" ht="15.75" customHeight="1" x14ac:dyDescent="0.25">
      <c r="L354" s="83"/>
      <c r="AB354" s="83"/>
    </row>
    <row r="355" spans="12:28" ht="15.75" customHeight="1" x14ac:dyDescent="0.25">
      <c r="L355" s="83"/>
      <c r="AB355" s="83"/>
    </row>
    <row r="356" spans="12:28" ht="15.75" customHeight="1" x14ac:dyDescent="0.25">
      <c r="L356" s="83"/>
      <c r="AB356" s="83"/>
    </row>
    <row r="357" spans="12:28" ht="15.75" customHeight="1" x14ac:dyDescent="0.25">
      <c r="L357" s="83"/>
      <c r="AB357" s="83"/>
    </row>
    <row r="358" spans="12:28" ht="15.75" customHeight="1" x14ac:dyDescent="0.25">
      <c r="L358" s="83"/>
      <c r="AB358" s="83"/>
    </row>
    <row r="359" spans="12:28" ht="15.75" customHeight="1" x14ac:dyDescent="0.25">
      <c r="L359" s="83"/>
      <c r="AB359" s="83"/>
    </row>
    <row r="360" spans="12:28" ht="15.75" customHeight="1" x14ac:dyDescent="0.25">
      <c r="L360" s="83"/>
      <c r="AB360" s="83"/>
    </row>
    <row r="361" spans="12:28" ht="15.75" customHeight="1" x14ac:dyDescent="0.25">
      <c r="L361" s="83"/>
      <c r="AB361" s="83"/>
    </row>
    <row r="362" spans="12:28" ht="15.75" customHeight="1" x14ac:dyDescent="0.25">
      <c r="L362" s="83"/>
      <c r="AB362" s="83"/>
    </row>
    <row r="363" spans="12:28" ht="15.75" customHeight="1" x14ac:dyDescent="0.25">
      <c r="L363" s="83"/>
      <c r="AB363" s="83"/>
    </row>
    <row r="364" spans="12:28" ht="15.75" customHeight="1" x14ac:dyDescent="0.25">
      <c r="L364" s="83"/>
      <c r="AB364" s="83"/>
    </row>
    <row r="365" spans="12:28" ht="15.75" customHeight="1" x14ac:dyDescent="0.25">
      <c r="L365" s="83"/>
      <c r="AB365" s="83"/>
    </row>
    <row r="366" spans="12:28" ht="15.75" customHeight="1" x14ac:dyDescent="0.25">
      <c r="L366" s="83"/>
      <c r="AB366" s="83"/>
    </row>
    <row r="367" spans="12:28" ht="15.75" customHeight="1" x14ac:dyDescent="0.25">
      <c r="L367" s="83"/>
      <c r="AB367" s="83"/>
    </row>
    <row r="368" spans="12:28" ht="15.75" customHeight="1" x14ac:dyDescent="0.25">
      <c r="L368" s="83"/>
      <c r="AB368" s="83"/>
    </row>
    <row r="369" spans="12:28" ht="15.75" customHeight="1" x14ac:dyDescent="0.25">
      <c r="L369" s="83"/>
      <c r="AB369" s="83"/>
    </row>
    <row r="370" spans="12:28" ht="15.75" customHeight="1" x14ac:dyDescent="0.25">
      <c r="L370" s="83"/>
      <c r="AB370" s="83"/>
    </row>
    <row r="371" spans="12:28" ht="15.75" customHeight="1" x14ac:dyDescent="0.25">
      <c r="L371" s="83"/>
      <c r="AB371" s="83"/>
    </row>
    <row r="372" spans="12:28" ht="15.75" customHeight="1" x14ac:dyDescent="0.25">
      <c r="L372" s="83"/>
      <c r="AB372" s="83"/>
    </row>
    <row r="373" spans="12:28" ht="15.75" customHeight="1" x14ac:dyDescent="0.25">
      <c r="L373" s="83"/>
      <c r="AB373" s="83"/>
    </row>
    <row r="374" spans="12:28" ht="15.75" customHeight="1" x14ac:dyDescent="0.25">
      <c r="L374" s="83"/>
      <c r="AB374" s="83"/>
    </row>
    <row r="375" spans="12:28" ht="15.75" customHeight="1" x14ac:dyDescent="0.25">
      <c r="L375" s="83"/>
      <c r="AB375" s="83"/>
    </row>
    <row r="376" spans="12:28" ht="15.75" customHeight="1" x14ac:dyDescent="0.25">
      <c r="L376" s="83"/>
      <c r="AB376" s="83"/>
    </row>
    <row r="377" spans="12:28" ht="15.75" customHeight="1" x14ac:dyDescent="0.25">
      <c r="L377" s="83"/>
      <c r="AB377" s="83"/>
    </row>
    <row r="378" spans="12:28" ht="15.75" customHeight="1" x14ac:dyDescent="0.25">
      <c r="L378" s="83"/>
      <c r="AB378" s="83"/>
    </row>
    <row r="379" spans="12:28" ht="15.75" customHeight="1" x14ac:dyDescent="0.25">
      <c r="L379" s="83"/>
      <c r="AB379" s="83"/>
    </row>
    <row r="380" spans="12:28" ht="15.75" customHeight="1" x14ac:dyDescent="0.25">
      <c r="L380" s="83"/>
      <c r="AB380" s="83"/>
    </row>
    <row r="381" spans="12:28" ht="15.75" customHeight="1" x14ac:dyDescent="0.25">
      <c r="L381" s="83"/>
      <c r="AB381" s="83"/>
    </row>
    <row r="382" spans="12:28" ht="15.75" customHeight="1" x14ac:dyDescent="0.25">
      <c r="L382" s="83"/>
      <c r="AB382" s="83"/>
    </row>
    <row r="383" spans="12:28" ht="15.75" customHeight="1" x14ac:dyDescent="0.25">
      <c r="L383" s="83"/>
      <c r="AB383" s="83"/>
    </row>
    <row r="384" spans="12:28" ht="15.75" customHeight="1" x14ac:dyDescent="0.25">
      <c r="L384" s="83"/>
      <c r="AB384" s="83"/>
    </row>
    <row r="385" spans="12:28" ht="15.75" customHeight="1" x14ac:dyDescent="0.25">
      <c r="L385" s="83"/>
      <c r="AB385" s="83"/>
    </row>
    <row r="386" spans="12:28" ht="15.75" customHeight="1" x14ac:dyDescent="0.25">
      <c r="L386" s="83"/>
      <c r="AB386" s="83"/>
    </row>
    <row r="387" spans="12:28" ht="15.75" customHeight="1" x14ac:dyDescent="0.25">
      <c r="L387" s="83"/>
      <c r="AB387" s="83"/>
    </row>
    <row r="388" spans="12:28" ht="15.75" customHeight="1" x14ac:dyDescent="0.25">
      <c r="L388" s="83"/>
      <c r="AB388" s="83"/>
    </row>
    <row r="389" spans="12:28" ht="15.75" customHeight="1" x14ac:dyDescent="0.25">
      <c r="L389" s="83"/>
      <c r="AB389" s="83"/>
    </row>
    <row r="390" spans="12:28" ht="15.75" customHeight="1" x14ac:dyDescent="0.25">
      <c r="L390" s="83"/>
      <c r="AB390" s="83"/>
    </row>
    <row r="391" spans="12:28" ht="15.75" customHeight="1" x14ac:dyDescent="0.25">
      <c r="L391" s="83"/>
      <c r="AB391" s="83"/>
    </row>
    <row r="392" spans="12:28" ht="15.75" customHeight="1" x14ac:dyDescent="0.25">
      <c r="L392" s="83"/>
      <c r="AB392" s="83"/>
    </row>
    <row r="393" spans="12:28" ht="15.75" customHeight="1" x14ac:dyDescent="0.25">
      <c r="L393" s="83"/>
      <c r="AB393" s="83"/>
    </row>
    <row r="394" spans="12:28" ht="15.75" customHeight="1" x14ac:dyDescent="0.25">
      <c r="L394" s="83"/>
      <c r="AB394" s="83"/>
    </row>
    <row r="395" spans="12:28" ht="15.75" customHeight="1" x14ac:dyDescent="0.25">
      <c r="L395" s="83"/>
      <c r="AB395" s="83"/>
    </row>
    <row r="396" spans="12:28" ht="15.75" customHeight="1" x14ac:dyDescent="0.25">
      <c r="L396" s="83"/>
      <c r="AB396" s="83"/>
    </row>
    <row r="397" spans="12:28" ht="15.75" customHeight="1" x14ac:dyDescent="0.25">
      <c r="L397" s="83"/>
      <c r="AB397" s="83"/>
    </row>
    <row r="398" spans="12:28" ht="15.75" customHeight="1" x14ac:dyDescent="0.25">
      <c r="L398" s="83"/>
      <c r="AB398" s="83"/>
    </row>
    <row r="399" spans="12:28" ht="15.75" customHeight="1" x14ac:dyDescent="0.25">
      <c r="L399" s="83"/>
      <c r="AB399" s="83"/>
    </row>
    <row r="400" spans="12:28" ht="15.75" customHeight="1" x14ac:dyDescent="0.25">
      <c r="L400" s="83"/>
      <c r="AB400" s="83"/>
    </row>
    <row r="401" spans="12:28" ht="15.75" customHeight="1" x14ac:dyDescent="0.25">
      <c r="L401" s="83"/>
      <c r="AB401" s="83"/>
    </row>
    <row r="402" spans="12:28" ht="15.75" customHeight="1" x14ac:dyDescent="0.25">
      <c r="L402" s="83"/>
      <c r="AB402" s="83"/>
    </row>
    <row r="403" spans="12:28" ht="15.75" customHeight="1" x14ac:dyDescent="0.25">
      <c r="L403" s="83"/>
      <c r="AB403" s="83"/>
    </row>
    <row r="404" spans="12:28" ht="15.75" customHeight="1" x14ac:dyDescent="0.25">
      <c r="L404" s="83"/>
      <c r="AB404" s="83"/>
    </row>
    <row r="405" spans="12:28" ht="15.75" customHeight="1" x14ac:dyDescent="0.25">
      <c r="L405" s="83"/>
      <c r="AB405" s="83"/>
    </row>
    <row r="406" spans="12:28" ht="15.75" customHeight="1" x14ac:dyDescent="0.25">
      <c r="L406" s="83"/>
      <c r="AB406" s="83"/>
    </row>
    <row r="407" spans="12:28" ht="15.75" customHeight="1" x14ac:dyDescent="0.25">
      <c r="L407" s="83"/>
      <c r="AB407" s="83"/>
    </row>
    <row r="408" spans="12:28" ht="15.75" customHeight="1" x14ac:dyDescent="0.25">
      <c r="L408" s="83"/>
      <c r="AB408" s="83"/>
    </row>
    <row r="409" spans="12:28" ht="15.75" customHeight="1" x14ac:dyDescent="0.25">
      <c r="L409" s="83"/>
      <c r="AB409" s="83"/>
    </row>
    <row r="410" spans="12:28" ht="15.75" customHeight="1" x14ac:dyDescent="0.25">
      <c r="L410" s="83"/>
      <c r="AB410" s="83"/>
    </row>
    <row r="411" spans="12:28" ht="15.75" customHeight="1" x14ac:dyDescent="0.25">
      <c r="L411" s="83"/>
      <c r="AB411" s="83"/>
    </row>
    <row r="412" spans="12:28" ht="15.75" customHeight="1" x14ac:dyDescent="0.25">
      <c r="L412" s="83"/>
      <c r="AB412" s="83"/>
    </row>
    <row r="413" spans="12:28" ht="15.75" customHeight="1" x14ac:dyDescent="0.25">
      <c r="L413" s="83"/>
      <c r="AB413" s="83"/>
    </row>
    <row r="414" spans="12:28" ht="15.75" customHeight="1" x14ac:dyDescent="0.25">
      <c r="L414" s="83"/>
      <c r="AB414" s="83"/>
    </row>
    <row r="415" spans="12:28" ht="15.75" customHeight="1" x14ac:dyDescent="0.25">
      <c r="L415" s="83"/>
      <c r="AB415" s="83"/>
    </row>
    <row r="416" spans="12:28" ht="15.75" customHeight="1" x14ac:dyDescent="0.25">
      <c r="L416" s="83"/>
      <c r="AB416" s="83"/>
    </row>
    <row r="417" spans="12:28" ht="15.75" customHeight="1" x14ac:dyDescent="0.25">
      <c r="L417" s="83"/>
      <c r="AB417" s="83"/>
    </row>
    <row r="418" spans="12:28" ht="15.75" customHeight="1" x14ac:dyDescent="0.25">
      <c r="L418" s="83"/>
      <c r="AB418" s="83"/>
    </row>
    <row r="419" spans="12:28" ht="15.75" customHeight="1" x14ac:dyDescent="0.25">
      <c r="L419" s="83"/>
      <c r="AB419" s="83"/>
    </row>
    <row r="420" spans="12:28" ht="15.75" customHeight="1" x14ac:dyDescent="0.25">
      <c r="L420" s="83"/>
      <c r="AB420" s="83"/>
    </row>
    <row r="421" spans="12:28" ht="15.75" customHeight="1" x14ac:dyDescent="0.25">
      <c r="L421" s="83"/>
      <c r="AB421" s="83"/>
    </row>
    <row r="422" spans="12:28" ht="15.75" customHeight="1" x14ac:dyDescent="0.25">
      <c r="L422" s="83"/>
      <c r="AB422" s="83"/>
    </row>
    <row r="423" spans="12:28" ht="15.75" customHeight="1" x14ac:dyDescent="0.25">
      <c r="L423" s="83"/>
      <c r="AB423" s="83"/>
    </row>
    <row r="424" spans="12:28" ht="15.75" customHeight="1" x14ac:dyDescent="0.25">
      <c r="L424" s="83"/>
      <c r="AB424" s="83"/>
    </row>
    <row r="425" spans="12:28" ht="15.75" customHeight="1" x14ac:dyDescent="0.25">
      <c r="L425" s="83"/>
      <c r="AB425" s="83"/>
    </row>
    <row r="426" spans="12:28" ht="15.75" customHeight="1" x14ac:dyDescent="0.25">
      <c r="L426" s="83"/>
      <c r="AB426" s="83"/>
    </row>
    <row r="427" spans="12:28" ht="15.75" customHeight="1" x14ac:dyDescent="0.25">
      <c r="L427" s="83"/>
      <c r="AB427" s="83"/>
    </row>
    <row r="428" spans="12:28" ht="15.75" customHeight="1" x14ac:dyDescent="0.25">
      <c r="L428" s="83"/>
      <c r="AB428" s="83"/>
    </row>
    <row r="429" spans="12:28" ht="15.75" customHeight="1" x14ac:dyDescent="0.25">
      <c r="L429" s="83"/>
      <c r="AB429" s="83"/>
    </row>
    <row r="430" spans="12:28" ht="15.75" customHeight="1" x14ac:dyDescent="0.25">
      <c r="L430" s="83"/>
      <c r="AB430" s="83"/>
    </row>
    <row r="431" spans="12:28" ht="15.75" customHeight="1" x14ac:dyDescent="0.25">
      <c r="L431" s="83"/>
      <c r="AB431" s="83"/>
    </row>
    <row r="432" spans="12:28" ht="15.75" customHeight="1" x14ac:dyDescent="0.25">
      <c r="L432" s="83"/>
      <c r="AB432" s="83"/>
    </row>
    <row r="433" spans="12:28" ht="15.75" customHeight="1" x14ac:dyDescent="0.25">
      <c r="L433" s="83"/>
      <c r="AB433" s="83"/>
    </row>
    <row r="434" spans="12:28" ht="15.75" customHeight="1" x14ac:dyDescent="0.25">
      <c r="L434" s="83"/>
      <c r="AB434" s="83"/>
    </row>
    <row r="435" spans="12:28" ht="15.75" customHeight="1" x14ac:dyDescent="0.25">
      <c r="L435" s="83"/>
      <c r="AB435" s="83"/>
    </row>
    <row r="436" spans="12:28" ht="15.75" customHeight="1" x14ac:dyDescent="0.25">
      <c r="L436" s="83"/>
      <c r="AB436" s="83"/>
    </row>
    <row r="437" spans="12:28" ht="15.75" customHeight="1" x14ac:dyDescent="0.25">
      <c r="L437" s="83"/>
      <c r="AB437" s="83"/>
    </row>
    <row r="438" spans="12:28" ht="15.75" customHeight="1" x14ac:dyDescent="0.25">
      <c r="L438" s="83"/>
      <c r="AB438" s="83"/>
    </row>
    <row r="439" spans="12:28" ht="15.75" customHeight="1" x14ac:dyDescent="0.25">
      <c r="L439" s="83"/>
      <c r="AB439" s="83"/>
    </row>
    <row r="440" spans="12:28" ht="15.75" customHeight="1" x14ac:dyDescent="0.25">
      <c r="L440" s="83"/>
      <c r="AB440" s="83"/>
    </row>
    <row r="441" spans="12:28" ht="15.75" customHeight="1" x14ac:dyDescent="0.25">
      <c r="L441" s="83"/>
      <c r="AB441" s="83"/>
    </row>
    <row r="442" spans="12:28" ht="15.75" customHeight="1" x14ac:dyDescent="0.25">
      <c r="L442" s="83"/>
      <c r="AB442" s="83"/>
    </row>
    <row r="443" spans="12:28" ht="15.75" customHeight="1" x14ac:dyDescent="0.25">
      <c r="L443" s="83"/>
      <c r="AB443" s="83"/>
    </row>
    <row r="444" spans="12:28" ht="15.75" customHeight="1" x14ac:dyDescent="0.25">
      <c r="L444" s="83"/>
      <c r="AB444" s="83"/>
    </row>
    <row r="445" spans="12:28" ht="15.75" customHeight="1" x14ac:dyDescent="0.25">
      <c r="L445" s="83"/>
      <c r="AB445" s="83"/>
    </row>
    <row r="446" spans="12:28" ht="15.75" customHeight="1" x14ac:dyDescent="0.25">
      <c r="L446" s="83"/>
      <c r="AB446" s="83"/>
    </row>
    <row r="447" spans="12:28" ht="15.75" customHeight="1" x14ac:dyDescent="0.25">
      <c r="L447" s="83"/>
      <c r="AB447" s="83"/>
    </row>
    <row r="448" spans="12:28" ht="15.75" customHeight="1" x14ac:dyDescent="0.25">
      <c r="L448" s="83"/>
      <c r="AB448" s="83"/>
    </row>
    <row r="449" spans="12:28" ht="15.75" customHeight="1" x14ac:dyDescent="0.25">
      <c r="L449" s="83"/>
      <c r="AB449" s="83"/>
    </row>
    <row r="450" spans="12:28" ht="15.75" customHeight="1" x14ac:dyDescent="0.25">
      <c r="L450" s="83"/>
      <c r="AB450" s="83"/>
    </row>
    <row r="451" spans="12:28" ht="15.75" customHeight="1" x14ac:dyDescent="0.25">
      <c r="L451" s="83"/>
      <c r="AB451" s="83"/>
    </row>
    <row r="452" spans="12:28" ht="15.75" customHeight="1" x14ac:dyDescent="0.25">
      <c r="L452" s="83"/>
      <c r="AB452" s="83"/>
    </row>
    <row r="453" spans="12:28" ht="15.75" customHeight="1" x14ac:dyDescent="0.25">
      <c r="L453" s="83"/>
      <c r="AB453" s="83"/>
    </row>
    <row r="454" spans="12:28" ht="15.75" customHeight="1" x14ac:dyDescent="0.25">
      <c r="L454" s="83"/>
      <c r="AB454" s="83"/>
    </row>
    <row r="455" spans="12:28" ht="15.75" customHeight="1" x14ac:dyDescent="0.25">
      <c r="L455" s="83"/>
      <c r="AB455" s="83"/>
    </row>
    <row r="456" spans="12:28" ht="15.75" customHeight="1" x14ac:dyDescent="0.25">
      <c r="L456" s="83"/>
      <c r="AB456" s="83"/>
    </row>
    <row r="457" spans="12:28" ht="15.75" customHeight="1" x14ac:dyDescent="0.25">
      <c r="L457" s="83"/>
      <c r="AB457" s="83"/>
    </row>
    <row r="458" spans="12:28" ht="15.75" customHeight="1" x14ac:dyDescent="0.25">
      <c r="L458" s="83"/>
      <c r="AB458" s="83"/>
    </row>
    <row r="459" spans="12:28" ht="15.75" customHeight="1" x14ac:dyDescent="0.25">
      <c r="L459" s="83"/>
      <c r="AB459" s="83"/>
    </row>
    <row r="460" spans="12:28" ht="15.75" customHeight="1" x14ac:dyDescent="0.25">
      <c r="L460" s="83"/>
      <c r="AB460" s="83"/>
    </row>
    <row r="461" spans="12:28" ht="15.75" customHeight="1" x14ac:dyDescent="0.25">
      <c r="L461" s="83"/>
      <c r="AB461" s="83"/>
    </row>
    <row r="462" spans="12:28" ht="15.75" customHeight="1" x14ac:dyDescent="0.25">
      <c r="L462" s="83"/>
      <c r="AB462" s="83"/>
    </row>
    <row r="463" spans="12:28" ht="15.75" customHeight="1" x14ac:dyDescent="0.25">
      <c r="L463" s="83"/>
      <c r="AB463" s="83"/>
    </row>
    <row r="464" spans="12:28" ht="15.75" customHeight="1" x14ac:dyDescent="0.25">
      <c r="L464" s="83"/>
      <c r="AB464" s="83"/>
    </row>
    <row r="465" spans="12:28" ht="15.75" customHeight="1" x14ac:dyDescent="0.25">
      <c r="L465" s="83"/>
      <c r="AB465" s="83"/>
    </row>
    <row r="466" spans="12:28" ht="15.75" customHeight="1" x14ac:dyDescent="0.25">
      <c r="L466" s="83"/>
      <c r="AB466" s="83"/>
    </row>
    <row r="467" spans="12:28" ht="15.75" customHeight="1" x14ac:dyDescent="0.25">
      <c r="L467" s="83"/>
      <c r="AB467" s="83"/>
    </row>
    <row r="468" spans="12:28" ht="15.75" customHeight="1" x14ac:dyDescent="0.25">
      <c r="L468" s="83"/>
      <c r="AB468" s="83"/>
    </row>
    <row r="469" spans="12:28" ht="15.75" customHeight="1" x14ac:dyDescent="0.25">
      <c r="L469" s="83"/>
      <c r="AB469" s="83"/>
    </row>
    <row r="470" spans="12:28" ht="15.75" customHeight="1" x14ac:dyDescent="0.25">
      <c r="L470" s="83"/>
      <c r="AB470" s="83"/>
    </row>
    <row r="471" spans="12:28" ht="15.75" customHeight="1" x14ac:dyDescent="0.25">
      <c r="L471" s="83"/>
      <c r="AB471" s="83"/>
    </row>
    <row r="472" spans="12:28" ht="15.75" customHeight="1" x14ac:dyDescent="0.25">
      <c r="L472" s="83"/>
      <c r="AB472" s="83"/>
    </row>
    <row r="473" spans="12:28" ht="15.75" customHeight="1" x14ac:dyDescent="0.25">
      <c r="L473" s="83"/>
      <c r="AB473" s="83"/>
    </row>
    <row r="474" spans="12:28" ht="15.75" customHeight="1" x14ac:dyDescent="0.25">
      <c r="L474" s="83"/>
      <c r="AB474" s="83"/>
    </row>
    <row r="475" spans="12:28" ht="15.75" customHeight="1" x14ac:dyDescent="0.25">
      <c r="L475" s="83"/>
      <c r="AB475" s="83"/>
    </row>
    <row r="476" spans="12:28" ht="15.75" customHeight="1" x14ac:dyDescent="0.25">
      <c r="L476" s="83"/>
      <c r="AB476" s="83"/>
    </row>
    <row r="477" spans="12:28" ht="15.75" customHeight="1" x14ac:dyDescent="0.25">
      <c r="L477" s="83"/>
      <c r="AB477" s="83"/>
    </row>
    <row r="478" spans="12:28" ht="15.75" customHeight="1" x14ac:dyDescent="0.25">
      <c r="L478" s="83"/>
      <c r="AB478" s="83"/>
    </row>
    <row r="479" spans="12:28" ht="15.75" customHeight="1" x14ac:dyDescent="0.25">
      <c r="L479" s="83"/>
      <c r="AB479" s="83"/>
    </row>
    <row r="480" spans="12:28" ht="15.75" customHeight="1" x14ac:dyDescent="0.25">
      <c r="L480" s="83"/>
      <c r="AB480" s="83"/>
    </row>
    <row r="481" spans="12:28" ht="15.75" customHeight="1" x14ac:dyDescent="0.25">
      <c r="L481" s="83"/>
      <c r="AB481" s="83"/>
    </row>
    <row r="482" spans="12:28" ht="15.75" customHeight="1" x14ac:dyDescent="0.25">
      <c r="L482" s="83"/>
      <c r="AB482" s="83"/>
    </row>
    <row r="483" spans="12:28" ht="15.75" customHeight="1" x14ac:dyDescent="0.25">
      <c r="L483" s="83"/>
      <c r="AB483" s="83"/>
    </row>
    <row r="484" spans="12:28" ht="15.75" customHeight="1" x14ac:dyDescent="0.25">
      <c r="L484" s="83"/>
      <c r="AB484" s="83"/>
    </row>
    <row r="485" spans="12:28" ht="15.75" customHeight="1" x14ac:dyDescent="0.25">
      <c r="L485" s="83"/>
      <c r="AB485" s="83"/>
    </row>
    <row r="486" spans="12:28" ht="15.75" customHeight="1" x14ac:dyDescent="0.25">
      <c r="L486" s="83"/>
      <c r="AB486" s="83"/>
    </row>
    <row r="487" spans="12:28" ht="15.75" customHeight="1" x14ac:dyDescent="0.25">
      <c r="L487" s="83"/>
      <c r="AB487" s="83"/>
    </row>
    <row r="488" spans="12:28" ht="15.75" customHeight="1" x14ac:dyDescent="0.25">
      <c r="L488" s="83"/>
      <c r="AB488" s="83"/>
    </row>
    <row r="489" spans="12:28" ht="15.75" customHeight="1" x14ac:dyDescent="0.25">
      <c r="L489" s="83"/>
      <c r="AB489" s="83"/>
    </row>
    <row r="490" spans="12:28" ht="15.75" customHeight="1" x14ac:dyDescent="0.25">
      <c r="L490" s="83"/>
      <c r="AB490" s="83"/>
    </row>
    <row r="491" spans="12:28" ht="15.75" customHeight="1" x14ac:dyDescent="0.25">
      <c r="L491" s="83"/>
      <c r="AB491" s="83"/>
    </row>
    <row r="492" spans="12:28" ht="15.75" customHeight="1" x14ac:dyDescent="0.25">
      <c r="L492" s="83"/>
      <c r="AB492" s="83"/>
    </row>
    <row r="493" spans="12:28" ht="15.75" customHeight="1" x14ac:dyDescent="0.25">
      <c r="L493" s="83"/>
      <c r="AB493" s="83"/>
    </row>
    <row r="494" spans="12:28" ht="15.75" customHeight="1" x14ac:dyDescent="0.25">
      <c r="L494" s="83"/>
      <c r="AB494" s="83"/>
    </row>
    <row r="495" spans="12:28" ht="15.75" customHeight="1" x14ac:dyDescent="0.25">
      <c r="L495" s="83"/>
      <c r="AB495" s="83"/>
    </row>
    <row r="496" spans="12:28" ht="15.75" customHeight="1" x14ac:dyDescent="0.25">
      <c r="L496" s="83"/>
      <c r="AB496" s="83"/>
    </row>
    <row r="497" spans="12:28" ht="15.75" customHeight="1" x14ac:dyDescent="0.25">
      <c r="L497" s="83"/>
      <c r="AB497" s="83"/>
    </row>
    <row r="498" spans="12:28" ht="15.75" customHeight="1" x14ac:dyDescent="0.25">
      <c r="L498" s="83"/>
      <c r="AB498" s="83"/>
    </row>
    <row r="499" spans="12:28" ht="15.75" customHeight="1" x14ac:dyDescent="0.25">
      <c r="L499" s="83"/>
      <c r="AB499" s="83"/>
    </row>
    <row r="500" spans="12:28" ht="15.75" customHeight="1" x14ac:dyDescent="0.25">
      <c r="L500" s="83"/>
      <c r="AB500" s="83"/>
    </row>
    <row r="501" spans="12:28" ht="15.75" customHeight="1" x14ac:dyDescent="0.25">
      <c r="L501" s="83"/>
      <c r="AB501" s="83"/>
    </row>
    <row r="502" spans="12:28" ht="15.75" customHeight="1" x14ac:dyDescent="0.25">
      <c r="L502" s="83"/>
      <c r="AB502" s="83"/>
    </row>
    <row r="503" spans="12:28" ht="15.75" customHeight="1" x14ac:dyDescent="0.25">
      <c r="L503" s="83"/>
      <c r="AB503" s="83"/>
    </row>
    <row r="504" spans="12:28" ht="15.75" customHeight="1" x14ac:dyDescent="0.25">
      <c r="L504" s="83"/>
      <c r="AB504" s="83"/>
    </row>
    <row r="505" spans="12:28" ht="15.75" customHeight="1" x14ac:dyDescent="0.25">
      <c r="L505" s="83"/>
      <c r="AB505" s="83"/>
    </row>
    <row r="506" spans="12:28" ht="15.75" customHeight="1" x14ac:dyDescent="0.25">
      <c r="L506" s="83"/>
      <c r="AB506" s="83"/>
    </row>
    <row r="507" spans="12:28" ht="15.75" customHeight="1" x14ac:dyDescent="0.25">
      <c r="L507" s="83"/>
      <c r="AB507" s="83"/>
    </row>
    <row r="508" spans="12:28" ht="15.75" customHeight="1" x14ac:dyDescent="0.25">
      <c r="L508" s="83"/>
      <c r="AB508" s="83"/>
    </row>
    <row r="509" spans="12:28" ht="15.75" customHeight="1" x14ac:dyDescent="0.25">
      <c r="L509" s="83"/>
      <c r="AB509" s="83"/>
    </row>
    <row r="510" spans="12:28" ht="15.75" customHeight="1" x14ac:dyDescent="0.25">
      <c r="L510" s="83"/>
      <c r="AB510" s="83"/>
    </row>
    <row r="511" spans="12:28" ht="15.75" customHeight="1" x14ac:dyDescent="0.25">
      <c r="L511" s="83"/>
      <c r="AB511" s="83"/>
    </row>
    <row r="512" spans="12:28" ht="15.75" customHeight="1" x14ac:dyDescent="0.25">
      <c r="L512" s="83"/>
      <c r="AB512" s="83"/>
    </row>
    <row r="513" spans="12:28" ht="15.75" customHeight="1" x14ac:dyDescent="0.25">
      <c r="L513" s="83"/>
      <c r="AB513" s="83"/>
    </row>
    <row r="514" spans="12:28" ht="15.75" customHeight="1" x14ac:dyDescent="0.25">
      <c r="L514" s="83"/>
      <c r="AB514" s="83"/>
    </row>
    <row r="515" spans="12:28" ht="15.75" customHeight="1" x14ac:dyDescent="0.25">
      <c r="L515" s="83"/>
      <c r="AB515" s="83"/>
    </row>
    <row r="516" spans="12:28" ht="15.75" customHeight="1" x14ac:dyDescent="0.25">
      <c r="L516" s="83"/>
      <c r="AB516" s="83"/>
    </row>
    <row r="517" spans="12:28" ht="15.75" customHeight="1" x14ac:dyDescent="0.25">
      <c r="L517" s="83"/>
      <c r="AB517" s="83"/>
    </row>
    <row r="518" spans="12:28" ht="15.75" customHeight="1" x14ac:dyDescent="0.25">
      <c r="L518" s="83"/>
      <c r="AB518" s="83"/>
    </row>
    <row r="519" spans="12:28" ht="15.75" customHeight="1" x14ac:dyDescent="0.25">
      <c r="L519" s="83"/>
      <c r="AB519" s="83"/>
    </row>
    <row r="520" spans="12:28" ht="15.75" customHeight="1" x14ac:dyDescent="0.25">
      <c r="L520" s="83"/>
      <c r="AB520" s="83"/>
    </row>
    <row r="521" spans="12:28" ht="15.75" customHeight="1" x14ac:dyDescent="0.25">
      <c r="L521" s="83"/>
      <c r="AB521" s="83"/>
    </row>
    <row r="522" spans="12:28" ht="15.75" customHeight="1" x14ac:dyDescent="0.25">
      <c r="L522" s="83"/>
      <c r="AB522" s="83"/>
    </row>
    <row r="523" spans="12:28" ht="15.75" customHeight="1" x14ac:dyDescent="0.25">
      <c r="L523" s="83"/>
      <c r="AB523" s="83"/>
    </row>
    <row r="524" spans="12:28" ht="15.75" customHeight="1" x14ac:dyDescent="0.25">
      <c r="L524" s="83"/>
      <c r="AB524" s="83"/>
    </row>
    <row r="525" spans="12:28" ht="15.75" customHeight="1" x14ac:dyDescent="0.25">
      <c r="L525" s="83"/>
      <c r="AB525" s="83"/>
    </row>
    <row r="526" spans="12:28" ht="15.75" customHeight="1" x14ac:dyDescent="0.25">
      <c r="L526" s="83"/>
      <c r="AB526" s="83"/>
    </row>
    <row r="527" spans="12:28" ht="15.75" customHeight="1" x14ac:dyDescent="0.25">
      <c r="L527" s="83"/>
      <c r="AB527" s="83"/>
    </row>
    <row r="528" spans="12:28" ht="15.75" customHeight="1" x14ac:dyDescent="0.25">
      <c r="L528" s="83"/>
      <c r="AB528" s="83"/>
    </row>
    <row r="529" spans="12:28" ht="15.75" customHeight="1" x14ac:dyDescent="0.25">
      <c r="L529" s="83"/>
      <c r="AB529" s="83"/>
    </row>
    <row r="530" spans="12:28" ht="15.75" customHeight="1" x14ac:dyDescent="0.25">
      <c r="L530" s="83"/>
      <c r="AB530" s="83"/>
    </row>
    <row r="531" spans="12:28" ht="15.75" customHeight="1" x14ac:dyDescent="0.25">
      <c r="L531" s="83"/>
      <c r="AB531" s="83"/>
    </row>
    <row r="532" spans="12:28" ht="15.75" customHeight="1" x14ac:dyDescent="0.25">
      <c r="L532" s="83"/>
      <c r="AB532" s="83"/>
    </row>
    <row r="533" spans="12:28" ht="15.75" customHeight="1" x14ac:dyDescent="0.25">
      <c r="L533" s="83"/>
      <c r="AB533" s="83"/>
    </row>
    <row r="534" spans="12:28" ht="15.75" customHeight="1" x14ac:dyDescent="0.25">
      <c r="L534" s="83"/>
      <c r="AB534" s="83"/>
    </row>
    <row r="535" spans="12:28" ht="15.75" customHeight="1" x14ac:dyDescent="0.25">
      <c r="L535" s="83"/>
      <c r="AB535" s="83"/>
    </row>
    <row r="536" spans="12:28" ht="15.75" customHeight="1" x14ac:dyDescent="0.25">
      <c r="L536" s="83"/>
      <c r="AB536" s="83"/>
    </row>
    <row r="537" spans="12:28" ht="15.75" customHeight="1" x14ac:dyDescent="0.25">
      <c r="L537" s="83"/>
      <c r="AB537" s="83"/>
    </row>
    <row r="538" spans="12:28" ht="15.75" customHeight="1" x14ac:dyDescent="0.25">
      <c r="L538" s="83"/>
      <c r="AB538" s="83"/>
    </row>
    <row r="539" spans="12:28" ht="15.75" customHeight="1" x14ac:dyDescent="0.25">
      <c r="L539" s="83"/>
      <c r="AB539" s="83"/>
    </row>
    <row r="540" spans="12:28" ht="15.75" customHeight="1" x14ac:dyDescent="0.25">
      <c r="L540" s="83"/>
      <c r="AB540" s="83"/>
    </row>
    <row r="541" spans="12:28" ht="15.75" customHeight="1" x14ac:dyDescent="0.25">
      <c r="L541" s="83"/>
      <c r="AB541" s="83"/>
    </row>
    <row r="542" spans="12:28" ht="15.75" customHeight="1" x14ac:dyDescent="0.25">
      <c r="L542" s="83"/>
      <c r="AB542" s="83"/>
    </row>
    <row r="543" spans="12:28" ht="15.75" customHeight="1" x14ac:dyDescent="0.25">
      <c r="L543" s="83"/>
      <c r="AB543" s="83"/>
    </row>
    <row r="544" spans="12:28" ht="15.75" customHeight="1" x14ac:dyDescent="0.25">
      <c r="L544" s="83"/>
      <c r="AB544" s="83"/>
    </row>
    <row r="545" spans="12:28" ht="15.75" customHeight="1" x14ac:dyDescent="0.25">
      <c r="L545" s="83"/>
      <c r="AB545" s="83"/>
    </row>
    <row r="546" spans="12:28" ht="15.75" customHeight="1" x14ac:dyDescent="0.25">
      <c r="L546" s="83"/>
      <c r="AB546" s="83"/>
    </row>
    <row r="547" spans="12:28" ht="15.75" customHeight="1" x14ac:dyDescent="0.25">
      <c r="L547" s="83"/>
      <c r="AB547" s="83"/>
    </row>
    <row r="548" spans="12:28" ht="15.75" customHeight="1" x14ac:dyDescent="0.25">
      <c r="L548" s="83"/>
      <c r="AB548" s="83"/>
    </row>
    <row r="549" spans="12:28" ht="15.75" customHeight="1" x14ac:dyDescent="0.25">
      <c r="L549" s="83"/>
      <c r="AB549" s="83"/>
    </row>
    <row r="550" spans="12:28" ht="15.75" customHeight="1" x14ac:dyDescent="0.25">
      <c r="L550" s="83"/>
      <c r="AB550" s="83"/>
    </row>
    <row r="551" spans="12:28" ht="15.75" customHeight="1" x14ac:dyDescent="0.25">
      <c r="L551" s="83"/>
      <c r="AB551" s="83"/>
    </row>
    <row r="552" spans="12:28" ht="15.75" customHeight="1" x14ac:dyDescent="0.25">
      <c r="L552" s="83"/>
      <c r="AB552" s="83"/>
    </row>
    <row r="553" spans="12:28" ht="15.75" customHeight="1" x14ac:dyDescent="0.25">
      <c r="L553" s="83"/>
      <c r="AB553" s="83"/>
    </row>
    <row r="554" spans="12:28" ht="15.75" customHeight="1" x14ac:dyDescent="0.25">
      <c r="L554" s="83"/>
      <c r="AB554" s="83"/>
    </row>
    <row r="555" spans="12:28" ht="15.75" customHeight="1" x14ac:dyDescent="0.25">
      <c r="L555" s="83"/>
      <c r="AB555" s="83"/>
    </row>
    <row r="556" spans="12:28" ht="15.75" customHeight="1" x14ac:dyDescent="0.25">
      <c r="L556" s="83"/>
      <c r="AB556" s="83"/>
    </row>
    <row r="557" spans="12:28" ht="15.75" customHeight="1" x14ac:dyDescent="0.25">
      <c r="L557" s="83"/>
      <c r="AB557" s="83"/>
    </row>
    <row r="558" spans="12:28" ht="15.75" customHeight="1" x14ac:dyDescent="0.25">
      <c r="L558" s="83"/>
      <c r="AB558" s="83"/>
    </row>
    <row r="559" spans="12:28" ht="15.75" customHeight="1" x14ac:dyDescent="0.25">
      <c r="L559" s="83"/>
      <c r="AB559" s="83"/>
    </row>
    <row r="560" spans="12:28" ht="15.75" customHeight="1" x14ac:dyDescent="0.25">
      <c r="L560" s="83"/>
      <c r="AB560" s="83"/>
    </row>
    <row r="561" spans="12:28" ht="15.75" customHeight="1" x14ac:dyDescent="0.25">
      <c r="L561" s="83"/>
      <c r="AB561" s="83"/>
    </row>
    <row r="562" spans="12:28" ht="15.75" customHeight="1" x14ac:dyDescent="0.25">
      <c r="L562" s="83"/>
      <c r="AB562" s="83"/>
    </row>
    <row r="563" spans="12:28" ht="15.75" customHeight="1" x14ac:dyDescent="0.25">
      <c r="L563" s="83"/>
      <c r="AB563" s="83"/>
    </row>
    <row r="564" spans="12:28" ht="15.75" customHeight="1" x14ac:dyDescent="0.25">
      <c r="L564" s="83"/>
      <c r="AB564" s="83"/>
    </row>
    <row r="565" spans="12:28" ht="15.75" customHeight="1" x14ac:dyDescent="0.25">
      <c r="L565" s="83"/>
      <c r="AB565" s="83"/>
    </row>
    <row r="566" spans="12:28" ht="15.75" customHeight="1" x14ac:dyDescent="0.25">
      <c r="L566" s="83"/>
      <c r="AB566" s="83"/>
    </row>
    <row r="567" spans="12:28" ht="15.75" customHeight="1" x14ac:dyDescent="0.25">
      <c r="L567" s="83"/>
      <c r="AB567" s="83"/>
    </row>
    <row r="568" spans="12:28" ht="15.75" customHeight="1" x14ac:dyDescent="0.25">
      <c r="L568" s="83"/>
      <c r="AB568" s="83"/>
    </row>
    <row r="569" spans="12:28" ht="15.75" customHeight="1" x14ac:dyDescent="0.25">
      <c r="L569" s="83"/>
      <c r="AB569" s="83"/>
    </row>
    <row r="570" spans="12:28" ht="15.75" customHeight="1" x14ac:dyDescent="0.25">
      <c r="L570" s="83"/>
      <c r="AB570" s="83"/>
    </row>
    <row r="571" spans="12:28" ht="15.75" customHeight="1" x14ac:dyDescent="0.25">
      <c r="L571" s="83"/>
      <c r="AB571" s="83"/>
    </row>
    <row r="572" spans="12:28" ht="15.75" customHeight="1" x14ac:dyDescent="0.25">
      <c r="L572" s="83"/>
      <c r="AB572" s="83"/>
    </row>
    <row r="573" spans="12:28" ht="15.75" customHeight="1" x14ac:dyDescent="0.25">
      <c r="L573" s="83"/>
      <c r="AB573" s="83"/>
    </row>
    <row r="574" spans="12:28" ht="15.75" customHeight="1" x14ac:dyDescent="0.25">
      <c r="L574" s="83"/>
      <c r="AB574" s="83"/>
    </row>
    <row r="575" spans="12:28" ht="15.75" customHeight="1" x14ac:dyDescent="0.25">
      <c r="L575" s="83"/>
      <c r="AB575" s="83"/>
    </row>
    <row r="576" spans="12:28" ht="15.75" customHeight="1" x14ac:dyDescent="0.25">
      <c r="L576" s="83"/>
      <c r="AB576" s="83"/>
    </row>
    <row r="577" spans="12:28" ht="15.75" customHeight="1" x14ac:dyDescent="0.25">
      <c r="L577" s="83"/>
      <c r="AB577" s="83"/>
    </row>
    <row r="578" spans="12:28" ht="15.75" customHeight="1" x14ac:dyDescent="0.25">
      <c r="L578" s="83"/>
      <c r="AB578" s="83"/>
    </row>
    <row r="579" spans="12:28" ht="15.75" customHeight="1" x14ac:dyDescent="0.25">
      <c r="L579" s="83"/>
      <c r="AB579" s="83"/>
    </row>
    <row r="580" spans="12:28" ht="15.75" customHeight="1" x14ac:dyDescent="0.25">
      <c r="L580" s="83"/>
      <c r="AB580" s="83"/>
    </row>
    <row r="581" spans="12:28" ht="15.75" customHeight="1" x14ac:dyDescent="0.25">
      <c r="L581" s="83"/>
      <c r="AB581" s="83"/>
    </row>
    <row r="582" spans="12:28" ht="15.75" customHeight="1" x14ac:dyDescent="0.25">
      <c r="L582" s="83"/>
      <c r="AB582" s="83"/>
    </row>
    <row r="583" spans="12:28" ht="15.75" customHeight="1" x14ac:dyDescent="0.25">
      <c r="L583" s="83"/>
      <c r="AB583" s="83"/>
    </row>
    <row r="584" spans="12:28" ht="15.75" customHeight="1" x14ac:dyDescent="0.25">
      <c r="L584" s="83"/>
      <c r="AB584" s="83"/>
    </row>
    <row r="585" spans="12:28" ht="15.75" customHeight="1" x14ac:dyDescent="0.25">
      <c r="L585" s="83"/>
      <c r="AB585" s="83"/>
    </row>
    <row r="586" spans="12:28" ht="15.75" customHeight="1" x14ac:dyDescent="0.25">
      <c r="L586" s="83"/>
      <c r="AB586" s="83"/>
    </row>
    <row r="587" spans="12:28" ht="15.75" customHeight="1" x14ac:dyDescent="0.25">
      <c r="L587" s="83"/>
      <c r="AB587" s="83"/>
    </row>
    <row r="588" spans="12:28" ht="15.75" customHeight="1" x14ac:dyDescent="0.25">
      <c r="L588" s="83"/>
      <c r="AB588" s="83"/>
    </row>
    <row r="589" spans="12:28" ht="15.75" customHeight="1" x14ac:dyDescent="0.25">
      <c r="L589" s="83"/>
      <c r="AB589" s="83"/>
    </row>
    <row r="590" spans="12:28" ht="15.75" customHeight="1" x14ac:dyDescent="0.25">
      <c r="L590" s="83"/>
      <c r="AB590" s="83"/>
    </row>
    <row r="591" spans="12:28" ht="15.75" customHeight="1" x14ac:dyDescent="0.25">
      <c r="L591" s="83"/>
      <c r="AB591" s="83"/>
    </row>
    <row r="592" spans="12:28" ht="15.75" customHeight="1" x14ac:dyDescent="0.25">
      <c r="L592" s="83"/>
      <c r="AB592" s="83"/>
    </row>
    <row r="593" spans="12:28" ht="15.75" customHeight="1" x14ac:dyDescent="0.25">
      <c r="L593" s="83"/>
      <c r="AB593" s="83"/>
    </row>
    <row r="594" spans="12:28" ht="15.75" customHeight="1" x14ac:dyDescent="0.25">
      <c r="L594" s="83"/>
      <c r="AB594" s="83"/>
    </row>
    <row r="595" spans="12:28" ht="15.75" customHeight="1" x14ac:dyDescent="0.25">
      <c r="L595" s="83"/>
      <c r="AB595" s="83"/>
    </row>
    <row r="596" spans="12:28" ht="15.75" customHeight="1" x14ac:dyDescent="0.25">
      <c r="L596" s="83"/>
      <c r="AB596" s="83"/>
    </row>
    <row r="597" spans="12:28" ht="15.75" customHeight="1" x14ac:dyDescent="0.25">
      <c r="L597" s="83"/>
      <c r="AB597" s="83"/>
    </row>
    <row r="598" spans="12:28" ht="15.75" customHeight="1" x14ac:dyDescent="0.25">
      <c r="L598" s="83"/>
      <c r="AB598" s="83"/>
    </row>
    <row r="599" spans="12:28" ht="15.75" customHeight="1" x14ac:dyDescent="0.25">
      <c r="L599" s="83"/>
      <c r="AB599" s="83"/>
    </row>
    <row r="600" spans="12:28" ht="15.75" customHeight="1" x14ac:dyDescent="0.25">
      <c r="L600" s="83"/>
      <c r="AB600" s="83"/>
    </row>
    <row r="601" spans="12:28" ht="15.75" customHeight="1" x14ac:dyDescent="0.25">
      <c r="L601" s="83"/>
      <c r="AB601" s="83"/>
    </row>
    <row r="602" spans="12:28" ht="15.75" customHeight="1" x14ac:dyDescent="0.25">
      <c r="L602" s="83"/>
      <c r="AB602" s="83"/>
    </row>
    <row r="603" spans="12:28" ht="15.75" customHeight="1" x14ac:dyDescent="0.25">
      <c r="L603" s="83"/>
      <c r="AB603" s="83"/>
    </row>
    <row r="604" spans="12:28" ht="15.75" customHeight="1" x14ac:dyDescent="0.25">
      <c r="L604" s="83"/>
      <c r="AB604" s="83"/>
    </row>
    <row r="605" spans="12:28" ht="15.75" customHeight="1" x14ac:dyDescent="0.25">
      <c r="L605" s="83"/>
      <c r="AB605" s="83"/>
    </row>
    <row r="606" spans="12:28" ht="15.75" customHeight="1" x14ac:dyDescent="0.25">
      <c r="L606" s="83"/>
      <c r="AB606" s="83"/>
    </row>
    <row r="607" spans="12:28" ht="15.75" customHeight="1" x14ac:dyDescent="0.25">
      <c r="L607" s="83"/>
      <c r="AB607" s="83"/>
    </row>
    <row r="608" spans="12:28" ht="15.75" customHeight="1" x14ac:dyDescent="0.25">
      <c r="L608" s="83"/>
      <c r="AB608" s="83"/>
    </row>
    <row r="609" spans="12:28" ht="15.75" customHeight="1" x14ac:dyDescent="0.25">
      <c r="L609" s="83"/>
      <c r="AB609" s="83"/>
    </row>
    <row r="610" spans="12:28" ht="15.75" customHeight="1" x14ac:dyDescent="0.25">
      <c r="L610" s="83"/>
      <c r="AB610" s="83"/>
    </row>
    <row r="611" spans="12:28" ht="15.75" customHeight="1" x14ac:dyDescent="0.25">
      <c r="L611" s="83"/>
      <c r="AB611" s="83"/>
    </row>
    <row r="612" spans="12:28" ht="15.75" customHeight="1" x14ac:dyDescent="0.25">
      <c r="L612" s="83"/>
      <c r="AB612" s="83"/>
    </row>
    <row r="613" spans="12:28" ht="15.75" customHeight="1" x14ac:dyDescent="0.25">
      <c r="L613" s="83"/>
      <c r="AB613" s="83"/>
    </row>
    <row r="614" spans="12:28" ht="15.75" customHeight="1" x14ac:dyDescent="0.25">
      <c r="L614" s="83"/>
      <c r="AB614" s="83"/>
    </row>
    <row r="615" spans="12:28" ht="15.75" customHeight="1" x14ac:dyDescent="0.25">
      <c r="L615" s="83"/>
      <c r="AB615" s="83"/>
    </row>
    <row r="616" spans="12:28" ht="15.75" customHeight="1" x14ac:dyDescent="0.25">
      <c r="L616" s="83"/>
      <c r="AB616" s="83"/>
    </row>
    <row r="617" spans="12:28" ht="15.75" customHeight="1" x14ac:dyDescent="0.25">
      <c r="L617" s="83"/>
      <c r="AB617" s="83"/>
    </row>
    <row r="618" spans="12:28" ht="15.75" customHeight="1" x14ac:dyDescent="0.25">
      <c r="L618" s="83"/>
      <c r="AB618" s="83"/>
    </row>
    <row r="619" spans="12:28" ht="15.75" customHeight="1" x14ac:dyDescent="0.25">
      <c r="L619" s="83"/>
      <c r="AB619" s="83"/>
    </row>
    <row r="620" spans="12:28" ht="15.75" customHeight="1" x14ac:dyDescent="0.25">
      <c r="L620" s="83"/>
      <c r="AB620" s="83"/>
    </row>
    <row r="621" spans="12:28" ht="15.75" customHeight="1" x14ac:dyDescent="0.25">
      <c r="L621" s="83"/>
      <c r="AB621" s="83"/>
    </row>
    <row r="622" spans="12:28" ht="15.75" customHeight="1" x14ac:dyDescent="0.25">
      <c r="L622" s="83"/>
      <c r="AB622" s="83"/>
    </row>
    <row r="623" spans="12:28" ht="15.75" customHeight="1" x14ac:dyDescent="0.25">
      <c r="L623" s="83"/>
      <c r="AB623" s="83"/>
    </row>
    <row r="624" spans="12:28" ht="15.75" customHeight="1" x14ac:dyDescent="0.25">
      <c r="L624" s="83"/>
      <c r="AB624" s="83"/>
    </row>
    <row r="625" spans="12:28" ht="15.75" customHeight="1" x14ac:dyDescent="0.25">
      <c r="L625" s="83"/>
      <c r="AB625" s="83"/>
    </row>
    <row r="626" spans="12:28" ht="15.75" customHeight="1" x14ac:dyDescent="0.25">
      <c r="L626" s="83"/>
      <c r="AB626" s="83"/>
    </row>
    <row r="627" spans="12:28" ht="15.75" customHeight="1" x14ac:dyDescent="0.25">
      <c r="L627" s="83"/>
      <c r="AB627" s="83"/>
    </row>
    <row r="628" spans="12:28" ht="15.75" customHeight="1" x14ac:dyDescent="0.25">
      <c r="L628" s="83"/>
      <c r="AB628" s="83"/>
    </row>
    <row r="629" spans="12:28" ht="15.75" customHeight="1" x14ac:dyDescent="0.25">
      <c r="L629" s="83"/>
      <c r="AB629" s="83"/>
    </row>
    <row r="630" spans="12:28" ht="15.75" customHeight="1" x14ac:dyDescent="0.25">
      <c r="L630" s="83"/>
      <c r="AB630" s="83"/>
    </row>
    <row r="631" spans="12:28" ht="15.75" customHeight="1" x14ac:dyDescent="0.25">
      <c r="L631" s="83"/>
      <c r="AB631" s="83"/>
    </row>
    <row r="632" spans="12:28" ht="15.75" customHeight="1" x14ac:dyDescent="0.25">
      <c r="L632" s="83"/>
      <c r="AB632" s="83"/>
    </row>
    <row r="633" spans="12:28" ht="15.75" customHeight="1" x14ac:dyDescent="0.25">
      <c r="L633" s="83"/>
      <c r="AB633" s="83"/>
    </row>
    <row r="634" spans="12:28" ht="15.75" customHeight="1" x14ac:dyDescent="0.25">
      <c r="L634" s="83"/>
      <c r="AB634" s="83"/>
    </row>
    <row r="635" spans="12:28" ht="15.75" customHeight="1" x14ac:dyDescent="0.25">
      <c r="L635" s="83"/>
      <c r="AB635" s="83"/>
    </row>
    <row r="636" spans="12:28" ht="15.75" customHeight="1" x14ac:dyDescent="0.25">
      <c r="L636" s="83"/>
      <c r="AB636" s="83"/>
    </row>
    <row r="637" spans="12:28" ht="15.75" customHeight="1" x14ac:dyDescent="0.25">
      <c r="L637" s="83"/>
      <c r="AB637" s="83"/>
    </row>
    <row r="638" spans="12:28" ht="15.75" customHeight="1" x14ac:dyDescent="0.25">
      <c r="L638" s="83"/>
      <c r="AB638" s="83"/>
    </row>
    <row r="639" spans="12:28" ht="15.75" customHeight="1" x14ac:dyDescent="0.25">
      <c r="L639" s="83"/>
      <c r="AB639" s="83"/>
    </row>
    <row r="640" spans="12:28" ht="15.75" customHeight="1" x14ac:dyDescent="0.25">
      <c r="L640" s="83"/>
      <c r="AB640" s="83"/>
    </row>
    <row r="641" spans="12:28" ht="15.75" customHeight="1" x14ac:dyDescent="0.25">
      <c r="L641" s="83"/>
      <c r="AB641" s="83"/>
    </row>
    <row r="642" spans="12:28" ht="15.75" customHeight="1" x14ac:dyDescent="0.25">
      <c r="L642" s="83"/>
      <c r="AB642" s="83"/>
    </row>
    <row r="643" spans="12:28" ht="15.75" customHeight="1" x14ac:dyDescent="0.25">
      <c r="L643" s="83"/>
      <c r="AB643" s="83"/>
    </row>
    <row r="644" spans="12:28" ht="15.75" customHeight="1" x14ac:dyDescent="0.25">
      <c r="L644" s="83"/>
      <c r="AB644" s="83"/>
    </row>
    <row r="645" spans="12:28" ht="15.75" customHeight="1" x14ac:dyDescent="0.25">
      <c r="L645" s="83"/>
      <c r="AB645" s="83"/>
    </row>
    <row r="646" spans="12:28" ht="15.75" customHeight="1" x14ac:dyDescent="0.25">
      <c r="L646" s="83"/>
      <c r="AB646" s="83"/>
    </row>
    <row r="647" spans="12:28" ht="15.75" customHeight="1" x14ac:dyDescent="0.25">
      <c r="L647" s="83"/>
      <c r="AB647" s="83"/>
    </row>
    <row r="648" spans="12:28" ht="15.75" customHeight="1" x14ac:dyDescent="0.25">
      <c r="L648" s="83"/>
      <c r="AB648" s="83"/>
    </row>
    <row r="649" spans="12:28" ht="15.75" customHeight="1" x14ac:dyDescent="0.25">
      <c r="L649" s="83"/>
      <c r="AB649" s="83"/>
    </row>
    <row r="650" spans="12:28" ht="15.75" customHeight="1" x14ac:dyDescent="0.25">
      <c r="L650" s="83"/>
      <c r="AB650" s="83"/>
    </row>
    <row r="651" spans="12:28" ht="15.75" customHeight="1" x14ac:dyDescent="0.25">
      <c r="L651" s="83"/>
      <c r="AB651" s="83"/>
    </row>
    <row r="652" spans="12:28" ht="15.75" customHeight="1" x14ac:dyDescent="0.25">
      <c r="L652" s="83"/>
      <c r="AB652" s="83"/>
    </row>
    <row r="653" spans="12:28" ht="15.75" customHeight="1" x14ac:dyDescent="0.25">
      <c r="L653" s="83"/>
      <c r="AB653" s="83"/>
    </row>
    <row r="654" spans="12:28" ht="15.75" customHeight="1" x14ac:dyDescent="0.25">
      <c r="L654" s="83"/>
      <c r="AB654" s="83"/>
    </row>
    <row r="655" spans="12:28" ht="15.75" customHeight="1" x14ac:dyDescent="0.25">
      <c r="L655" s="83"/>
      <c r="AB655" s="83"/>
    </row>
    <row r="656" spans="12:28" ht="15.75" customHeight="1" x14ac:dyDescent="0.25">
      <c r="L656" s="83"/>
      <c r="AB656" s="83"/>
    </row>
    <row r="657" spans="12:28" ht="15.75" customHeight="1" x14ac:dyDescent="0.25">
      <c r="L657" s="83"/>
      <c r="AB657" s="83"/>
    </row>
    <row r="658" spans="12:28" ht="15.75" customHeight="1" x14ac:dyDescent="0.25">
      <c r="L658" s="83"/>
      <c r="AB658" s="83"/>
    </row>
    <row r="659" spans="12:28" ht="15.75" customHeight="1" x14ac:dyDescent="0.25">
      <c r="L659" s="83"/>
      <c r="AB659" s="83"/>
    </row>
    <row r="660" spans="12:28" ht="15.75" customHeight="1" x14ac:dyDescent="0.25">
      <c r="L660" s="83"/>
      <c r="AB660" s="83"/>
    </row>
    <row r="661" spans="12:28" ht="15.75" customHeight="1" x14ac:dyDescent="0.25">
      <c r="L661" s="83"/>
      <c r="AB661" s="83"/>
    </row>
    <row r="662" spans="12:28" ht="15.75" customHeight="1" x14ac:dyDescent="0.25">
      <c r="L662" s="83"/>
      <c r="AB662" s="83"/>
    </row>
    <row r="663" spans="12:28" ht="15.75" customHeight="1" x14ac:dyDescent="0.25">
      <c r="L663" s="83"/>
      <c r="AB663" s="83"/>
    </row>
    <row r="664" spans="12:28" ht="15.75" customHeight="1" x14ac:dyDescent="0.25">
      <c r="L664" s="83"/>
      <c r="AB664" s="83"/>
    </row>
    <row r="665" spans="12:28" ht="15.75" customHeight="1" x14ac:dyDescent="0.25">
      <c r="L665" s="83"/>
      <c r="AB665" s="83"/>
    </row>
    <row r="666" spans="12:28" ht="15.75" customHeight="1" x14ac:dyDescent="0.25">
      <c r="L666" s="83"/>
      <c r="AB666" s="83"/>
    </row>
    <row r="667" spans="12:28" ht="15.75" customHeight="1" x14ac:dyDescent="0.25">
      <c r="L667" s="83"/>
      <c r="AB667" s="83"/>
    </row>
    <row r="668" spans="12:28" ht="15.75" customHeight="1" x14ac:dyDescent="0.25">
      <c r="L668" s="83"/>
      <c r="AB668" s="83"/>
    </row>
    <row r="669" spans="12:28" ht="15.75" customHeight="1" x14ac:dyDescent="0.25">
      <c r="L669" s="83"/>
      <c r="AB669" s="83"/>
    </row>
    <row r="670" spans="12:28" ht="15.75" customHeight="1" x14ac:dyDescent="0.25">
      <c r="L670" s="83"/>
      <c r="AB670" s="83"/>
    </row>
    <row r="671" spans="12:28" ht="15.75" customHeight="1" x14ac:dyDescent="0.25">
      <c r="L671" s="83"/>
      <c r="AB671" s="83"/>
    </row>
    <row r="672" spans="12:28" ht="15.75" customHeight="1" x14ac:dyDescent="0.25">
      <c r="L672" s="83"/>
      <c r="AB672" s="83"/>
    </row>
    <row r="673" spans="12:28" ht="15.75" customHeight="1" x14ac:dyDescent="0.25">
      <c r="L673" s="83"/>
      <c r="AB673" s="83"/>
    </row>
    <row r="674" spans="12:28" ht="15.75" customHeight="1" x14ac:dyDescent="0.25">
      <c r="L674" s="83"/>
      <c r="AB674" s="83"/>
    </row>
    <row r="675" spans="12:28" ht="15.75" customHeight="1" x14ac:dyDescent="0.25">
      <c r="L675" s="83"/>
      <c r="AB675" s="83"/>
    </row>
    <row r="676" spans="12:28" ht="15.75" customHeight="1" x14ac:dyDescent="0.25">
      <c r="L676" s="83"/>
      <c r="AB676" s="83"/>
    </row>
    <row r="677" spans="12:28" ht="15.75" customHeight="1" x14ac:dyDescent="0.25">
      <c r="L677" s="83"/>
      <c r="AB677" s="83"/>
    </row>
    <row r="678" spans="12:28" ht="15.75" customHeight="1" x14ac:dyDescent="0.25">
      <c r="L678" s="83"/>
      <c r="AB678" s="83"/>
    </row>
    <row r="679" spans="12:28" ht="15.75" customHeight="1" x14ac:dyDescent="0.25">
      <c r="L679" s="83"/>
      <c r="AB679" s="83"/>
    </row>
    <row r="680" spans="12:28" ht="15.75" customHeight="1" x14ac:dyDescent="0.25">
      <c r="L680" s="83"/>
      <c r="AB680" s="83"/>
    </row>
    <row r="681" spans="12:28" ht="15.75" customHeight="1" x14ac:dyDescent="0.25">
      <c r="L681" s="83"/>
      <c r="AB681" s="83"/>
    </row>
    <row r="682" spans="12:28" ht="15.75" customHeight="1" x14ac:dyDescent="0.25">
      <c r="L682" s="83"/>
      <c r="AB682" s="83"/>
    </row>
    <row r="683" spans="12:28" ht="15.75" customHeight="1" x14ac:dyDescent="0.25">
      <c r="L683" s="83"/>
      <c r="AB683" s="83"/>
    </row>
    <row r="684" spans="12:28" ht="15.75" customHeight="1" x14ac:dyDescent="0.25">
      <c r="L684" s="83"/>
      <c r="AB684" s="83"/>
    </row>
    <row r="685" spans="12:28" ht="15.75" customHeight="1" x14ac:dyDescent="0.25">
      <c r="L685" s="83"/>
      <c r="AB685" s="83"/>
    </row>
    <row r="686" spans="12:28" ht="15.75" customHeight="1" x14ac:dyDescent="0.25">
      <c r="L686" s="83"/>
      <c r="AB686" s="83"/>
    </row>
    <row r="687" spans="12:28" ht="15.75" customHeight="1" x14ac:dyDescent="0.25">
      <c r="L687" s="83"/>
      <c r="AB687" s="83"/>
    </row>
    <row r="688" spans="12:28" ht="15.75" customHeight="1" x14ac:dyDescent="0.25">
      <c r="L688" s="83"/>
      <c r="AB688" s="83"/>
    </row>
    <row r="689" spans="12:28" ht="15.75" customHeight="1" x14ac:dyDescent="0.25">
      <c r="L689" s="83"/>
      <c r="AB689" s="83"/>
    </row>
    <row r="690" spans="12:28" ht="15.75" customHeight="1" x14ac:dyDescent="0.25">
      <c r="L690" s="83"/>
      <c r="AB690" s="83"/>
    </row>
    <row r="691" spans="12:28" ht="15.75" customHeight="1" x14ac:dyDescent="0.25">
      <c r="L691" s="83"/>
      <c r="AB691" s="83"/>
    </row>
    <row r="692" spans="12:28" ht="15.75" customHeight="1" x14ac:dyDescent="0.25">
      <c r="L692" s="83"/>
      <c r="AB692" s="83"/>
    </row>
    <row r="693" spans="12:28" ht="15.75" customHeight="1" x14ac:dyDescent="0.25">
      <c r="L693" s="83"/>
      <c r="AB693" s="83"/>
    </row>
    <row r="694" spans="12:28" ht="15.75" customHeight="1" x14ac:dyDescent="0.25">
      <c r="L694" s="83"/>
      <c r="AB694" s="83"/>
    </row>
    <row r="695" spans="12:28" ht="15.75" customHeight="1" x14ac:dyDescent="0.25">
      <c r="L695" s="83"/>
      <c r="AB695" s="83"/>
    </row>
    <row r="696" spans="12:28" ht="15.75" customHeight="1" x14ac:dyDescent="0.25">
      <c r="L696" s="83"/>
      <c r="AB696" s="83"/>
    </row>
    <row r="697" spans="12:28" ht="15.75" customHeight="1" x14ac:dyDescent="0.25">
      <c r="L697" s="83"/>
      <c r="AB697" s="83"/>
    </row>
    <row r="698" spans="12:28" ht="15.75" customHeight="1" x14ac:dyDescent="0.25">
      <c r="L698" s="83"/>
      <c r="AB698" s="83"/>
    </row>
    <row r="699" spans="12:28" ht="15.75" customHeight="1" x14ac:dyDescent="0.25">
      <c r="L699" s="83"/>
      <c r="AB699" s="83"/>
    </row>
    <row r="700" spans="12:28" ht="15.75" customHeight="1" x14ac:dyDescent="0.25">
      <c r="L700" s="83"/>
      <c r="AB700" s="83"/>
    </row>
    <row r="701" spans="12:28" ht="15.75" customHeight="1" x14ac:dyDescent="0.25">
      <c r="L701" s="83"/>
      <c r="AB701" s="83"/>
    </row>
    <row r="702" spans="12:28" ht="15.75" customHeight="1" x14ac:dyDescent="0.25">
      <c r="L702" s="83"/>
      <c r="AB702" s="83"/>
    </row>
    <row r="703" spans="12:28" ht="15.75" customHeight="1" x14ac:dyDescent="0.25">
      <c r="L703" s="83"/>
      <c r="AB703" s="83"/>
    </row>
    <row r="704" spans="12:28" ht="15.75" customHeight="1" x14ac:dyDescent="0.25">
      <c r="L704" s="83"/>
      <c r="AB704" s="83"/>
    </row>
    <row r="705" spans="12:28" ht="15.75" customHeight="1" x14ac:dyDescent="0.25">
      <c r="L705" s="83"/>
      <c r="AB705" s="83"/>
    </row>
    <row r="706" spans="12:28" ht="15.75" customHeight="1" x14ac:dyDescent="0.25">
      <c r="L706" s="83"/>
      <c r="AB706" s="83"/>
    </row>
    <row r="707" spans="12:28" ht="15.75" customHeight="1" x14ac:dyDescent="0.25">
      <c r="L707" s="83"/>
      <c r="AB707" s="83"/>
    </row>
    <row r="708" spans="12:28" ht="15.75" customHeight="1" x14ac:dyDescent="0.25">
      <c r="L708" s="83"/>
      <c r="AB708" s="83"/>
    </row>
    <row r="709" spans="12:28" ht="15.75" customHeight="1" x14ac:dyDescent="0.25">
      <c r="L709" s="83"/>
      <c r="AB709" s="83"/>
    </row>
    <row r="710" spans="12:28" ht="15.75" customHeight="1" x14ac:dyDescent="0.25">
      <c r="L710" s="83"/>
      <c r="AB710" s="83"/>
    </row>
    <row r="711" spans="12:28" ht="15.75" customHeight="1" x14ac:dyDescent="0.25">
      <c r="L711" s="83"/>
      <c r="AB711" s="83"/>
    </row>
    <row r="712" spans="12:28" ht="15.75" customHeight="1" x14ac:dyDescent="0.25">
      <c r="L712" s="83"/>
      <c r="AB712" s="83"/>
    </row>
    <row r="713" spans="12:28" ht="15.75" customHeight="1" x14ac:dyDescent="0.25">
      <c r="L713" s="83"/>
      <c r="AB713" s="83"/>
    </row>
    <row r="714" spans="12:28" ht="15.75" customHeight="1" x14ac:dyDescent="0.25">
      <c r="L714" s="83"/>
      <c r="AB714" s="83"/>
    </row>
    <row r="715" spans="12:28" ht="15.75" customHeight="1" x14ac:dyDescent="0.25">
      <c r="L715" s="83"/>
      <c r="AB715" s="83"/>
    </row>
    <row r="716" spans="12:28" ht="15.75" customHeight="1" x14ac:dyDescent="0.25">
      <c r="L716" s="83"/>
      <c r="AB716" s="83"/>
    </row>
    <row r="717" spans="12:28" ht="15.75" customHeight="1" x14ac:dyDescent="0.25">
      <c r="L717" s="83"/>
      <c r="AB717" s="83"/>
    </row>
    <row r="718" spans="12:28" ht="15.75" customHeight="1" x14ac:dyDescent="0.25">
      <c r="L718" s="83"/>
      <c r="AB718" s="83"/>
    </row>
    <row r="719" spans="12:28" ht="15.75" customHeight="1" x14ac:dyDescent="0.25">
      <c r="L719" s="83"/>
      <c r="AB719" s="83"/>
    </row>
    <row r="720" spans="12:28" ht="15.75" customHeight="1" x14ac:dyDescent="0.25">
      <c r="L720" s="83"/>
      <c r="AB720" s="83"/>
    </row>
    <row r="721" spans="12:28" ht="15.75" customHeight="1" x14ac:dyDescent="0.25">
      <c r="L721" s="83"/>
      <c r="AB721" s="83"/>
    </row>
    <row r="722" spans="12:28" ht="15.75" customHeight="1" x14ac:dyDescent="0.25">
      <c r="L722" s="83"/>
      <c r="AB722" s="83"/>
    </row>
    <row r="723" spans="12:28" ht="15.75" customHeight="1" x14ac:dyDescent="0.25">
      <c r="L723" s="83"/>
      <c r="AB723" s="83"/>
    </row>
    <row r="724" spans="12:28" ht="15.75" customHeight="1" x14ac:dyDescent="0.25">
      <c r="L724" s="83"/>
      <c r="AB724" s="83"/>
    </row>
    <row r="725" spans="12:28" ht="15.75" customHeight="1" x14ac:dyDescent="0.25">
      <c r="L725" s="83"/>
      <c r="AB725" s="83"/>
    </row>
    <row r="726" spans="12:28" ht="15.75" customHeight="1" x14ac:dyDescent="0.25">
      <c r="L726" s="83"/>
      <c r="AB726" s="83"/>
    </row>
    <row r="727" spans="12:28" ht="15.75" customHeight="1" x14ac:dyDescent="0.25">
      <c r="L727" s="83"/>
      <c r="AB727" s="83"/>
    </row>
    <row r="728" spans="12:28" ht="15.75" customHeight="1" x14ac:dyDescent="0.25">
      <c r="L728" s="83"/>
      <c r="AB728" s="83"/>
    </row>
    <row r="729" spans="12:28" ht="15.75" customHeight="1" x14ac:dyDescent="0.25">
      <c r="L729" s="83"/>
      <c r="AB729" s="83"/>
    </row>
    <row r="730" spans="12:28" ht="15.75" customHeight="1" x14ac:dyDescent="0.25">
      <c r="L730" s="83"/>
      <c r="AB730" s="83"/>
    </row>
    <row r="731" spans="12:28" ht="15.75" customHeight="1" x14ac:dyDescent="0.25">
      <c r="L731" s="83"/>
      <c r="AB731" s="83"/>
    </row>
    <row r="732" spans="12:28" ht="15.75" customHeight="1" x14ac:dyDescent="0.25">
      <c r="L732" s="83"/>
      <c r="AB732" s="83"/>
    </row>
    <row r="733" spans="12:28" ht="15.75" customHeight="1" x14ac:dyDescent="0.25">
      <c r="L733" s="83"/>
      <c r="AB733" s="83"/>
    </row>
    <row r="734" spans="12:28" ht="15.75" customHeight="1" x14ac:dyDescent="0.25">
      <c r="L734" s="83"/>
      <c r="AB734" s="83"/>
    </row>
    <row r="735" spans="12:28" ht="15.75" customHeight="1" x14ac:dyDescent="0.25">
      <c r="L735" s="83"/>
      <c r="AB735" s="83"/>
    </row>
    <row r="736" spans="12:28" ht="15.75" customHeight="1" x14ac:dyDescent="0.25">
      <c r="L736" s="83"/>
      <c r="AB736" s="83"/>
    </row>
    <row r="737" spans="12:28" ht="15.75" customHeight="1" x14ac:dyDescent="0.25">
      <c r="L737" s="83"/>
      <c r="AB737" s="83"/>
    </row>
    <row r="738" spans="12:28" ht="15.75" customHeight="1" x14ac:dyDescent="0.25">
      <c r="L738" s="83"/>
      <c r="AB738" s="83"/>
    </row>
    <row r="739" spans="12:28" ht="15.75" customHeight="1" x14ac:dyDescent="0.25">
      <c r="L739" s="83"/>
      <c r="AB739" s="83"/>
    </row>
    <row r="740" spans="12:28" ht="15.75" customHeight="1" x14ac:dyDescent="0.25">
      <c r="L740" s="83"/>
      <c r="AB740" s="83"/>
    </row>
    <row r="741" spans="12:28" ht="15.75" customHeight="1" x14ac:dyDescent="0.25">
      <c r="L741" s="83"/>
      <c r="AB741" s="83"/>
    </row>
    <row r="742" spans="12:28" ht="15.75" customHeight="1" x14ac:dyDescent="0.25">
      <c r="L742" s="83"/>
      <c r="AB742" s="83"/>
    </row>
    <row r="743" spans="12:28" ht="15.75" customHeight="1" x14ac:dyDescent="0.25">
      <c r="L743" s="83"/>
      <c r="AB743" s="83"/>
    </row>
    <row r="744" spans="12:28" ht="15.75" customHeight="1" x14ac:dyDescent="0.25">
      <c r="L744" s="83"/>
      <c r="AB744" s="83"/>
    </row>
    <row r="745" spans="12:28" ht="15.75" customHeight="1" x14ac:dyDescent="0.25">
      <c r="L745" s="83"/>
      <c r="AB745" s="83"/>
    </row>
    <row r="746" spans="12:28" ht="15.75" customHeight="1" x14ac:dyDescent="0.25">
      <c r="L746" s="83"/>
      <c r="AB746" s="83"/>
    </row>
    <row r="747" spans="12:28" ht="15.75" customHeight="1" x14ac:dyDescent="0.25">
      <c r="L747" s="83"/>
      <c r="AB747" s="83"/>
    </row>
    <row r="748" spans="12:28" ht="15.75" customHeight="1" x14ac:dyDescent="0.25">
      <c r="L748" s="83"/>
      <c r="AB748" s="83"/>
    </row>
    <row r="749" spans="12:28" ht="15.75" customHeight="1" x14ac:dyDescent="0.25">
      <c r="L749" s="83"/>
      <c r="AB749" s="83"/>
    </row>
    <row r="750" spans="12:28" ht="15.75" customHeight="1" x14ac:dyDescent="0.25">
      <c r="L750" s="83"/>
      <c r="AB750" s="83"/>
    </row>
    <row r="751" spans="12:28" ht="15.75" customHeight="1" x14ac:dyDescent="0.25">
      <c r="L751" s="83"/>
      <c r="AB751" s="83"/>
    </row>
    <row r="752" spans="12:28" ht="15.75" customHeight="1" x14ac:dyDescent="0.25">
      <c r="L752" s="83"/>
      <c r="AB752" s="83"/>
    </row>
    <row r="753" spans="12:28" ht="15.75" customHeight="1" x14ac:dyDescent="0.25">
      <c r="L753" s="83"/>
      <c r="AB753" s="83"/>
    </row>
    <row r="754" spans="12:28" ht="15.75" customHeight="1" x14ac:dyDescent="0.25">
      <c r="L754" s="83"/>
      <c r="AB754" s="83"/>
    </row>
    <row r="755" spans="12:28" ht="15.75" customHeight="1" x14ac:dyDescent="0.25">
      <c r="L755" s="83"/>
      <c r="AB755" s="83"/>
    </row>
    <row r="756" spans="12:28" ht="15.75" customHeight="1" x14ac:dyDescent="0.25">
      <c r="L756" s="83"/>
      <c r="AB756" s="83"/>
    </row>
    <row r="757" spans="12:28" ht="15.75" customHeight="1" x14ac:dyDescent="0.25">
      <c r="L757" s="83"/>
      <c r="AB757" s="83"/>
    </row>
    <row r="758" spans="12:28" ht="15.75" customHeight="1" x14ac:dyDescent="0.25">
      <c r="L758" s="83"/>
      <c r="AB758" s="83"/>
    </row>
    <row r="759" spans="12:28" ht="15.75" customHeight="1" x14ac:dyDescent="0.25">
      <c r="L759" s="83"/>
      <c r="AB759" s="83"/>
    </row>
    <row r="760" spans="12:28" ht="15.75" customHeight="1" x14ac:dyDescent="0.25">
      <c r="L760" s="83"/>
      <c r="AB760" s="83"/>
    </row>
    <row r="761" spans="12:28" ht="15.75" customHeight="1" x14ac:dyDescent="0.25">
      <c r="L761" s="83"/>
      <c r="AB761" s="83"/>
    </row>
    <row r="762" spans="12:28" ht="15.75" customHeight="1" x14ac:dyDescent="0.25">
      <c r="L762" s="83"/>
      <c r="AB762" s="83"/>
    </row>
    <row r="763" spans="12:28" ht="15.75" customHeight="1" x14ac:dyDescent="0.25">
      <c r="L763" s="83"/>
      <c r="AB763" s="83"/>
    </row>
    <row r="764" spans="12:28" ht="15.75" customHeight="1" x14ac:dyDescent="0.25">
      <c r="L764" s="83"/>
      <c r="AB764" s="83"/>
    </row>
    <row r="765" spans="12:28" ht="15.75" customHeight="1" x14ac:dyDescent="0.25">
      <c r="L765" s="83"/>
      <c r="AB765" s="83"/>
    </row>
    <row r="766" spans="12:28" ht="15.75" customHeight="1" x14ac:dyDescent="0.25">
      <c r="L766" s="83"/>
      <c r="AB766" s="83"/>
    </row>
    <row r="767" spans="12:28" ht="15.75" customHeight="1" x14ac:dyDescent="0.25">
      <c r="L767" s="83"/>
      <c r="AB767" s="83"/>
    </row>
    <row r="768" spans="12:28" ht="15.75" customHeight="1" x14ac:dyDescent="0.25">
      <c r="L768" s="83"/>
      <c r="AB768" s="83"/>
    </row>
    <row r="769" spans="12:28" ht="15.75" customHeight="1" x14ac:dyDescent="0.25">
      <c r="L769" s="83"/>
      <c r="AB769" s="83"/>
    </row>
    <row r="770" spans="12:28" ht="15.75" customHeight="1" x14ac:dyDescent="0.25">
      <c r="L770" s="83"/>
      <c r="AB770" s="83"/>
    </row>
    <row r="771" spans="12:28" ht="15.75" customHeight="1" x14ac:dyDescent="0.25">
      <c r="L771" s="83"/>
      <c r="AB771" s="83"/>
    </row>
    <row r="772" spans="12:28" ht="15.75" customHeight="1" x14ac:dyDescent="0.25">
      <c r="L772" s="83"/>
      <c r="AB772" s="83"/>
    </row>
    <row r="773" spans="12:28" ht="15.75" customHeight="1" x14ac:dyDescent="0.25">
      <c r="L773" s="83"/>
      <c r="AB773" s="83"/>
    </row>
    <row r="774" spans="12:28" ht="15.75" customHeight="1" x14ac:dyDescent="0.25">
      <c r="L774" s="83"/>
      <c r="AB774" s="83"/>
    </row>
    <row r="775" spans="12:28" ht="15.75" customHeight="1" x14ac:dyDescent="0.25">
      <c r="L775" s="83"/>
      <c r="AB775" s="83"/>
    </row>
    <row r="776" spans="12:28" ht="15.75" customHeight="1" x14ac:dyDescent="0.25">
      <c r="L776" s="83"/>
      <c r="AB776" s="83"/>
    </row>
    <row r="777" spans="12:28" ht="15.75" customHeight="1" x14ac:dyDescent="0.25">
      <c r="L777" s="83"/>
      <c r="AB777" s="83"/>
    </row>
    <row r="778" spans="12:28" ht="15.75" customHeight="1" x14ac:dyDescent="0.25">
      <c r="L778" s="83"/>
      <c r="AB778" s="83"/>
    </row>
    <row r="779" spans="12:28" ht="15.75" customHeight="1" x14ac:dyDescent="0.25">
      <c r="L779" s="83"/>
      <c r="AB779" s="83"/>
    </row>
    <row r="780" spans="12:28" ht="15.75" customHeight="1" x14ac:dyDescent="0.25">
      <c r="L780" s="83"/>
      <c r="AB780" s="83"/>
    </row>
    <row r="781" spans="12:28" ht="15.75" customHeight="1" x14ac:dyDescent="0.25">
      <c r="L781" s="83"/>
      <c r="AB781" s="83"/>
    </row>
    <row r="782" spans="12:28" ht="15.75" customHeight="1" x14ac:dyDescent="0.25">
      <c r="L782" s="83"/>
      <c r="AB782" s="83"/>
    </row>
    <row r="783" spans="12:28" ht="15.75" customHeight="1" x14ac:dyDescent="0.25">
      <c r="L783" s="83"/>
      <c r="AB783" s="83"/>
    </row>
    <row r="784" spans="12:28" ht="15.75" customHeight="1" x14ac:dyDescent="0.25">
      <c r="L784" s="83"/>
      <c r="AB784" s="83"/>
    </row>
    <row r="785" spans="12:28" ht="15.75" customHeight="1" x14ac:dyDescent="0.25">
      <c r="L785" s="83"/>
      <c r="AB785" s="83"/>
    </row>
    <row r="786" spans="12:28" ht="15.75" customHeight="1" x14ac:dyDescent="0.25">
      <c r="L786" s="83"/>
      <c r="AB786" s="83"/>
    </row>
    <row r="787" spans="12:28" ht="15.75" customHeight="1" x14ac:dyDescent="0.25">
      <c r="L787" s="83"/>
      <c r="AB787" s="83"/>
    </row>
    <row r="788" spans="12:28" ht="15.75" customHeight="1" x14ac:dyDescent="0.25">
      <c r="L788" s="83"/>
      <c r="AB788" s="83"/>
    </row>
    <row r="789" spans="12:28" ht="15.75" customHeight="1" x14ac:dyDescent="0.25">
      <c r="L789" s="83"/>
      <c r="AB789" s="83"/>
    </row>
    <row r="790" spans="12:28" ht="15.75" customHeight="1" x14ac:dyDescent="0.25">
      <c r="L790" s="83"/>
      <c r="AB790" s="83"/>
    </row>
    <row r="791" spans="12:28" ht="15.75" customHeight="1" x14ac:dyDescent="0.25">
      <c r="L791" s="83"/>
      <c r="AB791" s="83"/>
    </row>
    <row r="792" spans="12:28" ht="15.75" customHeight="1" x14ac:dyDescent="0.25">
      <c r="L792" s="83"/>
      <c r="AB792" s="83"/>
    </row>
    <row r="793" spans="12:28" ht="15.75" customHeight="1" x14ac:dyDescent="0.25">
      <c r="L793" s="83"/>
      <c r="AB793" s="83"/>
    </row>
    <row r="794" spans="12:28" ht="15.75" customHeight="1" x14ac:dyDescent="0.25">
      <c r="L794" s="83"/>
      <c r="AB794" s="83"/>
    </row>
    <row r="795" spans="12:28" ht="15.75" customHeight="1" x14ac:dyDescent="0.25">
      <c r="L795" s="83"/>
      <c r="AB795" s="83"/>
    </row>
    <row r="796" spans="12:28" ht="15.75" customHeight="1" x14ac:dyDescent="0.25">
      <c r="L796" s="83"/>
      <c r="AB796" s="83"/>
    </row>
    <row r="797" spans="12:28" ht="15.75" customHeight="1" x14ac:dyDescent="0.25">
      <c r="L797" s="83"/>
      <c r="AB797" s="83"/>
    </row>
    <row r="798" spans="12:28" ht="15.75" customHeight="1" x14ac:dyDescent="0.25">
      <c r="L798" s="83"/>
      <c r="AB798" s="83"/>
    </row>
    <row r="799" spans="12:28" ht="15.75" customHeight="1" x14ac:dyDescent="0.25">
      <c r="L799" s="83"/>
      <c r="AB799" s="83"/>
    </row>
    <row r="800" spans="12:28" ht="15.75" customHeight="1" x14ac:dyDescent="0.25">
      <c r="L800" s="83"/>
      <c r="AB800" s="83"/>
    </row>
    <row r="801" spans="12:28" ht="15.75" customHeight="1" x14ac:dyDescent="0.25">
      <c r="L801" s="83"/>
      <c r="AB801" s="83"/>
    </row>
    <row r="802" spans="12:28" ht="15.75" customHeight="1" x14ac:dyDescent="0.25">
      <c r="L802" s="83"/>
      <c r="AB802" s="83"/>
    </row>
    <row r="803" spans="12:28" ht="15.75" customHeight="1" x14ac:dyDescent="0.25">
      <c r="L803" s="83"/>
      <c r="AB803" s="83"/>
    </row>
    <row r="804" spans="12:28" ht="15.75" customHeight="1" x14ac:dyDescent="0.25">
      <c r="L804" s="83"/>
      <c r="AB804" s="83"/>
    </row>
    <row r="805" spans="12:28" ht="15.75" customHeight="1" x14ac:dyDescent="0.25">
      <c r="L805" s="83"/>
      <c r="AB805" s="83"/>
    </row>
    <row r="806" spans="12:28" ht="15.75" customHeight="1" x14ac:dyDescent="0.25">
      <c r="L806" s="83"/>
      <c r="AB806" s="83"/>
    </row>
    <row r="807" spans="12:28" ht="15.75" customHeight="1" x14ac:dyDescent="0.25">
      <c r="L807" s="83"/>
      <c r="AB807" s="83"/>
    </row>
    <row r="808" spans="12:28" ht="15.75" customHeight="1" x14ac:dyDescent="0.25">
      <c r="L808" s="83"/>
      <c r="AB808" s="83"/>
    </row>
    <row r="809" spans="12:28" ht="15.75" customHeight="1" x14ac:dyDescent="0.25">
      <c r="L809" s="83"/>
      <c r="AB809" s="83"/>
    </row>
    <row r="810" spans="12:28" ht="15.75" customHeight="1" x14ac:dyDescent="0.25">
      <c r="L810" s="83"/>
      <c r="AB810" s="83"/>
    </row>
    <row r="811" spans="12:28" ht="15.75" customHeight="1" x14ac:dyDescent="0.25">
      <c r="L811" s="83"/>
      <c r="AB811" s="83"/>
    </row>
    <row r="812" spans="12:28" ht="15.75" customHeight="1" x14ac:dyDescent="0.25">
      <c r="L812" s="83"/>
      <c r="AB812" s="83"/>
    </row>
    <row r="813" spans="12:28" ht="15.75" customHeight="1" x14ac:dyDescent="0.25">
      <c r="L813" s="83"/>
      <c r="AB813" s="83"/>
    </row>
    <row r="814" spans="12:28" ht="15.75" customHeight="1" x14ac:dyDescent="0.25">
      <c r="L814" s="83"/>
      <c r="AB814" s="83"/>
    </row>
    <row r="815" spans="12:28" ht="15.75" customHeight="1" x14ac:dyDescent="0.25">
      <c r="L815" s="83"/>
      <c r="AB815" s="83"/>
    </row>
    <row r="816" spans="12:28" ht="15.75" customHeight="1" x14ac:dyDescent="0.25">
      <c r="L816" s="83"/>
      <c r="AB816" s="83"/>
    </row>
    <row r="817" spans="12:28" ht="15.75" customHeight="1" x14ac:dyDescent="0.25">
      <c r="L817" s="83"/>
      <c r="AB817" s="83"/>
    </row>
    <row r="818" spans="12:28" ht="15.75" customHeight="1" x14ac:dyDescent="0.25">
      <c r="L818" s="83"/>
      <c r="AB818" s="83"/>
    </row>
    <row r="819" spans="12:28" ht="15.75" customHeight="1" x14ac:dyDescent="0.25">
      <c r="L819" s="83"/>
      <c r="AB819" s="83"/>
    </row>
    <row r="820" spans="12:28" ht="15.75" customHeight="1" x14ac:dyDescent="0.25">
      <c r="L820" s="83"/>
      <c r="AB820" s="83"/>
    </row>
    <row r="821" spans="12:28" ht="15.75" customHeight="1" x14ac:dyDescent="0.25">
      <c r="L821" s="83"/>
      <c r="AB821" s="83"/>
    </row>
    <row r="822" spans="12:28" ht="15.75" customHeight="1" x14ac:dyDescent="0.25">
      <c r="L822" s="83"/>
      <c r="AB822" s="83"/>
    </row>
    <row r="823" spans="12:28" ht="15.75" customHeight="1" x14ac:dyDescent="0.25">
      <c r="L823" s="83"/>
      <c r="AB823" s="83"/>
    </row>
    <row r="824" spans="12:28" ht="15.75" customHeight="1" x14ac:dyDescent="0.25">
      <c r="L824" s="83"/>
      <c r="AB824" s="83"/>
    </row>
    <row r="825" spans="12:28" ht="15.75" customHeight="1" x14ac:dyDescent="0.25">
      <c r="L825" s="83"/>
      <c r="AB825" s="83"/>
    </row>
    <row r="826" spans="12:28" ht="15.75" customHeight="1" x14ac:dyDescent="0.25">
      <c r="L826" s="83"/>
      <c r="AB826" s="83"/>
    </row>
    <row r="827" spans="12:28" ht="15.75" customHeight="1" x14ac:dyDescent="0.25">
      <c r="L827" s="83"/>
      <c r="AB827" s="83"/>
    </row>
    <row r="828" spans="12:28" ht="15.75" customHeight="1" x14ac:dyDescent="0.25">
      <c r="L828" s="83"/>
      <c r="AB828" s="83"/>
    </row>
    <row r="829" spans="12:28" ht="15.75" customHeight="1" x14ac:dyDescent="0.25">
      <c r="L829" s="83"/>
      <c r="AB829" s="83"/>
    </row>
    <row r="830" spans="12:28" ht="15.75" customHeight="1" x14ac:dyDescent="0.25">
      <c r="L830" s="83"/>
      <c r="AB830" s="83"/>
    </row>
    <row r="831" spans="12:28" ht="15.75" customHeight="1" x14ac:dyDescent="0.25">
      <c r="L831" s="83"/>
      <c r="AB831" s="83"/>
    </row>
    <row r="832" spans="12:28" ht="15.75" customHeight="1" x14ac:dyDescent="0.25">
      <c r="L832" s="83"/>
      <c r="AB832" s="83"/>
    </row>
    <row r="833" spans="12:28" ht="15.75" customHeight="1" x14ac:dyDescent="0.25">
      <c r="L833" s="83"/>
      <c r="AB833" s="83"/>
    </row>
    <row r="834" spans="12:28" ht="15.75" customHeight="1" x14ac:dyDescent="0.25">
      <c r="L834" s="83"/>
      <c r="AB834" s="83"/>
    </row>
    <row r="835" spans="12:28" ht="15.75" customHeight="1" x14ac:dyDescent="0.25">
      <c r="L835" s="83"/>
      <c r="AB835" s="83"/>
    </row>
    <row r="836" spans="12:28" ht="15.75" customHeight="1" x14ac:dyDescent="0.25">
      <c r="L836" s="83"/>
      <c r="AB836" s="83"/>
    </row>
    <row r="837" spans="12:28" ht="15.75" customHeight="1" x14ac:dyDescent="0.25">
      <c r="L837" s="83"/>
      <c r="AB837" s="83"/>
    </row>
    <row r="838" spans="12:28" ht="15.75" customHeight="1" x14ac:dyDescent="0.25">
      <c r="L838" s="83"/>
      <c r="AB838" s="83"/>
    </row>
    <row r="839" spans="12:28" ht="15.75" customHeight="1" x14ac:dyDescent="0.25">
      <c r="L839" s="83"/>
      <c r="AB839" s="83"/>
    </row>
    <row r="840" spans="12:28" ht="15.75" customHeight="1" x14ac:dyDescent="0.25">
      <c r="L840" s="83"/>
      <c r="AB840" s="83"/>
    </row>
    <row r="841" spans="12:28" ht="15.75" customHeight="1" x14ac:dyDescent="0.25">
      <c r="L841" s="83"/>
      <c r="AB841" s="83"/>
    </row>
    <row r="842" spans="12:28" ht="15.75" customHeight="1" x14ac:dyDescent="0.25">
      <c r="L842" s="83"/>
      <c r="AB842" s="83"/>
    </row>
    <row r="843" spans="12:28" ht="15.75" customHeight="1" x14ac:dyDescent="0.25">
      <c r="L843" s="83"/>
      <c r="AB843" s="83"/>
    </row>
    <row r="844" spans="12:28" ht="15.75" customHeight="1" x14ac:dyDescent="0.25">
      <c r="L844" s="83"/>
      <c r="AB844" s="83"/>
    </row>
    <row r="845" spans="12:28" ht="15.75" customHeight="1" x14ac:dyDescent="0.25">
      <c r="L845" s="83"/>
      <c r="AB845" s="83"/>
    </row>
    <row r="846" spans="12:28" ht="15.75" customHeight="1" x14ac:dyDescent="0.25">
      <c r="L846" s="83"/>
      <c r="AB846" s="83"/>
    </row>
    <row r="847" spans="12:28" ht="15.75" customHeight="1" x14ac:dyDescent="0.25">
      <c r="L847" s="83"/>
      <c r="AB847" s="83"/>
    </row>
    <row r="848" spans="12:28" ht="15.75" customHeight="1" x14ac:dyDescent="0.25">
      <c r="L848" s="83"/>
      <c r="AB848" s="83"/>
    </row>
    <row r="849" spans="12:28" ht="15.75" customHeight="1" x14ac:dyDescent="0.25">
      <c r="L849" s="83"/>
      <c r="AB849" s="83"/>
    </row>
    <row r="850" spans="12:28" ht="15.75" customHeight="1" x14ac:dyDescent="0.25">
      <c r="L850" s="83"/>
      <c r="AB850" s="83"/>
    </row>
    <row r="851" spans="12:28" ht="15.75" customHeight="1" x14ac:dyDescent="0.25">
      <c r="L851" s="83"/>
      <c r="AB851" s="83"/>
    </row>
    <row r="852" spans="12:28" ht="15.75" customHeight="1" x14ac:dyDescent="0.25">
      <c r="L852" s="83"/>
      <c r="AB852" s="83"/>
    </row>
    <row r="853" spans="12:28" ht="15.75" customHeight="1" x14ac:dyDescent="0.25">
      <c r="L853" s="83"/>
      <c r="AB853" s="83"/>
    </row>
    <row r="854" spans="12:28" ht="15.75" customHeight="1" x14ac:dyDescent="0.25">
      <c r="L854" s="83"/>
      <c r="AB854" s="83"/>
    </row>
    <row r="855" spans="12:28" ht="15.75" customHeight="1" x14ac:dyDescent="0.25">
      <c r="L855" s="83"/>
      <c r="AB855" s="83"/>
    </row>
    <row r="856" spans="12:28" ht="15.75" customHeight="1" x14ac:dyDescent="0.25">
      <c r="L856" s="83"/>
      <c r="AB856" s="83"/>
    </row>
    <row r="857" spans="12:28" ht="15.75" customHeight="1" x14ac:dyDescent="0.25">
      <c r="L857" s="83"/>
      <c r="AB857" s="83"/>
    </row>
    <row r="858" spans="12:28" ht="15.75" customHeight="1" x14ac:dyDescent="0.25">
      <c r="L858" s="83"/>
      <c r="AB858" s="83"/>
    </row>
    <row r="859" spans="12:28" ht="15.75" customHeight="1" x14ac:dyDescent="0.25">
      <c r="L859" s="83"/>
      <c r="AB859" s="83"/>
    </row>
    <row r="860" spans="12:28" ht="15.75" customHeight="1" x14ac:dyDescent="0.25">
      <c r="L860" s="83"/>
      <c r="AB860" s="83"/>
    </row>
    <row r="861" spans="12:28" ht="15.75" customHeight="1" x14ac:dyDescent="0.25">
      <c r="L861" s="83"/>
      <c r="AB861" s="83"/>
    </row>
    <row r="862" spans="12:28" ht="15.75" customHeight="1" x14ac:dyDescent="0.25">
      <c r="L862" s="83"/>
      <c r="AB862" s="83"/>
    </row>
    <row r="863" spans="12:28" ht="15.75" customHeight="1" x14ac:dyDescent="0.25">
      <c r="L863" s="83"/>
      <c r="AB863" s="83"/>
    </row>
    <row r="864" spans="12:28" ht="15.75" customHeight="1" x14ac:dyDescent="0.25">
      <c r="L864" s="83"/>
      <c r="AB864" s="83"/>
    </row>
    <row r="865" spans="12:28" ht="15.75" customHeight="1" x14ac:dyDescent="0.25">
      <c r="L865" s="83"/>
      <c r="AB865" s="83"/>
    </row>
    <row r="866" spans="12:28" ht="15.75" customHeight="1" x14ac:dyDescent="0.25">
      <c r="L866" s="83"/>
      <c r="AB866" s="83"/>
    </row>
    <row r="867" spans="12:28" ht="15.75" customHeight="1" x14ac:dyDescent="0.25">
      <c r="L867" s="83"/>
      <c r="AB867" s="83"/>
    </row>
    <row r="868" spans="12:28" ht="15.75" customHeight="1" x14ac:dyDescent="0.25">
      <c r="L868" s="83"/>
      <c r="AB868" s="83"/>
    </row>
    <row r="869" spans="12:28" ht="15.75" customHeight="1" x14ac:dyDescent="0.25">
      <c r="L869" s="83"/>
      <c r="AB869" s="83"/>
    </row>
    <row r="870" spans="12:28" ht="15.75" customHeight="1" x14ac:dyDescent="0.25">
      <c r="L870" s="83"/>
      <c r="AB870" s="83"/>
    </row>
    <row r="871" spans="12:28" ht="15.75" customHeight="1" x14ac:dyDescent="0.25">
      <c r="L871" s="83"/>
      <c r="AB871" s="83"/>
    </row>
    <row r="872" spans="12:28" ht="15.75" customHeight="1" x14ac:dyDescent="0.25">
      <c r="L872" s="83"/>
      <c r="AB872" s="83"/>
    </row>
    <row r="873" spans="12:28" ht="15.75" customHeight="1" x14ac:dyDescent="0.25">
      <c r="L873" s="83"/>
      <c r="AB873" s="83"/>
    </row>
    <row r="874" spans="12:28" ht="15.75" customHeight="1" x14ac:dyDescent="0.25">
      <c r="L874" s="83"/>
      <c r="AB874" s="83"/>
    </row>
    <row r="875" spans="12:28" ht="15.75" customHeight="1" x14ac:dyDescent="0.25">
      <c r="L875" s="83"/>
      <c r="AB875" s="83"/>
    </row>
    <row r="876" spans="12:28" ht="15.75" customHeight="1" x14ac:dyDescent="0.25">
      <c r="L876" s="83"/>
      <c r="AB876" s="83"/>
    </row>
    <row r="877" spans="12:28" ht="15.75" customHeight="1" x14ac:dyDescent="0.25">
      <c r="L877" s="83"/>
      <c r="AB877" s="83"/>
    </row>
    <row r="878" spans="12:28" ht="15.75" customHeight="1" x14ac:dyDescent="0.25">
      <c r="L878" s="83"/>
      <c r="AB878" s="83"/>
    </row>
    <row r="879" spans="12:28" ht="15.75" customHeight="1" x14ac:dyDescent="0.25">
      <c r="L879" s="83"/>
      <c r="AB879" s="83"/>
    </row>
    <row r="880" spans="12:28" ht="15.75" customHeight="1" x14ac:dyDescent="0.25">
      <c r="L880" s="83"/>
      <c r="AB880" s="83"/>
    </row>
    <row r="881" spans="12:28" ht="15.75" customHeight="1" x14ac:dyDescent="0.25">
      <c r="L881" s="83"/>
      <c r="AB881" s="83"/>
    </row>
    <row r="882" spans="12:28" ht="15.75" customHeight="1" x14ac:dyDescent="0.25">
      <c r="L882" s="83"/>
      <c r="AB882" s="83"/>
    </row>
    <row r="883" spans="12:28" ht="15.75" customHeight="1" x14ac:dyDescent="0.25">
      <c r="L883" s="83"/>
      <c r="AB883" s="83"/>
    </row>
    <row r="884" spans="12:28" ht="15.75" customHeight="1" x14ac:dyDescent="0.25">
      <c r="L884" s="83"/>
      <c r="AB884" s="83"/>
    </row>
    <row r="885" spans="12:28" ht="15.75" customHeight="1" x14ac:dyDescent="0.25">
      <c r="L885" s="83"/>
      <c r="AB885" s="83"/>
    </row>
    <row r="886" spans="12:28" ht="15.75" customHeight="1" x14ac:dyDescent="0.25">
      <c r="L886" s="83"/>
      <c r="AB886" s="83"/>
    </row>
    <row r="887" spans="12:28" ht="15.75" customHeight="1" x14ac:dyDescent="0.25">
      <c r="L887" s="83"/>
      <c r="AB887" s="83"/>
    </row>
    <row r="888" spans="12:28" ht="15.75" customHeight="1" x14ac:dyDescent="0.25">
      <c r="L888" s="83"/>
      <c r="AB888" s="83"/>
    </row>
    <row r="889" spans="12:28" ht="15.75" customHeight="1" x14ac:dyDescent="0.25">
      <c r="L889" s="83"/>
      <c r="AB889" s="83"/>
    </row>
    <row r="890" spans="12:28" ht="15.75" customHeight="1" x14ac:dyDescent="0.25">
      <c r="L890" s="83"/>
      <c r="AB890" s="83"/>
    </row>
    <row r="891" spans="12:28" ht="15.75" customHeight="1" x14ac:dyDescent="0.25">
      <c r="L891" s="83"/>
      <c r="AB891" s="83"/>
    </row>
    <row r="892" spans="12:28" ht="15.75" customHeight="1" x14ac:dyDescent="0.25">
      <c r="L892" s="83"/>
      <c r="AB892" s="83"/>
    </row>
    <row r="893" spans="12:28" ht="15.75" customHeight="1" x14ac:dyDescent="0.25">
      <c r="L893" s="83"/>
      <c r="AB893" s="83"/>
    </row>
    <row r="894" spans="12:28" ht="15.75" customHeight="1" x14ac:dyDescent="0.25">
      <c r="L894" s="83"/>
      <c r="AB894" s="83"/>
    </row>
    <row r="895" spans="12:28" ht="15.75" customHeight="1" x14ac:dyDescent="0.25">
      <c r="L895" s="83"/>
      <c r="AB895" s="83"/>
    </row>
    <row r="896" spans="12:28" ht="15.75" customHeight="1" x14ac:dyDescent="0.25">
      <c r="L896" s="83"/>
      <c r="AB896" s="83"/>
    </row>
    <row r="897" spans="12:28" ht="15.75" customHeight="1" x14ac:dyDescent="0.25">
      <c r="L897" s="83"/>
      <c r="AB897" s="83"/>
    </row>
    <row r="898" spans="12:28" ht="15.75" customHeight="1" x14ac:dyDescent="0.25">
      <c r="L898" s="83"/>
      <c r="AB898" s="83"/>
    </row>
    <row r="899" spans="12:28" ht="15.75" customHeight="1" x14ac:dyDescent="0.25">
      <c r="L899" s="83"/>
      <c r="AB899" s="83"/>
    </row>
    <row r="900" spans="12:28" ht="15.75" customHeight="1" x14ac:dyDescent="0.25">
      <c r="L900" s="83"/>
      <c r="AB900" s="83"/>
    </row>
    <row r="901" spans="12:28" ht="15.75" customHeight="1" x14ac:dyDescent="0.25">
      <c r="L901" s="83"/>
      <c r="AB901" s="83"/>
    </row>
    <row r="902" spans="12:28" ht="15.75" customHeight="1" x14ac:dyDescent="0.25">
      <c r="L902" s="83"/>
      <c r="AB902" s="83"/>
    </row>
    <row r="903" spans="12:28" ht="15.75" customHeight="1" x14ac:dyDescent="0.25">
      <c r="L903" s="83"/>
      <c r="AB903" s="83"/>
    </row>
    <row r="904" spans="12:28" ht="15.75" customHeight="1" x14ac:dyDescent="0.25">
      <c r="L904" s="83"/>
      <c r="AB904" s="83"/>
    </row>
    <row r="905" spans="12:28" ht="15.75" customHeight="1" x14ac:dyDescent="0.25">
      <c r="L905" s="83"/>
      <c r="AB905" s="83"/>
    </row>
    <row r="906" spans="12:28" ht="15.75" customHeight="1" x14ac:dyDescent="0.25">
      <c r="L906" s="83"/>
      <c r="AB906" s="83"/>
    </row>
    <row r="907" spans="12:28" ht="15.75" customHeight="1" x14ac:dyDescent="0.25">
      <c r="L907" s="83"/>
      <c r="AB907" s="83"/>
    </row>
    <row r="908" spans="12:28" ht="15.75" customHeight="1" x14ac:dyDescent="0.25">
      <c r="L908" s="83"/>
      <c r="AB908" s="83"/>
    </row>
    <row r="909" spans="12:28" ht="15.75" customHeight="1" x14ac:dyDescent="0.25">
      <c r="L909" s="83"/>
      <c r="AB909" s="83"/>
    </row>
    <row r="910" spans="12:28" ht="15.75" customHeight="1" x14ac:dyDescent="0.25">
      <c r="L910" s="83"/>
      <c r="AB910" s="83"/>
    </row>
    <row r="911" spans="12:28" ht="15.75" customHeight="1" x14ac:dyDescent="0.25">
      <c r="L911" s="83"/>
      <c r="AB911" s="83"/>
    </row>
    <row r="912" spans="12:28" ht="15.75" customHeight="1" x14ac:dyDescent="0.25">
      <c r="L912" s="83"/>
      <c r="AB912" s="83"/>
    </row>
    <row r="913" spans="12:28" ht="15.75" customHeight="1" x14ac:dyDescent="0.25">
      <c r="L913" s="83"/>
      <c r="AB913" s="83"/>
    </row>
    <row r="914" spans="12:28" ht="15.75" customHeight="1" x14ac:dyDescent="0.25">
      <c r="L914" s="83"/>
      <c r="AB914" s="83"/>
    </row>
    <row r="915" spans="12:28" ht="15.75" customHeight="1" x14ac:dyDescent="0.25">
      <c r="L915" s="83"/>
      <c r="AB915" s="83"/>
    </row>
    <row r="916" spans="12:28" ht="15.75" customHeight="1" x14ac:dyDescent="0.25">
      <c r="L916" s="83"/>
      <c r="AB916" s="83"/>
    </row>
    <row r="917" spans="12:28" ht="15.75" customHeight="1" x14ac:dyDescent="0.25">
      <c r="L917" s="83"/>
      <c r="AB917" s="83"/>
    </row>
    <row r="918" spans="12:28" ht="15.75" customHeight="1" x14ac:dyDescent="0.25">
      <c r="L918" s="83"/>
      <c r="AB918" s="83"/>
    </row>
    <row r="919" spans="12:28" ht="15.75" customHeight="1" x14ac:dyDescent="0.25">
      <c r="L919" s="83"/>
      <c r="AB919" s="83"/>
    </row>
    <row r="920" spans="12:28" ht="15.75" customHeight="1" x14ac:dyDescent="0.25">
      <c r="L920" s="83"/>
      <c r="AB920" s="83"/>
    </row>
    <row r="921" spans="12:28" ht="15.75" customHeight="1" x14ac:dyDescent="0.25">
      <c r="L921" s="83"/>
      <c r="AB921" s="83"/>
    </row>
    <row r="922" spans="12:28" ht="15.75" customHeight="1" x14ac:dyDescent="0.25">
      <c r="L922" s="83"/>
      <c r="AB922" s="83"/>
    </row>
    <row r="923" spans="12:28" ht="15.75" customHeight="1" x14ac:dyDescent="0.25">
      <c r="L923" s="83"/>
      <c r="AB923" s="83"/>
    </row>
    <row r="924" spans="12:28" ht="15.75" customHeight="1" x14ac:dyDescent="0.25">
      <c r="L924" s="83"/>
      <c r="AB924" s="83"/>
    </row>
    <row r="925" spans="12:28" ht="15.75" customHeight="1" x14ac:dyDescent="0.25">
      <c r="L925" s="83"/>
      <c r="AB925" s="83"/>
    </row>
    <row r="926" spans="12:28" ht="15.75" customHeight="1" x14ac:dyDescent="0.25">
      <c r="L926" s="83"/>
      <c r="AB926" s="83"/>
    </row>
    <row r="927" spans="12:28" ht="15.75" customHeight="1" x14ac:dyDescent="0.25">
      <c r="L927" s="83"/>
      <c r="AB927" s="83"/>
    </row>
    <row r="928" spans="12:28" ht="15.75" customHeight="1" x14ac:dyDescent="0.25">
      <c r="L928" s="83"/>
      <c r="AB928" s="83"/>
    </row>
    <row r="929" spans="12:28" ht="15.75" customHeight="1" x14ac:dyDescent="0.25">
      <c r="L929" s="83"/>
      <c r="AB929" s="83"/>
    </row>
    <row r="930" spans="12:28" ht="15.75" customHeight="1" x14ac:dyDescent="0.25">
      <c r="L930" s="83"/>
      <c r="AB930" s="83"/>
    </row>
    <row r="931" spans="12:28" ht="15.75" customHeight="1" x14ac:dyDescent="0.25">
      <c r="L931" s="83"/>
      <c r="AB931" s="83"/>
    </row>
    <row r="932" spans="12:28" ht="15.75" customHeight="1" x14ac:dyDescent="0.25">
      <c r="L932" s="83"/>
      <c r="AB932" s="83"/>
    </row>
    <row r="933" spans="12:28" ht="15.75" customHeight="1" x14ac:dyDescent="0.25">
      <c r="L933" s="83"/>
      <c r="AB933" s="83"/>
    </row>
    <row r="934" spans="12:28" ht="15.75" customHeight="1" x14ac:dyDescent="0.25">
      <c r="L934" s="83"/>
      <c r="AB934" s="83"/>
    </row>
    <row r="935" spans="12:28" ht="15.75" customHeight="1" x14ac:dyDescent="0.25">
      <c r="L935" s="83"/>
      <c r="AB935" s="83"/>
    </row>
    <row r="936" spans="12:28" ht="15.75" customHeight="1" x14ac:dyDescent="0.25">
      <c r="L936" s="83"/>
      <c r="AB936" s="83"/>
    </row>
    <row r="937" spans="12:28" ht="15.75" customHeight="1" x14ac:dyDescent="0.25">
      <c r="L937" s="83"/>
      <c r="AB937" s="83"/>
    </row>
    <row r="938" spans="12:28" ht="15.75" customHeight="1" x14ac:dyDescent="0.25">
      <c r="L938" s="83"/>
      <c r="AB938" s="83"/>
    </row>
    <row r="939" spans="12:28" ht="15.75" customHeight="1" x14ac:dyDescent="0.25">
      <c r="L939" s="83"/>
      <c r="AB939" s="83"/>
    </row>
    <row r="940" spans="12:28" ht="15.75" customHeight="1" x14ac:dyDescent="0.25">
      <c r="L940" s="83"/>
      <c r="AB940" s="83"/>
    </row>
    <row r="941" spans="12:28" ht="15.75" customHeight="1" x14ac:dyDescent="0.25">
      <c r="L941" s="83"/>
      <c r="AB941" s="83"/>
    </row>
    <row r="942" spans="12:28" ht="15.75" customHeight="1" x14ac:dyDescent="0.25">
      <c r="L942" s="83"/>
      <c r="AB942" s="83"/>
    </row>
    <row r="943" spans="12:28" ht="15.75" customHeight="1" x14ac:dyDescent="0.25">
      <c r="L943" s="83"/>
      <c r="AB943" s="83"/>
    </row>
    <row r="944" spans="12:28" ht="15.75" customHeight="1" x14ac:dyDescent="0.25">
      <c r="L944" s="83"/>
      <c r="AB944" s="83"/>
    </row>
    <row r="945" spans="12:28" ht="15.75" customHeight="1" x14ac:dyDescent="0.25">
      <c r="L945" s="83"/>
      <c r="AB945" s="83"/>
    </row>
    <row r="946" spans="12:28" ht="15.75" customHeight="1" x14ac:dyDescent="0.25">
      <c r="L946" s="83"/>
      <c r="AB946" s="83"/>
    </row>
    <row r="947" spans="12:28" ht="15.75" customHeight="1" x14ac:dyDescent="0.25">
      <c r="L947" s="83"/>
      <c r="AB947" s="83"/>
    </row>
    <row r="948" spans="12:28" ht="15.75" customHeight="1" x14ac:dyDescent="0.25">
      <c r="L948" s="83"/>
      <c r="AB948" s="83"/>
    </row>
    <row r="949" spans="12:28" ht="15.75" customHeight="1" x14ac:dyDescent="0.25">
      <c r="L949" s="83"/>
      <c r="AB949" s="83"/>
    </row>
    <row r="950" spans="12:28" ht="15.75" customHeight="1" x14ac:dyDescent="0.25">
      <c r="L950" s="83"/>
      <c r="AB950" s="83"/>
    </row>
    <row r="951" spans="12:28" ht="15.75" customHeight="1" x14ac:dyDescent="0.25">
      <c r="L951" s="83"/>
      <c r="AB951" s="83"/>
    </row>
    <row r="952" spans="12:28" ht="15.75" customHeight="1" x14ac:dyDescent="0.25">
      <c r="L952" s="83"/>
      <c r="AB952" s="83"/>
    </row>
    <row r="953" spans="12:28" ht="15.75" customHeight="1" x14ac:dyDescent="0.25">
      <c r="L953" s="83"/>
      <c r="AB953" s="83"/>
    </row>
    <row r="954" spans="12:28" ht="15.75" customHeight="1" x14ac:dyDescent="0.25">
      <c r="L954" s="83"/>
      <c r="AB954" s="83"/>
    </row>
    <row r="955" spans="12:28" ht="15.75" customHeight="1" x14ac:dyDescent="0.25">
      <c r="L955" s="83"/>
      <c r="AB955" s="83"/>
    </row>
    <row r="956" spans="12:28" ht="15.75" customHeight="1" x14ac:dyDescent="0.25">
      <c r="L956" s="83"/>
      <c r="AB956" s="83"/>
    </row>
    <row r="957" spans="12:28" ht="15.75" customHeight="1" x14ac:dyDescent="0.25">
      <c r="L957" s="83"/>
      <c r="AB957" s="83"/>
    </row>
    <row r="958" spans="12:28" ht="15.75" customHeight="1" x14ac:dyDescent="0.25">
      <c r="L958" s="83"/>
      <c r="AB958" s="83"/>
    </row>
    <row r="959" spans="12:28" ht="15.75" customHeight="1" x14ac:dyDescent="0.25">
      <c r="L959" s="83"/>
      <c r="AB959" s="83"/>
    </row>
    <row r="960" spans="12:28" ht="15.75" customHeight="1" x14ac:dyDescent="0.25">
      <c r="L960" s="83"/>
      <c r="AB960" s="83"/>
    </row>
    <row r="961" spans="12:28" ht="15.75" customHeight="1" x14ac:dyDescent="0.25">
      <c r="L961" s="83"/>
      <c r="AB961" s="83"/>
    </row>
    <row r="962" spans="12:28" ht="15.75" customHeight="1" x14ac:dyDescent="0.25">
      <c r="L962" s="83"/>
      <c r="AB962" s="83"/>
    </row>
    <row r="963" spans="12:28" ht="15.75" customHeight="1" x14ac:dyDescent="0.25">
      <c r="L963" s="83"/>
      <c r="AB963" s="83"/>
    </row>
    <row r="964" spans="12:28" ht="15.75" customHeight="1" x14ac:dyDescent="0.25">
      <c r="L964" s="83"/>
      <c r="AB964" s="83"/>
    </row>
    <row r="965" spans="12:28" ht="15.75" customHeight="1" x14ac:dyDescent="0.25">
      <c r="L965" s="83"/>
      <c r="AB965" s="83"/>
    </row>
    <row r="966" spans="12:28" ht="15.75" customHeight="1" x14ac:dyDescent="0.25">
      <c r="L966" s="83"/>
      <c r="AB966" s="83"/>
    </row>
    <row r="967" spans="12:28" ht="15.75" customHeight="1" x14ac:dyDescent="0.25">
      <c r="L967" s="83"/>
      <c r="AB967" s="83"/>
    </row>
    <row r="968" spans="12:28" ht="15.75" customHeight="1" x14ac:dyDescent="0.25">
      <c r="L968" s="83"/>
      <c r="AB968" s="83"/>
    </row>
    <row r="969" spans="12:28" ht="15.75" customHeight="1" x14ac:dyDescent="0.25">
      <c r="L969" s="83"/>
      <c r="AB969" s="83"/>
    </row>
    <row r="970" spans="12:28" ht="15.75" customHeight="1" x14ac:dyDescent="0.25">
      <c r="L970" s="83"/>
      <c r="AB970" s="83"/>
    </row>
    <row r="971" spans="12:28" ht="15.75" customHeight="1" x14ac:dyDescent="0.25">
      <c r="L971" s="83"/>
      <c r="AB971" s="83"/>
    </row>
    <row r="972" spans="12:28" ht="15.75" customHeight="1" x14ac:dyDescent="0.25">
      <c r="L972" s="83"/>
      <c r="AB972" s="83"/>
    </row>
    <row r="973" spans="12:28" ht="15.75" customHeight="1" x14ac:dyDescent="0.25">
      <c r="L973" s="83"/>
      <c r="AB973" s="83"/>
    </row>
    <row r="974" spans="12:28" ht="15.75" customHeight="1" x14ac:dyDescent="0.25">
      <c r="L974" s="83"/>
      <c r="AB974" s="83"/>
    </row>
    <row r="975" spans="12:28" ht="15.75" customHeight="1" x14ac:dyDescent="0.25">
      <c r="L975" s="83"/>
      <c r="AB975" s="83"/>
    </row>
    <row r="976" spans="12:28" ht="15.75" customHeight="1" x14ac:dyDescent="0.25">
      <c r="L976" s="83"/>
      <c r="AB976" s="83"/>
    </row>
    <row r="977" spans="12:28" ht="15.75" customHeight="1" x14ac:dyDescent="0.25">
      <c r="L977" s="83"/>
      <c r="AB977" s="83"/>
    </row>
    <row r="978" spans="12:28" ht="15.75" customHeight="1" x14ac:dyDescent="0.25">
      <c r="L978" s="83"/>
      <c r="AB978" s="83"/>
    </row>
    <row r="979" spans="12:28" ht="15.75" customHeight="1" x14ac:dyDescent="0.25">
      <c r="L979" s="83"/>
      <c r="AB979" s="83"/>
    </row>
    <row r="980" spans="12:28" ht="15.75" customHeight="1" x14ac:dyDescent="0.25">
      <c r="L980" s="83"/>
      <c r="AB980" s="83"/>
    </row>
    <row r="981" spans="12:28" ht="15.75" customHeight="1" x14ac:dyDescent="0.25">
      <c r="L981" s="83"/>
      <c r="AB981" s="83"/>
    </row>
    <row r="982" spans="12:28" ht="15.75" customHeight="1" x14ac:dyDescent="0.25">
      <c r="L982" s="83"/>
      <c r="AB982" s="83"/>
    </row>
    <row r="983" spans="12:28" ht="15.75" customHeight="1" x14ac:dyDescent="0.25">
      <c r="L983" s="83"/>
      <c r="AB983" s="83"/>
    </row>
    <row r="984" spans="12:28" ht="15.75" customHeight="1" x14ac:dyDescent="0.25">
      <c r="L984" s="83"/>
      <c r="AB984" s="83"/>
    </row>
    <row r="985" spans="12:28" ht="15.75" customHeight="1" x14ac:dyDescent="0.25">
      <c r="L985" s="83"/>
      <c r="AB985" s="83"/>
    </row>
    <row r="986" spans="12:28" ht="15.75" customHeight="1" x14ac:dyDescent="0.25">
      <c r="L986" s="83"/>
      <c r="AB986" s="83"/>
    </row>
    <row r="987" spans="12:28" ht="15.75" customHeight="1" x14ac:dyDescent="0.25">
      <c r="L987" s="83"/>
      <c r="AB987" s="83"/>
    </row>
    <row r="988" spans="12:28" ht="15.75" customHeight="1" x14ac:dyDescent="0.25">
      <c r="L988" s="83"/>
      <c r="AB988" s="83"/>
    </row>
    <row r="989" spans="12:28" ht="15.75" customHeight="1" x14ac:dyDescent="0.25">
      <c r="L989" s="83"/>
      <c r="AB989" s="83"/>
    </row>
    <row r="990" spans="12:28" ht="15.75" customHeight="1" x14ac:dyDescent="0.25">
      <c r="L990" s="83"/>
      <c r="AB990" s="83"/>
    </row>
    <row r="991" spans="12:28" ht="15.75" customHeight="1" x14ac:dyDescent="0.25">
      <c r="L991" s="83"/>
      <c r="AB991" s="83"/>
    </row>
    <row r="992" spans="12:28" ht="15.75" customHeight="1" x14ac:dyDescent="0.25">
      <c r="L992" s="83"/>
      <c r="AB992" s="83"/>
    </row>
    <row r="993" spans="12:28" ht="15.75" customHeight="1" x14ac:dyDescent="0.25">
      <c r="L993" s="83"/>
      <c r="AB993" s="83"/>
    </row>
    <row r="994" spans="12:28" ht="15.75" customHeight="1" x14ac:dyDescent="0.25">
      <c r="L994" s="83"/>
      <c r="AB994" s="83"/>
    </row>
    <row r="995" spans="12:28" ht="15.75" customHeight="1" x14ac:dyDescent="0.25">
      <c r="L995" s="83"/>
      <c r="AB995" s="83"/>
    </row>
    <row r="996" spans="12:28" ht="15.75" customHeight="1" x14ac:dyDescent="0.25">
      <c r="L996" s="83"/>
      <c r="AB996" s="83"/>
    </row>
    <row r="997" spans="12:28" ht="15.75" customHeight="1" x14ac:dyDescent="0.25">
      <c r="L997" s="83"/>
      <c r="AB997" s="83"/>
    </row>
    <row r="998" spans="12:28" ht="15.75" customHeight="1" x14ac:dyDescent="0.25">
      <c r="L998" s="83"/>
      <c r="AB998" s="83"/>
    </row>
    <row r="999" spans="12:28" ht="15.75" customHeight="1" x14ac:dyDescent="0.25">
      <c r="L999" s="83"/>
      <c r="AB999" s="83"/>
    </row>
    <row r="1000" spans="12:28" ht="15.75" customHeight="1" x14ac:dyDescent="0.25">
      <c r="L1000" s="83"/>
      <c r="AB1000" s="8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Experimento 7</vt:lpstr>
      <vt:lpstr>Análisis</vt:lpstr>
      <vt:lpstr>Imagenes</vt:lpstr>
      <vt:lpstr>Datos</vt:lpstr>
      <vt:lpstr>(C)=9 mgL</vt:lpstr>
      <vt:lpstr>(C)=8 mgL</vt:lpstr>
      <vt:lpstr>(C)=7 mgL</vt:lpstr>
      <vt:lpstr>(C)=6.1</vt:lpstr>
      <vt:lpstr>(C)=5 mgL</vt:lpstr>
      <vt:lpstr>(C)=4 (6 punto)</vt:lpstr>
      <vt:lpstr>(C)=3 mgL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gonzalez</dc:creator>
  <cp:lastModifiedBy>Sandra Karina González León</cp:lastModifiedBy>
  <dcterms:created xsi:type="dcterms:W3CDTF">2022-11-16T15:25:07Z</dcterms:created>
  <dcterms:modified xsi:type="dcterms:W3CDTF">2023-11-08T23:06:28Z</dcterms:modified>
</cp:coreProperties>
</file>