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o Maglione\PolimiMaster\1-HPPS\Project\code\benchmarks\result\"/>
    </mc:Choice>
  </mc:AlternateContent>
  <xr:revisionPtr revIDLastSave="0" documentId="8_{9944C78C-4130-4B59-9966-066E2D5CCF9B}" xr6:coauthVersionLast="45" xr6:coauthVersionMax="45" xr10:uidLastSave="{00000000-0000-0000-0000-000000000000}"/>
  <bookViews>
    <workbookView xWindow="2640" yWindow="2640" windowWidth="15375" windowHeight="7875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4" l="1"/>
  <c r="K16" i="4"/>
  <c r="J7" i="4"/>
  <c r="I7" i="4"/>
  <c r="D24" i="4"/>
  <c r="C24" i="4"/>
  <c r="E22" i="4"/>
  <c r="E21" i="4"/>
  <c r="E20" i="4"/>
  <c r="D19" i="4"/>
  <c r="E19" i="4" s="1"/>
  <c r="E24" i="4" l="1"/>
  <c r="E25" i="4" s="1"/>
  <c r="D25" i="4" s="1"/>
  <c r="H15" i="4"/>
  <c r="H14" i="4"/>
  <c r="H13" i="4"/>
  <c r="H12" i="4"/>
  <c r="H11" i="4"/>
  <c r="H10" i="4"/>
  <c r="H9" i="4"/>
  <c r="H8" i="4"/>
  <c r="H6" i="4"/>
  <c r="H5" i="4"/>
  <c r="C112" i="4"/>
  <c r="E110" i="4"/>
  <c r="E109" i="4"/>
  <c r="E108" i="4"/>
  <c r="E107" i="4"/>
  <c r="D106" i="4"/>
  <c r="E106" i="4" s="1"/>
  <c r="C102" i="4"/>
  <c r="E100" i="4"/>
  <c r="E99" i="4"/>
  <c r="E98" i="4"/>
  <c r="E97" i="4"/>
  <c r="E96" i="4"/>
  <c r="D95" i="4"/>
  <c r="D102" i="4" s="1"/>
  <c r="E89" i="4"/>
  <c r="C91" i="4"/>
  <c r="E88" i="4"/>
  <c r="E87" i="4"/>
  <c r="E86" i="4"/>
  <c r="E85" i="4"/>
  <c r="E84" i="4"/>
  <c r="D83" i="4"/>
  <c r="E83" i="4" s="1"/>
  <c r="C79" i="4"/>
  <c r="E77" i="4"/>
  <c r="E76" i="4"/>
  <c r="D75" i="4"/>
  <c r="E75" i="4" s="1"/>
  <c r="C71" i="4"/>
  <c r="E69" i="4"/>
  <c r="E68" i="4"/>
  <c r="E67" i="4"/>
  <c r="E66" i="4"/>
  <c r="D65" i="4"/>
  <c r="E65" i="4" s="1"/>
  <c r="C61" i="4"/>
  <c r="E59" i="4"/>
  <c r="E58" i="4"/>
  <c r="E57" i="4"/>
  <c r="E56" i="4"/>
  <c r="D55" i="4"/>
  <c r="E55" i="4" s="1"/>
  <c r="C51" i="4"/>
  <c r="E49" i="4"/>
  <c r="E48" i="4"/>
  <c r="E47" i="4"/>
  <c r="E46" i="4"/>
  <c r="D45" i="4"/>
  <c r="E45" i="4" s="1"/>
  <c r="C41" i="4"/>
  <c r="E39" i="4"/>
  <c r="E38" i="4"/>
  <c r="E37" i="4"/>
  <c r="E36" i="4"/>
  <c r="E35" i="4"/>
  <c r="D34" i="4"/>
  <c r="E34" i="4" s="1"/>
  <c r="C16" i="4"/>
  <c r="D14" i="4"/>
  <c r="E14" i="4" s="1"/>
  <c r="E16" i="4" s="1"/>
  <c r="C10" i="4"/>
  <c r="E8" i="4"/>
  <c r="E7" i="4"/>
  <c r="E6" i="4"/>
  <c r="D5" i="4"/>
  <c r="D10" i="4" s="1"/>
  <c r="E12" i="3"/>
  <c r="F11" i="3"/>
  <c r="E11" i="3"/>
  <c r="F4" i="3"/>
  <c r="F5" i="3"/>
  <c r="F6" i="3"/>
  <c r="F7" i="3"/>
  <c r="F8" i="3"/>
  <c r="F3" i="3"/>
  <c r="D3" i="3"/>
  <c r="D4" i="3"/>
  <c r="E4" i="3" s="1"/>
  <c r="D5" i="3"/>
  <c r="E5" i="3" s="1"/>
  <c r="D6" i="3"/>
  <c r="E6" i="3" s="1"/>
  <c r="D7" i="3"/>
  <c r="E7" i="3" s="1"/>
  <c r="D8" i="3"/>
  <c r="E8" i="3" s="1"/>
  <c r="E3" i="3"/>
  <c r="D61" i="4" l="1"/>
  <c r="E95" i="4"/>
  <c r="E112" i="4"/>
  <c r="E113" i="4" s="1"/>
  <c r="D112" i="4"/>
  <c r="E91" i="4"/>
  <c r="D91" i="4"/>
  <c r="E102" i="4"/>
  <c r="E103" i="4" s="1"/>
  <c r="D79" i="4"/>
  <c r="E92" i="4"/>
  <c r="D71" i="4"/>
  <c r="E79" i="4"/>
  <c r="E80" i="4" s="1"/>
  <c r="E71" i="4"/>
  <c r="E72" i="4" s="1"/>
  <c r="E61" i="4"/>
  <c r="E62" i="4" s="1"/>
  <c r="E41" i="4"/>
  <c r="E42" i="4" s="1"/>
  <c r="D51" i="4"/>
  <c r="E51" i="4"/>
  <c r="E52" i="4" s="1"/>
  <c r="D16" i="4"/>
  <c r="D41" i="4"/>
  <c r="E17" i="4"/>
  <c r="E5" i="4"/>
  <c r="E9" i="3"/>
  <c r="K8" i="2"/>
  <c r="K7" i="2"/>
  <c r="E37" i="2"/>
  <c r="E38" i="2" s="1"/>
  <c r="I8" i="2"/>
  <c r="I9" i="2"/>
  <c r="I11" i="2"/>
  <c r="I12" i="2"/>
  <c r="I13" i="2"/>
  <c r="I7" i="2"/>
  <c r="H13" i="2"/>
  <c r="H12" i="2"/>
  <c r="H11" i="2"/>
  <c r="H9" i="2"/>
  <c r="H8" i="2"/>
  <c r="H7" i="2"/>
  <c r="G13" i="2"/>
  <c r="G12" i="2"/>
  <c r="G11" i="2"/>
  <c r="G10" i="2"/>
  <c r="G9" i="2"/>
  <c r="G8" i="2"/>
  <c r="G7" i="2"/>
  <c r="D61" i="2"/>
  <c r="D53" i="2"/>
  <c r="D46" i="2"/>
  <c r="D29" i="2"/>
  <c r="D20" i="2"/>
  <c r="D13" i="2"/>
  <c r="C60" i="2"/>
  <c r="E58" i="2"/>
  <c r="E57" i="2"/>
  <c r="D56" i="2"/>
  <c r="D60" i="2" s="1"/>
  <c r="C52" i="2"/>
  <c r="E50" i="2"/>
  <c r="D49" i="2"/>
  <c r="D52" i="2" s="1"/>
  <c r="C45" i="2"/>
  <c r="E43" i="2"/>
  <c r="E42" i="2"/>
  <c r="D41" i="2"/>
  <c r="D45" i="2" s="1"/>
  <c r="E33" i="2"/>
  <c r="E34" i="2"/>
  <c r="E35" i="2"/>
  <c r="E24" i="2"/>
  <c r="E25" i="2"/>
  <c r="E26" i="2"/>
  <c r="E17" i="2"/>
  <c r="E8" i="2"/>
  <c r="E9" i="2"/>
  <c r="E10" i="2"/>
  <c r="C37" i="2"/>
  <c r="C28" i="2"/>
  <c r="D32" i="2"/>
  <c r="D37" i="2" s="1"/>
  <c r="D23" i="2"/>
  <c r="E23" i="2" s="1"/>
  <c r="D16" i="2"/>
  <c r="E16" i="2" s="1"/>
  <c r="E19" i="2" s="1"/>
  <c r="D7" i="2"/>
  <c r="E7" i="2" s="1"/>
  <c r="C19" i="2"/>
  <c r="C12" i="2"/>
  <c r="D52" i="4" l="1"/>
  <c r="I9" i="4"/>
  <c r="J9" i="4" s="1"/>
  <c r="D103" i="4"/>
  <c r="I14" i="4"/>
  <c r="J14" i="4" s="1"/>
  <c r="D113" i="4"/>
  <c r="I15" i="4"/>
  <c r="J15" i="4" s="1"/>
  <c r="D17" i="4"/>
  <c r="I6" i="4"/>
  <c r="J6" i="4" s="1"/>
  <c r="D42" i="4"/>
  <c r="I8" i="4"/>
  <c r="J8" i="4" s="1"/>
  <c r="D72" i="4"/>
  <c r="I11" i="4"/>
  <c r="J11" i="4" s="1"/>
  <c r="D80" i="4"/>
  <c r="I12" i="4"/>
  <c r="J12" i="4" s="1"/>
  <c r="D62" i="4"/>
  <c r="I10" i="4"/>
  <c r="J10" i="4" s="1"/>
  <c r="D92" i="4"/>
  <c r="I13" i="4"/>
  <c r="J13" i="4" s="1"/>
  <c r="E10" i="4"/>
  <c r="E11" i="4" s="1"/>
  <c r="H10" i="2"/>
  <c r="I10" i="2" s="1"/>
  <c r="D38" i="2"/>
  <c r="D12" i="2"/>
  <c r="E49" i="2"/>
  <c r="E52" i="2" s="1"/>
  <c r="E53" i="2" s="1"/>
  <c r="D19" i="2"/>
  <c r="E56" i="2"/>
  <c r="E60" i="2" s="1"/>
  <c r="E61" i="2" s="1"/>
  <c r="E32" i="2"/>
  <c r="E41" i="2"/>
  <c r="D28" i="2"/>
  <c r="E28" i="2"/>
  <c r="E29" i="2" s="1"/>
  <c r="E45" i="2"/>
  <c r="E46" i="2" s="1"/>
  <c r="E20" i="2"/>
  <c r="E12" i="2"/>
  <c r="E13" i="2" s="1"/>
  <c r="F37" i="1"/>
  <c r="F36" i="1"/>
  <c r="V34" i="1"/>
  <c r="V33" i="1"/>
  <c r="W3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11" i="4" l="1"/>
  <c r="I5" i="4"/>
  <c r="I16" i="4" l="1"/>
  <c r="J5" i="4"/>
  <c r="J16" i="4" s="1"/>
  <c r="I17" i="4" l="1"/>
</calcChain>
</file>

<file path=xl/sharedStrings.xml><?xml version="1.0" encoding="utf-8"?>
<sst xmlns="http://schemas.openxmlformats.org/spreadsheetml/2006/main" count="102" uniqueCount="33">
  <si>
    <t>While</t>
  </si>
  <si>
    <t>a</t>
  </si>
  <si>
    <t>k</t>
  </si>
  <si>
    <t>N</t>
  </si>
  <si>
    <t>bit</t>
  </si>
  <si>
    <t>saved</t>
  </si>
  <si>
    <t>name</t>
  </si>
  <si>
    <t>armstrong_number</t>
  </si>
  <si>
    <t>binary_to_decimal</t>
  </si>
  <si>
    <t>hash</t>
  </si>
  <si>
    <t>is_prime</t>
  </si>
  <si>
    <t>Large_Factorials</t>
  </si>
  <si>
    <t>pattern</t>
  </si>
  <si>
    <t>38,0</t>
  </si>
  <si>
    <t>File</t>
  </si>
  <si>
    <t>notsaved</t>
  </si>
  <si>
    <t>a.0</t>
  </si>
  <si>
    <t>j.0</t>
  </si>
  <si>
    <t>add</t>
  </si>
  <si>
    <t>inc</t>
  </si>
  <si>
    <t>adpcm</t>
  </si>
  <si>
    <t>bilint</t>
  </si>
  <si>
    <t>convolve</t>
  </si>
  <si>
    <t>edge_detect</t>
  </si>
  <si>
    <t>jacobi</t>
  </si>
  <si>
    <t>histogram</t>
  </si>
  <si>
    <t>levdurb</t>
  </si>
  <si>
    <t>median</t>
  </si>
  <si>
    <t>motiontest</t>
  </si>
  <si>
    <t>newlife</t>
  </si>
  <si>
    <t>file</t>
  </si>
  <si>
    <t>not saved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</si>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</sst>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Memory</a:t>
            </a:r>
            <a:r>
              <a:rPr lang="en-US" baseline="0">
                <a:latin typeface="+mj-lt"/>
              </a:rPr>
              <a:t> optimization on while loop code</a:t>
            </a:r>
            <a:endParaRPr lang="en-US">
              <a:latin typeface="+mj-lt"/>
            </a:endParaRPr>
          </a:p>
        </c:rich>
      </c:tx>
      <c:layout>
        <c:manualLayout>
          <c:xMode val="edge"/>
          <c:yMode val="edge"/>
          <c:x val="0.21910838068318383"/>
          <c:y val="1.851836401244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Sheet1!$F$3:$F$35</c:f>
              <c:numCache>
                <c:formatCode>General</c:formatCode>
                <c:ptCount val="33"/>
                <c:pt idx="0">
                  <c:v>21.875</c:v>
                </c:pt>
                <c:pt idx="1">
                  <c:v>18.75</c:v>
                </c:pt>
                <c:pt idx="2">
                  <c:v>18.75</c:v>
                </c:pt>
                <c:pt idx="3">
                  <c:v>100</c:v>
                </c:pt>
                <c:pt idx="4">
                  <c:v>18.75</c:v>
                </c:pt>
                <c:pt idx="5">
                  <c:v>6.25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100</c:v>
                </c:pt>
                <c:pt idx="10">
                  <c:v>18.75</c:v>
                </c:pt>
                <c:pt idx="11">
                  <c:v>6.25</c:v>
                </c:pt>
                <c:pt idx="12">
                  <c:v>100</c:v>
                </c:pt>
                <c:pt idx="13">
                  <c:v>18.75</c:v>
                </c:pt>
                <c:pt idx="14">
                  <c:v>18.75</c:v>
                </c:pt>
                <c:pt idx="15">
                  <c:v>100</c:v>
                </c:pt>
                <c:pt idx="16">
                  <c:v>18.75</c:v>
                </c:pt>
                <c:pt idx="17">
                  <c:v>6.25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100</c:v>
                </c:pt>
                <c:pt idx="22">
                  <c:v>25</c:v>
                </c:pt>
                <c:pt idx="23">
                  <c:v>6.25</c:v>
                </c:pt>
                <c:pt idx="24">
                  <c:v>100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25</c:v>
                </c:pt>
                <c:pt idx="3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E23-B74A-6D6AF71CA066}"/>
            </c:ext>
          </c:extLst>
        </c:ser>
        <c:ser>
          <c:idx val="1"/>
          <c:order val="1"/>
          <c:tx>
            <c:v>Baseline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Sheet1!$G$3:$G$35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5-4E23-B74A-6D6AF71C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69072"/>
        <c:axId val="589893952"/>
      </c:barChart>
      <c:catAx>
        <c:axId val="63486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9893952"/>
        <c:crosses val="autoZero"/>
        <c:auto val="1"/>
        <c:lblAlgn val="ctr"/>
        <c:lblOffset val="100"/>
        <c:noMultiLvlLbl val="0"/>
      </c:catAx>
      <c:valAx>
        <c:axId val="589893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Memory</a:t>
            </a:r>
            <a:r>
              <a:rPr lang="en-US" baseline="0">
                <a:latin typeface="+mj-lt"/>
              </a:rPr>
              <a:t> optimization on for loop code</a:t>
            </a:r>
            <a:endParaRPr lang="en-US">
              <a:latin typeface="+mj-lt"/>
            </a:endParaRPr>
          </a:p>
        </c:rich>
      </c:tx>
      <c:layout>
        <c:manualLayout>
          <c:xMode val="edge"/>
          <c:yMode val="edge"/>
          <c:x val="0.23131839289319606"/>
          <c:y val="1.851836401244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Sheet1!$V$3:$W$32</c:f>
              <c:multiLvlStrCache>
                <c:ptCount val="30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100</c:v>
                  </c:pt>
                  <c:pt idx="27">
                    <c:v>100</c:v>
                  </c:pt>
                  <c:pt idx="28">
                    <c:v>100</c:v>
                  </c:pt>
                  <c:pt idx="29">
                    <c:v>100</c:v>
                  </c:pt>
                </c:lvl>
                <c:lvl>
                  <c:pt idx="0">
                    <c:v>28.125</c:v>
                  </c:pt>
                  <c:pt idx="1">
                    <c:v>18.75</c:v>
                  </c:pt>
                  <c:pt idx="2">
                    <c:v>18.75</c:v>
                  </c:pt>
                  <c:pt idx="3">
                    <c:v>100</c:v>
                  </c:pt>
                  <c:pt idx="4">
                    <c:v>18.75</c:v>
                  </c:pt>
                  <c:pt idx="5">
                    <c:v>6.25</c:v>
                  </c:pt>
                  <c:pt idx="6">
                    <c:v>21.875</c:v>
                  </c:pt>
                  <c:pt idx="7">
                    <c:v>15.625</c:v>
                  </c:pt>
                  <c:pt idx="8">
                    <c:v>15.625</c:v>
                  </c:pt>
                  <c:pt idx="9">
                    <c:v>100</c:v>
                  </c:pt>
                  <c:pt idx="10">
                    <c:v>15.625</c:v>
                  </c:pt>
                  <c:pt idx="11">
                    <c:v>6.25</c:v>
                  </c:pt>
                  <c:pt idx="12">
                    <c:v>100</c:v>
                  </c:pt>
                  <c:pt idx="13">
                    <c:v>25</c:v>
                  </c:pt>
                  <c:pt idx="14">
                    <c:v>25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6.25</c:v>
                  </c:pt>
                  <c:pt idx="18">
                    <c:v>100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100</c:v>
                  </c:pt>
                  <c:pt idx="22">
                    <c:v>25</c:v>
                  </c:pt>
                  <c:pt idx="23">
                    <c:v>6.25</c:v>
                  </c:pt>
                  <c:pt idx="24">
                    <c:v>100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100</c:v>
                  </c:pt>
                  <c:pt idx="28">
                    <c:v>25</c:v>
                  </c:pt>
                  <c:pt idx="29">
                    <c:v>6.25</c:v>
                  </c:pt>
                </c:lvl>
              </c:multiLvlStrCache>
            </c:multiLvlStr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21.875</c:v>
                </c:pt>
                <c:pt idx="1">
                  <c:v>18.75</c:v>
                </c:pt>
                <c:pt idx="2">
                  <c:v>18.75</c:v>
                </c:pt>
                <c:pt idx="3">
                  <c:v>100</c:v>
                </c:pt>
                <c:pt idx="4">
                  <c:v>18.75</c:v>
                </c:pt>
                <c:pt idx="5">
                  <c:v>6.25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100</c:v>
                </c:pt>
                <c:pt idx="10">
                  <c:v>18.75</c:v>
                </c:pt>
                <c:pt idx="11">
                  <c:v>6.25</c:v>
                </c:pt>
                <c:pt idx="12">
                  <c:v>100</c:v>
                </c:pt>
                <c:pt idx="13">
                  <c:v>18.75</c:v>
                </c:pt>
                <c:pt idx="14">
                  <c:v>18.75</c:v>
                </c:pt>
                <c:pt idx="15">
                  <c:v>100</c:v>
                </c:pt>
                <c:pt idx="16">
                  <c:v>18.75</c:v>
                </c:pt>
                <c:pt idx="17">
                  <c:v>6.25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100</c:v>
                </c:pt>
                <c:pt idx="22">
                  <c:v>25</c:v>
                </c:pt>
                <c:pt idx="23">
                  <c:v>6.25</c:v>
                </c:pt>
                <c:pt idx="24">
                  <c:v>100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25</c:v>
                </c:pt>
                <c:pt idx="3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E-481F-8E64-3A63A2AC1540}"/>
            </c:ext>
          </c:extLst>
        </c:ser>
        <c:ser>
          <c:idx val="1"/>
          <c:order val="1"/>
          <c:tx>
            <c:v>Baseline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Sheet1!$V$3:$W$32</c:f>
              <c:multiLvlStrCache>
                <c:ptCount val="30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100</c:v>
                  </c:pt>
                  <c:pt idx="27">
                    <c:v>100</c:v>
                  </c:pt>
                  <c:pt idx="28">
                    <c:v>100</c:v>
                  </c:pt>
                  <c:pt idx="29">
                    <c:v>100</c:v>
                  </c:pt>
                </c:lvl>
                <c:lvl>
                  <c:pt idx="0">
                    <c:v>28.125</c:v>
                  </c:pt>
                  <c:pt idx="1">
                    <c:v>18.75</c:v>
                  </c:pt>
                  <c:pt idx="2">
                    <c:v>18.75</c:v>
                  </c:pt>
                  <c:pt idx="3">
                    <c:v>100</c:v>
                  </c:pt>
                  <c:pt idx="4">
                    <c:v>18.75</c:v>
                  </c:pt>
                  <c:pt idx="5">
                    <c:v>6.25</c:v>
                  </c:pt>
                  <c:pt idx="6">
                    <c:v>21.875</c:v>
                  </c:pt>
                  <c:pt idx="7">
                    <c:v>15.625</c:v>
                  </c:pt>
                  <c:pt idx="8">
                    <c:v>15.625</c:v>
                  </c:pt>
                  <c:pt idx="9">
                    <c:v>100</c:v>
                  </c:pt>
                  <c:pt idx="10">
                    <c:v>15.625</c:v>
                  </c:pt>
                  <c:pt idx="11">
                    <c:v>6.25</c:v>
                  </c:pt>
                  <c:pt idx="12">
                    <c:v>100</c:v>
                  </c:pt>
                  <c:pt idx="13">
                    <c:v>25</c:v>
                  </c:pt>
                  <c:pt idx="14">
                    <c:v>25</c:v>
                  </c:pt>
                  <c:pt idx="15">
                    <c:v>100</c:v>
                  </c:pt>
                  <c:pt idx="16">
                    <c:v>25</c:v>
                  </c:pt>
                  <c:pt idx="17">
                    <c:v>6.25</c:v>
                  </c:pt>
                  <c:pt idx="18">
                    <c:v>100</c:v>
                  </c:pt>
                  <c:pt idx="19">
                    <c:v>25</c:v>
                  </c:pt>
                  <c:pt idx="20">
                    <c:v>25</c:v>
                  </c:pt>
                  <c:pt idx="21">
                    <c:v>100</c:v>
                  </c:pt>
                  <c:pt idx="22">
                    <c:v>25</c:v>
                  </c:pt>
                  <c:pt idx="23">
                    <c:v>6.25</c:v>
                  </c:pt>
                  <c:pt idx="24">
                    <c:v>100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100</c:v>
                  </c:pt>
                  <c:pt idx="28">
                    <c:v>25</c:v>
                  </c:pt>
                  <c:pt idx="29">
                    <c:v>6.25</c:v>
                  </c:pt>
                </c:lvl>
              </c:multiLvlStrCache>
            </c:multiLvlStrRef>
          </c:cat>
          <c:val>
            <c:numRef>
              <c:f>Sheet1!$G$3:$G$35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E-481F-8E64-3A63A2AC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69072"/>
        <c:axId val="589893952"/>
      </c:barChart>
      <c:catAx>
        <c:axId val="6348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9893952"/>
        <c:crosses val="autoZero"/>
        <c:auto val="1"/>
        <c:lblAlgn val="ctr"/>
        <c:lblOffset val="100"/>
        <c:noMultiLvlLbl val="0"/>
      </c:catAx>
      <c:valAx>
        <c:axId val="589893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  <a:latin typeface="+mj-lt"/>
              </a:rPr>
              <a:t>PERCENTAGE SAVED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Saved bits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Sheet2!$G$7:$G$13</c:f>
              <c:strCache>
                <c:ptCount val="7"/>
                <c:pt idx="0">
                  <c:v>armstrong_number</c:v>
                </c:pt>
                <c:pt idx="1">
                  <c:v>binary_to_decimal</c:v>
                </c:pt>
                <c:pt idx="2">
                  <c:v>hash</c:v>
                </c:pt>
                <c:pt idx="3">
                  <c:v>is_prime</c:v>
                </c:pt>
                <c:pt idx="4">
                  <c:v>Large_Factorials</c:v>
                </c:pt>
                <c:pt idx="5">
                  <c:v>pattern</c:v>
                </c:pt>
                <c:pt idx="6">
                  <c:v>38,0</c:v>
                </c:pt>
              </c:strCache>
            </c:strRef>
          </c:cat>
          <c:val>
            <c:numRef>
              <c:f>Sheet2!$H$7:$H$13</c:f>
              <c:numCache>
                <c:formatCode>General</c:formatCode>
                <c:ptCount val="7"/>
                <c:pt idx="0">
                  <c:v>0.32421875</c:v>
                </c:pt>
                <c:pt idx="1">
                  <c:v>8.4375000000000006E-2</c:v>
                </c:pt>
                <c:pt idx="2">
                  <c:v>0.20772058823529413</c:v>
                </c:pt>
                <c:pt idx="3">
                  <c:v>0.48958333333333331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0.16586538461538461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0-4FCB-89A5-426F96ADEA97}"/>
            </c:ext>
          </c:extLst>
        </c:ser>
        <c:ser>
          <c:idx val="1"/>
          <c:order val="1"/>
          <c:tx>
            <c:v>Not saved bits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Sheet2!$G$7:$G$13</c:f>
              <c:strCache>
                <c:ptCount val="7"/>
                <c:pt idx="0">
                  <c:v>armstrong_number</c:v>
                </c:pt>
                <c:pt idx="1">
                  <c:v>binary_to_decimal</c:v>
                </c:pt>
                <c:pt idx="2">
                  <c:v>hash</c:v>
                </c:pt>
                <c:pt idx="3">
                  <c:v>is_prime</c:v>
                </c:pt>
                <c:pt idx="4">
                  <c:v>Large_Factorials</c:v>
                </c:pt>
                <c:pt idx="5">
                  <c:v>pattern</c:v>
                </c:pt>
                <c:pt idx="6">
                  <c:v>38,0</c:v>
                </c:pt>
              </c:strCache>
            </c:strRef>
          </c:cat>
          <c:val>
            <c:numRef>
              <c:f>Sheet2!$I$7:$I$13</c:f>
              <c:numCache>
                <c:formatCode>General</c:formatCode>
                <c:ptCount val="7"/>
                <c:pt idx="0">
                  <c:v>0.67578125</c:v>
                </c:pt>
                <c:pt idx="1">
                  <c:v>0.91562500000000002</c:v>
                </c:pt>
                <c:pt idx="2">
                  <c:v>0.79227941176470584</c:v>
                </c:pt>
                <c:pt idx="3">
                  <c:v>0.51041666666666674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0.83413461538461542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0-4FCB-89A5-426F96AD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048544"/>
        <c:axId val="709869840"/>
      </c:barChart>
      <c:catAx>
        <c:axId val="7440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69840"/>
        <c:crosses val="autoZero"/>
        <c:auto val="1"/>
        <c:lblAlgn val="ctr"/>
        <c:lblOffset val="100"/>
        <c:noMultiLvlLbl val="0"/>
      </c:catAx>
      <c:valAx>
        <c:axId val="709869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  <a:latin typeface="Consolas" panose="020B0609020204030204" pitchFamily="49" charset="0"/>
              </a:rPr>
              <a:t>Percentage of saved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Saved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Sheet4!$H$5:$H$15</c:f>
              <c:strCache>
                <c:ptCount val="11"/>
                <c:pt idx="0">
                  <c:v>adpcm</c:v>
                </c:pt>
                <c:pt idx="1">
                  <c:v>bilint</c:v>
                </c:pt>
                <c:pt idx="2">
                  <c:v>bubblesort</c:v>
                </c:pt>
                <c:pt idx="3">
                  <c:v>convolve</c:v>
                </c:pt>
                <c:pt idx="4">
                  <c:v>edge_detect</c:v>
                </c:pt>
                <c:pt idx="5">
                  <c:v>jacobi</c:v>
                </c:pt>
                <c:pt idx="6">
                  <c:v>histogram</c:v>
                </c:pt>
                <c:pt idx="7">
                  <c:v>levdurb</c:v>
                </c:pt>
                <c:pt idx="8">
                  <c:v>median</c:v>
                </c:pt>
                <c:pt idx="9">
                  <c:v>motiontest</c:v>
                </c:pt>
                <c:pt idx="10">
                  <c:v>newlife</c:v>
                </c:pt>
              </c:strCache>
            </c:strRef>
          </c:cat>
          <c:val>
            <c:numRef>
              <c:f>Sheet4!$I$5:$I$15</c:f>
              <c:numCache>
                <c:formatCode>General</c:formatCode>
                <c:ptCount val="11"/>
                <c:pt idx="0">
                  <c:v>0.14723557692307693</c:v>
                </c:pt>
                <c:pt idx="1">
                  <c:v>0</c:v>
                </c:pt>
                <c:pt idx="2">
                  <c:v>0.34765625</c:v>
                </c:pt>
                <c:pt idx="3">
                  <c:v>0.35498046875</c:v>
                </c:pt>
                <c:pt idx="4">
                  <c:v>0.37630208333333331</c:v>
                </c:pt>
                <c:pt idx="5">
                  <c:v>0.33750000000000002</c:v>
                </c:pt>
                <c:pt idx="6">
                  <c:v>0.40553977272727271</c:v>
                </c:pt>
                <c:pt idx="7">
                  <c:v>8.0668604651162795E-2</c:v>
                </c:pt>
                <c:pt idx="8">
                  <c:v>0.38124999999999998</c:v>
                </c:pt>
                <c:pt idx="9">
                  <c:v>0.26081730769230771</c:v>
                </c:pt>
                <c:pt idx="10">
                  <c:v>0.30715460526315791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3-435B-BE0E-6882C4AE705D}"/>
            </c:ext>
          </c:extLst>
        </c:ser>
        <c:ser>
          <c:idx val="1"/>
          <c:order val="1"/>
          <c:tx>
            <c:v>Not saved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Sheet4!$H$5:$H$15</c:f>
              <c:strCache>
                <c:ptCount val="11"/>
                <c:pt idx="0">
                  <c:v>adpcm</c:v>
                </c:pt>
                <c:pt idx="1">
                  <c:v>bilint</c:v>
                </c:pt>
                <c:pt idx="2">
                  <c:v>bubblesort</c:v>
                </c:pt>
                <c:pt idx="3">
                  <c:v>convolve</c:v>
                </c:pt>
                <c:pt idx="4">
                  <c:v>edge_detect</c:v>
                </c:pt>
                <c:pt idx="5">
                  <c:v>jacobi</c:v>
                </c:pt>
                <c:pt idx="6">
                  <c:v>histogram</c:v>
                </c:pt>
                <c:pt idx="7">
                  <c:v>levdurb</c:v>
                </c:pt>
                <c:pt idx="8">
                  <c:v>median</c:v>
                </c:pt>
                <c:pt idx="9">
                  <c:v>motiontest</c:v>
                </c:pt>
                <c:pt idx="10">
                  <c:v>newlife</c:v>
                </c:pt>
              </c:strCache>
            </c:strRef>
          </c:cat>
          <c:val>
            <c:numRef>
              <c:f>Sheet4!$J$5:$J$15</c:f>
              <c:numCache>
                <c:formatCode>General</c:formatCode>
                <c:ptCount val="11"/>
                <c:pt idx="0">
                  <c:v>0.85276442307692313</c:v>
                </c:pt>
                <c:pt idx="1">
                  <c:v>1</c:v>
                </c:pt>
                <c:pt idx="2">
                  <c:v>0.65234375</c:v>
                </c:pt>
                <c:pt idx="3">
                  <c:v>0.64501953125</c:v>
                </c:pt>
                <c:pt idx="4">
                  <c:v>0.62369791666666674</c:v>
                </c:pt>
                <c:pt idx="5">
                  <c:v>0.66249999999999998</c:v>
                </c:pt>
                <c:pt idx="6">
                  <c:v>0.59446022727272729</c:v>
                </c:pt>
                <c:pt idx="7">
                  <c:v>0.91933139534883723</c:v>
                </c:pt>
                <c:pt idx="8">
                  <c:v>0.61875000000000002</c:v>
                </c:pt>
                <c:pt idx="9">
                  <c:v>0.73918269230769229</c:v>
                </c:pt>
                <c:pt idx="10">
                  <c:v>0.69284539473684204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3-435B-BE0E-6882C4AE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573391"/>
        <c:axId val="211970095"/>
      </c:barChart>
      <c:catAx>
        <c:axId val="3975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211970095"/>
        <c:crosses val="autoZero"/>
        <c:auto val="1"/>
        <c:lblAlgn val="ctr"/>
        <c:lblOffset val="100"/>
        <c:noMultiLvlLbl val="0"/>
      </c:catAx>
      <c:valAx>
        <c:axId val="211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  <a:latin typeface="Consolas" panose="020B0609020204030204" pitchFamily="49" charset="0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9-4364-A448-4F2F1AA8F4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9-4364-A448-4F2F1AA8F4A6}"/>
              </c:ext>
            </c:extLst>
          </c:dPt>
          <c:dLbls>
            <c:dLbl>
              <c:idx val="0"/>
              <c:layout>
                <c:manualLayout>
                  <c:x val="8.0555555555555561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9-4364-A448-4F2F1AA8F4A6}"/>
                </c:ext>
              </c:extLst>
            </c:dLbl>
            <c:dLbl>
              <c:idx val="1"/>
              <c:layout>
                <c:manualLayout>
                  <c:x val="-9.722222222222222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A9-4364-A448-4F2F1AA8F4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Saved</c:v>
              </c:pt>
              <c:pt idx="1">
                <c:v>Not saved</c:v>
              </c:pt>
            </c:strLit>
          </c:cat>
          <c:val>
            <c:numRef>
              <c:f>Sheet4!$I$16:$J$16</c:f>
              <c:numCache>
                <c:formatCode>General</c:formatCode>
                <c:ptCount val="2"/>
                <c:pt idx="0">
                  <c:v>2.9991046693403116</c:v>
                </c:pt>
                <c:pt idx="1">
                  <c:v>8.0008953306596897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364-A448-4F2F1AA8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Saved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Saved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Sheet3!$G$3:$G$8</c:f>
              <c:strCache>
                <c:ptCount val="6"/>
                <c:pt idx="0">
                  <c:v>a.0</c:v>
                </c:pt>
                <c:pt idx="1">
                  <c:v>j.0</c:v>
                </c:pt>
                <c:pt idx="2">
                  <c:v>j.0</c:v>
                </c:pt>
                <c:pt idx="3">
                  <c:v>add</c:v>
                </c:pt>
                <c:pt idx="4">
                  <c:v>inc</c:v>
                </c:pt>
                <c:pt idx="5">
                  <c:v>j.0</c:v>
                </c:pt>
              </c:strCache>
            </c:strRef>
          </c:cat>
          <c:val>
            <c:numRef>
              <c:f>Sheet3!$E$3:$E$8</c:f>
              <c:numCache>
                <c:formatCode>General</c:formatCode>
                <c:ptCount val="6"/>
                <c:pt idx="0">
                  <c:v>0.71875</c:v>
                </c:pt>
                <c:pt idx="1">
                  <c:v>0.8125</c:v>
                </c:pt>
                <c:pt idx="2">
                  <c:v>0.8125</c:v>
                </c:pt>
                <c:pt idx="3">
                  <c:v>0</c:v>
                </c:pt>
                <c:pt idx="4">
                  <c:v>0.8125</c:v>
                </c:pt>
                <c:pt idx="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3-44A5-933A-A8E7D59BF4AC}"/>
            </c:ext>
          </c:extLst>
        </c:ser>
        <c:ser>
          <c:idx val="1"/>
          <c:order val="1"/>
          <c:tx>
            <c:v>Not saved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Sheet3!$G$3:$G$8</c:f>
              <c:strCache>
                <c:ptCount val="6"/>
                <c:pt idx="0">
                  <c:v>a.0</c:v>
                </c:pt>
                <c:pt idx="1">
                  <c:v>j.0</c:v>
                </c:pt>
                <c:pt idx="2">
                  <c:v>j.0</c:v>
                </c:pt>
                <c:pt idx="3">
                  <c:v>add</c:v>
                </c:pt>
                <c:pt idx="4">
                  <c:v>inc</c:v>
                </c:pt>
                <c:pt idx="5">
                  <c:v>j.0</c:v>
                </c:pt>
              </c:strCache>
            </c:strRef>
          </c:cat>
          <c:val>
            <c:numRef>
              <c:f>Sheet3!$F$3:$F$8</c:f>
              <c:numCache>
                <c:formatCode>General</c:formatCode>
                <c:ptCount val="6"/>
                <c:pt idx="0">
                  <c:v>0.28125</c:v>
                </c:pt>
                <c:pt idx="1">
                  <c:v>0.1875</c:v>
                </c:pt>
                <c:pt idx="2">
                  <c:v>0.1875</c:v>
                </c:pt>
                <c:pt idx="3">
                  <c:v>1</c:v>
                </c:pt>
                <c:pt idx="4">
                  <c:v>0.1875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3-44A5-933A-A8E7D59B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618687"/>
        <c:axId val="2100088575"/>
      </c:barChart>
      <c:catAx>
        <c:axId val="3886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88575"/>
        <c:crosses val="autoZero"/>
        <c:auto val="1"/>
        <c:lblAlgn val="ctr"/>
        <c:lblOffset val="100"/>
        <c:noMultiLvlLbl val="0"/>
      </c:catAx>
      <c:valAx>
        <c:axId val="21000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Saved/Not Saved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Not Saved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75-4E8B-AC65-D813F6D2F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75-4E8B-AC65-D813F6D2F29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175-4E8B-AC65-D813F6D2F2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175-4E8B-AC65-D813F6D2F29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Saved</c:v>
              </c:pt>
              <c:pt idx="1">
                <c:v>Not Saved</c:v>
              </c:pt>
            </c:strLit>
          </c:cat>
          <c:val>
            <c:numRef>
              <c:f>Sheet3!$E$11:$F$11</c:f>
              <c:numCache>
                <c:formatCode>General</c:formatCode>
                <c:ptCount val="2"/>
                <c:pt idx="0">
                  <c:v>4.09375</c:v>
                </c:pt>
                <c:pt idx="1">
                  <c:v>1.90625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5-4E8B-AC65-D813F6D2F2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114300</xdr:rowOff>
    </xdr:from>
    <xdr:to>
      <xdr:col>16</xdr:col>
      <xdr:colOff>323850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CC9C0-B53D-4B18-AAB4-616B2EF9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504825</xdr:colOff>
      <xdr:row>4</xdr:row>
      <xdr:rowOff>171450</xdr:rowOff>
    </xdr:from>
    <xdr:to>
      <xdr:col>32</xdr:col>
      <xdr:colOff>219075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0CE9E-3584-41C4-966B-161EA177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4</xdr:row>
      <xdr:rowOff>152400</xdr:rowOff>
    </xdr:from>
    <xdr:to>
      <xdr:col>19</xdr:col>
      <xdr:colOff>476250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86456-5A6B-4ABC-80AE-76738FD6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70036</xdr:colOff>
      <xdr:row>3</xdr:row>
      <xdr:rowOff>188818</xdr:rowOff>
    </xdr:from>
    <xdr:to>
      <xdr:col>24</xdr:col>
      <xdr:colOff>598954</xdr:colOff>
      <xdr:row>24</xdr:row>
      <xdr:rowOff>165959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9828A-002B-4F89-9F4C-2E5581784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327774</xdr:colOff>
      <xdr:row>18</xdr:row>
      <xdr:rowOff>99172</xdr:rowOff>
    </xdr:from>
    <xdr:to>
      <xdr:col>13</xdr:col>
      <xdr:colOff>307602</xdr:colOff>
      <xdr:row>32</xdr:row>
      <xdr:rowOff>175372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52F92-5C6E-4743-9BB4-6BE8FDB8D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123825</xdr:rowOff>
    </xdr:from>
    <xdr:to>
      <xdr:col>14</xdr:col>
      <xdr:colOff>581025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D1F32-6DFD-496E-AC3D-80B1CD855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5</xdr:row>
      <xdr:rowOff>9525</xdr:rowOff>
    </xdr:from>
    <xdr:to>
      <xdr:col>11</xdr:col>
      <xdr:colOff>500062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59FBC-9028-4C0F-959D-7D6527554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7"/>
  <sheetViews>
    <sheetView topLeftCell="E16" workbookViewId="0">
      <selection activeCell="F38" sqref="F38"/>
    </sheetView>
  </sheetViews>
  <sheetFormatPr defaultRowHeight="15" x14ac:dyDescent="0.25"/>
  <sheetData>
    <row r="2" spans="2:23" x14ac:dyDescent="0.25">
      <c r="B2" t="s">
        <v>0</v>
      </c>
    </row>
    <row r="3" spans="2:23" x14ac:dyDescent="0.25">
      <c r="B3" t="s">
        <v>1</v>
      </c>
      <c r="C3">
        <v>32</v>
      </c>
      <c r="D3">
        <v>7</v>
      </c>
      <c r="E3">
        <f>D3/C3</f>
        <v>0.21875</v>
      </c>
      <c r="F3">
        <f>E3*100</f>
        <v>21.875</v>
      </c>
      <c r="G3">
        <v>100</v>
      </c>
      <c r="S3">
        <v>32</v>
      </c>
      <c r="T3">
        <v>9</v>
      </c>
      <c r="U3">
        <f t="shared" ref="U3:U31" si="0">T3/S3</f>
        <v>0.28125</v>
      </c>
      <c r="V3">
        <f>U3*100</f>
        <v>28.125</v>
      </c>
      <c r="W3">
        <v>100</v>
      </c>
    </row>
    <row r="4" spans="2:23" x14ac:dyDescent="0.25">
      <c r="B4" t="s">
        <v>2</v>
      </c>
      <c r="C4">
        <v>32</v>
      </c>
      <c r="D4">
        <v>6</v>
      </c>
      <c r="E4">
        <f t="shared" ref="E4:E35" si="1">D4/C4</f>
        <v>0.1875</v>
      </c>
      <c r="F4">
        <f t="shared" ref="F4:F35" si="2">E4*100</f>
        <v>18.75</v>
      </c>
      <c r="G4">
        <v>100</v>
      </c>
      <c r="S4">
        <v>32</v>
      </c>
      <c r="T4">
        <v>6</v>
      </c>
      <c r="U4">
        <f t="shared" si="0"/>
        <v>0.1875</v>
      </c>
      <c r="V4">
        <f t="shared" ref="V4:V32" si="3">U4*100</f>
        <v>18.75</v>
      </c>
      <c r="W4">
        <v>100</v>
      </c>
    </row>
    <row r="5" spans="2:23" x14ac:dyDescent="0.25">
      <c r="C5">
        <v>32</v>
      </c>
      <c r="D5">
        <v>6</v>
      </c>
      <c r="E5">
        <f t="shared" si="1"/>
        <v>0.1875</v>
      </c>
      <c r="F5">
        <f t="shared" si="2"/>
        <v>18.75</v>
      </c>
      <c r="G5">
        <v>100</v>
      </c>
      <c r="S5">
        <v>32</v>
      </c>
      <c r="T5">
        <v>6</v>
      </c>
      <c r="U5">
        <f t="shared" si="0"/>
        <v>0.1875</v>
      </c>
      <c r="V5">
        <f t="shared" si="3"/>
        <v>18.75</v>
      </c>
      <c r="W5">
        <v>100</v>
      </c>
    </row>
    <row r="6" spans="2:23" x14ac:dyDescent="0.25">
      <c r="C6">
        <v>32</v>
      </c>
      <c r="D6">
        <v>32</v>
      </c>
      <c r="E6">
        <f t="shared" si="1"/>
        <v>1</v>
      </c>
      <c r="F6">
        <f t="shared" si="2"/>
        <v>100</v>
      </c>
      <c r="G6">
        <v>100</v>
      </c>
      <c r="S6">
        <v>32</v>
      </c>
      <c r="T6">
        <v>32</v>
      </c>
      <c r="U6">
        <f t="shared" si="0"/>
        <v>1</v>
      </c>
      <c r="V6">
        <f t="shared" si="3"/>
        <v>100</v>
      </c>
      <c r="W6">
        <v>100</v>
      </c>
    </row>
    <row r="7" spans="2:23" x14ac:dyDescent="0.25">
      <c r="C7">
        <v>32</v>
      </c>
      <c r="D7">
        <v>6</v>
      </c>
      <c r="E7">
        <f t="shared" si="1"/>
        <v>0.1875</v>
      </c>
      <c r="F7">
        <f t="shared" si="2"/>
        <v>18.75</v>
      </c>
      <c r="G7">
        <v>100</v>
      </c>
      <c r="S7">
        <v>32</v>
      </c>
      <c r="T7">
        <v>6</v>
      </c>
      <c r="U7">
        <f t="shared" si="0"/>
        <v>0.1875</v>
      </c>
      <c r="V7">
        <f t="shared" si="3"/>
        <v>18.75</v>
      </c>
      <c r="W7">
        <v>100</v>
      </c>
    </row>
    <row r="8" spans="2:23" x14ac:dyDescent="0.25">
      <c r="C8">
        <v>32</v>
      </c>
      <c r="D8">
        <v>2</v>
      </c>
      <c r="E8">
        <f t="shared" si="1"/>
        <v>6.25E-2</v>
      </c>
      <c r="F8">
        <f t="shared" si="2"/>
        <v>6.25</v>
      </c>
      <c r="G8">
        <v>100</v>
      </c>
      <c r="S8">
        <v>32</v>
      </c>
      <c r="T8">
        <v>2</v>
      </c>
      <c r="U8">
        <f t="shared" si="0"/>
        <v>6.25E-2</v>
      </c>
      <c r="V8">
        <f t="shared" si="3"/>
        <v>6.25</v>
      </c>
      <c r="W8">
        <v>100</v>
      </c>
    </row>
    <row r="9" spans="2:23" x14ac:dyDescent="0.25">
      <c r="C9">
        <v>32</v>
      </c>
      <c r="D9">
        <v>6</v>
      </c>
      <c r="E9">
        <f t="shared" si="1"/>
        <v>0.1875</v>
      </c>
      <c r="F9">
        <f t="shared" si="2"/>
        <v>18.75</v>
      </c>
      <c r="G9">
        <v>100</v>
      </c>
      <c r="S9">
        <v>32</v>
      </c>
      <c r="T9">
        <v>7</v>
      </c>
      <c r="U9">
        <f t="shared" si="0"/>
        <v>0.21875</v>
      </c>
      <c r="V9">
        <f t="shared" si="3"/>
        <v>21.875</v>
      </c>
      <c r="W9">
        <v>100</v>
      </c>
    </row>
    <row r="10" spans="2:23" x14ac:dyDescent="0.25">
      <c r="C10">
        <v>32</v>
      </c>
      <c r="D10">
        <v>6</v>
      </c>
      <c r="E10">
        <f t="shared" si="1"/>
        <v>0.1875</v>
      </c>
      <c r="F10">
        <f t="shared" si="2"/>
        <v>18.75</v>
      </c>
      <c r="G10">
        <v>100</v>
      </c>
      <c r="S10">
        <v>32</v>
      </c>
      <c r="T10">
        <v>5</v>
      </c>
      <c r="U10">
        <f t="shared" si="0"/>
        <v>0.15625</v>
      </c>
      <c r="V10">
        <f t="shared" si="3"/>
        <v>15.625</v>
      </c>
      <c r="W10">
        <v>100</v>
      </c>
    </row>
    <row r="11" spans="2:23" x14ac:dyDescent="0.25">
      <c r="C11">
        <v>32</v>
      </c>
      <c r="D11">
        <v>6</v>
      </c>
      <c r="E11">
        <f t="shared" si="1"/>
        <v>0.1875</v>
      </c>
      <c r="F11">
        <f t="shared" si="2"/>
        <v>18.75</v>
      </c>
      <c r="G11">
        <v>100</v>
      </c>
      <c r="S11">
        <v>32</v>
      </c>
      <c r="T11">
        <v>5</v>
      </c>
      <c r="U11">
        <f t="shared" si="0"/>
        <v>0.15625</v>
      </c>
      <c r="V11">
        <f t="shared" si="3"/>
        <v>15.625</v>
      </c>
      <c r="W11">
        <v>100</v>
      </c>
    </row>
    <row r="12" spans="2:23" x14ac:dyDescent="0.25">
      <c r="C12">
        <v>32</v>
      </c>
      <c r="D12">
        <v>32</v>
      </c>
      <c r="E12">
        <f t="shared" si="1"/>
        <v>1</v>
      </c>
      <c r="F12">
        <f t="shared" si="2"/>
        <v>100</v>
      </c>
      <c r="G12">
        <v>100</v>
      </c>
      <c r="S12">
        <v>32</v>
      </c>
      <c r="T12">
        <v>32</v>
      </c>
      <c r="U12">
        <f t="shared" si="0"/>
        <v>1</v>
      </c>
      <c r="V12">
        <f t="shared" si="3"/>
        <v>100</v>
      </c>
      <c r="W12">
        <v>100</v>
      </c>
    </row>
    <row r="13" spans="2:23" x14ac:dyDescent="0.25">
      <c r="C13">
        <v>32</v>
      </c>
      <c r="D13">
        <v>6</v>
      </c>
      <c r="E13">
        <f t="shared" si="1"/>
        <v>0.1875</v>
      </c>
      <c r="F13">
        <f t="shared" si="2"/>
        <v>18.75</v>
      </c>
      <c r="G13">
        <v>100</v>
      </c>
      <c r="S13">
        <v>32</v>
      </c>
      <c r="T13">
        <v>5</v>
      </c>
      <c r="U13">
        <f t="shared" si="0"/>
        <v>0.15625</v>
      </c>
      <c r="V13">
        <f t="shared" si="3"/>
        <v>15.625</v>
      </c>
      <c r="W13">
        <v>100</v>
      </c>
    </row>
    <row r="14" spans="2:23" x14ac:dyDescent="0.25">
      <c r="C14">
        <v>32</v>
      </c>
      <c r="D14">
        <v>2</v>
      </c>
      <c r="E14">
        <f t="shared" si="1"/>
        <v>6.25E-2</v>
      </c>
      <c r="F14">
        <f t="shared" si="2"/>
        <v>6.25</v>
      </c>
      <c r="G14">
        <v>100</v>
      </c>
      <c r="S14">
        <v>32</v>
      </c>
      <c r="T14">
        <v>2</v>
      </c>
      <c r="U14">
        <f t="shared" si="0"/>
        <v>6.25E-2</v>
      </c>
      <c r="V14">
        <f t="shared" si="3"/>
        <v>6.25</v>
      </c>
      <c r="W14">
        <v>100</v>
      </c>
    </row>
    <row r="15" spans="2:23" x14ac:dyDescent="0.25">
      <c r="C15">
        <v>32</v>
      </c>
      <c r="D15">
        <v>32</v>
      </c>
      <c r="E15">
        <f t="shared" si="1"/>
        <v>1</v>
      </c>
      <c r="F15">
        <f t="shared" si="2"/>
        <v>100</v>
      </c>
      <c r="G15">
        <v>100</v>
      </c>
      <c r="S15">
        <v>32</v>
      </c>
      <c r="T15">
        <v>32</v>
      </c>
      <c r="U15">
        <f t="shared" si="0"/>
        <v>1</v>
      </c>
      <c r="V15">
        <f t="shared" si="3"/>
        <v>100</v>
      </c>
      <c r="W15">
        <v>100</v>
      </c>
    </row>
    <row r="16" spans="2:23" x14ac:dyDescent="0.25">
      <c r="C16">
        <v>32</v>
      </c>
      <c r="D16">
        <v>6</v>
      </c>
      <c r="E16">
        <f t="shared" si="1"/>
        <v>0.1875</v>
      </c>
      <c r="F16">
        <f t="shared" si="2"/>
        <v>18.75</v>
      </c>
      <c r="G16">
        <v>100</v>
      </c>
      <c r="S16">
        <v>32</v>
      </c>
      <c r="T16">
        <v>8</v>
      </c>
      <c r="U16">
        <f t="shared" si="0"/>
        <v>0.25</v>
      </c>
      <c r="V16">
        <f t="shared" si="3"/>
        <v>25</v>
      </c>
      <c r="W16">
        <v>100</v>
      </c>
    </row>
    <row r="17" spans="3:23" x14ac:dyDescent="0.25">
      <c r="C17">
        <v>32</v>
      </c>
      <c r="D17">
        <v>6</v>
      </c>
      <c r="E17">
        <f t="shared" si="1"/>
        <v>0.1875</v>
      </c>
      <c r="F17">
        <f t="shared" si="2"/>
        <v>18.75</v>
      </c>
      <c r="G17">
        <v>100</v>
      </c>
      <c r="S17">
        <v>32</v>
      </c>
      <c r="T17">
        <v>8</v>
      </c>
      <c r="U17">
        <f t="shared" si="0"/>
        <v>0.25</v>
      </c>
      <c r="V17">
        <f t="shared" si="3"/>
        <v>25</v>
      </c>
      <c r="W17">
        <v>100</v>
      </c>
    </row>
    <row r="18" spans="3:23" x14ac:dyDescent="0.25">
      <c r="C18">
        <v>32</v>
      </c>
      <c r="D18">
        <v>32</v>
      </c>
      <c r="E18">
        <f t="shared" si="1"/>
        <v>1</v>
      </c>
      <c r="F18">
        <f t="shared" si="2"/>
        <v>100</v>
      </c>
      <c r="G18">
        <v>100</v>
      </c>
      <c r="S18">
        <v>32</v>
      </c>
      <c r="T18">
        <v>32</v>
      </c>
      <c r="U18">
        <f t="shared" si="0"/>
        <v>1</v>
      </c>
      <c r="V18">
        <f t="shared" si="3"/>
        <v>100</v>
      </c>
      <c r="W18">
        <v>100</v>
      </c>
    </row>
    <row r="19" spans="3:23" x14ac:dyDescent="0.25">
      <c r="C19">
        <v>32</v>
      </c>
      <c r="D19">
        <v>6</v>
      </c>
      <c r="E19">
        <f t="shared" si="1"/>
        <v>0.1875</v>
      </c>
      <c r="F19">
        <f t="shared" si="2"/>
        <v>18.75</v>
      </c>
      <c r="G19">
        <v>100</v>
      </c>
      <c r="S19">
        <v>32</v>
      </c>
      <c r="T19">
        <v>8</v>
      </c>
      <c r="U19">
        <f t="shared" si="0"/>
        <v>0.25</v>
      </c>
      <c r="V19">
        <f t="shared" si="3"/>
        <v>25</v>
      </c>
      <c r="W19">
        <v>100</v>
      </c>
    </row>
    <row r="20" spans="3:23" x14ac:dyDescent="0.25">
      <c r="C20">
        <v>32</v>
      </c>
      <c r="D20">
        <v>2</v>
      </c>
      <c r="E20">
        <f t="shared" si="1"/>
        <v>6.25E-2</v>
      </c>
      <c r="F20">
        <f t="shared" si="2"/>
        <v>6.25</v>
      </c>
      <c r="G20">
        <v>100</v>
      </c>
      <c r="S20">
        <v>32</v>
      </c>
      <c r="T20">
        <v>2</v>
      </c>
      <c r="U20">
        <f t="shared" si="0"/>
        <v>6.25E-2</v>
      </c>
      <c r="V20">
        <f t="shared" si="3"/>
        <v>6.25</v>
      </c>
      <c r="W20">
        <v>100</v>
      </c>
    </row>
    <row r="21" spans="3:23" x14ac:dyDescent="0.25">
      <c r="C21">
        <v>32</v>
      </c>
      <c r="D21">
        <v>8</v>
      </c>
      <c r="E21">
        <f t="shared" si="1"/>
        <v>0.25</v>
      </c>
      <c r="F21">
        <f t="shared" si="2"/>
        <v>25</v>
      </c>
      <c r="G21">
        <v>100</v>
      </c>
      <c r="S21">
        <v>32</v>
      </c>
      <c r="T21">
        <v>32</v>
      </c>
      <c r="U21">
        <f t="shared" si="0"/>
        <v>1</v>
      </c>
      <c r="V21">
        <f t="shared" si="3"/>
        <v>100</v>
      </c>
      <c r="W21">
        <v>100</v>
      </c>
    </row>
    <row r="22" spans="3:23" x14ac:dyDescent="0.25">
      <c r="C22">
        <v>32</v>
      </c>
      <c r="D22">
        <v>8</v>
      </c>
      <c r="E22">
        <f t="shared" si="1"/>
        <v>0.25</v>
      </c>
      <c r="F22">
        <f t="shared" si="2"/>
        <v>25</v>
      </c>
      <c r="G22">
        <v>100</v>
      </c>
      <c r="S22">
        <v>32</v>
      </c>
      <c r="T22">
        <v>8</v>
      </c>
      <c r="U22">
        <f t="shared" si="0"/>
        <v>0.25</v>
      </c>
      <c r="V22">
        <f t="shared" si="3"/>
        <v>25</v>
      </c>
      <c r="W22">
        <v>100</v>
      </c>
    </row>
    <row r="23" spans="3:23" x14ac:dyDescent="0.25">
      <c r="C23">
        <v>32</v>
      </c>
      <c r="D23">
        <v>8</v>
      </c>
      <c r="E23">
        <f t="shared" si="1"/>
        <v>0.25</v>
      </c>
      <c r="F23">
        <f t="shared" si="2"/>
        <v>25</v>
      </c>
      <c r="G23">
        <v>100</v>
      </c>
      <c r="S23">
        <v>32</v>
      </c>
      <c r="T23">
        <v>8</v>
      </c>
      <c r="U23">
        <f t="shared" si="0"/>
        <v>0.25</v>
      </c>
      <c r="V23">
        <f t="shared" si="3"/>
        <v>25</v>
      </c>
      <c r="W23">
        <v>100</v>
      </c>
    </row>
    <row r="24" spans="3:23" x14ac:dyDescent="0.25">
      <c r="C24">
        <v>32</v>
      </c>
      <c r="D24">
        <v>32</v>
      </c>
      <c r="E24">
        <f t="shared" si="1"/>
        <v>1</v>
      </c>
      <c r="F24">
        <f t="shared" si="2"/>
        <v>100</v>
      </c>
      <c r="G24">
        <v>100</v>
      </c>
      <c r="S24">
        <v>32</v>
      </c>
      <c r="T24">
        <v>32</v>
      </c>
      <c r="U24">
        <f t="shared" si="0"/>
        <v>1</v>
      </c>
      <c r="V24">
        <f t="shared" si="3"/>
        <v>100</v>
      </c>
      <c r="W24">
        <v>100</v>
      </c>
    </row>
    <row r="25" spans="3:23" x14ac:dyDescent="0.25">
      <c r="C25">
        <v>32</v>
      </c>
      <c r="D25">
        <v>8</v>
      </c>
      <c r="E25">
        <f t="shared" si="1"/>
        <v>0.25</v>
      </c>
      <c r="F25">
        <f t="shared" si="2"/>
        <v>25</v>
      </c>
      <c r="G25">
        <v>100</v>
      </c>
      <c r="S25">
        <v>32</v>
      </c>
      <c r="T25">
        <v>8</v>
      </c>
      <c r="U25">
        <f t="shared" si="0"/>
        <v>0.25</v>
      </c>
      <c r="V25">
        <f t="shared" si="3"/>
        <v>25</v>
      </c>
      <c r="W25">
        <v>100</v>
      </c>
    </row>
    <row r="26" spans="3:23" x14ac:dyDescent="0.25">
      <c r="C26">
        <v>32</v>
      </c>
      <c r="D26">
        <v>2</v>
      </c>
      <c r="E26">
        <f t="shared" si="1"/>
        <v>6.25E-2</v>
      </c>
      <c r="F26">
        <f t="shared" si="2"/>
        <v>6.25</v>
      </c>
      <c r="G26">
        <v>100</v>
      </c>
      <c r="S26">
        <v>32</v>
      </c>
      <c r="T26">
        <v>2</v>
      </c>
      <c r="U26">
        <f t="shared" si="0"/>
        <v>6.25E-2</v>
      </c>
      <c r="V26">
        <f t="shared" si="3"/>
        <v>6.25</v>
      </c>
      <c r="W26">
        <v>100</v>
      </c>
    </row>
    <row r="27" spans="3:23" x14ac:dyDescent="0.25">
      <c r="C27">
        <v>32</v>
      </c>
      <c r="D27">
        <v>32</v>
      </c>
      <c r="E27">
        <f t="shared" si="1"/>
        <v>1</v>
      </c>
      <c r="F27">
        <f t="shared" si="2"/>
        <v>100</v>
      </c>
      <c r="G27">
        <v>100</v>
      </c>
      <c r="S27">
        <v>32</v>
      </c>
      <c r="T27">
        <v>32</v>
      </c>
      <c r="U27">
        <f t="shared" si="0"/>
        <v>1</v>
      </c>
      <c r="V27">
        <f t="shared" si="3"/>
        <v>100</v>
      </c>
      <c r="W27">
        <v>100</v>
      </c>
    </row>
    <row r="28" spans="3:23" x14ac:dyDescent="0.25">
      <c r="C28">
        <v>32</v>
      </c>
      <c r="D28">
        <v>8</v>
      </c>
      <c r="E28">
        <f t="shared" si="1"/>
        <v>0.25</v>
      </c>
      <c r="F28">
        <f t="shared" si="2"/>
        <v>25</v>
      </c>
      <c r="G28">
        <v>100</v>
      </c>
      <c r="S28">
        <v>32</v>
      </c>
      <c r="T28">
        <v>8</v>
      </c>
      <c r="U28">
        <f t="shared" si="0"/>
        <v>0.25</v>
      </c>
      <c r="V28">
        <f t="shared" si="3"/>
        <v>25</v>
      </c>
      <c r="W28">
        <v>100</v>
      </c>
    </row>
    <row r="29" spans="3:23" x14ac:dyDescent="0.25">
      <c r="C29">
        <v>32</v>
      </c>
      <c r="D29">
        <v>8</v>
      </c>
      <c r="E29">
        <f t="shared" si="1"/>
        <v>0.25</v>
      </c>
      <c r="F29">
        <f t="shared" si="2"/>
        <v>25</v>
      </c>
      <c r="G29">
        <v>100</v>
      </c>
      <c r="S29">
        <v>32</v>
      </c>
      <c r="T29">
        <v>8</v>
      </c>
      <c r="U29">
        <f t="shared" si="0"/>
        <v>0.25</v>
      </c>
      <c r="V29">
        <f t="shared" si="3"/>
        <v>25</v>
      </c>
      <c r="W29">
        <v>100</v>
      </c>
    </row>
    <row r="30" spans="3:23" x14ac:dyDescent="0.25">
      <c r="C30">
        <v>32</v>
      </c>
      <c r="D30">
        <v>8</v>
      </c>
      <c r="E30">
        <f t="shared" si="1"/>
        <v>0.25</v>
      </c>
      <c r="F30">
        <f t="shared" si="2"/>
        <v>25</v>
      </c>
      <c r="G30">
        <v>100</v>
      </c>
      <c r="S30">
        <v>32</v>
      </c>
      <c r="T30">
        <v>32</v>
      </c>
      <c r="U30">
        <f t="shared" si="0"/>
        <v>1</v>
      </c>
      <c r="V30">
        <f t="shared" si="3"/>
        <v>100</v>
      </c>
      <c r="W30">
        <v>100</v>
      </c>
    </row>
    <row r="31" spans="3:23" x14ac:dyDescent="0.25">
      <c r="C31">
        <v>32</v>
      </c>
      <c r="D31">
        <v>32</v>
      </c>
      <c r="E31">
        <f t="shared" si="1"/>
        <v>1</v>
      </c>
      <c r="F31">
        <f t="shared" si="2"/>
        <v>100</v>
      </c>
      <c r="G31">
        <v>100</v>
      </c>
      <c r="S31">
        <v>32</v>
      </c>
      <c r="T31">
        <v>8</v>
      </c>
      <c r="U31">
        <f t="shared" si="0"/>
        <v>0.25</v>
      </c>
      <c r="V31">
        <f t="shared" si="3"/>
        <v>25</v>
      </c>
      <c r="W31">
        <v>100</v>
      </c>
    </row>
    <row r="32" spans="3:23" x14ac:dyDescent="0.25">
      <c r="C32">
        <v>32</v>
      </c>
      <c r="D32">
        <v>32</v>
      </c>
      <c r="E32">
        <f t="shared" si="1"/>
        <v>1</v>
      </c>
      <c r="F32">
        <f t="shared" si="2"/>
        <v>100</v>
      </c>
      <c r="G32">
        <v>100</v>
      </c>
      <c r="S32">
        <v>32</v>
      </c>
      <c r="T32">
        <v>2</v>
      </c>
      <c r="U32">
        <f>T32/S32</f>
        <v>6.25E-2</v>
      </c>
      <c r="V32">
        <f t="shared" si="3"/>
        <v>6.25</v>
      </c>
      <c r="W32">
        <v>100</v>
      </c>
    </row>
    <row r="33" spans="3:23" x14ac:dyDescent="0.25">
      <c r="C33">
        <v>32</v>
      </c>
      <c r="D33">
        <v>32</v>
      </c>
      <c r="E33">
        <f t="shared" si="1"/>
        <v>1</v>
      </c>
      <c r="F33">
        <f t="shared" si="2"/>
        <v>100</v>
      </c>
      <c r="G33">
        <v>100</v>
      </c>
      <c r="V33">
        <f>AVERAGE(V3:V32)</f>
        <v>40.3125</v>
      </c>
      <c r="W33">
        <f>SUM(W3:W32)</f>
        <v>3000</v>
      </c>
    </row>
    <row r="34" spans="3:23" x14ac:dyDescent="0.25">
      <c r="C34">
        <v>32</v>
      </c>
      <c r="D34">
        <v>8</v>
      </c>
      <c r="E34">
        <f t="shared" si="1"/>
        <v>0.25</v>
      </c>
      <c r="F34">
        <f t="shared" si="2"/>
        <v>25</v>
      </c>
      <c r="G34">
        <v>100</v>
      </c>
      <c r="V34">
        <f>_xlfn.STDEV.P(V3:V32)</f>
        <v>36.571402050190351</v>
      </c>
    </row>
    <row r="35" spans="3:23" x14ac:dyDescent="0.25">
      <c r="C35">
        <v>32</v>
      </c>
      <c r="D35">
        <v>2</v>
      </c>
      <c r="E35">
        <f t="shared" si="1"/>
        <v>6.25E-2</v>
      </c>
      <c r="F35">
        <f t="shared" si="2"/>
        <v>6.25</v>
      </c>
      <c r="G35">
        <v>100</v>
      </c>
    </row>
    <row r="36" spans="3:23" x14ac:dyDescent="0.25">
      <c r="F36">
        <f>AVERAGE(F3:F35)</f>
        <v>40.625</v>
      </c>
    </row>
    <row r="37" spans="3:23" x14ac:dyDescent="0.25">
      <c r="F37">
        <f>_xlfn.STDEV.P(F3:F35)</f>
        <v>36.815083577086696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789F-5A1B-4AED-92F1-A9325F47FA4F}">
  <dimension ref="B3:K61"/>
  <sheetViews>
    <sheetView workbookViewId="0">
      <selection activeCell="B6" sqref="B6:E13"/>
    </sheetView>
  </sheetViews>
  <sheetFormatPr defaultRowHeight="15" x14ac:dyDescent="0.25"/>
  <cols>
    <col min="2" max="2" width="20.5703125" customWidth="1"/>
    <col min="7" max="7" width="20.28515625" customWidth="1"/>
  </cols>
  <sheetData>
    <row r="3" spans="2:11" x14ac:dyDescent="0.25">
      <c r="B3">
        <v>32</v>
      </c>
    </row>
    <row r="6" spans="2:11" x14ac:dyDescent="0.25">
      <c r="B6" t="s">
        <v>6</v>
      </c>
      <c r="C6" t="s">
        <v>3</v>
      </c>
      <c r="D6" t="s">
        <v>4</v>
      </c>
      <c r="E6" t="s">
        <v>5</v>
      </c>
      <c r="G6" t="s">
        <v>14</v>
      </c>
      <c r="H6" t="s">
        <v>5</v>
      </c>
      <c r="I6" t="s">
        <v>15</v>
      </c>
    </row>
    <row r="7" spans="2:11" x14ac:dyDescent="0.25">
      <c r="B7" t="s">
        <v>7</v>
      </c>
      <c r="C7">
        <v>9</v>
      </c>
      <c r="D7">
        <f>$B$3</f>
        <v>32</v>
      </c>
      <c r="E7">
        <f>($B$3-D7)*C7</f>
        <v>0</v>
      </c>
      <c r="G7" t="str">
        <f>B7</f>
        <v>armstrong_number</v>
      </c>
      <c r="H7">
        <f>E13</f>
        <v>0.32421875</v>
      </c>
      <c r="I7">
        <f>1-H7</f>
        <v>0.67578125</v>
      </c>
      <c r="K7">
        <f>AVERAGE(H7:H13)</f>
        <v>0.2054899604072398</v>
      </c>
    </row>
    <row r="8" spans="2:11" x14ac:dyDescent="0.25">
      <c r="C8">
        <v>5</v>
      </c>
      <c r="D8">
        <v>10</v>
      </c>
      <c r="E8">
        <f t="shared" ref="E8:E10" si="0">($B$3-D8)*C8</f>
        <v>110</v>
      </c>
      <c r="G8" t="str">
        <f>B16</f>
        <v>binary_to_decimal</v>
      </c>
      <c r="H8">
        <f>E20</f>
        <v>8.4375000000000006E-2</v>
      </c>
      <c r="I8">
        <f t="shared" ref="I8:I13" si="1">1-H8</f>
        <v>0.91562500000000002</v>
      </c>
      <c r="K8">
        <f>_xlfn.STDEV.P(H7:H13)</f>
        <v>0.14187216048082177</v>
      </c>
    </row>
    <row r="9" spans="2:11" x14ac:dyDescent="0.25">
      <c r="C9">
        <v>1</v>
      </c>
      <c r="D9">
        <v>6</v>
      </c>
      <c r="E9">
        <f t="shared" si="0"/>
        <v>26</v>
      </c>
      <c r="G9" t="str">
        <f>B23</f>
        <v>hash</v>
      </c>
      <c r="H9">
        <f>E29</f>
        <v>0.20772058823529413</v>
      </c>
      <c r="I9">
        <f t="shared" si="1"/>
        <v>0.79227941176470584</v>
      </c>
    </row>
    <row r="10" spans="2:11" x14ac:dyDescent="0.25">
      <c r="C10">
        <v>1</v>
      </c>
      <c r="D10">
        <v>2</v>
      </c>
      <c r="E10">
        <f t="shared" si="0"/>
        <v>30</v>
      </c>
      <c r="G10" t="str">
        <f>B32</f>
        <v>is_prime</v>
      </c>
      <c r="H10">
        <f>E38</f>
        <v>0.48958333333333331</v>
      </c>
      <c r="I10">
        <f t="shared" si="1"/>
        <v>0.51041666666666674</v>
      </c>
    </row>
    <row r="11" spans="2:11" x14ac:dyDescent="0.25">
      <c r="G11" t="str">
        <f>B41</f>
        <v>Large_Factorials</v>
      </c>
      <c r="H11">
        <f>E53</f>
        <v>8.3333333333333329E-2</v>
      </c>
      <c r="I11">
        <f t="shared" si="1"/>
        <v>0.91666666666666663</v>
      </c>
    </row>
    <row r="12" spans="2:11" x14ac:dyDescent="0.25">
      <c r="C12">
        <f>SUM(C7:C10)</f>
        <v>16</v>
      </c>
      <c r="D12">
        <f t="shared" ref="D12:E12" si="2">SUM(D7:D10)</f>
        <v>50</v>
      </c>
      <c r="E12">
        <f t="shared" si="2"/>
        <v>166</v>
      </c>
      <c r="G12" t="str">
        <f>B49</f>
        <v>pattern</v>
      </c>
      <c r="H12">
        <f>E53</f>
        <v>8.3333333333333329E-2</v>
      </c>
      <c r="I12">
        <f t="shared" si="1"/>
        <v>0.91666666666666663</v>
      </c>
    </row>
    <row r="13" spans="2:11" x14ac:dyDescent="0.25">
      <c r="D13">
        <f>1-E13</f>
        <v>0.67578125</v>
      </c>
      <c r="E13">
        <f>E12/($B$3*C12)</f>
        <v>0.32421875</v>
      </c>
      <c r="G13" t="str">
        <f>B56</f>
        <v>38,0</v>
      </c>
      <c r="H13">
        <f>E61</f>
        <v>0.16586538461538461</v>
      </c>
      <c r="I13">
        <f t="shared" si="1"/>
        <v>0.83413461538461542</v>
      </c>
    </row>
    <row r="15" spans="2:11" x14ac:dyDescent="0.25">
      <c r="B15" t="s">
        <v>6</v>
      </c>
      <c r="C15" t="s">
        <v>3</v>
      </c>
      <c r="D15" t="s">
        <v>4</v>
      </c>
      <c r="E15" t="s">
        <v>5</v>
      </c>
    </row>
    <row r="16" spans="2:11" x14ac:dyDescent="0.25">
      <c r="B16" t="s">
        <v>8</v>
      </c>
      <c r="C16">
        <v>9</v>
      </c>
      <c r="D16">
        <f>$B$3</f>
        <v>32</v>
      </c>
      <c r="E16">
        <f>($B$3-D16)*C16</f>
        <v>0</v>
      </c>
    </row>
    <row r="17" spans="2:5" x14ac:dyDescent="0.25">
      <c r="C17">
        <v>1</v>
      </c>
      <c r="D17">
        <v>5</v>
      </c>
      <c r="E17">
        <f>($B$3-D17)*C17</f>
        <v>27</v>
      </c>
    </row>
    <row r="19" spans="2:5" x14ac:dyDescent="0.25">
      <c r="C19">
        <f>SUM(C16:C17)</f>
        <v>10</v>
      </c>
      <c r="D19">
        <f>SUM(D16:D17)</f>
        <v>37</v>
      </c>
      <c r="E19">
        <f>SUM(E16:E17)</f>
        <v>27</v>
      </c>
    </row>
    <row r="20" spans="2:5" x14ac:dyDescent="0.25">
      <c r="D20">
        <f>1-E20</f>
        <v>0.91562500000000002</v>
      </c>
      <c r="E20">
        <f>E19/($B$3*C19)</f>
        <v>8.4375000000000006E-2</v>
      </c>
    </row>
    <row r="22" spans="2:5" x14ac:dyDescent="0.25">
      <c r="B22" t="s">
        <v>6</v>
      </c>
      <c r="C22" t="s">
        <v>3</v>
      </c>
      <c r="D22" t="s">
        <v>4</v>
      </c>
      <c r="E22" t="s">
        <v>5</v>
      </c>
    </row>
    <row r="23" spans="2:5" x14ac:dyDescent="0.25">
      <c r="B23" t="s">
        <v>9</v>
      </c>
      <c r="C23">
        <v>13</v>
      </c>
      <c r="D23">
        <f>$B$3</f>
        <v>32</v>
      </c>
      <c r="E23">
        <f>($B$3-D23)*C23</f>
        <v>0</v>
      </c>
    </row>
    <row r="24" spans="2:5" x14ac:dyDescent="0.25">
      <c r="C24">
        <v>1</v>
      </c>
      <c r="D24">
        <v>5</v>
      </c>
      <c r="E24">
        <f t="shared" ref="E24:E26" si="3">($B$3-D24)*C24</f>
        <v>27</v>
      </c>
    </row>
    <row r="25" spans="2:5" x14ac:dyDescent="0.25">
      <c r="C25">
        <v>2</v>
      </c>
      <c r="D25">
        <v>4</v>
      </c>
      <c r="E25">
        <f t="shared" si="3"/>
        <v>56</v>
      </c>
    </row>
    <row r="26" spans="2:5" x14ac:dyDescent="0.25">
      <c r="C26">
        <v>1</v>
      </c>
      <c r="D26">
        <v>2</v>
      </c>
      <c r="E26">
        <f t="shared" si="3"/>
        <v>30</v>
      </c>
    </row>
    <row r="28" spans="2:5" x14ac:dyDescent="0.25">
      <c r="C28">
        <f>SUM(C23:C26)</f>
        <v>17</v>
      </c>
      <c r="D28">
        <f>SUM(D23:D26)</f>
        <v>43</v>
      </c>
      <c r="E28">
        <f>SUM(E23:E26)</f>
        <v>113</v>
      </c>
    </row>
    <row r="29" spans="2:5" x14ac:dyDescent="0.25">
      <c r="D29">
        <f>1-E29</f>
        <v>0.79227941176470584</v>
      </c>
      <c r="E29">
        <f>E28/($B$3*C28)</f>
        <v>0.20772058823529413</v>
      </c>
    </row>
    <row r="31" spans="2:5" x14ac:dyDescent="0.25">
      <c r="B31" t="s">
        <v>6</v>
      </c>
      <c r="C31" t="s">
        <v>3</v>
      </c>
      <c r="D31" t="s">
        <v>4</v>
      </c>
      <c r="E31" t="s">
        <v>5</v>
      </c>
    </row>
    <row r="32" spans="2:5" x14ac:dyDescent="0.25">
      <c r="B32" t="s">
        <v>10</v>
      </c>
      <c r="C32">
        <v>4</v>
      </c>
      <c r="D32">
        <f>$B$3</f>
        <v>32</v>
      </c>
      <c r="E32">
        <f>($B$3-D32)*C32</f>
        <v>0</v>
      </c>
    </row>
    <row r="33" spans="2:5" x14ac:dyDescent="0.25">
      <c r="C33">
        <v>1</v>
      </c>
      <c r="D33">
        <v>5</v>
      </c>
      <c r="E33">
        <f t="shared" ref="E33:E35" si="4">($B$3-D33)*C33</f>
        <v>27</v>
      </c>
    </row>
    <row r="34" spans="2:5" x14ac:dyDescent="0.25">
      <c r="C34">
        <v>3</v>
      </c>
      <c r="D34">
        <v>4</v>
      </c>
      <c r="E34">
        <f t="shared" si="4"/>
        <v>84</v>
      </c>
    </row>
    <row r="35" spans="2:5" x14ac:dyDescent="0.25">
      <c r="C35">
        <v>1</v>
      </c>
      <c r="D35">
        <v>2</v>
      </c>
      <c r="E35">
        <f t="shared" si="4"/>
        <v>30</v>
      </c>
    </row>
    <row r="37" spans="2:5" x14ac:dyDescent="0.25">
      <c r="C37">
        <f>SUM(C32:C35)</f>
        <v>9</v>
      </c>
      <c r="D37">
        <f>SUM(D32:D35)</f>
        <v>43</v>
      </c>
      <c r="E37">
        <f>SUM(E32:E35)</f>
        <v>141</v>
      </c>
    </row>
    <row r="38" spans="2:5" x14ac:dyDescent="0.25">
      <c r="D38">
        <f>1-E38</f>
        <v>0.51041666666666674</v>
      </c>
      <c r="E38">
        <f>E37/($B$3*C37)</f>
        <v>0.48958333333333331</v>
      </c>
    </row>
    <row r="40" spans="2:5" x14ac:dyDescent="0.25">
      <c r="B40" t="s">
        <v>6</v>
      </c>
      <c r="C40" t="s">
        <v>3</v>
      </c>
      <c r="D40" t="s">
        <v>4</v>
      </c>
      <c r="E40" t="s">
        <v>5</v>
      </c>
    </row>
    <row r="41" spans="2:5" x14ac:dyDescent="0.25">
      <c r="B41" t="s">
        <v>11</v>
      </c>
      <c r="C41">
        <v>18</v>
      </c>
      <c r="D41">
        <f>$B$3</f>
        <v>32</v>
      </c>
      <c r="E41">
        <f>($B$3-D41)*C41</f>
        <v>0</v>
      </c>
    </row>
    <row r="42" spans="2:5" x14ac:dyDescent="0.25">
      <c r="C42">
        <v>9</v>
      </c>
      <c r="D42">
        <v>16</v>
      </c>
      <c r="E42">
        <f t="shared" ref="E42:E43" si="5">($B$3-D42)*C42</f>
        <v>144</v>
      </c>
    </row>
    <row r="43" spans="2:5" x14ac:dyDescent="0.25">
      <c r="C43">
        <v>3</v>
      </c>
      <c r="D43">
        <v>2</v>
      </c>
      <c r="E43">
        <f t="shared" si="5"/>
        <v>90</v>
      </c>
    </row>
    <row r="45" spans="2:5" x14ac:dyDescent="0.25">
      <c r="C45">
        <f>SUM(C41:C43)</f>
        <v>30</v>
      </c>
      <c r="D45">
        <f>SUM(D41:D43)</f>
        <v>50</v>
      </c>
      <c r="E45">
        <f>SUM(E41:E43)</f>
        <v>234</v>
      </c>
    </row>
    <row r="46" spans="2:5" x14ac:dyDescent="0.25">
      <c r="D46">
        <f>1-E46</f>
        <v>0.75624999999999998</v>
      </c>
      <c r="E46">
        <f>E45/($B$3*C45)</f>
        <v>0.24374999999999999</v>
      </c>
    </row>
    <row r="48" spans="2:5" x14ac:dyDescent="0.25">
      <c r="B48" t="s">
        <v>6</v>
      </c>
      <c r="C48" t="s">
        <v>3</v>
      </c>
      <c r="D48" t="s">
        <v>4</v>
      </c>
      <c r="E48" t="s">
        <v>5</v>
      </c>
    </row>
    <row r="49" spans="2:5" x14ac:dyDescent="0.25">
      <c r="B49" t="s">
        <v>12</v>
      </c>
      <c r="C49">
        <v>16</v>
      </c>
      <c r="D49">
        <f>$B$3</f>
        <v>32</v>
      </c>
      <c r="E49">
        <f>($B$3-D49)*C49</f>
        <v>0</v>
      </c>
    </row>
    <row r="50" spans="2:5" x14ac:dyDescent="0.25">
      <c r="C50">
        <v>2</v>
      </c>
      <c r="D50">
        <v>8</v>
      </c>
      <c r="E50">
        <f t="shared" ref="E50" si="6">($B$3-D50)*C50</f>
        <v>48</v>
      </c>
    </row>
    <row r="52" spans="2:5" x14ac:dyDescent="0.25">
      <c r="C52">
        <f>SUM(C49:C50)</f>
        <v>18</v>
      </c>
      <c r="D52">
        <f>SUM(D49:D50)</f>
        <v>40</v>
      </c>
      <c r="E52">
        <f>SUM(E49:E50)</f>
        <v>48</v>
      </c>
    </row>
    <row r="53" spans="2:5" x14ac:dyDescent="0.25">
      <c r="D53">
        <f>1-E53</f>
        <v>0.91666666666666663</v>
      </c>
      <c r="E53">
        <f>E52/($B$3*C52)</f>
        <v>8.3333333333333329E-2</v>
      </c>
    </row>
    <row r="55" spans="2:5" x14ac:dyDescent="0.25">
      <c r="B55" t="s">
        <v>6</v>
      </c>
      <c r="C55" t="s">
        <v>3</v>
      </c>
      <c r="D55" t="s">
        <v>4</v>
      </c>
      <c r="E55" t="s">
        <v>5</v>
      </c>
    </row>
    <row r="56" spans="2:5" x14ac:dyDescent="0.25">
      <c r="B56" t="s">
        <v>13</v>
      </c>
      <c r="C56">
        <v>21</v>
      </c>
      <c r="D56">
        <f>$B$3</f>
        <v>32</v>
      </c>
      <c r="E56">
        <f>($B$3-D56)*C56</f>
        <v>0</v>
      </c>
    </row>
    <row r="57" spans="2:5" x14ac:dyDescent="0.25">
      <c r="C57">
        <v>4</v>
      </c>
      <c r="D57">
        <v>5</v>
      </c>
      <c r="E57">
        <f t="shared" ref="E57:E58" si="7">($B$3-D57)*C57</f>
        <v>108</v>
      </c>
    </row>
    <row r="58" spans="2:5" x14ac:dyDescent="0.25">
      <c r="C58">
        <v>1</v>
      </c>
      <c r="D58">
        <v>2</v>
      </c>
      <c r="E58">
        <f t="shared" si="7"/>
        <v>30</v>
      </c>
    </row>
    <row r="60" spans="2:5" x14ac:dyDescent="0.25">
      <c r="C60">
        <f>SUM(C56:C58)</f>
        <v>26</v>
      </c>
      <c r="D60">
        <f>SUM(D56:D58)</f>
        <v>39</v>
      </c>
      <c r="E60">
        <f>SUM(E56:E58)</f>
        <v>138</v>
      </c>
    </row>
    <row r="61" spans="2:5" x14ac:dyDescent="0.25">
      <c r="D61">
        <f>1-E61</f>
        <v>0.83413461538461542</v>
      </c>
      <c r="E61">
        <f>E60/($B$3*C60)</f>
        <v>0.16586538461538461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0283-1269-472F-B07E-DD426044D753}">
  <dimension ref="B3:L113"/>
  <sheetViews>
    <sheetView tabSelected="1" topLeftCell="E1" zoomScale="85" zoomScaleNormal="85" workbookViewId="0">
      <selection activeCell="L17" sqref="L17"/>
    </sheetView>
  </sheetViews>
  <sheetFormatPr defaultRowHeight="15" x14ac:dyDescent="0.25"/>
  <cols>
    <col min="2" max="2" width="22.5703125" customWidth="1"/>
    <col min="8" max="8" width="14" customWidth="1"/>
  </cols>
  <sheetData>
    <row r="3" spans="2:12" x14ac:dyDescent="0.25">
      <c r="B3">
        <v>32</v>
      </c>
    </row>
    <row r="4" spans="2:12" x14ac:dyDescent="0.25">
      <c r="B4" t="s">
        <v>6</v>
      </c>
      <c r="C4" t="s">
        <v>3</v>
      </c>
      <c r="D4" t="s">
        <v>4</v>
      </c>
      <c r="E4" t="s">
        <v>5</v>
      </c>
      <c r="H4" t="s">
        <v>30</v>
      </c>
      <c r="I4" t="s">
        <v>5</v>
      </c>
      <c r="J4" t="s">
        <v>31</v>
      </c>
    </row>
    <row r="5" spans="2:12" x14ac:dyDescent="0.25">
      <c r="B5" t="s">
        <v>20</v>
      </c>
      <c r="C5">
        <v>41</v>
      </c>
      <c r="D5">
        <f>$B$3</f>
        <v>32</v>
      </c>
      <c r="E5">
        <f>($B$3-D5)*C5</f>
        <v>0</v>
      </c>
      <c r="H5" t="str">
        <f>B5</f>
        <v>adpcm</v>
      </c>
      <c r="I5">
        <f>E11</f>
        <v>0.14723557692307693</v>
      </c>
      <c r="J5">
        <f>1-I5</f>
        <v>0.85276442307692313</v>
      </c>
    </row>
    <row r="6" spans="2:12" x14ac:dyDescent="0.25">
      <c r="C6">
        <v>3</v>
      </c>
      <c r="D6">
        <v>2</v>
      </c>
      <c r="E6">
        <f t="shared" ref="E6:E8" si="0">($B$3-D6)*C6</f>
        <v>90</v>
      </c>
      <c r="H6" t="str">
        <f>B14</f>
        <v>bilint</v>
      </c>
      <c r="I6">
        <f>E17</f>
        <v>0</v>
      </c>
      <c r="J6">
        <f t="shared" ref="J6:J7" si="1">1-I6</f>
        <v>1</v>
      </c>
    </row>
    <row r="7" spans="2:12" x14ac:dyDescent="0.25">
      <c r="C7">
        <v>3</v>
      </c>
      <c r="D7">
        <v>12</v>
      </c>
      <c r="E7">
        <f t="shared" si="0"/>
        <v>60</v>
      </c>
      <c r="H7" t="s">
        <v>32</v>
      </c>
      <c r="I7">
        <f>E25</f>
        <v>0.34765625</v>
      </c>
      <c r="J7">
        <f t="shared" si="1"/>
        <v>0.65234375</v>
      </c>
    </row>
    <row r="8" spans="2:12" x14ac:dyDescent="0.25">
      <c r="C8">
        <v>5</v>
      </c>
      <c r="D8">
        <v>13</v>
      </c>
      <c r="E8">
        <f t="shared" si="0"/>
        <v>95</v>
      </c>
      <c r="H8" t="str">
        <f>B34</f>
        <v>convolve</v>
      </c>
      <c r="I8">
        <f>E42</f>
        <v>0.35498046875</v>
      </c>
      <c r="J8">
        <f t="shared" ref="J8:J15" si="2">1-I8</f>
        <v>0.64501953125</v>
      </c>
    </row>
    <row r="9" spans="2:12" x14ac:dyDescent="0.25">
      <c r="H9" t="str">
        <f>B45</f>
        <v>edge_detect</v>
      </c>
      <c r="I9">
        <f>E52</f>
        <v>0.37630208333333331</v>
      </c>
      <c r="J9">
        <f t="shared" si="2"/>
        <v>0.62369791666666674</v>
      </c>
    </row>
    <row r="10" spans="2:12" x14ac:dyDescent="0.25">
      <c r="C10">
        <f>SUM(C5:C8)</f>
        <v>52</v>
      </c>
      <c r="D10">
        <f t="shared" ref="D10" si="3">SUM(D5:D8)</f>
        <v>59</v>
      </c>
      <c r="E10">
        <f>SUM(E5:E8)</f>
        <v>245</v>
      </c>
      <c r="H10" t="str">
        <f>B55</f>
        <v>jacobi</v>
      </c>
      <c r="I10">
        <f>E62</f>
        <v>0.33750000000000002</v>
      </c>
      <c r="J10">
        <f t="shared" si="2"/>
        <v>0.66249999999999998</v>
      </c>
    </row>
    <row r="11" spans="2:12" x14ac:dyDescent="0.25">
      <c r="D11">
        <f>1-E11</f>
        <v>0.85276442307692313</v>
      </c>
      <c r="E11">
        <f>E10/($B$3*C10)</f>
        <v>0.14723557692307693</v>
      </c>
      <c r="H11" t="str">
        <f>B65</f>
        <v>histogram</v>
      </c>
      <c r="I11">
        <f>E72</f>
        <v>0.40553977272727271</v>
      </c>
      <c r="J11">
        <f t="shared" si="2"/>
        <v>0.59446022727272729</v>
      </c>
    </row>
    <row r="12" spans="2:12" x14ac:dyDescent="0.25">
      <c r="H12" t="str">
        <f>B75</f>
        <v>levdurb</v>
      </c>
      <c r="I12">
        <f>E80</f>
        <v>8.0668604651162795E-2</v>
      </c>
      <c r="J12">
        <f t="shared" si="2"/>
        <v>0.91933139534883723</v>
      </c>
    </row>
    <row r="13" spans="2:12" x14ac:dyDescent="0.25">
      <c r="B13" t="s">
        <v>6</v>
      </c>
      <c r="C13" t="s">
        <v>3</v>
      </c>
      <c r="D13" t="s">
        <v>4</v>
      </c>
      <c r="E13" t="s">
        <v>5</v>
      </c>
      <c r="H13" t="str">
        <f>B83</f>
        <v>median</v>
      </c>
      <c r="I13">
        <f>E92</f>
        <v>0.38124999999999998</v>
      </c>
      <c r="J13">
        <f t="shared" si="2"/>
        <v>0.61875000000000002</v>
      </c>
    </row>
    <row r="14" spans="2:12" x14ac:dyDescent="0.25">
      <c r="B14" t="s">
        <v>21</v>
      </c>
      <c r="C14">
        <v>18</v>
      </c>
      <c r="D14">
        <f>$B$3</f>
        <v>32</v>
      </c>
      <c r="E14">
        <f>($B$3-D14)*C14</f>
        <v>0</v>
      </c>
      <c r="H14" t="str">
        <f>B95</f>
        <v>motiontest</v>
      </c>
      <c r="I14">
        <f>E103</f>
        <v>0.26081730769230771</v>
      </c>
      <c r="J14">
        <f t="shared" si="2"/>
        <v>0.73918269230769229</v>
      </c>
    </row>
    <row r="15" spans="2:12" x14ac:dyDescent="0.25">
      <c r="H15" t="str">
        <f>B106</f>
        <v>newlife</v>
      </c>
      <c r="I15">
        <f>E113</f>
        <v>0.30715460526315791</v>
      </c>
      <c r="J15">
        <f t="shared" si="2"/>
        <v>0.69284539473684204</v>
      </c>
    </row>
    <row r="16" spans="2:12" x14ac:dyDescent="0.25">
      <c r="C16">
        <f>SUM(C14:C14)</f>
        <v>18</v>
      </c>
      <c r="D16">
        <f>SUM(D14:D14)</f>
        <v>32</v>
      </c>
      <c r="E16">
        <f>SUM(E14:E14)</f>
        <v>0</v>
      </c>
      <c r="I16">
        <f>SUM(I5:I15)</f>
        <v>2.9991046693403116</v>
      </c>
      <c r="J16">
        <f>SUM(J5:J15)</f>
        <v>8.0008953306596897</v>
      </c>
      <c r="K16">
        <f>AVERAGE(I5:I15)</f>
        <v>0.2726458790309374</v>
      </c>
      <c r="L16">
        <f>_xlfn.STDEV.P(I5:I15)</f>
        <v>0.12970645479806805</v>
      </c>
    </row>
    <row r="17" spans="2:9" x14ac:dyDescent="0.25">
      <c r="D17">
        <f>1-E17</f>
        <v>1</v>
      </c>
      <c r="E17">
        <f>E16/($B$3*C16)</f>
        <v>0</v>
      </c>
      <c r="I17">
        <f>SUM(I16:J16)</f>
        <v>11.000000000000002</v>
      </c>
    </row>
    <row r="19" spans="2:9" x14ac:dyDescent="0.25">
      <c r="B19" t="s">
        <v>32</v>
      </c>
      <c r="C19">
        <v>17</v>
      </c>
      <c r="D19">
        <f>$B$3</f>
        <v>32</v>
      </c>
      <c r="E19">
        <f>($B$3-D19)*C19</f>
        <v>0</v>
      </c>
    </row>
    <row r="20" spans="2:9" x14ac:dyDescent="0.25">
      <c r="C20">
        <v>2</v>
      </c>
      <c r="D20">
        <v>2</v>
      </c>
      <c r="E20">
        <f t="shared" ref="E20:E22" si="4">($B$3-D20)*C20</f>
        <v>60</v>
      </c>
    </row>
    <row r="21" spans="2:9" x14ac:dyDescent="0.25">
      <c r="C21">
        <v>3</v>
      </c>
      <c r="D21">
        <v>10</v>
      </c>
      <c r="E21">
        <f t="shared" si="4"/>
        <v>66</v>
      </c>
    </row>
    <row r="22" spans="2:9" x14ac:dyDescent="0.25">
      <c r="C22">
        <v>10</v>
      </c>
      <c r="D22">
        <v>9</v>
      </c>
      <c r="E22">
        <f t="shared" si="4"/>
        <v>230</v>
      </c>
    </row>
    <row r="24" spans="2:9" x14ac:dyDescent="0.25">
      <c r="C24">
        <f>SUM(C19:C22)</f>
        <v>32</v>
      </c>
      <c r="D24">
        <f t="shared" ref="D24" si="5">SUM(D19:D22)</f>
        <v>53</v>
      </c>
      <c r="E24">
        <f>SUM(E19:E22)</f>
        <v>356</v>
      </c>
    </row>
    <row r="25" spans="2:9" x14ac:dyDescent="0.25">
      <c r="D25">
        <f>1-E25</f>
        <v>0.65234375</v>
      </c>
      <c r="E25">
        <f>E24/($B$3*C24)</f>
        <v>0.34765625</v>
      </c>
    </row>
    <row r="33" spans="2:5" x14ac:dyDescent="0.25">
      <c r="B33" t="s">
        <v>6</v>
      </c>
      <c r="C33" t="s">
        <v>3</v>
      </c>
      <c r="D33" t="s">
        <v>4</v>
      </c>
      <c r="E33" t="s">
        <v>5</v>
      </c>
    </row>
    <row r="34" spans="2:5" x14ac:dyDescent="0.25">
      <c r="B34" t="s">
        <v>22</v>
      </c>
      <c r="C34">
        <v>34</v>
      </c>
      <c r="D34">
        <f>$B$3</f>
        <v>32</v>
      </c>
      <c r="E34">
        <f>($B$3-D34)*C34</f>
        <v>0</v>
      </c>
    </row>
    <row r="35" spans="2:5" x14ac:dyDescent="0.25">
      <c r="C35">
        <v>1</v>
      </c>
      <c r="D35">
        <v>6</v>
      </c>
      <c r="E35">
        <f t="shared" ref="E35:E39" si="6">($B$3-D35)*C35</f>
        <v>26</v>
      </c>
    </row>
    <row r="36" spans="2:5" x14ac:dyDescent="0.25">
      <c r="C36">
        <v>2</v>
      </c>
      <c r="D36">
        <v>5</v>
      </c>
      <c r="E36">
        <f t="shared" si="6"/>
        <v>54</v>
      </c>
    </row>
    <row r="37" spans="2:5" x14ac:dyDescent="0.25">
      <c r="C37">
        <v>2</v>
      </c>
      <c r="D37">
        <v>10</v>
      </c>
      <c r="E37">
        <f t="shared" si="6"/>
        <v>44</v>
      </c>
    </row>
    <row r="38" spans="2:5" x14ac:dyDescent="0.25">
      <c r="C38">
        <v>4</v>
      </c>
      <c r="D38">
        <v>2</v>
      </c>
      <c r="E38">
        <f t="shared" si="6"/>
        <v>120</v>
      </c>
    </row>
    <row r="39" spans="2:5" x14ac:dyDescent="0.25">
      <c r="C39">
        <v>21</v>
      </c>
      <c r="D39">
        <v>9</v>
      </c>
      <c r="E39">
        <f t="shared" si="6"/>
        <v>483</v>
      </c>
    </row>
    <row r="41" spans="2:5" x14ac:dyDescent="0.25">
      <c r="C41">
        <f>SUM(C34:C39)</f>
        <v>64</v>
      </c>
      <c r="D41">
        <f>SUM(D34:D39)</f>
        <v>64</v>
      </c>
      <c r="E41">
        <f>SUM(E34:E39)</f>
        <v>727</v>
      </c>
    </row>
    <row r="42" spans="2:5" x14ac:dyDescent="0.25">
      <c r="D42">
        <f>1-E42</f>
        <v>0.64501953125</v>
      </c>
      <c r="E42">
        <f>E41/($B$3*C41)</f>
        <v>0.35498046875</v>
      </c>
    </row>
    <row r="44" spans="2:5" x14ac:dyDescent="0.25">
      <c r="B44" t="s">
        <v>6</v>
      </c>
      <c r="C44" t="s">
        <v>3</v>
      </c>
      <c r="D44" t="s">
        <v>4</v>
      </c>
      <c r="E44" t="s">
        <v>5</v>
      </c>
    </row>
    <row r="45" spans="2:5" x14ac:dyDescent="0.25">
      <c r="B45" t="s">
        <v>23</v>
      </c>
      <c r="C45">
        <v>13</v>
      </c>
      <c r="D45">
        <f>$B$3</f>
        <v>32</v>
      </c>
      <c r="E45">
        <f>($B$3-D45)*C45</f>
        <v>0</v>
      </c>
    </row>
    <row r="46" spans="2:5" x14ac:dyDescent="0.25">
      <c r="C46">
        <v>2</v>
      </c>
      <c r="D46">
        <v>2</v>
      </c>
      <c r="E46">
        <f t="shared" ref="E46:E49" si="7">($B$3-D46)*C46</f>
        <v>60</v>
      </c>
    </row>
    <row r="47" spans="2:5" x14ac:dyDescent="0.25">
      <c r="C47">
        <v>3</v>
      </c>
      <c r="D47">
        <v>3</v>
      </c>
      <c r="E47">
        <f t="shared" si="7"/>
        <v>87</v>
      </c>
    </row>
    <row r="48" spans="2:5" x14ac:dyDescent="0.25">
      <c r="C48">
        <v>2</v>
      </c>
      <c r="D48">
        <v>9</v>
      </c>
      <c r="E48">
        <f t="shared" si="7"/>
        <v>46</v>
      </c>
    </row>
    <row r="49" spans="2:5" x14ac:dyDescent="0.25">
      <c r="C49">
        <v>4</v>
      </c>
      <c r="D49">
        <v>8</v>
      </c>
      <c r="E49">
        <f t="shared" si="7"/>
        <v>96</v>
      </c>
    </row>
    <row r="51" spans="2:5" x14ac:dyDescent="0.25">
      <c r="C51">
        <f>SUM(C45:C49)</f>
        <v>24</v>
      </c>
      <c r="D51">
        <f>SUM(D45:D49)</f>
        <v>54</v>
      </c>
      <c r="E51">
        <f>SUM(E45:E49)</f>
        <v>289</v>
      </c>
    </row>
    <row r="52" spans="2:5" x14ac:dyDescent="0.25">
      <c r="D52">
        <f>1-E52</f>
        <v>0.62369791666666674</v>
      </c>
      <c r="E52">
        <f>E51/($B$3*C51)</f>
        <v>0.37630208333333331</v>
      </c>
    </row>
    <row r="54" spans="2:5" x14ac:dyDescent="0.25">
      <c r="B54" t="s">
        <v>6</v>
      </c>
      <c r="C54" t="s">
        <v>3</v>
      </c>
      <c r="D54" t="s">
        <v>4</v>
      </c>
      <c r="E54" t="s">
        <v>5</v>
      </c>
    </row>
    <row r="55" spans="2:5" x14ac:dyDescent="0.25">
      <c r="B55" t="s">
        <v>24</v>
      </c>
      <c r="C55">
        <v>32</v>
      </c>
      <c r="D55">
        <f>$B$3</f>
        <v>32</v>
      </c>
      <c r="E55">
        <f>($B$3-D55)*C55</f>
        <v>0</v>
      </c>
    </row>
    <row r="56" spans="2:5" x14ac:dyDescent="0.25">
      <c r="C56">
        <v>4</v>
      </c>
      <c r="D56">
        <v>2</v>
      </c>
      <c r="E56">
        <f t="shared" ref="E56:E59" si="8">($B$3-D56)*C56</f>
        <v>120</v>
      </c>
    </row>
    <row r="57" spans="2:5" x14ac:dyDescent="0.25">
      <c r="C57">
        <v>16</v>
      </c>
      <c r="D57">
        <v>7</v>
      </c>
      <c r="E57">
        <f t="shared" si="8"/>
        <v>400</v>
      </c>
    </row>
    <row r="58" spans="2:5" x14ac:dyDescent="0.25">
      <c r="C58">
        <v>2</v>
      </c>
      <c r="D58">
        <v>8</v>
      </c>
      <c r="E58">
        <f t="shared" si="8"/>
        <v>48</v>
      </c>
    </row>
    <row r="59" spans="2:5" x14ac:dyDescent="0.25">
      <c r="C59">
        <v>1</v>
      </c>
      <c r="D59">
        <v>6</v>
      </c>
      <c r="E59">
        <f t="shared" si="8"/>
        <v>26</v>
      </c>
    </row>
    <row r="61" spans="2:5" x14ac:dyDescent="0.25">
      <c r="C61">
        <f>SUM(C55:C59)</f>
        <v>55</v>
      </c>
      <c r="D61">
        <f>SUM(D55:D59)</f>
        <v>55</v>
      </c>
      <c r="E61">
        <f>SUM(E55:E59)</f>
        <v>594</v>
      </c>
    </row>
    <row r="62" spans="2:5" x14ac:dyDescent="0.25">
      <c r="D62">
        <f>1-E62</f>
        <v>0.66249999999999998</v>
      </c>
      <c r="E62">
        <f>E61/($B$3*C61)</f>
        <v>0.33750000000000002</v>
      </c>
    </row>
    <row r="64" spans="2:5" x14ac:dyDescent="0.25">
      <c r="B64" t="s">
        <v>6</v>
      </c>
      <c r="C64" t="s">
        <v>3</v>
      </c>
      <c r="D64" t="s">
        <v>4</v>
      </c>
      <c r="E64" t="s">
        <v>5</v>
      </c>
    </row>
    <row r="65" spans="2:5" x14ac:dyDescent="0.25">
      <c r="B65" t="s">
        <v>25</v>
      </c>
      <c r="C65">
        <v>21</v>
      </c>
      <c r="D65">
        <f>$B$3</f>
        <v>32</v>
      </c>
      <c r="E65">
        <f>($B$3-D65)*C65</f>
        <v>0</v>
      </c>
    </row>
    <row r="66" spans="2:5" x14ac:dyDescent="0.25">
      <c r="C66">
        <v>5</v>
      </c>
      <c r="D66">
        <v>2</v>
      </c>
      <c r="E66">
        <f t="shared" ref="E66:E69" si="9">($B$3-D66)*C66</f>
        <v>150</v>
      </c>
    </row>
    <row r="67" spans="2:5" x14ac:dyDescent="0.25">
      <c r="C67">
        <v>9</v>
      </c>
      <c r="D67">
        <v>8</v>
      </c>
      <c r="E67">
        <f t="shared" si="9"/>
        <v>216</v>
      </c>
    </row>
    <row r="68" spans="2:5" x14ac:dyDescent="0.25">
      <c r="C68">
        <v>7</v>
      </c>
      <c r="D68">
        <v>9</v>
      </c>
      <c r="E68">
        <f t="shared" si="9"/>
        <v>161</v>
      </c>
    </row>
    <row r="69" spans="2:5" x14ac:dyDescent="0.25">
      <c r="C69">
        <v>2</v>
      </c>
      <c r="D69">
        <v>10</v>
      </c>
      <c r="E69">
        <f t="shared" si="9"/>
        <v>44</v>
      </c>
    </row>
    <row r="71" spans="2:5" x14ac:dyDescent="0.25">
      <c r="C71">
        <f>SUM(C65:C69)</f>
        <v>44</v>
      </c>
      <c r="D71">
        <f>SUM(D65:D69)</f>
        <v>61</v>
      </c>
      <c r="E71">
        <f>SUM(E65:E69)</f>
        <v>571</v>
      </c>
    </row>
    <row r="72" spans="2:5" x14ac:dyDescent="0.25">
      <c r="D72">
        <f>1-E72</f>
        <v>0.59446022727272729</v>
      </c>
      <c r="E72">
        <f>E71/($B$3*C71)</f>
        <v>0.40553977272727271</v>
      </c>
    </row>
    <row r="74" spans="2:5" x14ac:dyDescent="0.25">
      <c r="B74" t="s">
        <v>6</v>
      </c>
      <c r="C74" t="s">
        <v>3</v>
      </c>
      <c r="D74" t="s">
        <v>4</v>
      </c>
      <c r="E74" t="s">
        <v>5</v>
      </c>
    </row>
    <row r="75" spans="2:5" x14ac:dyDescent="0.25">
      <c r="B75" t="s">
        <v>26</v>
      </c>
      <c r="C75">
        <v>39</v>
      </c>
      <c r="D75">
        <f>$B$3</f>
        <v>32</v>
      </c>
      <c r="E75">
        <f>($B$3-D75)*C75</f>
        <v>0</v>
      </c>
    </row>
    <row r="76" spans="2:5" x14ac:dyDescent="0.25">
      <c r="C76">
        <v>3</v>
      </c>
      <c r="D76">
        <v>5</v>
      </c>
      <c r="E76">
        <f t="shared" ref="E76:E77" si="10">($B$3-D76)*C76</f>
        <v>81</v>
      </c>
    </row>
    <row r="77" spans="2:5" x14ac:dyDescent="0.25">
      <c r="C77">
        <v>1</v>
      </c>
      <c r="D77">
        <v>2</v>
      </c>
      <c r="E77">
        <f t="shared" si="10"/>
        <v>30</v>
      </c>
    </row>
    <row r="79" spans="2:5" x14ac:dyDescent="0.25">
      <c r="C79">
        <f>SUM(C75:C77)</f>
        <v>43</v>
      </c>
      <c r="D79">
        <f>SUM(D75:D77)</f>
        <v>39</v>
      </c>
      <c r="E79">
        <f>SUM(E75:E77)</f>
        <v>111</v>
      </c>
    </row>
    <row r="80" spans="2:5" x14ac:dyDescent="0.25">
      <c r="D80">
        <f>1-E80</f>
        <v>0.91933139534883723</v>
      </c>
      <c r="E80">
        <f>E79/($B$3*C79)</f>
        <v>8.0668604651162795E-2</v>
      </c>
    </row>
    <row r="82" spans="2:5" x14ac:dyDescent="0.25">
      <c r="B82" t="s">
        <v>6</v>
      </c>
      <c r="C82" t="s">
        <v>3</v>
      </c>
      <c r="D82" t="s">
        <v>4</v>
      </c>
      <c r="E82" t="s">
        <v>5</v>
      </c>
    </row>
    <row r="83" spans="2:5" x14ac:dyDescent="0.25">
      <c r="B83" t="s">
        <v>27</v>
      </c>
      <c r="C83">
        <v>18</v>
      </c>
      <c r="D83">
        <f>$B$3</f>
        <v>32</v>
      </c>
      <c r="E83">
        <f>($B$3-D83)*C83</f>
        <v>0</v>
      </c>
    </row>
    <row r="84" spans="2:5" x14ac:dyDescent="0.25">
      <c r="C84">
        <v>4</v>
      </c>
      <c r="D84">
        <v>4</v>
      </c>
      <c r="E84">
        <f t="shared" ref="E84:E89" si="11">($B$3-D84)*C84</f>
        <v>112</v>
      </c>
    </row>
    <row r="85" spans="2:5" x14ac:dyDescent="0.25">
      <c r="C85">
        <v>5</v>
      </c>
      <c r="D85">
        <v>12</v>
      </c>
      <c r="E85">
        <f t="shared" si="11"/>
        <v>100</v>
      </c>
    </row>
    <row r="86" spans="2:5" x14ac:dyDescent="0.25">
      <c r="C86">
        <v>3</v>
      </c>
      <c r="D86">
        <v>2</v>
      </c>
      <c r="E86">
        <f t="shared" si="11"/>
        <v>90</v>
      </c>
    </row>
    <row r="87" spans="2:5" x14ac:dyDescent="0.25">
      <c r="C87">
        <v>2</v>
      </c>
      <c r="D87">
        <v>4</v>
      </c>
      <c r="E87">
        <f t="shared" si="11"/>
        <v>56</v>
      </c>
    </row>
    <row r="88" spans="2:5" x14ac:dyDescent="0.25">
      <c r="C88">
        <v>1</v>
      </c>
      <c r="D88">
        <v>5</v>
      </c>
      <c r="E88">
        <f t="shared" si="11"/>
        <v>27</v>
      </c>
    </row>
    <row r="89" spans="2:5" x14ac:dyDescent="0.25">
      <c r="C89">
        <v>2</v>
      </c>
      <c r="D89">
        <v>11</v>
      </c>
      <c r="E89">
        <f t="shared" si="11"/>
        <v>42</v>
      </c>
    </row>
    <row r="91" spans="2:5" x14ac:dyDescent="0.25">
      <c r="C91">
        <f>SUM(C83:C89)</f>
        <v>35</v>
      </c>
      <c r="D91">
        <f>SUM(D83:D89)</f>
        <v>70</v>
      </c>
      <c r="E91">
        <f>SUM(E83:E89)</f>
        <v>427</v>
      </c>
    </row>
    <row r="92" spans="2:5" x14ac:dyDescent="0.25">
      <c r="D92">
        <f>1-E92</f>
        <v>0.61875000000000002</v>
      </c>
      <c r="E92">
        <f>E91/($B$3*C91)</f>
        <v>0.38124999999999998</v>
      </c>
    </row>
    <row r="94" spans="2:5" x14ac:dyDescent="0.25">
      <c r="B94" t="s">
        <v>6</v>
      </c>
      <c r="C94" t="s">
        <v>3</v>
      </c>
      <c r="D94" t="s">
        <v>4</v>
      </c>
      <c r="E94" t="s">
        <v>5</v>
      </c>
    </row>
    <row r="95" spans="2:5" x14ac:dyDescent="0.25">
      <c r="B95" t="s">
        <v>28</v>
      </c>
      <c r="C95">
        <v>17</v>
      </c>
      <c r="D95">
        <f>$B$3</f>
        <v>32</v>
      </c>
      <c r="E95">
        <f>($B$3-D95)*C95</f>
        <v>0</v>
      </c>
    </row>
    <row r="96" spans="2:5" x14ac:dyDescent="0.25">
      <c r="C96">
        <v>1</v>
      </c>
      <c r="D96">
        <v>16</v>
      </c>
      <c r="E96">
        <f t="shared" ref="E96:E100" si="12">($B$3-D96)*C96</f>
        <v>16</v>
      </c>
    </row>
    <row r="97" spans="2:5" x14ac:dyDescent="0.25">
      <c r="C97">
        <v>2</v>
      </c>
      <c r="D97">
        <v>15</v>
      </c>
      <c r="E97">
        <f t="shared" si="12"/>
        <v>34</v>
      </c>
    </row>
    <row r="98" spans="2:5" x14ac:dyDescent="0.25">
      <c r="C98">
        <v>2</v>
      </c>
      <c r="D98">
        <v>2</v>
      </c>
      <c r="E98">
        <f t="shared" si="12"/>
        <v>60</v>
      </c>
    </row>
    <row r="99" spans="2:5" x14ac:dyDescent="0.25">
      <c r="C99">
        <v>3</v>
      </c>
      <c r="D99">
        <v>5</v>
      </c>
      <c r="E99">
        <f t="shared" si="12"/>
        <v>81</v>
      </c>
    </row>
    <row r="100" spans="2:5" x14ac:dyDescent="0.25">
      <c r="C100">
        <v>1</v>
      </c>
      <c r="D100">
        <v>6</v>
      </c>
      <c r="E100">
        <f t="shared" si="12"/>
        <v>26</v>
      </c>
    </row>
    <row r="102" spans="2:5" x14ac:dyDescent="0.25">
      <c r="C102">
        <f>SUM(C95:C100)</f>
        <v>26</v>
      </c>
      <c r="D102">
        <f>SUM(D95:D100)</f>
        <v>76</v>
      </c>
      <c r="E102">
        <f>SUM(E95:E100)</f>
        <v>217</v>
      </c>
    </row>
    <row r="103" spans="2:5" x14ac:dyDescent="0.25">
      <c r="D103">
        <f>1-E103</f>
        <v>0.73918269230769229</v>
      </c>
      <c r="E103">
        <f>E102/($B$3*C102)</f>
        <v>0.26081730769230771</v>
      </c>
    </row>
    <row r="105" spans="2:5" x14ac:dyDescent="0.25">
      <c r="B105" t="s">
        <v>6</v>
      </c>
      <c r="C105" t="s">
        <v>3</v>
      </c>
      <c r="D105" t="s">
        <v>4</v>
      </c>
      <c r="E105" t="s">
        <v>5</v>
      </c>
    </row>
    <row r="106" spans="2:5" x14ac:dyDescent="0.25">
      <c r="B106" t="s">
        <v>29</v>
      </c>
      <c r="C106">
        <v>48</v>
      </c>
      <c r="D106">
        <f>$B$3</f>
        <v>32</v>
      </c>
      <c r="E106">
        <f>($B$3-D106)*C106</f>
        <v>0</v>
      </c>
    </row>
    <row r="107" spans="2:5" x14ac:dyDescent="0.25">
      <c r="C107">
        <v>5</v>
      </c>
      <c r="D107">
        <v>2</v>
      </c>
      <c r="E107">
        <f t="shared" ref="E107:E110" si="13">($B$3-D107)*C107</f>
        <v>150</v>
      </c>
    </row>
    <row r="108" spans="2:5" x14ac:dyDescent="0.25">
      <c r="C108">
        <v>20</v>
      </c>
      <c r="D108">
        <v>6</v>
      </c>
      <c r="E108">
        <f t="shared" si="13"/>
        <v>520</v>
      </c>
    </row>
    <row r="109" spans="2:5" x14ac:dyDescent="0.25">
      <c r="C109">
        <v>2</v>
      </c>
      <c r="D109">
        <v>7</v>
      </c>
      <c r="E109">
        <f t="shared" si="13"/>
        <v>50</v>
      </c>
    </row>
    <row r="110" spans="2:5" x14ac:dyDescent="0.25">
      <c r="C110">
        <v>1</v>
      </c>
      <c r="D110">
        <v>5</v>
      </c>
      <c r="E110">
        <f t="shared" si="13"/>
        <v>27</v>
      </c>
    </row>
    <row r="112" spans="2:5" x14ac:dyDescent="0.25">
      <c r="C112">
        <f>SUM(C106:C110)</f>
        <v>76</v>
      </c>
      <c r="D112">
        <f>SUM(D106:D110)</f>
        <v>52</v>
      </c>
      <c r="E112">
        <f>SUM(E106:E110)</f>
        <v>747</v>
      </c>
    </row>
    <row r="113" spans="4:5" x14ac:dyDescent="0.25">
      <c r="D113">
        <f>1-E113</f>
        <v>0.69284539473684204</v>
      </c>
      <c r="E113">
        <f>E112/($B$3*C112)</f>
        <v>0.30715460526315791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E6E0-A432-43AB-B360-FFC6CED9ACA4}">
  <dimension ref="B3:G12"/>
  <sheetViews>
    <sheetView workbookViewId="0">
      <selection activeCell="E11" sqref="E11:F11"/>
    </sheetView>
  </sheetViews>
  <sheetFormatPr defaultRowHeight="15" x14ac:dyDescent="0.25"/>
  <sheetData>
    <row r="3" spans="2:7" x14ac:dyDescent="0.25">
      <c r="B3">
        <v>32</v>
      </c>
      <c r="C3">
        <v>9</v>
      </c>
      <c r="D3">
        <f t="shared" ref="D3:D8" si="0">B3-C3</f>
        <v>23</v>
      </c>
      <c r="E3">
        <f t="shared" ref="E3:E8" si="1">D3/B3</f>
        <v>0.71875</v>
      </c>
      <c r="F3">
        <f>1-E3</f>
        <v>0.28125</v>
      </c>
      <c r="G3" t="s">
        <v>16</v>
      </c>
    </row>
    <row r="4" spans="2:7" x14ac:dyDescent="0.25">
      <c r="B4">
        <v>32</v>
      </c>
      <c r="C4">
        <v>6</v>
      </c>
      <c r="D4">
        <f t="shared" si="0"/>
        <v>26</v>
      </c>
      <c r="E4">
        <f t="shared" si="1"/>
        <v>0.8125</v>
      </c>
      <c r="F4">
        <f t="shared" ref="F4:F8" si="2">1-E4</f>
        <v>0.1875</v>
      </c>
      <c r="G4" t="s">
        <v>17</v>
      </c>
    </row>
    <row r="5" spans="2:7" x14ac:dyDescent="0.25">
      <c r="B5">
        <v>32</v>
      </c>
      <c r="C5">
        <v>6</v>
      </c>
      <c r="D5">
        <f t="shared" si="0"/>
        <v>26</v>
      </c>
      <c r="E5">
        <f t="shared" si="1"/>
        <v>0.8125</v>
      </c>
      <c r="F5">
        <f t="shared" si="2"/>
        <v>0.1875</v>
      </c>
      <c r="G5" t="s">
        <v>17</v>
      </c>
    </row>
    <row r="6" spans="2:7" x14ac:dyDescent="0.25">
      <c r="B6">
        <v>32</v>
      </c>
      <c r="C6">
        <v>32</v>
      </c>
      <c r="D6">
        <f t="shared" si="0"/>
        <v>0</v>
      </c>
      <c r="E6">
        <f t="shared" si="1"/>
        <v>0</v>
      </c>
      <c r="F6">
        <f t="shared" si="2"/>
        <v>1</v>
      </c>
      <c r="G6" t="s">
        <v>18</v>
      </c>
    </row>
    <row r="7" spans="2:7" x14ac:dyDescent="0.25">
      <c r="B7">
        <v>32</v>
      </c>
      <c r="C7">
        <v>6</v>
      </c>
      <c r="D7">
        <f t="shared" si="0"/>
        <v>26</v>
      </c>
      <c r="E7">
        <f t="shared" si="1"/>
        <v>0.8125</v>
      </c>
      <c r="F7">
        <f t="shared" si="2"/>
        <v>0.1875</v>
      </c>
      <c r="G7" t="s">
        <v>19</v>
      </c>
    </row>
    <row r="8" spans="2:7" x14ac:dyDescent="0.25">
      <c r="B8">
        <v>32</v>
      </c>
      <c r="C8">
        <v>2</v>
      </c>
      <c r="D8">
        <f t="shared" si="0"/>
        <v>30</v>
      </c>
      <c r="E8">
        <f t="shared" si="1"/>
        <v>0.9375</v>
      </c>
      <c r="F8">
        <f t="shared" si="2"/>
        <v>6.25E-2</v>
      </c>
      <c r="G8" t="s">
        <v>17</v>
      </c>
    </row>
    <row r="9" spans="2:7" x14ac:dyDescent="0.25">
      <c r="E9">
        <f>AVERAGE(E3:E8)</f>
        <v>0.68229166666666663</v>
      </c>
    </row>
    <row r="11" spans="2:7" x14ac:dyDescent="0.25">
      <c r="E11">
        <f>SUM(E3:E8)</f>
        <v>4.09375</v>
      </c>
      <c r="F11">
        <f>SUM(F3:F8)</f>
        <v>1.90625</v>
      </c>
    </row>
    <row r="12" spans="2:7" x14ac:dyDescent="0.25">
      <c r="E12">
        <f>SUM(E11:F11)</f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BEDC3AEBD7EF4A9627E3FDC941FCA8" ma:contentTypeVersion="11" ma:contentTypeDescription="Creare un nuovo documento." ma:contentTypeScope="" ma:versionID="78a418a76db2cef25c0283bdf678e3d7">
  <xsd:schema xmlns:xsd="http://www.w3.org/2001/XMLSchema" xmlns:xs="http://www.w3.org/2001/XMLSchema" xmlns:p="http://schemas.microsoft.com/office/2006/metadata/properties" xmlns:ns3="7c086660-65a4-4ca5-8c0e-f078a837aeb4" xmlns:ns4="9d18b40b-0f8c-4f05-bce2-e0f407a968dc" targetNamespace="http://schemas.microsoft.com/office/2006/metadata/properties" ma:root="true" ma:fieldsID="d14c251fe831f7a7b07d9cf2ac08ab91" ns3:_="" ns4:_="">
    <xsd:import namespace="7c086660-65a4-4ca5-8c0e-f078a837aeb4"/>
    <xsd:import namespace="9d18b40b-0f8c-4f05-bce2-e0f407a96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86660-65a4-4ca5-8c0e-f078a837a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8b40b-0f8c-4f05-bce2-e0f407a96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2870D-D398-49AE-BC2D-24F0CAFC0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086660-65a4-4ca5-8c0e-f078a837aeb4"/>
    <ds:schemaRef ds:uri="9d18b40b-0f8c-4f05-bce2-e0f407a96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E5407-B5D0-46FF-857A-3AD9806522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428EF9-CAB2-4D74-BAFF-0B38690828C5}">
  <ds:schemaRefs>
    <ds:schemaRef ds:uri="http://purl.org/dc/dcmitype/"/>
    <ds:schemaRef ds:uri="http://schemas.microsoft.com/office/2006/documentManagement/types"/>
    <ds:schemaRef ds:uri="7c086660-65a4-4ca5-8c0e-f078a837aeb4"/>
    <ds:schemaRef ds:uri="9d18b40b-0f8c-4f05-bce2-e0f407a968d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Maglione</dc:creator>
  <cp:lastModifiedBy>Sandro Maglione</cp:lastModifiedBy>
  <dcterms:created xsi:type="dcterms:W3CDTF">2020-06-23T03:03:14Z</dcterms:created>
  <dcterms:modified xsi:type="dcterms:W3CDTF">2020-06-25T14:57:22Z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0x0101002DBEDC3AEBD7EF4A9627E3FDC941FCA8</vt:lpwstr>
  </property>
</Properties>
</file>